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3"/>
  <workbookPr codeName="ThisWorkbook" defaultThemeVersion="166925"/>
  <xr:revisionPtr revIDLastSave="0" documentId="11_A2C88D4D85B775046F4714B0F9EC6565D42D9664" xr6:coauthVersionLast="47" xr6:coauthVersionMax="47" xr10:uidLastSave="{00000000-0000-0000-0000-000000000000}"/>
  <bookViews>
    <workbookView xWindow="-120" yWindow="-120" windowWidth="19440" windowHeight="15000" firstSheet="1" activeTab="1" xr2:uid="{00000000-000D-0000-FFFF-FFFF00000000}"/>
  </bookViews>
  <sheets>
    <sheet name="Instructions" sheetId="3" r:id="rId1"/>
    <sheet name="New patients" sheetId="1" r:id="rId2"/>
    <sheet name="Follow up" sheetId="5" r:id="rId3"/>
  </sheets>
  <definedNames>
    <definedName name="_xlnm._FilterDatabase" localSheetId="2" hidden="1">'Follow up'!$BF$1:$BG$9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1015" i="5" l="1"/>
  <c r="BL1015" i="5"/>
  <c r="BK1015" i="5"/>
  <c r="BJ1015" i="5"/>
  <c r="BI1015" i="5"/>
  <c r="BH1015" i="5"/>
  <c r="BG1015" i="5"/>
  <c r="BF1015" i="5"/>
  <c r="BD1015" i="5"/>
  <c r="BC1015" i="5"/>
  <c r="BA1015" i="5"/>
  <c r="AQ1015" i="5"/>
  <c r="AR1015" i="5" s="1"/>
  <c r="AO1015" i="5"/>
  <c r="AP1015" i="5" s="1"/>
  <c r="AM1015" i="5"/>
  <c r="AN1015" i="5" s="1"/>
  <c r="AK1015" i="5"/>
  <c r="AL1015" i="5" s="1"/>
  <c r="BM1014" i="5"/>
  <c r="BL1014" i="5"/>
  <c r="BK1014" i="5"/>
  <c r="BJ1014" i="5"/>
  <c r="BI1014" i="5"/>
  <c r="BH1014" i="5"/>
  <c r="BG1014" i="5"/>
  <c r="BF1014" i="5"/>
  <c r="BD1014" i="5" s="1"/>
  <c r="BA1014" i="5"/>
  <c r="AQ1014" i="5"/>
  <c r="AR1014" i="5" s="1"/>
  <c r="AP1014" i="5"/>
  <c r="AY1014" i="5" s="1"/>
  <c r="AO1014" i="5"/>
  <c r="AN1014" i="5"/>
  <c r="AM1014" i="5"/>
  <c r="AL1014" i="5"/>
  <c r="AK1014" i="5"/>
  <c r="BM1013" i="5"/>
  <c r="BL1013" i="5"/>
  <c r="BK1013" i="5"/>
  <c r="BJ1013" i="5"/>
  <c r="BI1013" i="5"/>
  <c r="BH1013" i="5"/>
  <c r="BG1013" i="5"/>
  <c r="BF1013" i="5"/>
  <c r="BC1013" i="5" s="1"/>
  <c r="BA1013" i="5"/>
  <c r="AR1013" i="5"/>
  <c r="AU1013" i="5" s="1"/>
  <c r="AQ1013" i="5"/>
  <c r="AO1013" i="5"/>
  <c r="AP1013" i="5" s="1"/>
  <c r="AM1013" i="5"/>
  <c r="AN1013" i="5" s="1"/>
  <c r="AK1013" i="5"/>
  <c r="AL1013" i="5" s="1"/>
  <c r="BM1012" i="5"/>
  <c r="BL1012" i="5"/>
  <c r="BK1012" i="5"/>
  <c r="BJ1012" i="5"/>
  <c r="BI1012" i="5"/>
  <c r="BH1012" i="5"/>
  <c r="BD1012" i="5" s="1"/>
  <c r="BG1012" i="5"/>
  <c r="BF1012" i="5"/>
  <c r="BC1012" i="5" s="1"/>
  <c r="BA1012" i="5"/>
  <c r="AR1012" i="5"/>
  <c r="AW1012" i="5" s="1"/>
  <c r="AQ1012" i="5"/>
  <c r="AO1012" i="5"/>
  <c r="AP1012" i="5" s="1"/>
  <c r="AN1012" i="5"/>
  <c r="AM1012" i="5"/>
  <c r="AL1012" i="5"/>
  <c r="AK1012" i="5"/>
  <c r="BM1011" i="5"/>
  <c r="BL1011" i="5"/>
  <c r="BK1011" i="5"/>
  <c r="BJ1011" i="5"/>
  <c r="BI1011" i="5"/>
  <c r="BH1011" i="5"/>
  <c r="BG1011" i="5"/>
  <c r="BC1011" i="5" s="1"/>
  <c r="BF1011" i="5"/>
  <c r="BA1011" i="5"/>
  <c r="AQ1011" i="5"/>
  <c r="AR1011" i="5" s="1"/>
  <c r="AP1011" i="5"/>
  <c r="AX1011" i="5" s="1"/>
  <c r="AO1011" i="5"/>
  <c r="AM1011" i="5"/>
  <c r="AN1011" i="5" s="1"/>
  <c r="AK1011" i="5"/>
  <c r="AL1011" i="5" s="1"/>
  <c r="AY1011" i="5" s="1"/>
  <c r="BM1010" i="5"/>
  <c r="BL1010" i="5"/>
  <c r="BK1010" i="5"/>
  <c r="BJ1010" i="5"/>
  <c r="BI1010" i="5"/>
  <c r="BH1010" i="5"/>
  <c r="BG1010" i="5"/>
  <c r="BF1010" i="5"/>
  <c r="BA1010" i="5"/>
  <c r="AU1010" i="5"/>
  <c r="AR1010" i="5"/>
  <c r="AV1010" i="5" s="1"/>
  <c r="AQ1010" i="5"/>
  <c r="AP1010" i="5"/>
  <c r="AY1010" i="5" s="1"/>
  <c r="AO1010" i="5"/>
  <c r="AM1010" i="5"/>
  <c r="AN1010" i="5" s="1"/>
  <c r="AL1010" i="5"/>
  <c r="AK1010" i="5"/>
  <c r="BM1009" i="5"/>
  <c r="BL1009" i="5"/>
  <c r="BK1009" i="5"/>
  <c r="BJ1009" i="5"/>
  <c r="BI1009" i="5"/>
  <c r="BH1009" i="5"/>
  <c r="BG1009" i="5"/>
  <c r="BC1009" i="5" s="1"/>
  <c r="BF1009" i="5"/>
  <c r="BD1009" i="5"/>
  <c r="BA1009" i="5"/>
  <c r="AQ1009" i="5"/>
  <c r="AR1009" i="5" s="1"/>
  <c r="AO1009" i="5"/>
  <c r="AP1009" i="5" s="1"/>
  <c r="AN1009" i="5"/>
  <c r="AM1009" i="5"/>
  <c r="AK1009" i="5"/>
  <c r="AL1009" i="5" s="1"/>
  <c r="BM1008" i="5"/>
  <c r="BL1008" i="5"/>
  <c r="BK1008" i="5"/>
  <c r="BJ1008" i="5"/>
  <c r="BI1008" i="5"/>
  <c r="BH1008" i="5"/>
  <c r="BC1008" i="5" s="1"/>
  <c r="BG1008" i="5"/>
  <c r="BF1008" i="5"/>
  <c r="BD1008" i="5"/>
  <c r="BA1008" i="5"/>
  <c r="AV1008" i="5"/>
  <c r="AR1008" i="5"/>
  <c r="AW1008" i="5" s="1"/>
  <c r="AQ1008" i="5"/>
  <c r="AP1008" i="5"/>
  <c r="AX1008" i="5" s="1"/>
  <c r="AO1008" i="5"/>
  <c r="AN1008" i="5"/>
  <c r="AM1008" i="5"/>
  <c r="AK1008" i="5"/>
  <c r="AL1008" i="5" s="1"/>
  <c r="BM1007" i="5"/>
  <c r="BL1007" i="5"/>
  <c r="BK1007" i="5"/>
  <c r="BJ1007" i="5"/>
  <c r="BI1007" i="5"/>
  <c r="BH1007" i="5"/>
  <c r="BG1007" i="5"/>
  <c r="BF1007" i="5"/>
  <c r="BC1007" i="5"/>
  <c r="BA1007" i="5"/>
  <c r="AQ1007" i="5"/>
  <c r="AR1007" i="5" s="1"/>
  <c r="AO1007" i="5"/>
  <c r="AP1007" i="5" s="1"/>
  <c r="AM1007" i="5"/>
  <c r="AN1007" i="5" s="1"/>
  <c r="AL1007" i="5"/>
  <c r="AK1007" i="5"/>
  <c r="BM1006" i="5"/>
  <c r="BL1006" i="5"/>
  <c r="BK1006" i="5"/>
  <c r="BJ1006" i="5"/>
  <c r="BI1006" i="5"/>
  <c r="BH1006" i="5"/>
  <c r="BG1006" i="5"/>
  <c r="BF1006" i="5"/>
  <c r="BD1006" i="5" s="1"/>
  <c r="BA1006" i="5"/>
  <c r="AQ1006" i="5"/>
  <c r="AR1006" i="5" s="1"/>
  <c r="AP1006" i="5"/>
  <c r="AO1006" i="5"/>
  <c r="AN1006" i="5"/>
  <c r="AM1006" i="5"/>
  <c r="AL1006" i="5"/>
  <c r="AK1006" i="5"/>
  <c r="BM1005" i="5"/>
  <c r="BL1005" i="5"/>
  <c r="BK1005" i="5"/>
  <c r="BJ1005" i="5"/>
  <c r="BI1005" i="5"/>
  <c r="BH1005" i="5"/>
  <c r="BG1005" i="5"/>
  <c r="BF1005" i="5"/>
  <c r="BC1005" i="5" s="1"/>
  <c r="BA1005" i="5"/>
  <c r="AS1005" i="5"/>
  <c r="AR1005" i="5"/>
  <c r="AU1005" i="5" s="1"/>
  <c r="AQ1005" i="5"/>
  <c r="AO1005" i="5"/>
  <c r="AP1005" i="5" s="1"/>
  <c r="AM1005" i="5"/>
  <c r="AN1005" i="5" s="1"/>
  <c r="AK1005" i="5"/>
  <c r="AL1005" i="5" s="1"/>
  <c r="BM1004" i="5"/>
  <c r="BL1004" i="5"/>
  <c r="BK1004" i="5"/>
  <c r="BJ1004" i="5"/>
  <c r="BI1004" i="5"/>
  <c r="BH1004" i="5"/>
  <c r="BG1004" i="5"/>
  <c r="BF1004" i="5"/>
  <c r="BA1004" i="5"/>
  <c r="AR1004" i="5"/>
  <c r="AQ1004" i="5"/>
  <c r="AO1004" i="5"/>
  <c r="AP1004" i="5" s="1"/>
  <c r="AN1004" i="5"/>
  <c r="AM1004" i="5"/>
  <c r="AL1004" i="5"/>
  <c r="AK1004" i="5"/>
  <c r="BM1003" i="5"/>
  <c r="BL1003" i="5"/>
  <c r="BK1003" i="5"/>
  <c r="BJ1003" i="5"/>
  <c r="BI1003" i="5"/>
  <c r="BH1003" i="5"/>
  <c r="BG1003" i="5"/>
  <c r="BF1003" i="5"/>
  <c r="BA1003" i="5"/>
  <c r="AQ1003" i="5"/>
  <c r="AR1003" i="5" s="1"/>
  <c r="AP1003" i="5"/>
  <c r="AO1003" i="5"/>
  <c r="AM1003" i="5"/>
  <c r="AN1003" i="5" s="1"/>
  <c r="AK1003" i="5"/>
  <c r="AL1003" i="5" s="1"/>
  <c r="AY1003" i="5" s="1"/>
  <c r="BM1002" i="5"/>
  <c r="BL1002" i="5"/>
  <c r="BK1002" i="5"/>
  <c r="BJ1002" i="5"/>
  <c r="BI1002" i="5"/>
  <c r="BH1002" i="5"/>
  <c r="BG1002" i="5"/>
  <c r="BF1002" i="5"/>
  <c r="BA1002" i="5"/>
  <c r="AX1002" i="5"/>
  <c r="AU1002" i="5"/>
  <c r="AR1002" i="5"/>
  <c r="AV1002" i="5" s="1"/>
  <c r="AQ1002" i="5"/>
  <c r="AP1002" i="5"/>
  <c r="AO1002" i="5"/>
  <c r="AM1002" i="5"/>
  <c r="AN1002" i="5" s="1"/>
  <c r="AL1002" i="5"/>
  <c r="AK1002" i="5"/>
  <c r="BM1001" i="5"/>
  <c r="BL1001" i="5"/>
  <c r="BK1001" i="5"/>
  <c r="BJ1001" i="5"/>
  <c r="BI1001" i="5"/>
  <c r="BH1001" i="5"/>
  <c r="BG1001" i="5"/>
  <c r="BC1001" i="5" s="1"/>
  <c r="BF1001" i="5"/>
  <c r="BD1001" i="5"/>
  <c r="BA1001" i="5"/>
  <c r="AQ1001" i="5"/>
  <c r="AR1001" i="5" s="1"/>
  <c r="AO1001" i="5"/>
  <c r="AP1001" i="5" s="1"/>
  <c r="AN1001" i="5"/>
  <c r="AM1001" i="5"/>
  <c r="AL1001" i="5"/>
  <c r="AK1001" i="5"/>
  <c r="BM1000" i="5"/>
  <c r="BL1000" i="5"/>
  <c r="BK1000" i="5"/>
  <c r="BJ1000" i="5"/>
  <c r="BI1000" i="5"/>
  <c r="BH1000" i="5"/>
  <c r="BG1000" i="5"/>
  <c r="BF1000" i="5"/>
  <c r="BD1000" i="5"/>
  <c r="BC1000" i="5"/>
  <c r="BA1000" i="5"/>
  <c r="AU1000" i="5"/>
  <c r="AS1000" i="5"/>
  <c r="AR1000" i="5"/>
  <c r="AW1000" i="5" s="1"/>
  <c r="AQ1000" i="5"/>
  <c r="AP1000" i="5"/>
  <c r="AO1000" i="5"/>
  <c r="AN1000" i="5"/>
  <c r="AM1000" i="5"/>
  <c r="AK1000" i="5"/>
  <c r="AL1000" i="5" s="1"/>
  <c r="BM999" i="5"/>
  <c r="BL999" i="5"/>
  <c r="BK999" i="5"/>
  <c r="BJ999" i="5"/>
  <c r="BI999" i="5"/>
  <c r="BH999" i="5"/>
  <c r="BG999" i="5"/>
  <c r="BF999" i="5"/>
  <c r="BA999" i="5"/>
  <c r="AY999" i="5"/>
  <c r="AR999" i="5"/>
  <c r="AQ999" i="5"/>
  <c r="AO999" i="5"/>
  <c r="AP999" i="5" s="1"/>
  <c r="AM999" i="5"/>
  <c r="AN999" i="5" s="1"/>
  <c r="AL999" i="5"/>
  <c r="AK999" i="5"/>
  <c r="BM998" i="5"/>
  <c r="BL998" i="5"/>
  <c r="BK998" i="5"/>
  <c r="BJ998" i="5"/>
  <c r="BI998" i="5"/>
  <c r="BH998" i="5"/>
  <c r="BG998" i="5"/>
  <c r="BF998" i="5"/>
  <c r="BA998" i="5"/>
  <c r="AX998" i="5"/>
  <c r="AQ998" i="5"/>
  <c r="AR998" i="5" s="1"/>
  <c r="AP998" i="5"/>
  <c r="AO998" i="5"/>
  <c r="AN998" i="5"/>
  <c r="AM998" i="5"/>
  <c r="AL998" i="5"/>
  <c r="AY998" i="5" s="1"/>
  <c r="AK998" i="5"/>
  <c r="BM997" i="5"/>
  <c r="BL997" i="5"/>
  <c r="BK997" i="5"/>
  <c r="BJ997" i="5"/>
  <c r="BI997" i="5"/>
  <c r="BH997" i="5"/>
  <c r="BG997" i="5"/>
  <c r="BF997" i="5"/>
  <c r="BA997" i="5"/>
  <c r="AR997" i="5"/>
  <c r="AQ997" i="5"/>
  <c r="AO997" i="5"/>
  <c r="AP997" i="5" s="1"/>
  <c r="AM997" i="5"/>
  <c r="AN997" i="5" s="1"/>
  <c r="AK997" i="5"/>
  <c r="AL997" i="5" s="1"/>
  <c r="BM996" i="5"/>
  <c r="BL996" i="5"/>
  <c r="BK996" i="5"/>
  <c r="BJ996" i="5"/>
  <c r="BI996" i="5"/>
  <c r="BH996" i="5"/>
  <c r="BG996" i="5"/>
  <c r="BF996" i="5"/>
  <c r="BD996" i="5"/>
  <c r="BA996" i="5"/>
  <c r="AQ996" i="5"/>
  <c r="AR996" i="5" s="1"/>
  <c r="AO996" i="5"/>
  <c r="AP996" i="5" s="1"/>
  <c r="AN996" i="5"/>
  <c r="AM996" i="5"/>
  <c r="AL996" i="5"/>
  <c r="AK996" i="5"/>
  <c r="BM995" i="5"/>
  <c r="BL995" i="5"/>
  <c r="BK995" i="5"/>
  <c r="BJ995" i="5"/>
  <c r="BI995" i="5"/>
  <c r="BH995" i="5"/>
  <c r="BG995" i="5"/>
  <c r="BF995" i="5"/>
  <c r="BD995" i="5"/>
  <c r="BC995" i="5"/>
  <c r="BA995" i="5"/>
  <c r="AQ995" i="5"/>
  <c r="AR995" i="5" s="1"/>
  <c r="AP995" i="5"/>
  <c r="AO995" i="5"/>
  <c r="AN995" i="5"/>
  <c r="AM995" i="5"/>
  <c r="AK995" i="5"/>
  <c r="AL995" i="5" s="1"/>
  <c r="BM994" i="5"/>
  <c r="BL994" i="5"/>
  <c r="BK994" i="5"/>
  <c r="BJ994" i="5"/>
  <c r="BI994" i="5"/>
  <c r="BH994" i="5"/>
  <c r="BG994" i="5"/>
  <c r="BF994" i="5"/>
  <c r="BD994" i="5" s="1"/>
  <c r="BA994" i="5"/>
  <c r="AU994" i="5"/>
  <c r="AR994" i="5"/>
  <c r="AQ994" i="5"/>
  <c r="AO994" i="5"/>
  <c r="AP994" i="5" s="1"/>
  <c r="AM994" i="5"/>
  <c r="AN994" i="5" s="1"/>
  <c r="AL994" i="5"/>
  <c r="AK994" i="5"/>
  <c r="BM993" i="5"/>
  <c r="BL993" i="5"/>
  <c r="BK993" i="5"/>
  <c r="BJ993" i="5"/>
  <c r="BI993" i="5"/>
  <c r="BH993" i="5"/>
  <c r="BG993" i="5"/>
  <c r="BC993" i="5" s="1"/>
  <c r="BF993" i="5"/>
  <c r="BD993" i="5"/>
  <c r="BA993" i="5"/>
  <c r="AW993" i="5"/>
  <c r="AV993" i="5"/>
  <c r="AQ993" i="5"/>
  <c r="AR993" i="5" s="1"/>
  <c r="AU993" i="5" s="1"/>
  <c r="AO993" i="5"/>
  <c r="AP993" i="5" s="1"/>
  <c r="AN993" i="5"/>
  <c r="AM993" i="5"/>
  <c r="AL993" i="5"/>
  <c r="AK993" i="5"/>
  <c r="BM992" i="5"/>
  <c r="BL992" i="5"/>
  <c r="BK992" i="5"/>
  <c r="BJ992" i="5"/>
  <c r="BI992" i="5"/>
  <c r="BH992" i="5"/>
  <c r="BG992" i="5"/>
  <c r="BF992" i="5"/>
  <c r="BA992" i="5"/>
  <c r="AU992" i="5"/>
  <c r="AS992" i="5"/>
  <c r="AR992" i="5"/>
  <c r="AQ992" i="5"/>
  <c r="AP992" i="5"/>
  <c r="AO992" i="5"/>
  <c r="AM992" i="5"/>
  <c r="AN992" i="5" s="1"/>
  <c r="AK992" i="5"/>
  <c r="AL992" i="5" s="1"/>
  <c r="BM991" i="5"/>
  <c r="BL991" i="5"/>
  <c r="BK991" i="5"/>
  <c r="BJ991" i="5"/>
  <c r="BI991" i="5"/>
  <c r="BH991" i="5"/>
  <c r="BG991" i="5"/>
  <c r="BF991" i="5"/>
  <c r="BC991" i="5"/>
  <c r="BA991" i="5"/>
  <c r="AR991" i="5"/>
  <c r="AQ991" i="5"/>
  <c r="AO991" i="5"/>
  <c r="AP991" i="5" s="1"/>
  <c r="AM991" i="5"/>
  <c r="AN991" i="5" s="1"/>
  <c r="AL991" i="5"/>
  <c r="AY991" i="5" s="1"/>
  <c r="AK991" i="5"/>
  <c r="BM990" i="5"/>
  <c r="BL990" i="5"/>
  <c r="BK990" i="5"/>
  <c r="BJ990" i="5"/>
  <c r="BI990" i="5"/>
  <c r="BH990" i="5"/>
  <c r="BG990" i="5"/>
  <c r="BF990" i="5"/>
  <c r="BD990" i="5"/>
  <c r="BA990" i="5"/>
  <c r="AR990" i="5"/>
  <c r="AQ990" i="5"/>
  <c r="AP990" i="5"/>
  <c r="AX990" i="5" s="1"/>
  <c r="AO990" i="5"/>
  <c r="AN990" i="5"/>
  <c r="AM990" i="5"/>
  <c r="AL990" i="5"/>
  <c r="AY990" i="5" s="1"/>
  <c r="AK990" i="5"/>
  <c r="BM989" i="5"/>
  <c r="BL989" i="5"/>
  <c r="BK989" i="5"/>
  <c r="BJ989" i="5"/>
  <c r="BI989" i="5"/>
  <c r="BH989" i="5"/>
  <c r="BG989" i="5"/>
  <c r="BF989" i="5"/>
  <c r="BA989" i="5"/>
  <c r="AW989" i="5"/>
  <c r="AR989" i="5"/>
  <c r="AQ989" i="5"/>
  <c r="AO989" i="5"/>
  <c r="AP989" i="5" s="1"/>
  <c r="AY989" i="5" s="1"/>
  <c r="AM989" i="5"/>
  <c r="AN989" i="5" s="1"/>
  <c r="AX989" i="5" s="1"/>
  <c r="AK989" i="5"/>
  <c r="AL989" i="5" s="1"/>
  <c r="BM988" i="5"/>
  <c r="BL988" i="5"/>
  <c r="BK988" i="5"/>
  <c r="BJ988" i="5"/>
  <c r="BI988" i="5"/>
  <c r="BH988" i="5"/>
  <c r="BG988" i="5"/>
  <c r="BF988" i="5"/>
  <c r="BA988" i="5"/>
  <c r="AY988" i="5"/>
  <c r="AQ988" i="5"/>
  <c r="AR988" i="5" s="1"/>
  <c r="AP988" i="5"/>
  <c r="AX988" i="5" s="1"/>
  <c r="AO988" i="5"/>
  <c r="AN988" i="5"/>
  <c r="AM988" i="5"/>
  <c r="AL988" i="5"/>
  <c r="AK988" i="5"/>
  <c r="BM987" i="5"/>
  <c r="BL987" i="5"/>
  <c r="BK987" i="5"/>
  <c r="BJ987" i="5"/>
  <c r="BI987" i="5"/>
  <c r="BH987" i="5"/>
  <c r="BG987" i="5"/>
  <c r="BF987" i="5"/>
  <c r="BC987" i="5" s="1"/>
  <c r="BA987" i="5"/>
  <c r="AU987" i="5"/>
  <c r="AS987" i="5" s="1"/>
  <c r="AQ987" i="5"/>
  <c r="AR987" i="5" s="1"/>
  <c r="AO987" i="5"/>
  <c r="AP987" i="5" s="1"/>
  <c r="AM987" i="5"/>
  <c r="AN987" i="5" s="1"/>
  <c r="AK987" i="5"/>
  <c r="AL987" i="5" s="1"/>
  <c r="BM986" i="5"/>
  <c r="BL986" i="5"/>
  <c r="BK986" i="5"/>
  <c r="BJ986" i="5"/>
  <c r="BI986" i="5"/>
  <c r="BH986" i="5"/>
  <c r="BG986" i="5"/>
  <c r="BF986" i="5"/>
  <c r="BA986" i="5"/>
  <c r="AV986" i="5"/>
  <c r="AR986" i="5"/>
  <c r="AU986" i="5" s="1"/>
  <c r="AQ986" i="5"/>
  <c r="AO986" i="5"/>
  <c r="AP986" i="5" s="1"/>
  <c r="AY986" i="5" s="1"/>
  <c r="AM986" i="5"/>
  <c r="AN986" i="5" s="1"/>
  <c r="AL986" i="5"/>
  <c r="AK986" i="5"/>
  <c r="BM985" i="5"/>
  <c r="BL985" i="5"/>
  <c r="BK985" i="5"/>
  <c r="BJ985" i="5"/>
  <c r="BI985" i="5"/>
  <c r="BH985" i="5"/>
  <c r="BG985" i="5"/>
  <c r="BF985" i="5"/>
  <c r="BD985" i="5"/>
  <c r="BC985" i="5"/>
  <c r="BA985" i="5"/>
  <c r="AQ985" i="5"/>
  <c r="AR985" i="5" s="1"/>
  <c r="AO985" i="5"/>
  <c r="AP985" i="5" s="1"/>
  <c r="AM985" i="5"/>
  <c r="AN985" i="5" s="1"/>
  <c r="AL985" i="5"/>
  <c r="AK985" i="5"/>
  <c r="BM984" i="5"/>
  <c r="BL984" i="5"/>
  <c r="BK984" i="5"/>
  <c r="BJ984" i="5"/>
  <c r="BI984" i="5"/>
  <c r="BH984" i="5"/>
  <c r="BG984" i="5"/>
  <c r="BF984" i="5"/>
  <c r="BD984" i="5"/>
  <c r="BC984" i="5"/>
  <c r="BA984" i="5"/>
  <c r="AR984" i="5"/>
  <c r="AQ984" i="5"/>
  <c r="AP984" i="5"/>
  <c r="AO984" i="5"/>
  <c r="AM984" i="5"/>
  <c r="AN984" i="5" s="1"/>
  <c r="AX984" i="5" s="1"/>
  <c r="AL984" i="5"/>
  <c r="AK984" i="5"/>
  <c r="BM983" i="5"/>
  <c r="BL983" i="5"/>
  <c r="BK983" i="5"/>
  <c r="BJ983" i="5"/>
  <c r="BI983" i="5"/>
  <c r="BH983" i="5"/>
  <c r="BG983" i="5"/>
  <c r="BF983" i="5"/>
  <c r="BA983" i="5"/>
  <c r="AW983" i="5"/>
  <c r="AU983" i="5"/>
  <c r="AR983" i="5"/>
  <c r="AV983" i="5" s="1"/>
  <c r="AQ983" i="5"/>
  <c r="AO983" i="5"/>
  <c r="AP983" i="5" s="1"/>
  <c r="AM983" i="5"/>
  <c r="AN983" i="5" s="1"/>
  <c r="AK983" i="5"/>
  <c r="AL983" i="5" s="1"/>
  <c r="AY983" i="5" s="1"/>
  <c r="BM982" i="5"/>
  <c r="BL982" i="5"/>
  <c r="BK982" i="5"/>
  <c r="BJ982" i="5"/>
  <c r="BI982" i="5"/>
  <c r="BH982" i="5"/>
  <c r="BD982" i="5" s="1"/>
  <c r="BG982" i="5"/>
  <c r="BF982" i="5"/>
  <c r="BA982" i="5"/>
  <c r="AY982" i="5"/>
  <c r="AQ982" i="5"/>
  <c r="AR982" i="5" s="1"/>
  <c r="AP982" i="5"/>
  <c r="AO982" i="5"/>
  <c r="AN982" i="5"/>
  <c r="AX982" i="5" s="1"/>
  <c r="AM982" i="5"/>
  <c r="AK982" i="5"/>
  <c r="AL982" i="5" s="1"/>
  <c r="BM981" i="5"/>
  <c r="BL981" i="5"/>
  <c r="BK981" i="5"/>
  <c r="BJ981" i="5"/>
  <c r="BI981" i="5"/>
  <c r="BH981" i="5"/>
  <c r="BG981" i="5"/>
  <c r="BF981" i="5"/>
  <c r="BC981" i="5"/>
  <c r="BA981" i="5"/>
  <c r="AQ981" i="5"/>
  <c r="AR981" i="5" s="1"/>
  <c r="AO981" i="5"/>
  <c r="AP981" i="5" s="1"/>
  <c r="AM981" i="5"/>
  <c r="AN981" i="5" s="1"/>
  <c r="AK981" i="5"/>
  <c r="AL981" i="5" s="1"/>
  <c r="BM980" i="5"/>
  <c r="BL980" i="5"/>
  <c r="BK980" i="5"/>
  <c r="BJ980" i="5"/>
  <c r="BI980" i="5"/>
  <c r="BH980" i="5"/>
  <c r="BG980" i="5"/>
  <c r="BF980" i="5"/>
  <c r="BC980" i="5" s="1"/>
  <c r="BA980" i="5"/>
  <c r="AQ980" i="5"/>
  <c r="AR980" i="5" s="1"/>
  <c r="AU980" i="5" s="1"/>
  <c r="AP980" i="5"/>
  <c r="AO980" i="5"/>
  <c r="AN980" i="5"/>
  <c r="AM980" i="5"/>
  <c r="AL980" i="5"/>
  <c r="AK980" i="5"/>
  <c r="BM979" i="5"/>
  <c r="BL979" i="5"/>
  <c r="BK979" i="5"/>
  <c r="BJ979" i="5"/>
  <c r="BI979" i="5"/>
  <c r="BH979" i="5"/>
  <c r="BG979" i="5"/>
  <c r="BF979" i="5"/>
  <c r="BD979" i="5" s="1"/>
  <c r="BC979" i="5"/>
  <c r="BA979" i="5"/>
  <c r="AY979" i="5"/>
  <c r="AV979" i="5"/>
  <c r="AR979" i="5"/>
  <c r="AQ979" i="5"/>
  <c r="AP979" i="5"/>
  <c r="AX979" i="5" s="1"/>
  <c r="AO979" i="5"/>
  <c r="AM979" i="5"/>
  <c r="AN979" i="5" s="1"/>
  <c r="AK979" i="5"/>
  <c r="AL979" i="5" s="1"/>
  <c r="BM978" i="5"/>
  <c r="BL978" i="5"/>
  <c r="BK978" i="5"/>
  <c r="BJ978" i="5"/>
  <c r="BI978" i="5"/>
  <c r="BH978" i="5"/>
  <c r="BG978" i="5"/>
  <c r="BF978" i="5"/>
  <c r="BC978" i="5" s="1"/>
  <c r="BA978" i="5"/>
  <c r="AR978" i="5"/>
  <c r="AU978" i="5" s="1"/>
  <c r="AQ978" i="5"/>
  <c r="AO978" i="5"/>
  <c r="AP978" i="5" s="1"/>
  <c r="AY978" i="5" s="1"/>
  <c r="AN978" i="5"/>
  <c r="AM978" i="5"/>
  <c r="AK978" i="5"/>
  <c r="AL978" i="5" s="1"/>
  <c r="BM977" i="5"/>
  <c r="BL977" i="5"/>
  <c r="BK977" i="5"/>
  <c r="BJ977" i="5"/>
  <c r="BI977" i="5"/>
  <c r="BH977" i="5"/>
  <c r="BG977" i="5"/>
  <c r="BD977" i="5" s="1"/>
  <c r="BF977" i="5"/>
  <c r="BA977" i="5"/>
  <c r="AV977" i="5"/>
  <c r="AU977" i="5"/>
  <c r="AQ977" i="5"/>
  <c r="AR977" i="5" s="1"/>
  <c r="AW977" i="5" s="1"/>
  <c r="AO977" i="5"/>
  <c r="AP977" i="5" s="1"/>
  <c r="AM977" i="5"/>
  <c r="AN977" i="5" s="1"/>
  <c r="AL977" i="5"/>
  <c r="AY977" i="5" s="1"/>
  <c r="AK977" i="5"/>
  <c r="BM976" i="5"/>
  <c r="BL976" i="5"/>
  <c r="BK976" i="5"/>
  <c r="BJ976" i="5"/>
  <c r="BI976" i="5"/>
  <c r="BH976" i="5"/>
  <c r="BG976" i="5"/>
  <c r="BF976" i="5"/>
  <c r="BC976" i="5"/>
  <c r="BA976" i="5"/>
  <c r="AX976" i="5"/>
  <c r="AU976" i="5"/>
  <c r="AS976" i="5" s="1"/>
  <c r="AQ976" i="5"/>
  <c r="AR976" i="5" s="1"/>
  <c r="AP976" i="5"/>
  <c r="AO976" i="5"/>
  <c r="AM976" i="5"/>
  <c r="AN976" i="5" s="1"/>
  <c r="AK976" i="5"/>
  <c r="AL976" i="5" s="1"/>
  <c r="BM975" i="5"/>
  <c r="BL975" i="5"/>
  <c r="BK975" i="5"/>
  <c r="BJ975" i="5"/>
  <c r="BI975" i="5"/>
  <c r="BH975" i="5"/>
  <c r="BG975" i="5"/>
  <c r="BF975" i="5"/>
  <c r="BA975" i="5"/>
  <c r="AR975" i="5"/>
  <c r="AQ975" i="5"/>
  <c r="AO975" i="5"/>
  <c r="AP975" i="5" s="1"/>
  <c r="AM975" i="5"/>
  <c r="AN975" i="5" s="1"/>
  <c r="AL975" i="5"/>
  <c r="AK975" i="5"/>
  <c r="BM974" i="5"/>
  <c r="BL974" i="5"/>
  <c r="BK974" i="5"/>
  <c r="BJ974" i="5"/>
  <c r="BI974" i="5"/>
  <c r="BH974" i="5"/>
  <c r="BG974" i="5"/>
  <c r="BF974" i="5"/>
  <c r="BD974" i="5"/>
  <c r="BA974" i="5"/>
  <c r="AQ974" i="5"/>
  <c r="AR974" i="5" s="1"/>
  <c r="AO974" i="5"/>
  <c r="AP974" i="5" s="1"/>
  <c r="AX974" i="5" s="1"/>
  <c r="AN974" i="5"/>
  <c r="AM974" i="5"/>
  <c r="AL974" i="5"/>
  <c r="AY974" i="5" s="1"/>
  <c r="AK974" i="5"/>
  <c r="BM973" i="5"/>
  <c r="BL973" i="5"/>
  <c r="BK973" i="5"/>
  <c r="BJ973" i="5"/>
  <c r="BI973" i="5"/>
  <c r="BH973" i="5"/>
  <c r="BG973" i="5"/>
  <c r="BF973" i="5"/>
  <c r="BC973" i="5"/>
  <c r="BA973" i="5"/>
  <c r="AX973" i="5"/>
  <c r="AQ973" i="5"/>
  <c r="AR973" i="5" s="1"/>
  <c r="AP973" i="5"/>
  <c r="AO973" i="5"/>
  <c r="AM973" i="5"/>
  <c r="AN973" i="5" s="1"/>
  <c r="AK973" i="5"/>
  <c r="AL973" i="5" s="1"/>
  <c r="AY973" i="5" s="1"/>
  <c r="BM972" i="5"/>
  <c r="BL972" i="5"/>
  <c r="BK972" i="5"/>
  <c r="BJ972" i="5"/>
  <c r="BI972" i="5"/>
  <c r="BH972" i="5"/>
  <c r="BG972" i="5"/>
  <c r="BF972" i="5"/>
  <c r="BA972" i="5"/>
  <c r="AX972" i="5"/>
  <c r="AQ972" i="5"/>
  <c r="AR972" i="5" s="1"/>
  <c r="AP972" i="5"/>
  <c r="AO972" i="5"/>
  <c r="AM972" i="5"/>
  <c r="AN972" i="5" s="1"/>
  <c r="AL972" i="5"/>
  <c r="AY972" i="5" s="1"/>
  <c r="AK972" i="5"/>
  <c r="BM971" i="5"/>
  <c r="BL971" i="5"/>
  <c r="BK971" i="5"/>
  <c r="BJ971" i="5"/>
  <c r="BI971" i="5"/>
  <c r="BH971" i="5"/>
  <c r="BG971" i="5"/>
  <c r="BF971" i="5"/>
  <c r="BC971" i="5" s="1"/>
  <c r="BA971" i="5"/>
  <c r="AY971" i="5"/>
  <c r="AX971" i="5"/>
  <c r="AQ971" i="5"/>
  <c r="AR971" i="5" s="1"/>
  <c r="AP971" i="5"/>
  <c r="AO971" i="5"/>
  <c r="AN971" i="5"/>
  <c r="AM971" i="5"/>
  <c r="AK971" i="5"/>
  <c r="AL971" i="5" s="1"/>
  <c r="BM970" i="5"/>
  <c r="BL970" i="5"/>
  <c r="BK970" i="5"/>
  <c r="BJ970" i="5"/>
  <c r="BI970" i="5"/>
  <c r="BH970" i="5"/>
  <c r="BC970" i="5" s="1"/>
  <c r="BG970" i="5"/>
  <c r="BF970" i="5"/>
  <c r="BD970" i="5"/>
  <c r="BA970" i="5"/>
  <c r="AR970" i="5"/>
  <c r="AQ970" i="5"/>
  <c r="AO970" i="5"/>
  <c r="AP970" i="5" s="1"/>
  <c r="AN970" i="5"/>
  <c r="AM970" i="5"/>
  <c r="AK970" i="5"/>
  <c r="AL970" i="5" s="1"/>
  <c r="BM969" i="5"/>
  <c r="BL969" i="5"/>
  <c r="BK969" i="5"/>
  <c r="BJ969" i="5"/>
  <c r="BI969" i="5"/>
  <c r="BH969" i="5"/>
  <c r="BG969" i="5"/>
  <c r="BF969" i="5"/>
  <c r="BD969" i="5"/>
  <c r="BC969" i="5"/>
  <c r="BA969" i="5"/>
  <c r="AV969" i="5"/>
  <c r="AU969" i="5"/>
  <c r="AQ969" i="5"/>
  <c r="AR969" i="5" s="1"/>
  <c r="AW969" i="5" s="1"/>
  <c r="AO969" i="5"/>
  <c r="AP969" i="5" s="1"/>
  <c r="AY969" i="5" s="1"/>
  <c r="AN969" i="5"/>
  <c r="AM969" i="5"/>
  <c r="AL969" i="5"/>
  <c r="AK969" i="5"/>
  <c r="BM968" i="5"/>
  <c r="BL968" i="5"/>
  <c r="BK968" i="5"/>
  <c r="BJ968" i="5"/>
  <c r="BI968" i="5"/>
  <c r="BH968" i="5"/>
  <c r="BG968" i="5"/>
  <c r="BF968" i="5"/>
  <c r="BA968" i="5"/>
  <c r="AU968" i="5"/>
  <c r="AS968" i="5" s="1"/>
  <c r="AC968" i="5" s="1"/>
  <c r="AQ968" i="5"/>
  <c r="AR968" i="5" s="1"/>
  <c r="AP968" i="5"/>
  <c r="AX968" i="5" s="1"/>
  <c r="AO968" i="5"/>
  <c r="AN968" i="5"/>
  <c r="AM968" i="5"/>
  <c r="AK968" i="5"/>
  <c r="AL968" i="5" s="1"/>
  <c r="BM967" i="5"/>
  <c r="BL967" i="5"/>
  <c r="BK967" i="5"/>
  <c r="BJ967" i="5"/>
  <c r="BI967" i="5"/>
  <c r="BH967" i="5"/>
  <c r="BD967" i="5" s="1"/>
  <c r="BG967" i="5"/>
  <c r="BF967" i="5"/>
  <c r="BC967" i="5"/>
  <c r="BA967" i="5"/>
  <c r="AU967" i="5"/>
  <c r="AR967" i="5"/>
  <c r="AQ967" i="5"/>
  <c r="AO967" i="5"/>
  <c r="AP967" i="5" s="1"/>
  <c r="AM967" i="5"/>
  <c r="AN967" i="5" s="1"/>
  <c r="AK967" i="5"/>
  <c r="AL967" i="5" s="1"/>
  <c r="BM966" i="5"/>
  <c r="BL966" i="5"/>
  <c r="BK966" i="5"/>
  <c r="BJ966" i="5"/>
  <c r="BI966" i="5"/>
  <c r="BH966" i="5"/>
  <c r="BG966" i="5"/>
  <c r="BF966" i="5"/>
  <c r="BA966" i="5"/>
  <c r="AQ966" i="5"/>
  <c r="AR966" i="5" s="1"/>
  <c r="AO966" i="5"/>
  <c r="AP966" i="5" s="1"/>
  <c r="AN966" i="5"/>
  <c r="AM966" i="5"/>
  <c r="AK966" i="5"/>
  <c r="AL966" i="5" s="1"/>
  <c r="BM965" i="5"/>
  <c r="BL965" i="5"/>
  <c r="BK965" i="5"/>
  <c r="BJ965" i="5"/>
  <c r="BI965" i="5"/>
  <c r="BH965" i="5"/>
  <c r="BG965" i="5"/>
  <c r="BF965" i="5"/>
  <c r="BA965" i="5"/>
  <c r="AQ965" i="5"/>
  <c r="AR965" i="5" s="1"/>
  <c r="AU965" i="5" s="1"/>
  <c r="AP965" i="5"/>
  <c r="AY965" i="5" s="1"/>
  <c r="AO965" i="5"/>
  <c r="AM965" i="5"/>
  <c r="AN965" i="5" s="1"/>
  <c r="AK965" i="5"/>
  <c r="AL965" i="5" s="1"/>
  <c r="BM964" i="5"/>
  <c r="BL964" i="5"/>
  <c r="BK964" i="5"/>
  <c r="BJ964" i="5"/>
  <c r="BI964" i="5"/>
  <c r="BH964" i="5"/>
  <c r="BG964" i="5"/>
  <c r="BF964" i="5"/>
  <c r="BA964" i="5"/>
  <c r="AQ964" i="5"/>
  <c r="AR964" i="5" s="1"/>
  <c r="AO964" i="5"/>
  <c r="AP964" i="5" s="1"/>
  <c r="AM964" i="5"/>
  <c r="AN964" i="5" s="1"/>
  <c r="AL964" i="5"/>
  <c r="AK964" i="5"/>
  <c r="BM963" i="5"/>
  <c r="BL963" i="5"/>
  <c r="BK963" i="5"/>
  <c r="BJ963" i="5"/>
  <c r="BI963" i="5"/>
  <c r="BH963" i="5"/>
  <c r="BG963" i="5"/>
  <c r="BF963" i="5"/>
  <c r="BA963" i="5"/>
  <c r="AW963" i="5"/>
  <c r="AV963" i="5"/>
  <c r="AQ963" i="5"/>
  <c r="AR963" i="5" s="1"/>
  <c r="AU963" i="5" s="1"/>
  <c r="AO963" i="5"/>
  <c r="AP963" i="5" s="1"/>
  <c r="AN963" i="5"/>
  <c r="AM963" i="5"/>
  <c r="AK963" i="5"/>
  <c r="AL963" i="5" s="1"/>
  <c r="BM962" i="5"/>
  <c r="BL962" i="5"/>
  <c r="BK962" i="5"/>
  <c r="BJ962" i="5"/>
  <c r="BI962" i="5"/>
  <c r="BH962" i="5"/>
  <c r="BG962" i="5"/>
  <c r="BF962" i="5"/>
  <c r="BA962" i="5"/>
  <c r="AW962" i="5"/>
  <c r="AV962" i="5"/>
  <c r="AR962" i="5"/>
  <c r="AU962" i="5" s="1"/>
  <c r="AQ962" i="5"/>
  <c r="AP962" i="5"/>
  <c r="AO962" i="5"/>
  <c r="AM962" i="5"/>
  <c r="AN962" i="5" s="1"/>
  <c r="AK962" i="5"/>
  <c r="AL962" i="5" s="1"/>
  <c r="BM961" i="5"/>
  <c r="BL961" i="5"/>
  <c r="BK961" i="5"/>
  <c r="BJ961" i="5"/>
  <c r="BI961" i="5"/>
  <c r="BH961" i="5"/>
  <c r="BG961" i="5"/>
  <c r="BF961" i="5"/>
  <c r="BA961" i="5"/>
  <c r="AY961" i="5"/>
  <c r="AW961" i="5"/>
  <c r="AQ961" i="5"/>
  <c r="AR961" i="5" s="1"/>
  <c r="AV961" i="5" s="1"/>
  <c r="AO961" i="5"/>
  <c r="AP961" i="5" s="1"/>
  <c r="AM961" i="5"/>
  <c r="AN961" i="5" s="1"/>
  <c r="AL961" i="5"/>
  <c r="AK961" i="5"/>
  <c r="BM960" i="5"/>
  <c r="BL960" i="5"/>
  <c r="BK960" i="5"/>
  <c r="BJ960" i="5"/>
  <c r="BI960" i="5"/>
  <c r="BH960" i="5"/>
  <c r="BG960" i="5"/>
  <c r="BF960" i="5"/>
  <c r="BD960" i="5"/>
  <c r="BC960" i="5"/>
  <c r="BA960" i="5"/>
  <c r="AX960" i="5"/>
  <c r="AV960" i="5"/>
  <c r="AQ960" i="5"/>
  <c r="AR960" i="5" s="1"/>
  <c r="AW960" i="5" s="1"/>
  <c r="AP960" i="5"/>
  <c r="AO960" i="5"/>
  <c r="AN960" i="5"/>
  <c r="AM960" i="5"/>
  <c r="AK960" i="5"/>
  <c r="AL960" i="5" s="1"/>
  <c r="BM959" i="5"/>
  <c r="BL959" i="5"/>
  <c r="BK959" i="5"/>
  <c r="BJ959" i="5"/>
  <c r="BI959" i="5"/>
  <c r="BH959" i="5"/>
  <c r="BG959" i="5"/>
  <c r="BF959" i="5"/>
  <c r="BA959" i="5"/>
  <c r="AR959" i="5"/>
  <c r="AQ959" i="5"/>
  <c r="AO959" i="5"/>
  <c r="AP959" i="5" s="1"/>
  <c r="AN959" i="5"/>
  <c r="AM959" i="5"/>
  <c r="AK959" i="5"/>
  <c r="AL959" i="5" s="1"/>
  <c r="BM958" i="5"/>
  <c r="BL958" i="5"/>
  <c r="BK958" i="5"/>
  <c r="BJ958" i="5"/>
  <c r="BI958" i="5"/>
  <c r="BH958" i="5"/>
  <c r="BG958" i="5"/>
  <c r="BD958" i="5" s="1"/>
  <c r="BF958" i="5"/>
  <c r="BA958" i="5"/>
  <c r="AQ958" i="5"/>
  <c r="AR958" i="5" s="1"/>
  <c r="AO958" i="5"/>
  <c r="AP958" i="5" s="1"/>
  <c r="AM958" i="5"/>
  <c r="AN958" i="5" s="1"/>
  <c r="AL958" i="5"/>
  <c r="AY958" i="5" s="1"/>
  <c r="AK958" i="5"/>
  <c r="BM957" i="5"/>
  <c r="BL957" i="5"/>
  <c r="BK957" i="5"/>
  <c r="BJ957" i="5"/>
  <c r="BI957" i="5"/>
  <c r="BH957" i="5"/>
  <c r="BG957" i="5"/>
  <c r="BF957" i="5"/>
  <c r="BC957" i="5"/>
  <c r="BA957" i="5"/>
  <c r="AU957" i="5"/>
  <c r="AQ957" i="5"/>
  <c r="AR957" i="5" s="1"/>
  <c r="AP957" i="5"/>
  <c r="AO957" i="5"/>
  <c r="AM957" i="5"/>
  <c r="AN957" i="5" s="1"/>
  <c r="AL957" i="5"/>
  <c r="AK957" i="5"/>
  <c r="BM956" i="5"/>
  <c r="BL956" i="5"/>
  <c r="BK956" i="5"/>
  <c r="BJ956" i="5"/>
  <c r="BI956" i="5"/>
  <c r="BH956" i="5"/>
  <c r="BG956" i="5"/>
  <c r="BF956" i="5"/>
  <c r="BD956" i="5" s="1"/>
  <c r="BA956" i="5"/>
  <c r="AQ956" i="5"/>
  <c r="AR956" i="5" s="1"/>
  <c r="AO956" i="5"/>
  <c r="AP956" i="5" s="1"/>
  <c r="AN956" i="5"/>
  <c r="AM956" i="5"/>
  <c r="AK956" i="5"/>
  <c r="AL956" i="5" s="1"/>
  <c r="BM955" i="5"/>
  <c r="BL955" i="5"/>
  <c r="BK955" i="5"/>
  <c r="BJ955" i="5"/>
  <c r="BI955" i="5"/>
  <c r="BH955" i="5"/>
  <c r="BD955" i="5" s="1"/>
  <c r="BG955" i="5"/>
  <c r="BF955" i="5"/>
  <c r="BA955" i="5"/>
  <c r="AV955" i="5"/>
  <c r="AR955" i="5"/>
  <c r="AQ955" i="5"/>
  <c r="AO955" i="5"/>
  <c r="AP955" i="5" s="1"/>
  <c r="AN955" i="5"/>
  <c r="AM955" i="5"/>
  <c r="AK955" i="5"/>
  <c r="AL955" i="5" s="1"/>
  <c r="BM954" i="5"/>
  <c r="BL954" i="5"/>
  <c r="BK954" i="5"/>
  <c r="BJ954" i="5"/>
  <c r="BI954" i="5"/>
  <c r="BH954" i="5"/>
  <c r="BG954" i="5"/>
  <c r="BF954" i="5"/>
  <c r="BC954" i="5"/>
  <c r="BA954" i="5"/>
  <c r="AY954" i="5"/>
  <c r="AQ954" i="5"/>
  <c r="AR954" i="5" s="1"/>
  <c r="AO954" i="5"/>
  <c r="AP954" i="5" s="1"/>
  <c r="AM954" i="5"/>
  <c r="AN954" i="5" s="1"/>
  <c r="AL954" i="5"/>
  <c r="AK954" i="5"/>
  <c r="BM953" i="5"/>
  <c r="BL953" i="5"/>
  <c r="BK953" i="5"/>
  <c r="BJ953" i="5"/>
  <c r="BI953" i="5"/>
  <c r="BH953" i="5"/>
  <c r="BG953" i="5"/>
  <c r="BF953" i="5"/>
  <c r="BA953" i="5"/>
  <c r="AQ953" i="5"/>
  <c r="AR953" i="5" s="1"/>
  <c r="AP953" i="5"/>
  <c r="AY953" i="5" s="1"/>
  <c r="AO953" i="5"/>
  <c r="AM953" i="5"/>
  <c r="AN953" i="5" s="1"/>
  <c r="AL953" i="5"/>
  <c r="AK953" i="5"/>
  <c r="BM952" i="5"/>
  <c r="BL952" i="5"/>
  <c r="BK952" i="5"/>
  <c r="BJ952" i="5"/>
  <c r="BI952" i="5"/>
  <c r="BH952" i="5"/>
  <c r="BG952" i="5"/>
  <c r="BF952" i="5"/>
  <c r="BA952" i="5"/>
  <c r="AR952" i="5"/>
  <c r="AQ952" i="5"/>
  <c r="AP952" i="5"/>
  <c r="AO952" i="5"/>
  <c r="AM952" i="5"/>
  <c r="AN952" i="5" s="1"/>
  <c r="AK952" i="5"/>
  <c r="AL952" i="5" s="1"/>
  <c r="BM951" i="5"/>
  <c r="BL951" i="5"/>
  <c r="BK951" i="5"/>
  <c r="BJ951" i="5"/>
  <c r="BI951" i="5"/>
  <c r="BH951" i="5"/>
  <c r="BD951" i="5" s="1"/>
  <c r="BG951" i="5"/>
  <c r="BF951" i="5"/>
  <c r="BA951" i="5"/>
  <c r="AW951" i="5"/>
  <c r="AV951" i="5"/>
  <c r="AR951" i="5"/>
  <c r="AU951" i="5" s="1"/>
  <c r="AQ951" i="5"/>
  <c r="AO951" i="5"/>
  <c r="AP951" i="5" s="1"/>
  <c r="AN951" i="5"/>
  <c r="AM951" i="5"/>
  <c r="AK951" i="5"/>
  <c r="AL951" i="5" s="1"/>
  <c r="BM950" i="5"/>
  <c r="BL950" i="5"/>
  <c r="BK950" i="5"/>
  <c r="BJ950" i="5"/>
  <c r="BI950" i="5"/>
  <c r="BH950" i="5"/>
  <c r="BG950" i="5"/>
  <c r="BF950" i="5"/>
  <c r="BA950" i="5"/>
  <c r="AY950" i="5"/>
  <c r="AU950" i="5"/>
  <c r="AR950" i="5"/>
  <c r="AQ950" i="5"/>
  <c r="AP950" i="5"/>
  <c r="AO950" i="5"/>
  <c r="AM950" i="5"/>
  <c r="AN950" i="5" s="1"/>
  <c r="AK950" i="5"/>
  <c r="AL950" i="5" s="1"/>
  <c r="BM949" i="5"/>
  <c r="BL949" i="5"/>
  <c r="BK949" i="5"/>
  <c r="BJ949" i="5"/>
  <c r="BI949" i="5"/>
  <c r="BH949" i="5"/>
  <c r="BG949" i="5"/>
  <c r="BF949" i="5"/>
  <c r="BC949" i="5" s="1"/>
  <c r="BA949" i="5"/>
  <c r="AQ949" i="5"/>
  <c r="AR949" i="5" s="1"/>
  <c r="AP949" i="5"/>
  <c r="AO949" i="5"/>
  <c r="AM949" i="5"/>
  <c r="AN949" i="5" s="1"/>
  <c r="AL949" i="5"/>
  <c r="AK949" i="5"/>
  <c r="BM948" i="5"/>
  <c r="BL948" i="5"/>
  <c r="BK948" i="5"/>
  <c r="BJ948" i="5"/>
  <c r="BI948" i="5"/>
  <c r="BH948" i="5"/>
  <c r="BG948" i="5"/>
  <c r="BF948" i="5"/>
  <c r="BA948" i="5"/>
  <c r="AQ948" i="5"/>
  <c r="AR948" i="5" s="1"/>
  <c r="AP948" i="5"/>
  <c r="AO948" i="5"/>
  <c r="AN948" i="5"/>
  <c r="AM948" i="5"/>
  <c r="AL948" i="5"/>
  <c r="AK948" i="5"/>
  <c r="BM947" i="5"/>
  <c r="BL947" i="5"/>
  <c r="BK947" i="5"/>
  <c r="BJ947" i="5"/>
  <c r="BI947" i="5"/>
  <c r="BH947" i="5"/>
  <c r="BC947" i="5" s="1"/>
  <c r="BG947" i="5"/>
  <c r="BF947" i="5"/>
  <c r="BD947" i="5"/>
  <c r="BA947" i="5"/>
  <c r="AW947" i="5"/>
  <c r="AS947" i="5"/>
  <c r="AR947" i="5"/>
  <c r="AU947" i="5" s="1"/>
  <c r="AQ947" i="5"/>
  <c r="AO947" i="5"/>
  <c r="AP947" i="5" s="1"/>
  <c r="AV947" i="5" s="1"/>
  <c r="AN947" i="5"/>
  <c r="AM947" i="5"/>
  <c r="AK947" i="5"/>
  <c r="AL947" i="5" s="1"/>
  <c r="BM946" i="5"/>
  <c r="BL946" i="5"/>
  <c r="BK946" i="5"/>
  <c r="BJ946" i="5"/>
  <c r="BI946" i="5"/>
  <c r="BH946" i="5"/>
  <c r="BG946" i="5"/>
  <c r="BD946" i="5" s="1"/>
  <c r="BF946" i="5"/>
  <c r="BA946" i="5"/>
  <c r="AQ946" i="5"/>
  <c r="AR946" i="5" s="1"/>
  <c r="AO946" i="5"/>
  <c r="AP946" i="5" s="1"/>
  <c r="AN946" i="5"/>
  <c r="AM946" i="5"/>
  <c r="AL946" i="5"/>
  <c r="AY946" i="5" s="1"/>
  <c r="AK946" i="5"/>
  <c r="BM945" i="5"/>
  <c r="BL945" i="5"/>
  <c r="BK945" i="5"/>
  <c r="BJ945" i="5"/>
  <c r="BI945" i="5"/>
  <c r="BH945" i="5"/>
  <c r="BG945" i="5"/>
  <c r="BC945" i="5" s="1"/>
  <c r="BF945" i="5"/>
  <c r="BA945" i="5"/>
  <c r="AY945" i="5"/>
  <c r="AX945" i="5"/>
  <c r="AQ945" i="5"/>
  <c r="AR945" i="5" s="1"/>
  <c r="AU945" i="5" s="1"/>
  <c r="AP945" i="5"/>
  <c r="AO945" i="5"/>
  <c r="AM945" i="5"/>
  <c r="AN945" i="5" s="1"/>
  <c r="AL945" i="5"/>
  <c r="AK945" i="5"/>
  <c r="BM944" i="5"/>
  <c r="BL944" i="5"/>
  <c r="BK944" i="5"/>
  <c r="BJ944" i="5"/>
  <c r="BI944" i="5"/>
  <c r="BH944" i="5"/>
  <c r="BG944" i="5"/>
  <c r="BF944" i="5"/>
  <c r="BA944" i="5"/>
  <c r="AR944" i="5"/>
  <c r="AQ944" i="5"/>
  <c r="AO944" i="5"/>
  <c r="AP944" i="5" s="1"/>
  <c r="AY944" i="5" s="1"/>
  <c r="AM944" i="5"/>
  <c r="AN944" i="5" s="1"/>
  <c r="AL944" i="5"/>
  <c r="AK944" i="5"/>
  <c r="BM943" i="5"/>
  <c r="BL943" i="5"/>
  <c r="BK943" i="5"/>
  <c r="BJ943" i="5"/>
  <c r="BI943" i="5"/>
  <c r="BH943" i="5"/>
  <c r="BD943" i="5" s="1"/>
  <c r="BG943" i="5"/>
  <c r="BF943" i="5"/>
  <c r="BA943" i="5"/>
  <c r="AY943" i="5"/>
  <c r="AW943" i="5"/>
  <c r="AQ943" i="5"/>
  <c r="AR943" i="5" s="1"/>
  <c r="AO943" i="5"/>
  <c r="AP943" i="5" s="1"/>
  <c r="AN943" i="5"/>
  <c r="AM943" i="5"/>
  <c r="AK943" i="5"/>
  <c r="AL943" i="5" s="1"/>
  <c r="BM942" i="5"/>
  <c r="BL942" i="5"/>
  <c r="BK942" i="5"/>
  <c r="BJ942" i="5"/>
  <c r="BI942" i="5"/>
  <c r="BH942" i="5"/>
  <c r="BG942" i="5"/>
  <c r="BF942" i="5"/>
  <c r="BA942" i="5"/>
  <c r="AY942" i="5"/>
  <c r="AQ942" i="5"/>
  <c r="AR942" i="5" s="1"/>
  <c r="AU942" i="5" s="1"/>
  <c r="AP942" i="5"/>
  <c r="AO942" i="5"/>
  <c r="AN942" i="5"/>
  <c r="AX942" i="5" s="1"/>
  <c r="AM942" i="5"/>
  <c r="AK942" i="5"/>
  <c r="AL942" i="5" s="1"/>
  <c r="BM941" i="5"/>
  <c r="BL941" i="5"/>
  <c r="BK941" i="5"/>
  <c r="BJ941" i="5"/>
  <c r="BI941" i="5"/>
  <c r="BH941" i="5"/>
  <c r="BG941" i="5"/>
  <c r="BF941" i="5"/>
  <c r="BA941" i="5"/>
  <c r="AX941" i="5"/>
  <c r="AR941" i="5"/>
  <c r="AQ941" i="5"/>
  <c r="AP941" i="5"/>
  <c r="AY941" i="5" s="1"/>
  <c r="AO941" i="5"/>
  <c r="AM941" i="5"/>
  <c r="AN941" i="5" s="1"/>
  <c r="AL941" i="5"/>
  <c r="AK941" i="5"/>
  <c r="BM940" i="5"/>
  <c r="BL940" i="5"/>
  <c r="BK940" i="5"/>
  <c r="BJ940" i="5"/>
  <c r="BI940" i="5"/>
  <c r="BH940" i="5"/>
  <c r="BG940" i="5"/>
  <c r="BF940" i="5"/>
  <c r="BC940" i="5" s="1"/>
  <c r="BA940" i="5"/>
  <c r="AR940" i="5"/>
  <c r="AU940" i="5" s="1"/>
  <c r="AQ940" i="5"/>
  <c r="AP940" i="5"/>
  <c r="AY940" i="5" s="1"/>
  <c r="AO940" i="5"/>
  <c r="AN940" i="5"/>
  <c r="AM940" i="5"/>
  <c r="AL940" i="5"/>
  <c r="AK940" i="5"/>
  <c r="BM939" i="5"/>
  <c r="BL939" i="5"/>
  <c r="BK939" i="5"/>
  <c r="BJ939" i="5"/>
  <c r="BI939" i="5"/>
  <c r="BH939" i="5"/>
  <c r="BG939" i="5"/>
  <c r="BF939" i="5"/>
  <c r="BC939" i="5"/>
  <c r="BA939" i="5"/>
  <c r="AQ939" i="5"/>
  <c r="AR939" i="5" s="1"/>
  <c r="AO939" i="5"/>
  <c r="AP939" i="5" s="1"/>
  <c r="AY939" i="5" s="1"/>
  <c r="AM939" i="5"/>
  <c r="AN939" i="5" s="1"/>
  <c r="AK939" i="5"/>
  <c r="AL939" i="5" s="1"/>
  <c r="BM938" i="5"/>
  <c r="BL938" i="5"/>
  <c r="BK938" i="5"/>
  <c r="BJ938" i="5"/>
  <c r="BI938" i="5"/>
  <c r="BH938" i="5"/>
  <c r="BG938" i="5"/>
  <c r="BF938" i="5"/>
  <c r="BC938" i="5" s="1"/>
  <c r="BA938" i="5"/>
  <c r="AX938" i="5"/>
  <c r="AW938" i="5"/>
  <c r="AU938" i="5"/>
  <c r="AQ938" i="5"/>
  <c r="AR938" i="5" s="1"/>
  <c r="AP938" i="5"/>
  <c r="AO938" i="5"/>
  <c r="AM938" i="5"/>
  <c r="AN938" i="5" s="1"/>
  <c r="AK938" i="5"/>
  <c r="AL938" i="5" s="1"/>
  <c r="AY938" i="5" s="1"/>
  <c r="BM937" i="5"/>
  <c r="BL937" i="5"/>
  <c r="BK937" i="5"/>
  <c r="BJ937" i="5"/>
  <c r="BI937" i="5"/>
  <c r="BH937" i="5"/>
  <c r="BG937" i="5"/>
  <c r="BF937" i="5"/>
  <c r="BC937" i="5" s="1"/>
  <c r="BA937" i="5"/>
  <c r="AR937" i="5"/>
  <c r="AU937" i="5" s="1"/>
  <c r="AQ937" i="5"/>
  <c r="AO937" i="5"/>
  <c r="AP937" i="5" s="1"/>
  <c r="AN937" i="5"/>
  <c r="AM937" i="5"/>
  <c r="AL937" i="5"/>
  <c r="AK937" i="5"/>
  <c r="BM936" i="5"/>
  <c r="BL936" i="5"/>
  <c r="BK936" i="5"/>
  <c r="BJ936" i="5"/>
  <c r="BI936" i="5"/>
  <c r="BH936" i="5"/>
  <c r="BG936" i="5"/>
  <c r="BF936" i="5"/>
  <c r="BD936" i="5"/>
  <c r="BC936" i="5"/>
  <c r="BA936" i="5"/>
  <c r="AQ936" i="5"/>
  <c r="AR936" i="5" s="1"/>
  <c r="AV936" i="5" s="1"/>
  <c r="AO936" i="5"/>
  <c r="AP936" i="5" s="1"/>
  <c r="AM936" i="5"/>
  <c r="AN936" i="5" s="1"/>
  <c r="AK936" i="5"/>
  <c r="AL936" i="5" s="1"/>
  <c r="BM935" i="5"/>
  <c r="BL935" i="5"/>
  <c r="BK935" i="5"/>
  <c r="BJ935" i="5"/>
  <c r="BI935" i="5"/>
  <c r="BH935" i="5"/>
  <c r="BG935" i="5"/>
  <c r="BF935" i="5"/>
  <c r="BD935" i="5"/>
  <c r="BC935" i="5"/>
  <c r="BA935" i="5"/>
  <c r="AR935" i="5"/>
  <c r="AW935" i="5" s="1"/>
  <c r="AQ935" i="5"/>
  <c r="AP935" i="5"/>
  <c r="AX935" i="5" s="1"/>
  <c r="AO935" i="5"/>
  <c r="AN935" i="5"/>
  <c r="AM935" i="5"/>
  <c r="AL935" i="5"/>
  <c r="AK935" i="5"/>
  <c r="BM934" i="5"/>
  <c r="BL934" i="5"/>
  <c r="BK934" i="5"/>
  <c r="BJ934" i="5"/>
  <c r="BI934" i="5"/>
  <c r="BH934" i="5"/>
  <c r="BG934" i="5"/>
  <c r="BF934" i="5"/>
  <c r="BC934" i="5"/>
  <c r="BA934" i="5"/>
  <c r="AQ934" i="5"/>
  <c r="AR934" i="5" s="1"/>
  <c r="AU934" i="5" s="1"/>
  <c r="AO934" i="5"/>
  <c r="AP934" i="5" s="1"/>
  <c r="AY934" i="5" s="1"/>
  <c r="AM934" i="5"/>
  <c r="AN934" i="5" s="1"/>
  <c r="AL934" i="5"/>
  <c r="AK934" i="5"/>
  <c r="BM933" i="5"/>
  <c r="BL933" i="5"/>
  <c r="BK933" i="5"/>
  <c r="BJ933" i="5"/>
  <c r="BI933" i="5"/>
  <c r="BH933" i="5"/>
  <c r="BG933" i="5"/>
  <c r="BF933" i="5"/>
  <c r="BA933" i="5"/>
  <c r="AX933" i="5"/>
  <c r="AR933" i="5"/>
  <c r="AQ933" i="5"/>
  <c r="AP933" i="5"/>
  <c r="AO933" i="5"/>
  <c r="AN933" i="5"/>
  <c r="AM933" i="5"/>
  <c r="AK933" i="5"/>
  <c r="AL933" i="5" s="1"/>
  <c r="BM932" i="5"/>
  <c r="BL932" i="5"/>
  <c r="BK932" i="5"/>
  <c r="BJ932" i="5"/>
  <c r="BI932" i="5"/>
  <c r="BH932" i="5"/>
  <c r="BG932" i="5"/>
  <c r="BC932" i="5" s="1"/>
  <c r="BF932" i="5"/>
  <c r="BA932" i="5"/>
  <c r="AY932" i="5"/>
  <c r="AR932" i="5"/>
  <c r="AQ932" i="5"/>
  <c r="AO932" i="5"/>
  <c r="AP932" i="5" s="1"/>
  <c r="AM932" i="5"/>
  <c r="AN932" i="5" s="1"/>
  <c r="AK932" i="5"/>
  <c r="AL932" i="5" s="1"/>
  <c r="BM931" i="5"/>
  <c r="BL931" i="5"/>
  <c r="BK931" i="5"/>
  <c r="BJ931" i="5"/>
  <c r="BI931" i="5"/>
  <c r="BH931" i="5"/>
  <c r="BG931" i="5"/>
  <c r="BF931" i="5"/>
  <c r="BD931" i="5"/>
  <c r="BA931" i="5"/>
  <c r="AQ931" i="5"/>
  <c r="AR931" i="5" s="1"/>
  <c r="AP931" i="5"/>
  <c r="AY931" i="5" s="1"/>
  <c r="AO931" i="5"/>
  <c r="AN931" i="5"/>
  <c r="AM931" i="5"/>
  <c r="AL931" i="5"/>
  <c r="AK931" i="5"/>
  <c r="BM930" i="5"/>
  <c r="BL930" i="5"/>
  <c r="BK930" i="5"/>
  <c r="BJ930" i="5"/>
  <c r="BI930" i="5"/>
  <c r="BH930" i="5"/>
  <c r="BG930" i="5"/>
  <c r="BF930" i="5"/>
  <c r="BD930" i="5" s="1"/>
  <c r="BA930" i="5"/>
  <c r="AQ930" i="5"/>
  <c r="AR930" i="5" s="1"/>
  <c r="AO930" i="5"/>
  <c r="AP930" i="5" s="1"/>
  <c r="AM930" i="5"/>
  <c r="AN930" i="5" s="1"/>
  <c r="AK930" i="5"/>
  <c r="AL930" i="5" s="1"/>
  <c r="BM929" i="5"/>
  <c r="BL929" i="5"/>
  <c r="BK929" i="5"/>
  <c r="BJ929" i="5"/>
  <c r="BI929" i="5"/>
  <c r="BH929" i="5"/>
  <c r="BG929" i="5"/>
  <c r="BF929" i="5"/>
  <c r="BA929" i="5"/>
  <c r="AQ929" i="5"/>
  <c r="AR929" i="5" s="1"/>
  <c r="AO929" i="5"/>
  <c r="AP929" i="5" s="1"/>
  <c r="AN929" i="5"/>
  <c r="AM929" i="5"/>
  <c r="AL929" i="5"/>
  <c r="AK929" i="5"/>
  <c r="BM928" i="5"/>
  <c r="BL928" i="5"/>
  <c r="BK928" i="5"/>
  <c r="BJ928" i="5"/>
  <c r="BI928" i="5"/>
  <c r="BH928" i="5"/>
  <c r="BG928" i="5"/>
  <c r="BF928" i="5"/>
  <c r="BD928" i="5"/>
  <c r="BC928" i="5"/>
  <c r="BA928" i="5"/>
  <c r="AQ928" i="5"/>
  <c r="AR928" i="5" s="1"/>
  <c r="AV928" i="5" s="1"/>
  <c r="AP928" i="5"/>
  <c r="AY928" i="5" s="1"/>
  <c r="AO928" i="5"/>
  <c r="AN928" i="5"/>
  <c r="AM928" i="5"/>
  <c r="AK928" i="5"/>
  <c r="AL928" i="5" s="1"/>
  <c r="BM927" i="5"/>
  <c r="BL927" i="5"/>
  <c r="BK927" i="5"/>
  <c r="BJ927" i="5"/>
  <c r="BI927" i="5"/>
  <c r="BH927" i="5"/>
  <c r="BG927" i="5"/>
  <c r="BF927" i="5"/>
  <c r="BC927" i="5" s="1"/>
  <c r="BD927" i="5"/>
  <c r="BA927" i="5"/>
  <c r="AU927" i="5"/>
  <c r="AS927" i="5" s="1"/>
  <c r="AC927" i="5" s="1"/>
  <c r="AR927" i="5"/>
  <c r="AQ927" i="5"/>
  <c r="AO927" i="5"/>
  <c r="AP927" i="5" s="1"/>
  <c r="AM927" i="5"/>
  <c r="AN927" i="5" s="1"/>
  <c r="AL927" i="5"/>
  <c r="AK927" i="5"/>
  <c r="BM926" i="5"/>
  <c r="BL926" i="5"/>
  <c r="BK926" i="5"/>
  <c r="BJ926" i="5"/>
  <c r="BI926" i="5"/>
  <c r="BH926" i="5"/>
  <c r="BG926" i="5"/>
  <c r="BF926" i="5"/>
  <c r="BC926" i="5"/>
  <c r="BA926" i="5"/>
  <c r="AQ926" i="5"/>
  <c r="AR926" i="5" s="1"/>
  <c r="AW926" i="5" s="1"/>
  <c r="AO926" i="5"/>
  <c r="AP926" i="5" s="1"/>
  <c r="AN926" i="5"/>
  <c r="AM926" i="5"/>
  <c r="AK926" i="5"/>
  <c r="AL926" i="5" s="1"/>
  <c r="AY926" i="5" s="1"/>
  <c r="BM925" i="5"/>
  <c r="BL925" i="5"/>
  <c r="BK925" i="5"/>
  <c r="BJ925" i="5"/>
  <c r="BI925" i="5"/>
  <c r="BH925" i="5"/>
  <c r="BG925" i="5"/>
  <c r="BF925" i="5"/>
  <c r="BD925" i="5"/>
  <c r="BC925" i="5"/>
  <c r="BA925" i="5"/>
  <c r="AR925" i="5"/>
  <c r="AW925" i="5" s="1"/>
  <c r="AQ925" i="5"/>
  <c r="AP925" i="5"/>
  <c r="AX925" i="5" s="1"/>
  <c r="AO925" i="5"/>
  <c r="AN925" i="5"/>
  <c r="AM925" i="5"/>
  <c r="AK925" i="5"/>
  <c r="AL925" i="5" s="1"/>
  <c r="BM924" i="5"/>
  <c r="BL924" i="5"/>
  <c r="BK924" i="5"/>
  <c r="BJ924" i="5"/>
  <c r="BI924" i="5"/>
  <c r="BH924" i="5"/>
  <c r="BG924" i="5"/>
  <c r="BC924" i="5" s="1"/>
  <c r="BF924" i="5"/>
  <c r="BD924" i="5" s="1"/>
  <c r="BA924" i="5"/>
  <c r="AQ924" i="5"/>
  <c r="AR924" i="5" s="1"/>
  <c r="AO924" i="5"/>
  <c r="AP924" i="5" s="1"/>
  <c r="AM924" i="5"/>
  <c r="AN924" i="5" s="1"/>
  <c r="AK924" i="5"/>
  <c r="AL924" i="5" s="1"/>
  <c r="AY924" i="5" s="1"/>
  <c r="BM923" i="5"/>
  <c r="BL923" i="5"/>
  <c r="BK923" i="5"/>
  <c r="BJ923" i="5"/>
  <c r="BI923" i="5"/>
  <c r="BH923" i="5"/>
  <c r="BG923" i="5"/>
  <c r="BF923" i="5"/>
  <c r="BD923" i="5" s="1"/>
  <c r="BA923" i="5"/>
  <c r="AV923" i="5"/>
  <c r="AR923" i="5"/>
  <c r="AQ923" i="5"/>
  <c r="AP923" i="5"/>
  <c r="AY923" i="5" s="1"/>
  <c r="AO923" i="5"/>
  <c r="AN923" i="5"/>
  <c r="AX923" i="5" s="1"/>
  <c r="AM923" i="5"/>
  <c r="AL923" i="5"/>
  <c r="AK923" i="5"/>
  <c r="BM922" i="5"/>
  <c r="BL922" i="5"/>
  <c r="BK922" i="5"/>
  <c r="BJ922" i="5"/>
  <c r="BI922" i="5"/>
  <c r="BH922" i="5"/>
  <c r="BG922" i="5"/>
  <c r="BF922" i="5"/>
  <c r="BC922" i="5"/>
  <c r="BA922" i="5"/>
  <c r="AQ922" i="5"/>
  <c r="AR922" i="5" s="1"/>
  <c r="AP922" i="5"/>
  <c r="AY922" i="5" s="1"/>
  <c r="AO922" i="5"/>
  <c r="AM922" i="5"/>
  <c r="AN922" i="5" s="1"/>
  <c r="AK922" i="5"/>
  <c r="AL922" i="5" s="1"/>
  <c r="BM921" i="5"/>
  <c r="BL921" i="5"/>
  <c r="BK921" i="5"/>
  <c r="BJ921" i="5"/>
  <c r="BI921" i="5"/>
  <c r="BH921" i="5"/>
  <c r="BG921" i="5"/>
  <c r="BF921" i="5"/>
  <c r="BC921" i="5" s="1"/>
  <c r="BD921" i="5"/>
  <c r="BA921" i="5"/>
  <c r="AR921" i="5"/>
  <c r="AU921" i="5" s="1"/>
  <c r="AS921" i="5" s="1"/>
  <c r="AT921" i="5" s="1"/>
  <c r="AD921" i="5" s="1"/>
  <c r="AQ921" i="5"/>
  <c r="AO921" i="5"/>
  <c r="AP921" i="5" s="1"/>
  <c r="AN921" i="5"/>
  <c r="AM921" i="5"/>
  <c r="AL921" i="5"/>
  <c r="AK921" i="5"/>
  <c r="BM920" i="5"/>
  <c r="BL920" i="5"/>
  <c r="BK920" i="5"/>
  <c r="BJ920" i="5"/>
  <c r="BI920" i="5"/>
  <c r="BH920" i="5"/>
  <c r="BG920" i="5"/>
  <c r="BF920" i="5"/>
  <c r="BA920" i="5"/>
  <c r="AU920" i="5"/>
  <c r="AS920" i="5"/>
  <c r="AT920" i="5" s="1"/>
  <c r="AD920" i="5" s="1"/>
  <c r="AQ920" i="5"/>
  <c r="AR920" i="5" s="1"/>
  <c r="AO920" i="5"/>
  <c r="AP920" i="5" s="1"/>
  <c r="AM920" i="5"/>
  <c r="AN920" i="5" s="1"/>
  <c r="AK920" i="5"/>
  <c r="AL920" i="5" s="1"/>
  <c r="BM919" i="5"/>
  <c r="BL919" i="5"/>
  <c r="BK919" i="5"/>
  <c r="BJ919" i="5"/>
  <c r="BI919" i="5"/>
  <c r="BH919" i="5"/>
  <c r="BC919" i="5" s="1"/>
  <c r="BG919" i="5"/>
  <c r="BF919" i="5"/>
  <c r="BD919" i="5" s="1"/>
  <c r="BA919" i="5"/>
  <c r="AR919" i="5"/>
  <c r="AW919" i="5" s="1"/>
  <c r="AQ919" i="5"/>
  <c r="AP919" i="5"/>
  <c r="AY919" i="5" s="1"/>
  <c r="AO919" i="5"/>
  <c r="AM919" i="5"/>
  <c r="AN919" i="5" s="1"/>
  <c r="AL919" i="5"/>
  <c r="AK919" i="5"/>
  <c r="BM918" i="5"/>
  <c r="BL918" i="5"/>
  <c r="BK918" i="5"/>
  <c r="BJ918" i="5"/>
  <c r="BI918" i="5"/>
  <c r="BH918" i="5"/>
  <c r="BG918" i="5"/>
  <c r="BF918" i="5"/>
  <c r="BD918" i="5"/>
  <c r="BC918" i="5"/>
  <c r="BA918" i="5"/>
  <c r="AU918" i="5"/>
  <c r="AS918" i="5" s="1"/>
  <c r="AQ918" i="5"/>
  <c r="AR918" i="5" s="1"/>
  <c r="AO918" i="5"/>
  <c r="AP918" i="5" s="1"/>
  <c r="AM918" i="5"/>
  <c r="AN918" i="5" s="1"/>
  <c r="AK918" i="5"/>
  <c r="AL918" i="5" s="1"/>
  <c r="BM917" i="5"/>
  <c r="BL917" i="5"/>
  <c r="BK917" i="5"/>
  <c r="BJ917" i="5"/>
  <c r="BI917" i="5"/>
  <c r="BH917" i="5"/>
  <c r="BG917" i="5"/>
  <c r="BF917" i="5"/>
  <c r="BA917" i="5"/>
  <c r="AV917" i="5"/>
  <c r="AU917" i="5"/>
  <c r="AR917" i="5"/>
  <c r="AQ917" i="5"/>
  <c r="AP917" i="5"/>
  <c r="AY917" i="5" s="1"/>
  <c r="AO917" i="5"/>
  <c r="AM917" i="5"/>
  <c r="AN917" i="5" s="1"/>
  <c r="AL917" i="5"/>
  <c r="AK917" i="5"/>
  <c r="BM916" i="5"/>
  <c r="BL916" i="5"/>
  <c r="BK916" i="5"/>
  <c r="BJ916" i="5"/>
  <c r="BI916" i="5"/>
  <c r="BH916" i="5"/>
  <c r="BG916" i="5"/>
  <c r="BF916" i="5"/>
  <c r="BD916" i="5" s="1"/>
  <c r="BC916" i="5"/>
  <c r="BA916" i="5"/>
  <c r="AQ916" i="5"/>
  <c r="AR916" i="5" s="1"/>
  <c r="AO916" i="5"/>
  <c r="AP916" i="5" s="1"/>
  <c r="AM916" i="5"/>
  <c r="AN916" i="5" s="1"/>
  <c r="AK916" i="5"/>
  <c r="AL916" i="5" s="1"/>
  <c r="BM915" i="5"/>
  <c r="BL915" i="5"/>
  <c r="BK915" i="5"/>
  <c r="BJ915" i="5"/>
  <c r="BI915" i="5"/>
  <c r="BH915" i="5"/>
  <c r="BG915" i="5"/>
  <c r="BF915" i="5"/>
  <c r="BD915" i="5" s="1"/>
  <c r="BA915" i="5"/>
  <c r="AQ915" i="5"/>
  <c r="AR915" i="5" s="1"/>
  <c r="AP915" i="5"/>
  <c r="AY915" i="5" s="1"/>
  <c r="AO915" i="5"/>
  <c r="AN915" i="5"/>
  <c r="AX915" i="5" s="1"/>
  <c r="AM915" i="5"/>
  <c r="AL915" i="5"/>
  <c r="AK915" i="5"/>
  <c r="BM914" i="5"/>
  <c r="BL914" i="5"/>
  <c r="BK914" i="5"/>
  <c r="BJ914" i="5"/>
  <c r="BI914" i="5"/>
  <c r="BH914" i="5"/>
  <c r="BG914" i="5"/>
  <c r="BF914" i="5"/>
  <c r="BA914" i="5"/>
  <c r="AU914" i="5"/>
  <c r="AQ914" i="5"/>
  <c r="AR914" i="5" s="1"/>
  <c r="AO914" i="5"/>
  <c r="AP914" i="5" s="1"/>
  <c r="AM914" i="5"/>
  <c r="AN914" i="5" s="1"/>
  <c r="AK914" i="5"/>
  <c r="AL914" i="5" s="1"/>
  <c r="BM913" i="5"/>
  <c r="BL913" i="5"/>
  <c r="BK913" i="5"/>
  <c r="BJ913" i="5"/>
  <c r="BI913" i="5"/>
  <c r="BH913" i="5"/>
  <c r="BG913" i="5"/>
  <c r="BD913" i="5" s="1"/>
  <c r="BF913" i="5"/>
  <c r="BA913" i="5"/>
  <c r="AY913" i="5"/>
  <c r="AQ913" i="5"/>
  <c r="AR913" i="5" s="1"/>
  <c r="AP913" i="5"/>
  <c r="AX913" i="5" s="1"/>
  <c r="AO913" i="5"/>
  <c r="AM913" i="5"/>
  <c r="AN913" i="5" s="1"/>
  <c r="AK913" i="5"/>
  <c r="AL913" i="5" s="1"/>
  <c r="BM912" i="5"/>
  <c r="BL912" i="5"/>
  <c r="BK912" i="5"/>
  <c r="BJ912" i="5"/>
  <c r="BI912" i="5"/>
  <c r="BH912" i="5"/>
  <c r="BG912" i="5"/>
  <c r="BF912" i="5"/>
  <c r="BA912" i="5"/>
  <c r="AR912" i="5"/>
  <c r="AQ912" i="5"/>
  <c r="AO912" i="5"/>
  <c r="AP912" i="5" s="1"/>
  <c r="AN912" i="5"/>
  <c r="AM912" i="5"/>
  <c r="AL912" i="5"/>
  <c r="AK912" i="5"/>
  <c r="BM911" i="5"/>
  <c r="BL911" i="5"/>
  <c r="BK911" i="5"/>
  <c r="BJ911" i="5"/>
  <c r="BI911" i="5"/>
  <c r="BH911" i="5"/>
  <c r="BG911" i="5"/>
  <c r="BF911" i="5"/>
  <c r="BC911" i="5" s="1"/>
  <c r="BD911" i="5"/>
  <c r="BA911" i="5"/>
  <c r="AW911" i="5"/>
  <c r="AV911" i="5"/>
  <c r="AQ911" i="5"/>
  <c r="AR911" i="5" s="1"/>
  <c r="AU911" i="5" s="1"/>
  <c r="AO911" i="5"/>
  <c r="AP911" i="5" s="1"/>
  <c r="AN911" i="5"/>
  <c r="AM911" i="5"/>
  <c r="AK911" i="5"/>
  <c r="AL911" i="5" s="1"/>
  <c r="BM910" i="5"/>
  <c r="BL910" i="5"/>
  <c r="BK910" i="5"/>
  <c r="BJ910" i="5"/>
  <c r="BI910" i="5"/>
  <c r="BH910" i="5"/>
  <c r="BG910" i="5"/>
  <c r="BF910" i="5"/>
  <c r="BD910" i="5"/>
  <c r="BC910" i="5"/>
  <c r="BA910" i="5"/>
  <c r="AV910" i="5"/>
  <c r="AU910" i="5"/>
  <c r="AR910" i="5"/>
  <c r="AW910" i="5" s="1"/>
  <c r="AQ910" i="5"/>
  <c r="AP910" i="5"/>
  <c r="AO910" i="5"/>
  <c r="AM910" i="5"/>
  <c r="AN910" i="5" s="1"/>
  <c r="AL910" i="5"/>
  <c r="AK910" i="5"/>
  <c r="BM909" i="5"/>
  <c r="BL909" i="5"/>
  <c r="BK909" i="5"/>
  <c r="BJ909" i="5"/>
  <c r="BI909" i="5"/>
  <c r="BH909" i="5"/>
  <c r="BG909" i="5"/>
  <c r="BF909" i="5"/>
  <c r="BC909" i="5"/>
  <c r="BA909" i="5"/>
  <c r="AQ909" i="5"/>
  <c r="AR909" i="5" s="1"/>
  <c r="AO909" i="5"/>
  <c r="AP909" i="5" s="1"/>
  <c r="AM909" i="5"/>
  <c r="AN909" i="5" s="1"/>
  <c r="AL909" i="5"/>
  <c r="AK909" i="5"/>
  <c r="BM908" i="5"/>
  <c r="BL908" i="5"/>
  <c r="BK908" i="5"/>
  <c r="BJ908" i="5"/>
  <c r="BI908" i="5"/>
  <c r="BH908" i="5"/>
  <c r="BG908" i="5"/>
  <c r="BF908" i="5"/>
  <c r="BD908" i="5" s="1"/>
  <c r="BA908" i="5"/>
  <c r="AR908" i="5"/>
  <c r="AV908" i="5" s="1"/>
  <c r="AQ908" i="5"/>
  <c r="AP908" i="5"/>
  <c r="AO908" i="5"/>
  <c r="AN908" i="5"/>
  <c r="AM908" i="5"/>
  <c r="AK908" i="5"/>
  <c r="AL908" i="5" s="1"/>
  <c r="BM907" i="5"/>
  <c r="BL907" i="5"/>
  <c r="BK907" i="5"/>
  <c r="BJ907" i="5"/>
  <c r="BI907" i="5"/>
  <c r="BH907" i="5"/>
  <c r="BG907" i="5"/>
  <c r="BF907" i="5"/>
  <c r="BD907" i="5" s="1"/>
  <c r="BA907" i="5"/>
  <c r="AR907" i="5"/>
  <c r="AQ907" i="5"/>
  <c r="AO907" i="5"/>
  <c r="AP907" i="5" s="1"/>
  <c r="AM907" i="5"/>
  <c r="AN907" i="5" s="1"/>
  <c r="AK907" i="5"/>
  <c r="AL907" i="5" s="1"/>
  <c r="BM906" i="5"/>
  <c r="BL906" i="5"/>
  <c r="BK906" i="5"/>
  <c r="BJ906" i="5"/>
  <c r="BI906" i="5"/>
  <c r="BH906" i="5"/>
  <c r="BG906" i="5"/>
  <c r="BD906" i="5" s="1"/>
  <c r="BF906" i="5"/>
  <c r="BA906" i="5"/>
  <c r="AY906" i="5"/>
  <c r="AR906" i="5"/>
  <c r="AQ906" i="5"/>
  <c r="AP906" i="5"/>
  <c r="AX906" i="5" s="1"/>
  <c r="AO906" i="5"/>
  <c r="AN906" i="5"/>
  <c r="AM906" i="5"/>
  <c r="AL906" i="5"/>
  <c r="AK906" i="5"/>
  <c r="BM905" i="5"/>
  <c r="BL905" i="5"/>
  <c r="BK905" i="5"/>
  <c r="BJ905" i="5"/>
  <c r="BI905" i="5"/>
  <c r="BH905" i="5"/>
  <c r="BG905" i="5"/>
  <c r="BF905" i="5"/>
  <c r="BA905" i="5"/>
  <c r="AY905" i="5"/>
  <c r="AQ905" i="5"/>
  <c r="AR905" i="5" s="1"/>
  <c r="AP905" i="5"/>
  <c r="AX905" i="5" s="1"/>
  <c r="AO905" i="5"/>
  <c r="AM905" i="5"/>
  <c r="AN905" i="5" s="1"/>
  <c r="AK905" i="5"/>
  <c r="AL905" i="5" s="1"/>
  <c r="BM904" i="5"/>
  <c r="BL904" i="5"/>
  <c r="BK904" i="5"/>
  <c r="BJ904" i="5"/>
  <c r="BI904" i="5"/>
  <c r="BH904" i="5"/>
  <c r="BG904" i="5"/>
  <c r="BF904" i="5"/>
  <c r="BA904" i="5"/>
  <c r="AR904" i="5"/>
  <c r="AQ904" i="5"/>
  <c r="AO904" i="5"/>
  <c r="AP904" i="5" s="1"/>
  <c r="AN904" i="5"/>
  <c r="AM904" i="5"/>
  <c r="AL904" i="5"/>
  <c r="AK904" i="5"/>
  <c r="BM903" i="5"/>
  <c r="BL903" i="5"/>
  <c r="BK903" i="5"/>
  <c r="BJ903" i="5"/>
  <c r="BI903" i="5"/>
  <c r="BH903" i="5"/>
  <c r="BG903" i="5"/>
  <c r="BF903" i="5"/>
  <c r="BC903" i="5" s="1"/>
  <c r="BD903" i="5"/>
  <c r="BA903" i="5"/>
  <c r="AW903" i="5"/>
  <c r="AV903" i="5"/>
  <c r="AQ903" i="5"/>
  <c r="AR903" i="5" s="1"/>
  <c r="AU903" i="5" s="1"/>
  <c r="AO903" i="5"/>
  <c r="AP903" i="5" s="1"/>
  <c r="AN903" i="5"/>
  <c r="AM903" i="5"/>
  <c r="AK903" i="5"/>
  <c r="AL903" i="5" s="1"/>
  <c r="BM902" i="5"/>
  <c r="BL902" i="5"/>
  <c r="BK902" i="5"/>
  <c r="BJ902" i="5"/>
  <c r="BI902" i="5"/>
  <c r="BH902" i="5"/>
  <c r="BG902" i="5"/>
  <c r="BF902" i="5"/>
  <c r="BD902" i="5"/>
  <c r="BC902" i="5"/>
  <c r="BA902" i="5"/>
  <c r="AV902" i="5"/>
  <c r="AU902" i="5"/>
  <c r="AR902" i="5"/>
  <c r="AW902" i="5" s="1"/>
  <c r="AQ902" i="5"/>
  <c r="AP902" i="5"/>
  <c r="AO902" i="5"/>
  <c r="AM902" i="5"/>
  <c r="AN902" i="5" s="1"/>
  <c r="AL902" i="5"/>
  <c r="AK902" i="5"/>
  <c r="BM901" i="5"/>
  <c r="BL901" i="5"/>
  <c r="BK901" i="5"/>
  <c r="BJ901" i="5"/>
  <c r="BI901" i="5"/>
  <c r="BH901" i="5"/>
  <c r="BG901" i="5"/>
  <c r="BF901" i="5"/>
  <c r="BC901" i="5"/>
  <c r="BA901" i="5"/>
  <c r="AQ901" i="5"/>
  <c r="AR901" i="5" s="1"/>
  <c r="AO901" i="5"/>
  <c r="AP901" i="5" s="1"/>
  <c r="AM901" i="5"/>
  <c r="AN901" i="5" s="1"/>
  <c r="AL901" i="5"/>
  <c r="AK901" i="5"/>
  <c r="BM900" i="5"/>
  <c r="BL900" i="5"/>
  <c r="BK900" i="5"/>
  <c r="BJ900" i="5"/>
  <c r="BI900" i="5"/>
  <c r="BH900" i="5"/>
  <c r="BG900" i="5"/>
  <c r="BF900" i="5"/>
  <c r="BD900" i="5" s="1"/>
  <c r="BA900" i="5"/>
  <c r="AR900" i="5"/>
  <c r="AV900" i="5" s="1"/>
  <c r="AQ900" i="5"/>
  <c r="AP900" i="5"/>
  <c r="AO900" i="5"/>
  <c r="AN900" i="5"/>
  <c r="AM900" i="5"/>
  <c r="AK900" i="5"/>
  <c r="AL900" i="5" s="1"/>
  <c r="BM899" i="5"/>
  <c r="BL899" i="5"/>
  <c r="BK899" i="5"/>
  <c r="BJ899" i="5"/>
  <c r="BI899" i="5"/>
  <c r="BH899" i="5"/>
  <c r="BG899" i="5"/>
  <c r="BC899" i="5" s="1"/>
  <c r="BF899" i="5"/>
  <c r="BD899" i="5" s="1"/>
  <c r="BA899" i="5"/>
  <c r="AR899" i="5"/>
  <c r="AQ899" i="5"/>
  <c r="AO899" i="5"/>
  <c r="AP899" i="5" s="1"/>
  <c r="AM899" i="5"/>
  <c r="AN899" i="5" s="1"/>
  <c r="AK899" i="5"/>
  <c r="AL899" i="5" s="1"/>
  <c r="BM898" i="5"/>
  <c r="BL898" i="5"/>
  <c r="BK898" i="5"/>
  <c r="BJ898" i="5"/>
  <c r="BI898" i="5"/>
  <c r="BH898" i="5"/>
  <c r="BG898" i="5"/>
  <c r="BF898" i="5"/>
  <c r="BA898" i="5"/>
  <c r="AY898" i="5"/>
  <c r="AR898" i="5"/>
  <c r="AQ898" i="5"/>
  <c r="AP898" i="5"/>
  <c r="AX898" i="5" s="1"/>
  <c r="AO898" i="5"/>
  <c r="AN898" i="5"/>
  <c r="AM898" i="5"/>
  <c r="AL898" i="5"/>
  <c r="AK898" i="5"/>
  <c r="BM897" i="5"/>
  <c r="BL897" i="5"/>
  <c r="BK897" i="5"/>
  <c r="BJ897" i="5"/>
  <c r="BI897" i="5"/>
  <c r="BH897" i="5"/>
  <c r="BG897" i="5"/>
  <c r="BF897" i="5"/>
  <c r="BA897" i="5"/>
  <c r="AQ897" i="5"/>
  <c r="AR897" i="5" s="1"/>
  <c r="AW897" i="5" s="1"/>
  <c r="AO897" i="5"/>
  <c r="AP897" i="5" s="1"/>
  <c r="AM897" i="5"/>
  <c r="AN897" i="5" s="1"/>
  <c r="AK897" i="5"/>
  <c r="AL897" i="5" s="1"/>
  <c r="BM896" i="5"/>
  <c r="BL896" i="5"/>
  <c r="BK896" i="5"/>
  <c r="BJ896" i="5"/>
  <c r="BI896" i="5"/>
  <c r="BH896" i="5"/>
  <c r="BG896" i="5"/>
  <c r="BF896" i="5"/>
  <c r="BC896" i="5" s="1"/>
  <c r="BA896" i="5"/>
  <c r="AX896" i="5"/>
  <c r="AW896" i="5"/>
  <c r="AR896" i="5"/>
  <c r="AU896" i="5" s="1"/>
  <c r="AQ896" i="5"/>
  <c r="AP896" i="5"/>
  <c r="AY896" i="5" s="1"/>
  <c r="AO896" i="5"/>
  <c r="AN896" i="5"/>
  <c r="AM896" i="5"/>
  <c r="AL896" i="5"/>
  <c r="AK896" i="5"/>
  <c r="BM895" i="5"/>
  <c r="BL895" i="5"/>
  <c r="BK895" i="5"/>
  <c r="BJ895" i="5"/>
  <c r="BI895" i="5"/>
  <c r="BH895" i="5"/>
  <c r="BG895" i="5"/>
  <c r="BF895" i="5"/>
  <c r="BD895" i="5"/>
  <c r="BC895" i="5"/>
  <c r="BA895" i="5"/>
  <c r="AY895" i="5"/>
  <c r="AQ895" i="5"/>
  <c r="AR895" i="5" s="1"/>
  <c r="AW895" i="5" s="1"/>
  <c r="AO895" i="5"/>
  <c r="AP895" i="5" s="1"/>
  <c r="AM895" i="5"/>
  <c r="AN895" i="5" s="1"/>
  <c r="AK895" i="5"/>
  <c r="AL895" i="5" s="1"/>
  <c r="BM894" i="5"/>
  <c r="BL894" i="5"/>
  <c r="BK894" i="5"/>
  <c r="BJ894" i="5"/>
  <c r="BI894" i="5"/>
  <c r="BH894" i="5"/>
  <c r="BC894" i="5" s="1"/>
  <c r="BG894" i="5"/>
  <c r="BF894" i="5"/>
  <c r="BA894" i="5"/>
  <c r="AR894" i="5"/>
  <c r="AQ894" i="5"/>
  <c r="AP894" i="5"/>
  <c r="AO894" i="5"/>
  <c r="AN894" i="5"/>
  <c r="AM894" i="5"/>
  <c r="AL894" i="5"/>
  <c r="AK894" i="5"/>
  <c r="BM893" i="5"/>
  <c r="BL893" i="5"/>
  <c r="BK893" i="5"/>
  <c r="BJ893" i="5"/>
  <c r="BI893" i="5"/>
  <c r="BH893" i="5"/>
  <c r="BG893" i="5"/>
  <c r="BC893" i="5" s="1"/>
  <c r="BF893" i="5"/>
  <c r="BD893" i="5"/>
  <c r="BA893" i="5"/>
  <c r="AW893" i="5"/>
  <c r="AV893" i="5"/>
  <c r="AU893" i="5"/>
  <c r="AQ893" i="5"/>
  <c r="AR893" i="5" s="1"/>
  <c r="AO893" i="5"/>
  <c r="AP893" i="5" s="1"/>
  <c r="AM893" i="5"/>
  <c r="AN893" i="5" s="1"/>
  <c r="AK893" i="5"/>
  <c r="AL893" i="5" s="1"/>
  <c r="BM892" i="5"/>
  <c r="BL892" i="5"/>
  <c r="BK892" i="5"/>
  <c r="BJ892" i="5"/>
  <c r="BI892" i="5"/>
  <c r="BH892" i="5"/>
  <c r="BG892" i="5"/>
  <c r="BF892" i="5"/>
  <c r="BA892" i="5"/>
  <c r="AV892" i="5"/>
  <c r="AU892" i="5"/>
  <c r="AR892" i="5"/>
  <c r="AQ892" i="5"/>
  <c r="AP892" i="5"/>
  <c r="AO892" i="5"/>
  <c r="AN892" i="5"/>
  <c r="AM892" i="5"/>
  <c r="AK892" i="5"/>
  <c r="AL892" i="5" s="1"/>
  <c r="BM891" i="5"/>
  <c r="BL891" i="5"/>
  <c r="BK891" i="5"/>
  <c r="BJ891" i="5"/>
  <c r="BI891" i="5"/>
  <c r="BH891" i="5"/>
  <c r="BG891" i="5"/>
  <c r="BD891" i="5" s="1"/>
  <c r="BF891" i="5"/>
  <c r="BC891" i="5"/>
  <c r="BA891" i="5"/>
  <c r="AQ891" i="5"/>
  <c r="AR891" i="5" s="1"/>
  <c r="AO891" i="5"/>
  <c r="AP891" i="5" s="1"/>
  <c r="AM891" i="5"/>
  <c r="AN891" i="5" s="1"/>
  <c r="AL891" i="5"/>
  <c r="AK891" i="5"/>
  <c r="BM890" i="5"/>
  <c r="BL890" i="5"/>
  <c r="BK890" i="5"/>
  <c r="BJ890" i="5"/>
  <c r="BI890" i="5"/>
  <c r="BH890" i="5"/>
  <c r="BG890" i="5"/>
  <c r="BF890" i="5"/>
  <c r="BD890" i="5" s="1"/>
  <c r="BA890" i="5"/>
  <c r="AQ890" i="5"/>
  <c r="AR890" i="5" s="1"/>
  <c r="AP890" i="5"/>
  <c r="AO890" i="5"/>
  <c r="AN890" i="5"/>
  <c r="AX890" i="5" s="1"/>
  <c r="AM890" i="5"/>
  <c r="AL890" i="5"/>
  <c r="AY890" i="5" s="1"/>
  <c r="AK890" i="5"/>
  <c r="BM889" i="5"/>
  <c r="BL889" i="5"/>
  <c r="BK889" i="5"/>
  <c r="BJ889" i="5"/>
  <c r="BI889" i="5"/>
  <c r="BH889" i="5"/>
  <c r="BG889" i="5"/>
  <c r="BF889" i="5"/>
  <c r="BA889" i="5"/>
  <c r="AW889" i="5"/>
  <c r="AU889" i="5"/>
  <c r="AQ889" i="5"/>
  <c r="AR889" i="5" s="1"/>
  <c r="AO889" i="5"/>
  <c r="AP889" i="5" s="1"/>
  <c r="AM889" i="5"/>
  <c r="AN889" i="5" s="1"/>
  <c r="AK889" i="5"/>
  <c r="AL889" i="5" s="1"/>
  <c r="BM888" i="5"/>
  <c r="BL888" i="5"/>
  <c r="BK888" i="5"/>
  <c r="BJ888" i="5"/>
  <c r="BI888" i="5"/>
  <c r="BH888" i="5"/>
  <c r="BG888" i="5"/>
  <c r="BF888" i="5"/>
  <c r="BA888" i="5"/>
  <c r="AY888" i="5"/>
  <c r="AX888" i="5"/>
  <c r="AQ888" i="5"/>
  <c r="AR888" i="5" s="1"/>
  <c r="AO888" i="5"/>
  <c r="AP888" i="5" s="1"/>
  <c r="AN888" i="5"/>
  <c r="AM888" i="5"/>
  <c r="AL888" i="5"/>
  <c r="AK888" i="5"/>
  <c r="BM887" i="5"/>
  <c r="BL887" i="5"/>
  <c r="BK887" i="5"/>
  <c r="BJ887" i="5"/>
  <c r="BI887" i="5"/>
  <c r="BH887" i="5"/>
  <c r="BG887" i="5"/>
  <c r="BF887" i="5"/>
  <c r="BD887" i="5"/>
  <c r="BC887" i="5"/>
  <c r="BA887" i="5"/>
  <c r="AQ887" i="5"/>
  <c r="AR887" i="5" s="1"/>
  <c r="AO887" i="5"/>
  <c r="AP887" i="5" s="1"/>
  <c r="AN887" i="5"/>
  <c r="AM887" i="5"/>
  <c r="AK887" i="5"/>
  <c r="AL887" i="5" s="1"/>
  <c r="BM886" i="5"/>
  <c r="BL886" i="5"/>
  <c r="BK886" i="5"/>
  <c r="BJ886" i="5"/>
  <c r="BI886" i="5"/>
  <c r="BH886" i="5"/>
  <c r="BG886" i="5"/>
  <c r="BF886" i="5"/>
  <c r="BC886" i="5" s="1"/>
  <c r="BD886" i="5"/>
  <c r="BA886" i="5"/>
  <c r="AU886" i="5"/>
  <c r="AR886" i="5"/>
  <c r="AQ886" i="5"/>
  <c r="AO886" i="5"/>
  <c r="AP886" i="5" s="1"/>
  <c r="AV886" i="5" s="1"/>
  <c r="AM886" i="5"/>
  <c r="AN886" i="5" s="1"/>
  <c r="AL886" i="5"/>
  <c r="AK886" i="5"/>
  <c r="BM885" i="5"/>
  <c r="BL885" i="5"/>
  <c r="BK885" i="5"/>
  <c r="BJ885" i="5"/>
  <c r="BI885" i="5"/>
  <c r="BH885" i="5"/>
  <c r="BG885" i="5"/>
  <c r="BD885" i="5" s="1"/>
  <c r="BF885" i="5"/>
  <c r="BC885" i="5"/>
  <c r="BA885" i="5"/>
  <c r="AQ885" i="5"/>
  <c r="AR885" i="5" s="1"/>
  <c r="AO885" i="5"/>
  <c r="AP885" i="5" s="1"/>
  <c r="AX885" i="5" s="1"/>
  <c r="AN885" i="5"/>
  <c r="AM885" i="5"/>
  <c r="AK885" i="5"/>
  <c r="AL885" i="5" s="1"/>
  <c r="BM884" i="5"/>
  <c r="BL884" i="5"/>
  <c r="BK884" i="5"/>
  <c r="BJ884" i="5"/>
  <c r="BI884" i="5"/>
  <c r="BH884" i="5"/>
  <c r="BG884" i="5"/>
  <c r="BF884" i="5"/>
  <c r="BD884" i="5"/>
  <c r="BC884" i="5"/>
  <c r="BA884" i="5"/>
  <c r="AR884" i="5"/>
  <c r="AQ884" i="5"/>
  <c r="AP884" i="5"/>
  <c r="AO884" i="5"/>
  <c r="AN884" i="5"/>
  <c r="AX884" i="5" s="1"/>
  <c r="AM884" i="5"/>
  <c r="AL884" i="5"/>
  <c r="AK884" i="5"/>
  <c r="BM883" i="5"/>
  <c r="BL883" i="5"/>
  <c r="BK883" i="5"/>
  <c r="BJ883" i="5"/>
  <c r="BI883" i="5"/>
  <c r="BH883" i="5"/>
  <c r="BG883" i="5"/>
  <c r="BC883" i="5" s="1"/>
  <c r="BF883" i="5"/>
  <c r="BA883" i="5"/>
  <c r="AQ883" i="5"/>
  <c r="AR883" i="5" s="1"/>
  <c r="AO883" i="5"/>
  <c r="AP883" i="5" s="1"/>
  <c r="AM883" i="5"/>
  <c r="AN883" i="5" s="1"/>
  <c r="AK883" i="5"/>
  <c r="AL883" i="5" s="1"/>
  <c r="AY883" i="5" s="1"/>
  <c r="BM882" i="5"/>
  <c r="BL882" i="5"/>
  <c r="BK882" i="5"/>
  <c r="BJ882" i="5"/>
  <c r="BI882" i="5"/>
  <c r="BH882" i="5"/>
  <c r="BG882" i="5"/>
  <c r="BD882" i="5" s="1"/>
  <c r="BF882" i="5"/>
  <c r="BA882" i="5"/>
  <c r="AV882" i="5"/>
  <c r="AR882" i="5"/>
  <c r="AQ882" i="5"/>
  <c r="AP882" i="5"/>
  <c r="AY882" i="5" s="1"/>
  <c r="AO882" i="5"/>
  <c r="AN882" i="5"/>
  <c r="AX882" i="5" s="1"/>
  <c r="AM882" i="5"/>
  <c r="AK882" i="5"/>
  <c r="AL882" i="5" s="1"/>
  <c r="BM881" i="5"/>
  <c r="BL881" i="5"/>
  <c r="BK881" i="5"/>
  <c r="BJ881" i="5"/>
  <c r="BI881" i="5"/>
  <c r="BH881" i="5"/>
  <c r="BG881" i="5"/>
  <c r="BF881" i="5"/>
  <c r="BC881" i="5"/>
  <c r="BA881" i="5"/>
  <c r="AQ881" i="5"/>
  <c r="AR881" i="5" s="1"/>
  <c r="AP881" i="5"/>
  <c r="AO881" i="5"/>
  <c r="AM881" i="5"/>
  <c r="AN881" i="5" s="1"/>
  <c r="AK881" i="5"/>
  <c r="AL881" i="5" s="1"/>
  <c r="BM880" i="5"/>
  <c r="BL880" i="5"/>
  <c r="BK880" i="5"/>
  <c r="BJ880" i="5"/>
  <c r="BI880" i="5"/>
  <c r="BH880" i="5"/>
  <c r="BG880" i="5"/>
  <c r="BF880" i="5"/>
  <c r="BD880" i="5"/>
  <c r="BA880" i="5"/>
  <c r="AW880" i="5"/>
  <c r="AR880" i="5"/>
  <c r="AQ880" i="5"/>
  <c r="AO880" i="5"/>
  <c r="AP880" i="5" s="1"/>
  <c r="AN880" i="5"/>
  <c r="AM880" i="5"/>
  <c r="AL880" i="5"/>
  <c r="AK880" i="5"/>
  <c r="BM879" i="5"/>
  <c r="BL879" i="5"/>
  <c r="BK879" i="5"/>
  <c r="BJ879" i="5"/>
  <c r="BI879" i="5"/>
  <c r="BH879" i="5"/>
  <c r="BG879" i="5"/>
  <c r="BF879" i="5"/>
  <c r="BA879" i="5"/>
  <c r="AU879" i="5"/>
  <c r="AS879" i="5"/>
  <c r="AT879" i="5" s="1"/>
  <c r="AD879" i="5" s="1"/>
  <c r="AQ879" i="5"/>
  <c r="AR879" i="5" s="1"/>
  <c r="AP879" i="5"/>
  <c r="AX879" i="5" s="1"/>
  <c r="AO879" i="5"/>
  <c r="AN879" i="5"/>
  <c r="AM879" i="5"/>
  <c r="AK879" i="5"/>
  <c r="AL879" i="5" s="1"/>
  <c r="BM878" i="5"/>
  <c r="BL878" i="5"/>
  <c r="BK878" i="5"/>
  <c r="BJ878" i="5"/>
  <c r="BI878" i="5"/>
  <c r="BH878" i="5"/>
  <c r="BG878" i="5"/>
  <c r="BF878" i="5"/>
  <c r="BD878" i="5" s="1"/>
  <c r="BC878" i="5"/>
  <c r="BA878" i="5"/>
  <c r="AR878" i="5"/>
  <c r="AQ878" i="5"/>
  <c r="AP878" i="5"/>
  <c r="AO878" i="5"/>
  <c r="AM878" i="5"/>
  <c r="AN878" i="5" s="1"/>
  <c r="AL878" i="5"/>
  <c r="AK878" i="5"/>
  <c r="BM877" i="5"/>
  <c r="BL877" i="5"/>
  <c r="BK877" i="5"/>
  <c r="BJ877" i="5"/>
  <c r="BI877" i="5"/>
  <c r="BH877" i="5"/>
  <c r="BG877" i="5"/>
  <c r="BC877" i="5" s="1"/>
  <c r="BF877" i="5"/>
  <c r="BA877" i="5"/>
  <c r="AW877" i="5"/>
  <c r="AV877" i="5"/>
  <c r="AU877" i="5"/>
  <c r="AQ877" i="5"/>
  <c r="AR877" i="5" s="1"/>
  <c r="AO877" i="5"/>
  <c r="AP877" i="5" s="1"/>
  <c r="AM877" i="5"/>
  <c r="AN877" i="5" s="1"/>
  <c r="AK877" i="5"/>
  <c r="AL877" i="5" s="1"/>
  <c r="BM876" i="5"/>
  <c r="BL876" i="5"/>
  <c r="BK876" i="5"/>
  <c r="BJ876" i="5"/>
  <c r="BI876" i="5"/>
  <c r="BH876" i="5"/>
  <c r="BG876" i="5"/>
  <c r="BF876" i="5"/>
  <c r="BA876" i="5"/>
  <c r="AU876" i="5"/>
  <c r="AR876" i="5"/>
  <c r="AQ876" i="5"/>
  <c r="AP876" i="5"/>
  <c r="AY876" i="5" s="1"/>
  <c r="AO876" i="5"/>
  <c r="AN876" i="5"/>
  <c r="AM876" i="5"/>
  <c r="AK876" i="5"/>
  <c r="AL876" i="5" s="1"/>
  <c r="BM875" i="5"/>
  <c r="BL875" i="5"/>
  <c r="BK875" i="5"/>
  <c r="BJ875" i="5"/>
  <c r="BI875" i="5"/>
  <c r="BH875" i="5"/>
  <c r="BG875" i="5"/>
  <c r="BF875" i="5"/>
  <c r="BD875" i="5"/>
  <c r="BC875" i="5"/>
  <c r="BA875" i="5"/>
  <c r="AV875" i="5"/>
  <c r="AU875" i="5"/>
  <c r="AS875" i="5" s="1"/>
  <c r="AQ875" i="5"/>
  <c r="AR875" i="5" s="1"/>
  <c r="AW875" i="5" s="1"/>
  <c r="AP875" i="5"/>
  <c r="AO875" i="5"/>
  <c r="AM875" i="5"/>
  <c r="AN875" i="5" s="1"/>
  <c r="AL875" i="5"/>
  <c r="AK875" i="5"/>
  <c r="BM874" i="5"/>
  <c r="BL874" i="5"/>
  <c r="BK874" i="5"/>
  <c r="BJ874" i="5"/>
  <c r="BI874" i="5"/>
  <c r="BH874" i="5"/>
  <c r="BC874" i="5" s="1"/>
  <c r="BG874" i="5"/>
  <c r="BF874" i="5"/>
  <c r="BA874" i="5"/>
  <c r="AU874" i="5"/>
  <c r="AT874" i="5"/>
  <c r="AS874" i="5"/>
  <c r="AC874" i="5" s="1"/>
  <c r="AR874" i="5"/>
  <c r="AQ874" i="5"/>
  <c r="AO874" i="5"/>
  <c r="AP874" i="5" s="1"/>
  <c r="AM874" i="5"/>
  <c r="AN874" i="5" s="1"/>
  <c r="AL874" i="5"/>
  <c r="AK874" i="5"/>
  <c r="AD874" i="5"/>
  <c r="BM873" i="5"/>
  <c r="BL873" i="5"/>
  <c r="BK873" i="5"/>
  <c r="BJ873" i="5"/>
  <c r="BI873" i="5"/>
  <c r="BH873" i="5"/>
  <c r="BG873" i="5"/>
  <c r="BF873" i="5"/>
  <c r="BC873" i="5" s="1"/>
  <c r="BA873" i="5"/>
  <c r="AQ873" i="5"/>
  <c r="AR873" i="5" s="1"/>
  <c r="AO873" i="5"/>
  <c r="AP873" i="5" s="1"/>
  <c r="AX873" i="5" s="1"/>
  <c r="AN873" i="5"/>
  <c r="AM873" i="5"/>
  <c r="AK873" i="5"/>
  <c r="AL873" i="5" s="1"/>
  <c r="BM872" i="5"/>
  <c r="BL872" i="5"/>
  <c r="BK872" i="5"/>
  <c r="BJ872" i="5"/>
  <c r="BI872" i="5"/>
  <c r="BH872" i="5"/>
  <c r="BG872" i="5"/>
  <c r="BF872" i="5"/>
  <c r="BA872" i="5"/>
  <c r="AQ872" i="5"/>
  <c r="AR872" i="5" s="1"/>
  <c r="AP872" i="5"/>
  <c r="AY872" i="5" s="1"/>
  <c r="AO872" i="5"/>
  <c r="AM872" i="5"/>
  <c r="AN872" i="5" s="1"/>
  <c r="AK872" i="5"/>
  <c r="AL872" i="5" s="1"/>
  <c r="BM871" i="5"/>
  <c r="BL871" i="5"/>
  <c r="BK871" i="5"/>
  <c r="BJ871" i="5"/>
  <c r="BI871" i="5"/>
  <c r="BH871" i="5"/>
  <c r="BG871" i="5"/>
  <c r="BF871" i="5"/>
  <c r="BA871" i="5"/>
  <c r="AR871" i="5"/>
  <c r="AQ871" i="5"/>
  <c r="AO871" i="5"/>
  <c r="AP871" i="5" s="1"/>
  <c r="AM871" i="5"/>
  <c r="AN871" i="5" s="1"/>
  <c r="AL871" i="5"/>
  <c r="AK871" i="5"/>
  <c r="BM870" i="5"/>
  <c r="BL870" i="5"/>
  <c r="BK870" i="5"/>
  <c r="BJ870" i="5"/>
  <c r="BI870" i="5"/>
  <c r="BH870" i="5"/>
  <c r="BG870" i="5"/>
  <c r="BF870" i="5"/>
  <c r="BC870" i="5" s="1"/>
  <c r="BD870" i="5"/>
  <c r="BA870" i="5"/>
  <c r="AQ870" i="5"/>
  <c r="AR870" i="5" s="1"/>
  <c r="AU870" i="5" s="1"/>
  <c r="AO870" i="5"/>
  <c r="AP870" i="5" s="1"/>
  <c r="AN870" i="5"/>
  <c r="AM870" i="5"/>
  <c r="AK870" i="5"/>
  <c r="AL870" i="5" s="1"/>
  <c r="BM869" i="5"/>
  <c r="BL869" i="5"/>
  <c r="BK869" i="5"/>
  <c r="BJ869" i="5"/>
  <c r="BI869" i="5"/>
  <c r="BH869" i="5"/>
  <c r="BG869" i="5"/>
  <c r="BF869" i="5"/>
  <c r="BA869" i="5"/>
  <c r="AU869" i="5"/>
  <c r="AR869" i="5"/>
  <c r="AQ869" i="5"/>
  <c r="AO869" i="5"/>
  <c r="AP869" i="5" s="1"/>
  <c r="AM869" i="5"/>
  <c r="AN869" i="5" s="1"/>
  <c r="AK869" i="5"/>
  <c r="AL869" i="5" s="1"/>
  <c r="BM868" i="5"/>
  <c r="BL868" i="5"/>
  <c r="BK868" i="5"/>
  <c r="BJ868" i="5"/>
  <c r="BI868" i="5"/>
  <c r="BH868" i="5"/>
  <c r="BG868" i="5"/>
  <c r="BF868" i="5"/>
  <c r="BD868" i="5"/>
  <c r="BC868" i="5"/>
  <c r="BA868" i="5"/>
  <c r="AW868" i="5"/>
  <c r="AV868" i="5"/>
  <c r="AU868" i="5"/>
  <c r="AQ868" i="5"/>
  <c r="AR868" i="5" s="1"/>
  <c r="AO868" i="5"/>
  <c r="AP868" i="5" s="1"/>
  <c r="AM868" i="5"/>
  <c r="AN868" i="5" s="1"/>
  <c r="AL868" i="5"/>
  <c r="AK868" i="5"/>
  <c r="BM867" i="5"/>
  <c r="BL867" i="5"/>
  <c r="BK867" i="5"/>
  <c r="BJ867" i="5"/>
  <c r="BI867" i="5"/>
  <c r="BH867" i="5"/>
  <c r="BG867" i="5"/>
  <c r="BF867" i="5"/>
  <c r="BD867" i="5"/>
  <c r="BC867" i="5"/>
  <c r="BA867" i="5"/>
  <c r="AQ867" i="5"/>
  <c r="AR867" i="5" s="1"/>
  <c r="AW867" i="5" s="1"/>
  <c r="AP867" i="5"/>
  <c r="AO867" i="5"/>
  <c r="AN867" i="5"/>
  <c r="AM867" i="5"/>
  <c r="AK867" i="5"/>
  <c r="AL867" i="5" s="1"/>
  <c r="BM866" i="5"/>
  <c r="BL866" i="5"/>
  <c r="BK866" i="5"/>
  <c r="BJ866" i="5"/>
  <c r="BI866" i="5"/>
  <c r="BH866" i="5"/>
  <c r="BG866" i="5"/>
  <c r="BF866" i="5"/>
  <c r="BD866" i="5" s="1"/>
  <c r="BC866" i="5"/>
  <c r="BA866" i="5"/>
  <c r="AR866" i="5"/>
  <c r="AU866" i="5" s="1"/>
  <c r="AQ866" i="5"/>
  <c r="AO866" i="5"/>
  <c r="AP866" i="5" s="1"/>
  <c r="AM866" i="5"/>
  <c r="AN866" i="5" s="1"/>
  <c r="AK866" i="5"/>
  <c r="AL866" i="5" s="1"/>
  <c r="BM865" i="5"/>
  <c r="BL865" i="5"/>
  <c r="BK865" i="5"/>
  <c r="BJ865" i="5"/>
  <c r="BI865" i="5"/>
  <c r="BH865" i="5"/>
  <c r="BG865" i="5"/>
  <c r="BF865" i="5"/>
  <c r="BD865" i="5"/>
  <c r="BA865" i="5"/>
  <c r="AQ865" i="5"/>
  <c r="AR865" i="5" s="1"/>
  <c r="AO865" i="5"/>
  <c r="AP865" i="5" s="1"/>
  <c r="AN865" i="5"/>
  <c r="AM865" i="5"/>
  <c r="AK865" i="5"/>
  <c r="AL865" i="5" s="1"/>
  <c r="AY865" i="5" s="1"/>
  <c r="BM864" i="5"/>
  <c r="BL864" i="5"/>
  <c r="BK864" i="5"/>
  <c r="BJ864" i="5"/>
  <c r="BI864" i="5"/>
  <c r="BH864" i="5"/>
  <c r="BG864" i="5"/>
  <c r="BF864" i="5"/>
  <c r="BC864" i="5"/>
  <c r="BA864" i="5"/>
  <c r="AY864" i="5"/>
  <c r="AQ864" i="5"/>
  <c r="AR864" i="5" s="1"/>
  <c r="AP864" i="5"/>
  <c r="AX864" i="5" s="1"/>
  <c r="AO864" i="5"/>
  <c r="AM864" i="5"/>
  <c r="AN864" i="5" s="1"/>
  <c r="AK864" i="5"/>
  <c r="AL864" i="5" s="1"/>
  <c r="BM863" i="5"/>
  <c r="BL863" i="5"/>
  <c r="BK863" i="5"/>
  <c r="BJ863" i="5"/>
  <c r="BI863" i="5"/>
  <c r="BH863" i="5"/>
  <c r="BG863" i="5"/>
  <c r="BF863" i="5"/>
  <c r="BA863" i="5"/>
  <c r="AQ863" i="5"/>
  <c r="AR863" i="5" s="1"/>
  <c r="AO863" i="5"/>
  <c r="AP863" i="5" s="1"/>
  <c r="AM863" i="5"/>
  <c r="AN863" i="5" s="1"/>
  <c r="AL863" i="5"/>
  <c r="AK863" i="5"/>
  <c r="BM862" i="5"/>
  <c r="BL862" i="5"/>
  <c r="BK862" i="5"/>
  <c r="BJ862" i="5"/>
  <c r="BI862" i="5"/>
  <c r="BH862" i="5"/>
  <c r="BG862" i="5"/>
  <c r="BF862" i="5"/>
  <c r="BC862" i="5" s="1"/>
  <c r="BD862" i="5"/>
  <c r="BA862" i="5"/>
  <c r="AS862" i="5"/>
  <c r="AT862" i="5" s="1"/>
  <c r="AD862" i="5" s="1"/>
  <c r="AQ862" i="5"/>
  <c r="AR862" i="5" s="1"/>
  <c r="AU862" i="5" s="1"/>
  <c r="AP862" i="5"/>
  <c r="AY862" i="5" s="1"/>
  <c r="AO862" i="5"/>
  <c r="AN862" i="5"/>
  <c r="AM862" i="5"/>
  <c r="AK862" i="5"/>
  <c r="AL862" i="5" s="1"/>
  <c r="AC862" i="5"/>
  <c r="BM861" i="5"/>
  <c r="BL861" i="5"/>
  <c r="BK861" i="5"/>
  <c r="BJ861" i="5"/>
  <c r="BI861" i="5"/>
  <c r="BH861" i="5"/>
  <c r="BG861" i="5"/>
  <c r="BF861" i="5"/>
  <c r="BD861" i="5"/>
  <c r="BC861" i="5"/>
  <c r="BA861" i="5"/>
  <c r="AR861" i="5"/>
  <c r="AV861" i="5" s="1"/>
  <c r="AQ861" i="5"/>
  <c r="AP861" i="5"/>
  <c r="AX861" i="5" s="1"/>
  <c r="AO861" i="5"/>
  <c r="AM861" i="5"/>
  <c r="AN861" i="5" s="1"/>
  <c r="AK861" i="5"/>
  <c r="AL861" i="5" s="1"/>
  <c r="BM860" i="5"/>
  <c r="BL860" i="5"/>
  <c r="BK860" i="5"/>
  <c r="BJ860" i="5"/>
  <c r="BI860" i="5"/>
  <c r="BH860" i="5"/>
  <c r="BG860" i="5"/>
  <c r="BD860" i="5" s="1"/>
  <c r="BF860" i="5"/>
  <c r="BA860" i="5"/>
  <c r="AQ860" i="5"/>
  <c r="AR860" i="5" s="1"/>
  <c r="AO860" i="5"/>
  <c r="AP860" i="5" s="1"/>
  <c r="AY860" i="5" s="1"/>
  <c r="AM860" i="5"/>
  <c r="AN860" i="5" s="1"/>
  <c r="AL860" i="5"/>
  <c r="AK860" i="5"/>
  <c r="BM859" i="5"/>
  <c r="BL859" i="5"/>
  <c r="BK859" i="5"/>
  <c r="BJ859" i="5"/>
  <c r="BI859" i="5"/>
  <c r="BH859" i="5"/>
  <c r="BG859" i="5"/>
  <c r="BF859" i="5"/>
  <c r="BD859" i="5"/>
  <c r="BC859" i="5"/>
  <c r="BA859" i="5"/>
  <c r="AR859" i="5"/>
  <c r="AW859" i="5" s="1"/>
  <c r="AQ859" i="5"/>
  <c r="AP859" i="5"/>
  <c r="AY859" i="5" s="1"/>
  <c r="AO859" i="5"/>
  <c r="AM859" i="5"/>
  <c r="AN859" i="5" s="1"/>
  <c r="AX859" i="5" s="1"/>
  <c r="AL859" i="5"/>
  <c r="AK859" i="5"/>
  <c r="BM858" i="5"/>
  <c r="BL858" i="5"/>
  <c r="BK858" i="5"/>
  <c r="BJ858" i="5"/>
  <c r="BI858" i="5"/>
  <c r="BH858" i="5"/>
  <c r="BG858" i="5"/>
  <c r="BF858" i="5"/>
  <c r="BA858" i="5"/>
  <c r="AQ858" i="5"/>
  <c r="AR858" i="5" s="1"/>
  <c r="AO858" i="5"/>
  <c r="AP858" i="5" s="1"/>
  <c r="AM858" i="5"/>
  <c r="AN858" i="5" s="1"/>
  <c r="AK858" i="5"/>
  <c r="AL858" i="5" s="1"/>
  <c r="BM857" i="5"/>
  <c r="BL857" i="5"/>
  <c r="BK857" i="5"/>
  <c r="BJ857" i="5"/>
  <c r="BI857" i="5"/>
  <c r="BH857" i="5"/>
  <c r="BG857" i="5"/>
  <c r="BF857" i="5"/>
  <c r="BD857" i="5"/>
  <c r="BC857" i="5"/>
  <c r="BA857" i="5"/>
  <c r="AU857" i="5"/>
  <c r="AR857" i="5"/>
  <c r="AQ857" i="5"/>
  <c r="AO857" i="5"/>
  <c r="AP857" i="5" s="1"/>
  <c r="AM857" i="5"/>
  <c r="AN857" i="5" s="1"/>
  <c r="AL857" i="5"/>
  <c r="AK857" i="5"/>
  <c r="BM856" i="5"/>
  <c r="BL856" i="5"/>
  <c r="BK856" i="5"/>
  <c r="BJ856" i="5"/>
  <c r="BI856" i="5"/>
  <c r="BH856" i="5"/>
  <c r="BG856" i="5"/>
  <c r="BF856" i="5"/>
  <c r="BD856" i="5"/>
  <c r="BC856" i="5"/>
  <c r="BA856" i="5"/>
  <c r="AQ856" i="5"/>
  <c r="AR856" i="5" s="1"/>
  <c r="AO856" i="5"/>
  <c r="AP856" i="5" s="1"/>
  <c r="AN856" i="5"/>
  <c r="AM856" i="5"/>
  <c r="AL856" i="5"/>
  <c r="AK856" i="5"/>
  <c r="BM855" i="5"/>
  <c r="BL855" i="5"/>
  <c r="BK855" i="5"/>
  <c r="BJ855" i="5"/>
  <c r="BI855" i="5"/>
  <c r="BH855" i="5"/>
  <c r="BC855" i="5" s="1"/>
  <c r="BG855" i="5"/>
  <c r="BF855" i="5"/>
  <c r="BA855" i="5"/>
  <c r="AR855" i="5"/>
  <c r="AU855" i="5" s="1"/>
  <c r="AQ855" i="5"/>
  <c r="AP855" i="5"/>
  <c r="AY855" i="5" s="1"/>
  <c r="AO855" i="5"/>
  <c r="AM855" i="5"/>
  <c r="AN855" i="5" s="1"/>
  <c r="AK855" i="5"/>
  <c r="AL855" i="5" s="1"/>
  <c r="BM854" i="5"/>
  <c r="BL854" i="5"/>
  <c r="BK854" i="5"/>
  <c r="BJ854" i="5"/>
  <c r="BI854" i="5"/>
  <c r="BH854" i="5"/>
  <c r="BG854" i="5"/>
  <c r="BF854" i="5"/>
  <c r="BD854" i="5" s="1"/>
  <c r="BA854" i="5"/>
  <c r="AR854" i="5"/>
  <c r="AQ854" i="5"/>
  <c r="AO854" i="5"/>
  <c r="AP854" i="5" s="1"/>
  <c r="AM854" i="5"/>
  <c r="AN854" i="5" s="1"/>
  <c r="AL854" i="5"/>
  <c r="AK854" i="5"/>
  <c r="BM853" i="5"/>
  <c r="BL853" i="5"/>
  <c r="BK853" i="5"/>
  <c r="BJ853" i="5"/>
  <c r="BI853" i="5"/>
  <c r="BH853" i="5"/>
  <c r="BG853" i="5"/>
  <c r="BF853" i="5"/>
  <c r="BA853" i="5"/>
  <c r="AQ853" i="5"/>
  <c r="AR853" i="5" s="1"/>
  <c r="AP853" i="5"/>
  <c r="AX853" i="5" s="1"/>
  <c r="AO853" i="5"/>
  <c r="AN853" i="5"/>
  <c r="AM853" i="5"/>
  <c r="AK853" i="5"/>
  <c r="AL853" i="5" s="1"/>
  <c r="AY853" i="5" s="1"/>
  <c r="BM852" i="5"/>
  <c r="BL852" i="5"/>
  <c r="BK852" i="5"/>
  <c r="BJ852" i="5"/>
  <c r="BI852" i="5"/>
  <c r="BH852" i="5"/>
  <c r="BG852" i="5"/>
  <c r="BF852" i="5"/>
  <c r="BA852" i="5"/>
  <c r="AR852" i="5"/>
  <c r="AV852" i="5" s="1"/>
  <c r="AQ852" i="5"/>
  <c r="AP852" i="5"/>
  <c r="AO852" i="5"/>
  <c r="AM852" i="5"/>
  <c r="AN852" i="5" s="1"/>
  <c r="AK852" i="5"/>
  <c r="AL852" i="5" s="1"/>
  <c r="BM851" i="5"/>
  <c r="BL851" i="5"/>
  <c r="BK851" i="5"/>
  <c r="BJ851" i="5"/>
  <c r="BI851" i="5"/>
  <c r="BH851" i="5"/>
  <c r="BG851" i="5"/>
  <c r="BF851" i="5"/>
  <c r="BC851" i="5" s="1"/>
  <c r="BD851" i="5"/>
  <c r="BA851" i="5"/>
  <c r="AQ851" i="5"/>
  <c r="AR851" i="5" s="1"/>
  <c r="AO851" i="5"/>
  <c r="AP851" i="5" s="1"/>
  <c r="AN851" i="5"/>
  <c r="AM851" i="5"/>
  <c r="AL851" i="5"/>
  <c r="AK851" i="5"/>
  <c r="BM850" i="5"/>
  <c r="BL850" i="5"/>
  <c r="BK850" i="5"/>
  <c r="BJ850" i="5"/>
  <c r="BI850" i="5"/>
  <c r="BH850" i="5"/>
  <c r="BG850" i="5"/>
  <c r="BF850" i="5"/>
  <c r="BD850" i="5"/>
  <c r="BC850" i="5"/>
  <c r="BA850" i="5"/>
  <c r="AQ850" i="5"/>
  <c r="AR850" i="5" s="1"/>
  <c r="AP850" i="5"/>
  <c r="AX850" i="5" s="1"/>
  <c r="AO850" i="5"/>
  <c r="AN850" i="5"/>
  <c r="AM850" i="5"/>
  <c r="AK850" i="5"/>
  <c r="AL850" i="5" s="1"/>
  <c r="BM849" i="5"/>
  <c r="BL849" i="5"/>
  <c r="BK849" i="5"/>
  <c r="BJ849" i="5"/>
  <c r="BI849" i="5"/>
  <c r="BH849" i="5"/>
  <c r="BG849" i="5"/>
  <c r="BF849" i="5"/>
  <c r="BD849" i="5"/>
  <c r="BC849" i="5"/>
  <c r="BA849" i="5"/>
  <c r="AU849" i="5"/>
  <c r="AR849" i="5"/>
  <c r="AQ849" i="5"/>
  <c r="AO849" i="5"/>
  <c r="AP849" i="5" s="1"/>
  <c r="AM849" i="5"/>
  <c r="AN849" i="5" s="1"/>
  <c r="AL849" i="5"/>
  <c r="AK849" i="5"/>
  <c r="BM848" i="5"/>
  <c r="BL848" i="5"/>
  <c r="BK848" i="5"/>
  <c r="BJ848" i="5"/>
  <c r="BI848" i="5"/>
  <c r="BH848" i="5"/>
  <c r="BG848" i="5"/>
  <c r="BF848" i="5"/>
  <c r="BD848" i="5"/>
  <c r="BC848" i="5"/>
  <c r="BA848" i="5"/>
  <c r="AQ848" i="5"/>
  <c r="AR848" i="5" s="1"/>
  <c r="AO848" i="5"/>
  <c r="AP848" i="5" s="1"/>
  <c r="AN848" i="5"/>
  <c r="AM848" i="5"/>
  <c r="AL848" i="5"/>
  <c r="AK848" i="5"/>
  <c r="BM847" i="5"/>
  <c r="BL847" i="5"/>
  <c r="BK847" i="5"/>
  <c r="BJ847" i="5"/>
  <c r="BI847" i="5"/>
  <c r="BH847" i="5"/>
  <c r="BC847" i="5" s="1"/>
  <c r="BG847" i="5"/>
  <c r="BF847" i="5"/>
  <c r="BA847" i="5"/>
  <c r="AR847" i="5"/>
  <c r="AU847" i="5" s="1"/>
  <c r="AQ847" i="5"/>
  <c r="AP847" i="5"/>
  <c r="AY847" i="5" s="1"/>
  <c r="AO847" i="5"/>
  <c r="AM847" i="5"/>
  <c r="AN847" i="5" s="1"/>
  <c r="AK847" i="5"/>
  <c r="AL847" i="5" s="1"/>
  <c r="BM846" i="5"/>
  <c r="BL846" i="5"/>
  <c r="BK846" i="5"/>
  <c r="BJ846" i="5"/>
  <c r="BI846" i="5"/>
  <c r="BH846" i="5"/>
  <c r="BG846" i="5"/>
  <c r="BF846" i="5"/>
  <c r="BD846" i="5" s="1"/>
  <c r="BA846" i="5"/>
  <c r="AR846" i="5"/>
  <c r="AQ846" i="5"/>
  <c r="AO846" i="5"/>
  <c r="AP846" i="5" s="1"/>
  <c r="AM846" i="5"/>
  <c r="AN846" i="5" s="1"/>
  <c r="AL846" i="5"/>
  <c r="AK846" i="5"/>
  <c r="BM845" i="5"/>
  <c r="BL845" i="5"/>
  <c r="BK845" i="5"/>
  <c r="BJ845" i="5"/>
  <c r="BI845" i="5"/>
  <c r="BH845" i="5"/>
  <c r="BG845" i="5"/>
  <c r="BF845" i="5"/>
  <c r="BA845" i="5"/>
  <c r="AY845" i="5"/>
  <c r="AQ845" i="5"/>
  <c r="AR845" i="5" s="1"/>
  <c r="AP845" i="5"/>
  <c r="AX845" i="5" s="1"/>
  <c r="AO845" i="5"/>
  <c r="AN845" i="5"/>
  <c r="AM845" i="5"/>
  <c r="AK845" i="5"/>
  <c r="AL845" i="5" s="1"/>
  <c r="BM844" i="5"/>
  <c r="BL844" i="5"/>
  <c r="BK844" i="5"/>
  <c r="BJ844" i="5"/>
  <c r="BI844" i="5"/>
  <c r="BH844" i="5"/>
  <c r="BG844" i="5"/>
  <c r="BF844" i="5"/>
  <c r="BA844" i="5"/>
  <c r="AR844" i="5"/>
  <c r="AQ844" i="5"/>
  <c r="AO844" i="5"/>
  <c r="AP844" i="5" s="1"/>
  <c r="AM844" i="5"/>
  <c r="AN844" i="5" s="1"/>
  <c r="AK844" i="5"/>
  <c r="AL844" i="5" s="1"/>
  <c r="BM843" i="5"/>
  <c r="BL843" i="5"/>
  <c r="BK843" i="5"/>
  <c r="BJ843" i="5"/>
  <c r="BI843" i="5"/>
  <c r="BH843" i="5"/>
  <c r="BG843" i="5"/>
  <c r="BF843" i="5"/>
  <c r="BC843" i="5" s="1"/>
  <c r="BD843" i="5"/>
  <c r="BA843" i="5"/>
  <c r="AQ843" i="5"/>
  <c r="AR843" i="5" s="1"/>
  <c r="AU843" i="5" s="1"/>
  <c r="AO843" i="5"/>
  <c r="AP843" i="5" s="1"/>
  <c r="AN843" i="5"/>
  <c r="AM843" i="5"/>
  <c r="AL843" i="5"/>
  <c r="AK843" i="5"/>
  <c r="BM842" i="5"/>
  <c r="BL842" i="5"/>
  <c r="BK842" i="5"/>
  <c r="BJ842" i="5"/>
  <c r="BI842" i="5"/>
  <c r="BH842" i="5"/>
  <c r="BG842" i="5"/>
  <c r="BF842" i="5"/>
  <c r="BD842" i="5"/>
  <c r="BC842" i="5"/>
  <c r="BA842" i="5"/>
  <c r="AU842" i="5"/>
  <c r="AQ842" i="5"/>
  <c r="AR842" i="5" s="1"/>
  <c r="AW842" i="5" s="1"/>
  <c r="AP842" i="5"/>
  <c r="AO842" i="5"/>
  <c r="AM842" i="5"/>
  <c r="AN842" i="5" s="1"/>
  <c r="AK842" i="5"/>
  <c r="AL842" i="5" s="1"/>
  <c r="BM841" i="5"/>
  <c r="BL841" i="5"/>
  <c r="BK841" i="5"/>
  <c r="BJ841" i="5"/>
  <c r="BI841" i="5"/>
  <c r="BH841" i="5"/>
  <c r="BG841" i="5"/>
  <c r="BF841" i="5"/>
  <c r="BD841" i="5"/>
  <c r="BC841" i="5"/>
  <c r="BA841" i="5"/>
  <c r="AU841" i="5"/>
  <c r="AR841" i="5"/>
  <c r="AQ841" i="5"/>
  <c r="AO841" i="5"/>
  <c r="AP841" i="5" s="1"/>
  <c r="AM841" i="5"/>
  <c r="AN841" i="5" s="1"/>
  <c r="AL841" i="5"/>
  <c r="AK841" i="5"/>
  <c r="BM840" i="5"/>
  <c r="BL840" i="5"/>
  <c r="BK840" i="5"/>
  <c r="BJ840" i="5"/>
  <c r="BI840" i="5"/>
  <c r="BH840" i="5"/>
  <c r="BG840" i="5"/>
  <c r="BF840" i="5"/>
  <c r="BD840" i="5"/>
  <c r="BC840" i="5"/>
  <c r="BA840" i="5"/>
  <c r="AQ840" i="5"/>
  <c r="AR840" i="5" s="1"/>
  <c r="AO840" i="5"/>
  <c r="AP840" i="5" s="1"/>
  <c r="AM840" i="5"/>
  <c r="AN840" i="5" s="1"/>
  <c r="AK840" i="5"/>
  <c r="AL840" i="5" s="1"/>
  <c r="BM839" i="5"/>
  <c r="BL839" i="5"/>
  <c r="BK839" i="5"/>
  <c r="BJ839" i="5"/>
  <c r="BI839" i="5"/>
  <c r="BH839" i="5"/>
  <c r="BG839" i="5"/>
  <c r="BF839" i="5"/>
  <c r="BA839" i="5"/>
  <c r="AR839" i="5"/>
  <c r="AQ839" i="5"/>
  <c r="AP839" i="5"/>
  <c r="AO839" i="5"/>
  <c r="AM839" i="5"/>
  <c r="AN839" i="5" s="1"/>
  <c r="AK839" i="5"/>
  <c r="AL839" i="5" s="1"/>
  <c r="BM838" i="5"/>
  <c r="BL838" i="5"/>
  <c r="BK838" i="5"/>
  <c r="BJ838" i="5"/>
  <c r="BI838" i="5"/>
  <c r="BH838" i="5"/>
  <c r="BG838" i="5"/>
  <c r="BF838" i="5"/>
  <c r="BD838" i="5" s="1"/>
  <c r="BA838" i="5"/>
  <c r="AR838" i="5"/>
  <c r="AQ838" i="5"/>
  <c r="AO838" i="5"/>
  <c r="AP838" i="5" s="1"/>
  <c r="AM838" i="5"/>
  <c r="AN838" i="5" s="1"/>
  <c r="AK838" i="5"/>
  <c r="AL838" i="5" s="1"/>
  <c r="BM837" i="5"/>
  <c r="BL837" i="5"/>
  <c r="BK837" i="5"/>
  <c r="BJ837" i="5"/>
  <c r="BI837" i="5"/>
  <c r="BH837" i="5"/>
  <c r="BG837" i="5"/>
  <c r="BF837" i="5"/>
  <c r="BA837" i="5"/>
  <c r="AQ837" i="5"/>
  <c r="AR837" i="5" s="1"/>
  <c r="AP837" i="5"/>
  <c r="AY837" i="5" s="1"/>
  <c r="AO837" i="5"/>
  <c r="AN837" i="5"/>
  <c r="AM837" i="5"/>
  <c r="AK837" i="5"/>
  <c r="AL837" i="5" s="1"/>
  <c r="BM836" i="5"/>
  <c r="BL836" i="5"/>
  <c r="BK836" i="5"/>
  <c r="BJ836" i="5"/>
  <c r="BI836" i="5"/>
  <c r="BH836" i="5"/>
  <c r="BG836" i="5"/>
  <c r="BF836" i="5"/>
  <c r="BA836" i="5"/>
  <c r="AQ836" i="5"/>
  <c r="AR836" i="5" s="1"/>
  <c r="AP836" i="5"/>
  <c r="AY836" i="5" s="1"/>
  <c r="AO836" i="5"/>
  <c r="AM836" i="5"/>
  <c r="AN836" i="5" s="1"/>
  <c r="AK836" i="5"/>
  <c r="AL836" i="5" s="1"/>
  <c r="BM835" i="5"/>
  <c r="BL835" i="5"/>
  <c r="BK835" i="5"/>
  <c r="BJ835" i="5"/>
  <c r="BI835" i="5"/>
  <c r="BH835" i="5"/>
  <c r="BG835" i="5"/>
  <c r="BF835" i="5"/>
  <c r="BC835" i="5" s="1"/>
  <c r="BD835" i="5"/>
  <c r="BA835" i="5"/>
  <c r="AW835" i="5"/>
  <c r="AV835" i="5"/>
  <c r="AQ835" i="5"/>
  <c r="AR835" i="5" s="1"/>
  <c r="AU835" i="5" s="1"/>
  <c r="AO835" i="5"/>
  <c r="AP835" i="5" s="1"/>
  <c r="AN835" i="5"/>
  <c r="AM835" i="5"/>
  <c r="AL835" i="5"/>
  <c r="AK835" i="5"/>
  <c r="BM834" i="5"/>
  <c r="BL834" i="5"/>
  <c r="BK834" i="5"/>
  <c r="BJ834" i="5"/>
  <c r="BI834" i="5"/>
  <c r="BH834" i="5"/>
  <c r="BG834" i="5"/>
  <c r="BF834" i="5"/>
  <c r="BD834" i="5"/>
  <c r="BC834" i="5"/>
  <c r="BA834" i="5"/>
  <c r="AQ834" i="5"/>
  <c r="AR834" i="5" s="1"/>
  <c r="AO834" i="5"/>
  <c r="AP834" i="5" s="1"/>
  <c r="AM834" i="5"/>
  <c r="AN834" i="5" s="1"/>
  <c r="AK834" i="5"/>
  <c r="AL834" i="5" s="1"/>
  <c r="BM833" i="5"/>
  <c r="BL833" i="5"/>
  <c r="BK833" i="5"/>
  <c r="BJ833" i="5"/>
  <c r="BI833" i="5"/>
  <c r="BH833" i="5"/>
  <c r="BG833" i="5"/>
  <c r="BF833" i="5"/>
  <c r="BD833" i="5"/>
  <c r="BC833" i="5"/>
  <c r="BA833" i="5"/>
  <c r="AU833" i="5"/>
  <c r="AR833" i="5"/>
  <c r="AQ833" i="5"/>
  <c r="AO833" i="5"/>
  <c r="AP833" i="5" s="1"/>
  <c r="AM833" i="5"/>
  <c r="AN833" i="5" s="1"/>
  <c r="AL833" i="5"/>
  <c r="AK833" i="5"/>
  <c r="BM832" i="5"/>
  <c r="BL832" i="5"/>
  <c r="BK832" i="5"/>
  <c r="BJ832" i="5"/>
  <c r="BI832" i="5"/>
  <c r="BH832" i="5"/>
  <c r="BG832" i="5"/>
  <c r="BF832" i="5"/>
  <c r="BD832" i="5"/>
  <c r="BC832" i="5"/>
  <c r="BA832" i="5"/>
  <c r="AQ832" i="5"/>
  <c r="AR832" i="5" s="1"/>
  <c r="AO832" i="5"/>
  <c r="AP832" i="5" s="1"/>
  <c r="AM832" i="5"/>
  <c r="AN832" i="5" s="1"/>
  <c r="AK832" i="5"/>
  <c r="AL832" i="5" s="1"/>
  <c r="BM831" i="5"/>
  <c r="BL831" i="5"/>
  <c r="BK831" i="5"/>
  <c r="BJ831" i="5"/>
  <c r="BI831" i="5"/>
  <c r="BH831" i="5"/>
  <c r="BG831" i="5"/>
  <c r="BF831" i="5"/>
  <c r="BA831" i="5"/>
  <c r="AR831" i="5"/>
  <c r="AQ831" i="5"/>
  <c r="AP831" i="5"/>
  <c r="AO831" i="5"/>
  <c r="AM831" i="5"/>
  <c r="AN831" i="5" s="1"/>
  <c r="AK831" i="5"/>
  <c r="AL831" i="5" s="1"/>
  <c r="BM830" i="5"/>
  <c r="BL830" i="5"/>
  <c r="BK830" i="5"/>
  <c r="BJ830" i="5"/>
  <c r="BI830" i="5"/>
  <c r="BH830" i="5"/>
  <c r="BG830" i="5"/>
  <c r="BF830" i="5"/>
  <c r="BA830" i="5"/>
  <c r="AQ830" i="5"/>
  <c r="AR830" i="5" s="1"/>
  <c r="AO830" i="5"/>
  <c r="AP830" i="5" s="1"/>
  <c r="AX830" i="5" s="1"/>
  <c r="AM830" i="5"/>
  <c r="AN830" i="5" s="1"/>
  <c r="AK830" i="5"/>
  <c r="AL830" i="5" s="1"/>
  <c r="BM829" i="5"/>
  <c r="BL829" i="5"/>
  <c r="BK829" i="5"/>
  <c r="BJ829" i="5"/>
  <c r="BI829" i="5"/>
  <c r="BH829" i="5"/>
  <c r="BG829" i="5"/>
  <c r="BF829" i="5"/>
  <c r="BA829" i="5"/>
  <c r="AQ829" i="5"/>
  <c r="AR829" i="5" s="1"/>
  <c r="AP829" i="5"/>
  <c r="AY829" i="5" s="1"/>
  <c r="AO829" i="5"/>
  <c r="AN829" i="5"/>
  <c r="AM829" i="5"/>
  <c r="AK829" i="5"/>
  <c r="AL829" i="5" s="1"/>
  <c r="BM828" i="5"/>
  <c r="BL828" i="5"/>
  <c r="BK828" i="5"/>
  <c r="BJ828" i="5"/>
  <c r="BI828" i="5"/>
  <c r="BH828" i="5"/>
  <c r="BG828" i="5"/>
  <c r="BF828" i="5"/>
  <c r="BA828" i="5"/>
  <c r="AQ828" i="5"/>
  <c r="AR828" i="5" s="1"/>
  <c r="AO828" i="5"/>
  <c r="AP828" i="5" s="1"/>
  <c r="AM828" i="5"/>
  <c r="AN828" i="5" s="1"/>
  <c r="AK828" i="5"/>
  <c r="AL828" i="5" s="1"/>
  <c r="BM827" i="5"/>
  <c r="BL827" i="5"/>
  <c r="BK827" i="5"/>
  <c r="BJ827" i="5"/>
  <c r="BI827" i="5"/>
  <c r="BH827" i="5"/>
  <c r="BG827" i="5"/>
  <c r="BF827" i="5"/>
  <c r="BC827" i="5" s="1"/>
  <c r="BD827" i="5"/>
  <c r="BA827" i="5"/>
  <c r="AQ827" i="5"/>
  <c r="AR827" i="5" s="1"/>
  <c r="AU827" i="5" s="1"/>
  <c r="AO827" i="5"/>
  <c r="AP827" i="5" s="1"/>
  <c r="AN827" i="5"/>
  <c r="AM827" i="5"/>
  <c r="AL827" i="5"/>
  <c r="AK827" i="5"/>
  <c r="BM826" i="5"/>
  <c r="BL826" i="5"/>
  <c r="BK826" i="5"/>
  <c r="BJ826" i="5"/>
  <c r="BI826" i="5"/>
  <c r="BH826" i="5"/>
  <c r="BG826" i="5"/>
  <c r="BF826" i="5"/>
  <c r="BD826" i="5"/>
  <c r="BC826" i="5"/>
  <c r="BA826" i="5"/>
  <c r="AQ826" i="5"/>
  <c r="AR826" i="5" s="1"/>
  <c r="AW826" i="5" s="1"/>
  <c r="AO826" i="5"/>
  <c r="AP826" i="5" s="1"/>
  <c r="AM826" i="5"/>
  <c r="AN826" i="5" s="1"/>
  <c r="AK826" i="5"/>
  <c r="AL826" i="5" s="1"/>
  <c r="BM825" i="5"/>
  <c r="BL825" i="5"/>
  <c r="BK825" i="5"/>
  <c r="BJ825" i="5"/>
  <c r="BI825" i="5"/>
  <c r="BH825" i="5"/>
  <c r="BG825" i="5"/>
  <c r="BF825" i="5"/>
  <c r="BD825" i="5"/>
  <c r="BC825" i="5"/>
  <c r="BA825" i="5"/>
  <c r="AV825" i="5"/>
  <c r="AU825" i="5"/>
  <c r="AR825" i="5"/>
  <c r="AQ825" i="5"/>
  <c r="AO825" i="5"/>
  <c r="AP825" i="5" s="1"/>
  <c r="AM825" i="5"/>
  <c r="AN825" i="5" s="1"/>
  <c r="AL825" i="5"/>
  <c r="AK825" i="5"/>
  <c r="BM824" i="5"/>
  <c r="BL824" i="5"/>
  <c r="BK824" i="5"/>
  <c r="BJ824" i="5"/>
  <c r="BI824" i="5"/>
  <c r="BH824" i="5"/>
  <c r="BG824" i="5"/>
  <c r="BF824" i="5"/>
  <c r="BD824" i="5"/>
  <c r="BC824" i="5"/>
  <c r="BA824" i="5"/>
  <c r="AV824" i="5"/>
  <c r="AU824" i="5"/>
  <c r="AS824" i="5" s="1"/>
  <c r="AQ824" i="5"/>
  <c r="AR824" i="5" s="1"/>
  <c r="AW824" i="5" s="1"/>
  <c r="AO824" i="5"/>
  <c r="AP824" i="5" s="1"/>
  <c r="AM824" i="5"/>
  <c r="AN824" i="5" s="1"/>
  <c r="AK824" i="5"/>
  <c r="AL824" i="5" s="1"/>
  <c r="BM823" i="5"/>
  <c r="BL823" i="5"/>
  <c r="BK823" i="5"/>
  <c r="BJ823" i="5"/>
  <c r="BI823" i="5"/>
  <c r="BH823" i="5"/>
  <c r="BD823" i="5" s="1"/>
  <c r="BG823" i="5"/>
  <c r="BF823" i="5"/>
  <c r="BC823" i="5"/>
  <c r="BA823" i="5"/>
  <c r="AR823" i="5"/>
  <c r="AU823" i="5" s="1"/>
  <c r="AQ823" i="5"/>
  <c r="AP823" i="5"/>
  <c r="AO823" i="5"/>
  <c r="AM823" i="5"/>
  <c r="AN823" i="5" s="1"/>
  <c r="AK823" i="5"/>
  <c r="AL823" i="5" s="1"/>
  <c r="BM822" i="5"/>
  <c r="BL822" i="5"/>
  <c r="BK822" i="5"/>
  <c r="BJ822" i="5"/>
  <c r="BI822" i="5"/>
  <c r="BH822" i="5"/>
  <c r="BG822" i="5"/>
  <c r="BF822" i="5"/>
  <c r="BA822" i="5"/>
  <c r="AR822" i="5"/>
  <c r="AQ822" i="5"/>
  <c r="AO822" i="5"/>
  <c r="AP822" i="5" s="1"/>
  <c r="AX822" i="5" s="1"/>
  <c r="AM822" i="5"/>
  <c r="AN822" i="5" s="1"/>
  <c r="AK822" i="5"/>
  <c r="AL822" i="5" s="1"/>
  <c r="BM821" i="5"/>
  <c r="BL821" i="5"/>
  <c r="BK821" i="5"/>
  <c r="BJ821" i="5"/>
  <c r="BI821" i="5"/>
  <c r="BH821" i="5"/>
  <c r="BG821" i="5"/>
  <c r="BF821" i="5"/>
  <c r="BA821" i="5"/>
  <c r="AY821" i="5"/>
  <c r="AX821" i="5"/>
  <c r="AR821" i="5"/>
  <c r="AQ821" i="5"/>
  <c r="AP821" i="5"/>
  <c r="AO821" i="5"/>
  <c r="AN821" i="5"/>
  <c r="AM821" i="5"/>
  <c r="AK821" i="5"/>
  <c r="AL821" i="5" s="1"/>
  <c r="BM820" i="5"/>
  <c r="BL820" i="5"/>
  <c r="BK820" i="5"/>
  <c r="BJ820" i="5"/>
  <c r="BI820" i="5"/>
  <c r="BH820" i="5"/>
  <c r="BG820" i="5"/>
  <c r="BF820" i="5"/>
  <c r="BA820" i="5"/>
  <c r="AQ820" i="5"/>
  <c r="AR820" i="5" s="1"/>
  <c r="AO820" i="5"/>
  <c r="AP820" i="5" s="1"/>
  <c r="AM820" i="5"/>
  <c r="AN820" i="5" s="1"/>
  <c r="AK820" i="5"/>
  <c r="AL820" i="5" s="1"/>
  <c r="BM819" i="5"/>
  <c r="BL819" i="5"/>
  <c r="BK819" i="5"/>
  <c r="BJ819" i="5"/>
  <c r="BI819" i="5"/>
  <c r="BH819" i="5"/>
  <c r="BG819" i="5"/>
  <c r="BF819" i="5"/>
  <c r="BA819" i="5"/>
  <c r="AQ819" i="5"/>
  <c r="AR819" i="5" s="1"/>
  <c r="AU819" i="5" s="1"/>
  <c r="AO819" i="5"/>
  <c r="AP819" i="5" s="1"/>
  <c r="AN819" i="5"/>
  <c r="AM819" i="5"/>
  <c r="AL819" i="5"/>
  <c r="AK819" i="5"/>
  <c r="BM818" i="5"/>
  <c r="BL818" i="5"/>
  <c r="BK818" i="5"/>
  <c r="BJ818" i="5"/>
  <c r="BI818" i="5"/>
  <c r="BH818" i="5"/>
  <c r="BG818" i="5"/>
  <c r="BF818" i="5"/>
  <c r="BA818" i="5"/>
  <c r="AU818" i="5"/>
  <c r="AQ818" i="5"/>
  <c r="AR818" i="5" s="1"/>
  <c r="AW818" i="5" s="1"/>
  <c r="AO818" i="5"/>
  <c r="AP818" i="5" s="1"/>
  <c r="AM818" i="5"/>
  <c r="AN818" i="5" s="1"/>
  <c r="AK818" i="5"/>
  <c r="AL818" i="5" s="1"/>
  <c r="BM817" i="5"/>
  <c r="BL817" i="5"/>
  <c r="BK817" i="5"/>
  <c r="BJ817" i="5"/>
  <c r="BI817" i="5"/>
  <c r="BH817" i="5"/>
  <c r="BG817" i="5"/>
  <c r="BF817" i="5"/>
  <c r="BD817" i="5"/>
  <c r="BC817" i="5"/>
  <c r="BA817" i="5"/>
  <c r="AW817" i="5"/>
  <c r="AV817" i="5"/>
  <c r="AU817" i="5"/>
  <c r="AR817" i="5"/>
  <c r="AQ817" i="5"/>
  <c r="AO817" i="5"/>
  <c r="AP817" i="5" s="1"/>
  <c r="AN817" i="5"/>
  <c r="AM817" i="5"/>
  <c r="AL817" i="5"/>
  <c r="AK817" i="5"/>
  <c r="BM816" i="5"/>
  <c r="BL816" i="5"/>
  <c r="BK816" i="5"/>
  <c r="BJ816" i="5"/>
  <c r="BI816" i="5"/>
  <c r="BH816" i="5"/>
  <c r="BG816" i="5"/>
  <c r="BF816" i="5"/>
  <c r="BD816" i="5"/>
  <c r="BC816" i="5"/>
  <c r="BA816" i="5"/>
  <c r="AQ816" i="5"/>
  <c r="AR816" i="5" s="1"/>
  <c r="AV816" i="5" s="1"/>
  <c r="AO816" i="5"/>
  <c r="AP816" i="5" s="1"/>
  <c r="AN816" i="5"/>
  <c r="AM816" i="5"/>
  <c r="AL816" i="5"/>
  <c r="AK816" i="5"/>
  <c r="BM815" i="5"/>
  <c r="BL815" i="5"/>
  <c r="BK815" i="5"/>
  <c r="BJ815" i="5"/>
  <c r="BI815" i="5"/>
  <c r="BH815" i="5"/>
  <c r="BG815" i="5"/>
  <c r="BF815" i="5"/>
  <c r="BD815" i="5"/>
  <c r="BC815" i="5"/>
  <c r="BA815" i="5"/>
  <c r="AR815" i="5"/>
  <c r="AW815" i="5" s="1"/>
  <c r="AQ815" i="5"/>
  <c r="AP815" i="5"/>
  <c r="AO815" i="5"/>
  <c r="AM815" i="5"/>
  <c r="AN815" i="5" s="1"/>
  <c r="AK815" i="5"/>
  <c r="AL815" i="5" s="1"/>
  <c r="BM814" i="5"/>
  <c r="BL814" i="5"/>
  <c r="BK814" i="5"/>
  <c r="BJ814" i="5"/>
  <c r="BI814" i="5"/>
  <c r="BH814" i="5"/>
  <c r="BG814" i="5"/>
  <c r="BF814" i="5"/>
  <c r="BD814" i="5" s="1"/>
  <c r="BC814" i="5"/>
  <c r="BA814" i="5"/>
  <c r="AQ814" i="5"/>
  <c r="AR814" i="5" s="1"/>
  <c r="AO814" i="5"/>
  <c r="AP814" i="5" s="1"/>
  <c r="AX814" i="5" s="1"/>
  <c r="AM814" i="5"/>
  <c r="AN814" i="5" s="1"/>
  <c r="AL814" i="5"/>
  <c r="AK814" i="5"/>
  <c r="BM813" i="5"/>
  <c r="BL813" i="5"/>
  <c r="BK813" i="5"/>
  <c r="BJ813" i="5"/>
  <c r="BI813" i="5"/>
  <c r="BH813" i="5"/>
  <c r="BG813" i="5"/>
  <c r="BF813" i="5"/>
  <c r="BD813" i="5" s="1"/>
  <c r="BA813" i="5"/>
  <c r="AR813" i="5"/>
  <c r="AV813" i="5" s="1"/>
  <c r="AQ813" i="5"/>
  <c r="AP813" i="5"/>
  <c r="AO813" i="5"/>
  <c r="AN813" i="5"/>
  <c r="AX813" i="5" s="1"/>
  <c r="AM813" i="5"/>
  <c r="AK813" i="5"/>
  <c r="AL813" i="5" s="1"/>
  <c r="AY813" i="5" s="1"/>
  <c r="BM812" i="5"/>
  <c r="BL812" i="5"/>
  <c r="BK812" i="5"/>
  <c r="BJ812" i="5"/>
  <c r="BI812" i="5"/>
  <c r="BH812" i="5"/>
  <c r="BG812" i="5"/>
  <c r="BF812" i="5"/>
  <c r="BA812" i="5"/>
  <c r="AU812" i="5"/>
  <c r="AS812" i="5" s="1"/>
  <c r="AR812" i="5"/>
  <c r="AQ812" i="5"/>
  <c r="AO812" i="5"/>
  <c r="AP812" i="5" s="1"/>
  <c r="AM812" i="5"/>
  <c r="AN812" i="5" s="1"/>
  <c r="AK812" i="5"/>
  <c r="AL812" i="5" s="1"/>
  <c r="BM811" i="5"/>
  <c r="BL811" i="5"/>
  <c r="BK811" i="5"/>
  <c r="BJ811" i="5"/>
  <c r="BI811" i="5"/>
  <c r="BH811" i="5"/>
  <c r="BG811" i="5"/>
  <c r="BF811" i="5"/>
  <c r="BA811" i="5"/>
  <c r="AQ811" i="5"/>
  <c r="AR811" i="5" s="1"/>
  <c r="AO811" i="5"/>
  <c r="AP811" i="5" s="1"/>
  <c r="AN811" i="5"/>
  <c r="AM811" i="5"/>
  <c r="AL811" i="5"/>
  <c r="AK811" i="5"/>
  <c r="BM810" i="5"/>
  <c r="BL810" i="5"/>
  <c r="BK810" i="5"/>
  <c r="BJ810" i="5"/>
  <c r="BI810" i="5"/>
  <c r="BH810" i="5"/>
  <c r="BG810" i="5"/>
  <c r="BF810" i="5"/>
  <c r="BD810" i="5"/>
  <c r="BC810" i="5"/>
  <c r="BA810" i="5"/>
  <c r="AQ810" i="5"/>
  <c r="AR810" i="5" s="1"/>
  <c r="AO810" i="5"/>
  <c r="AP810" i="5" s="1"/>
  <c r="AM810" i="5"/>
  <c r="AN810" i="5" s="1"/>
  <c r="AK810" i="5"/>
  <c r="AL810" i="5" s="1"/>
  <c r="BM809" i="5"/>
  <c r="BL809" i="5"/>
  <c r="BK809" i="5"/>
  <c r="BJ809" i="5"/>
  <c r="BI809" i="5"/>
  <c r="BH809" i="5"/>
  <c r="BG809" i="5"/>
  <c r="BF809" i="5"/>
  <c r="BC809" i="5" s="1"/>
  <c r="BD809" i="5"/>
  <c r="BA809" i="5"/>
  <c r="AU809" i="5"/>
  <c r="AS809" i="5" s="1"/>
  <c r="AC809" i="5" s="1"/>
  <c r="AR809" i="5"/>
  <c r="AQ809" i="5"/>
  <c r="AO809" i="5"/>
  <c r="AP809" i="5" s="1"/>
  <c r="AM809" i="5"/>
  <c r="AN809" i="5" s="1"/>
  <c r="AL809" i="5"/>
  <c r="AK809" i="5"/>
  <c r="BM808" i="5"/>
  <c r="BL808" i="5"/>
  <c r="BK808" i="5"/>
  <c r="BJ808" i="5"/>
  <c r="BI808" i="5"/>
  <c r="BH808" i="5"/>
  <c r="BG808" i="5"/>
  <c r="BF808" i="5"/>
  <c r="BD808" i="5"/>
  <c r="BC808" i="5"/>
  <c r="BA808" i="5"/>
  <c r="AQ808" i="5"/>
  <c r="AR808" i="5" s="1"/>
  <c r="AW808" i="5" s="1"/>
  <c r="AO808" i="5"/>
  <c r="AP808" i="5" s="1"/>
  <c r="AX808" i="5" s="1"/>
  <c r="AN808" i="5"/>
  <c r="AM808" i="5"/>
  <c r="AL808" i="5"/>
  <c r="AK808" i="5"/>
  <c r="BM807" i="5"/>
  <c r="BL807" i="5"/>
  <c r="BK807" i="5"/>
  <c r="BJ807" i="5"/>
  <c r="BI807" i="5"/>
  <c r="BH807" i="5"/>
  <c r="BG807" i="5"/>
  <c r="BF807" i="5"/>
  <c r="BD807" i="5"/>
  <c r="BC807" i="5"/>
  <c r="BA807" i="5"/>
  <c r="AR807" i="5"/>
  <c r="AW807" i="5" s="1"/>
  <c r="AQ807" i="5"/>
  <c r="AP807" i="5"/>
  <c r="AO807" i="5"/>
  <c r="AM807" i="5"/>
  <c r="AN807" i="5" s="1"/>
  <c r="AX807" i="5" s="1"/>
  <c r="AK807" i="5"/>
  <c r="AL807" i="5" s="1"/>
  <c r="BM806" i="5"/>
  <c r="BL806" i="5"/>
  <c r="BK806" i="5"/>
  <c r="BJ806" i="5"/>
  <c r="BI806" i="5"/>
  <c r="BH806" i="5"/>
  <c r="BG806" i="5"/>
  <c r="BD806" i="5" s="1"/>
  <c r="BF806" i="5"/>
  <c r="BA806" i="5"/>
  <c r="AW806" i="5"/>
  <c r="AU806" i="5"/>
  <c r="AS806" i="5" s="1"/>
  <c r="AR806" i="5"/>
  <c r="AQ806" i="5"/>
  <c r="AO806" i="5"/>
  <c r="AP806" i="5" s="1"/>
  <c r="AM806" i="5"/>
  <c r="AN806" i="5" s="1"/>
  <c r="AK806" i="5"/>
  <c r="AL806" i="5" s="1"/>
  <c r="AY806" i="5" s="1"/>
  <c r="BM805" i="5"/>
  <c r="BL805" i="5"/>
  <c r="BK805" i="5"/>
  <c r="BJ805" i="5"/>
  <c r="BI805" i="5"/>
  <c r="BH805" i="5"/>
  <c r="BG805" i="5"/>
  <c r="BD805" i="5" s="1"/>
  <c r="BF805" i="5"/>
  <c r="BA805" i="5"/>
  <c r="AQ805" i="5"/>
  <c r="AR805" i="5" s="1"/>
  <c r="AP805" i="5"/>
  <c r="AO805" i="5"/>
  <c r="AN805" i="5"/>
  <c r="AX805" i="5" s="1"/>
  <c r="AM805" i="5"/>
  <c r="AK805" i="5"/>
  <c r="AL805" i="5" s="1"/>
  <c r="BM804" i="5"/>
  <c r="BL804" i="5"/>
  <c r="BK804" i="5"/>
  <c r="BJ804" i="5"/>
  <c r="BI804" i="5"/>
  <c r="BH804" i="5"/>
  <c r="BG804" i="5"/>
  <c r="BF804" i="5"/>
  <c r="BD804" i="5"/>
  <c r="BC804" i="5"/>
  <c r="BA804" i="5"/>
  <c r="AU804" i="5"/>
  <c r="AR804" i="5"/>
  <c r="AQ804" i="5"/>
  <c r="AO804" i="5"/>
  <c r="AP804" i="5" s="1"/>
  <c r="AM804" i="5"/>
  <c r="AN804" i="5" s="1"/>
  <c r="AL804" i="5"/>
  <c r="AK804" i="5"/>
  <c r="BM803" i="5"/>
  <c r="BL803" i="5"/>
  <c r="BK803" i="5"/>
  <c r="BJ803" i="5"/>
  <c r="BI803" i="5"/>
  <c r="BH803" i="5"/>
  <c r="BG803" i="5"/>
  <c r="BF803" i="5"/>
  <c r="BD803" i="5"/>
  <c r="BC803" i="5"/>
  <c r="BA803" i="5"/>
  <c r="AQ803" i="5"/>
  <c r="AR803" i="5" s="1"/>
  <c r="AO803" i="5"/>
  <c r="AP803" i="5" s="1"/>
  <c r="AM803" i="5"/>
  <c r="AN803" i="5" s="1"/>
  <c r="AL803" i="5"/>
  <c r="AK803" i="5"/>
  <c r="BM802" i="5"/>
  <c r="BL802" i="5"/>
  <c r="BK802" i="5"/>
  <c r="BJ802" i="5"/>
  <c r="BI802" i="5"/>
  <c r="BH802" i="5"/>
  <c r="BC802" i="5" s="1"/>
  <c r="BG802" i="5"/>
  <c r="BF802" i="5"/>
  <c r="BA802" i="5"/>
  <c r="AR802" i="5"/>
  <c r="AU802" i="5" s="1"/>
  <c r="AQ802" i="5"/>
  <c r="AP802" i="5"/>
  <c r="AY802" i="5" s="1"/>
  <c r="AO802" i="5"/>
  <c r="AM802" i="5"/>
  <c r="AN802" i="5" s="1"/>
  <c r="AK802" i="5"/>
  <c r="AL802" i="5" s="1"/>
  <c r="BM801" i="5"/>
  <c r="BL801" i="5"/>
  <c r="BK801" i="5"/>
  <c r="BJ801" i="5"/>
  <c r="BI801" i="5"/>
  <c r="BH801" i="5"/>
  <c r="BG801" i="5"/>
  <c r="BF801" i="5"/>
  <c r="BA801" i="5"/>
  <c r="AR801" i="5"/>
  <c r="AQ801" i="5"/>
  <c r="AO801" i="5"/>
  <c r="AP801" i="5" s="1"/>
  <c r="AM801" i="5"/>
  <c r="AN801" i="5" s="1"/>
  <c r="AK801" i="5"/>
  <c r="AL801" i="5" s="1"/>
  <c r="BM800" i="5"/>
  <c r="BL800" i="5"/>
  <c r="BK800" i="5"/>
  <c r="BJ800" i="5"/>
  <c r="BI800" i="5"/>
  <c r="BH800" i="5"/>
  <c r="BG800" i="5"/>
  <c r="BF800" i="5"/>
  <c r="BA800" i="5"/>
  <c r="AY800" i="5"/>
  <c r="AQ800" i="5"/>
  <c r="AR800" i="5" s="1"/>
  <c r="AP800" i="5"/>
  <c r="AX800" i="5" s="1"/>
  <c r="AO800" i="5"/>
  <c r="AN800" i="5"/>
  <c r="AM800" i="5"/>
  <c r="AK800" i="5"/>
  <c r="AL800" i="5" s="1"/>
  <c r="BM799" i="5"/>
  <c r="BL799" i="5"/>
  <c r="BK799" i="5"/>
  <c r="BJ799" i="5"/>
  <c r="BI799" i="5"/>
  <c r="BH799" i="5"/>
  <c r="BG799" i="5"/>
  <c r="BF799" i="5"/>
  <c r="BA799" i="5"/>
  <c r="AX799" i="5"/>
  <c r="AQ799" i="5"/>
  <c r="AR799" i="5" s="1"/>
  <c r="AP799" i="5"/>
  <c r="AY799" i="5" s="1"/>
  <c r="AO799" i="5"/>
  <c r="AM799" i="5"/>
  <c r="AN799" i="5" s="1"/>
  <c r="AK799" i="5"/>
  <c r="AL799" i="5" s="1"/>
  <c r="BM798" i="5"/>
  <c r="BL798" i="5"/>
  <c r="BK798" i="5"/>
  <c r="BJ798" i="5"/>
  <c r="BI798" i="5"/>
  <c r="BH798" i="5"/>
  <c r="BG798" i="5"/>
  <c r="BF798" i="5"/>
  <c r="BC798" i="5" s="1"/>
  <c r="BD798" i="5"/>
  <c r="BA798" i="5"/>
  <c r="AW798" i="5"/>
  <c r="AQ798" i="5"/>
  <c r="AR798" i="5" s="1"/>
  <c r="AO798" i="5"/>
  <c r="AP798" i="5" s="1"/>
  <c r="AN798" i="5"/>
  <c r="AM798" i="5"/>
  <c r="AL798" i="5"/>
  <c r="AK798" i="5"/>
  <c r="BM797" i="5"/>
  <c r="BL797" i="5"/>
  <c r="BK797" i="5"/>
  <c r="BJ797" i="5"/>
  <c r="BI797" i="5"/>
  <c r="BH797" i="5"/>
  <c r="BG797" i="5"/>
  <c r="BF797" i="5"/>
  <c r="BD797" i="5"/>
  <c r="BC797" i="5"/>
  <c r="BA797" i="5"/>
  <c r="AQ797" i="5"/>
  <c r="AR797" i="5" s="1"/>
  <c r="AO797" i="5"/>
  <c r="AP797" i="5" s="1"/>
  <c r="AN797" i="5"/>
  <c r="AM797" i="5"/>
  <c r="AK797" i="5"/>
  <c r="AL797" i="5" s="1"/>
  <c r="BM796" i="5"/>
  <c r="BL796" i="5"/>
  <c r="BK796" i="5"/>
  <c r="BJ796" i="5"/>
  <c r="BI796" i="5"/>
  <c r="BH796" i="5"/>
  <c r="BG796" i="5"/>
  <c r="BF796" i="5"/>
  <c r="BD796" i="5"/>
  <c r="BC796" i="5"/>
  <c r="BA796" i="5"/>
  <c r="AU796" i="5"/>
  <c r="AR796" i="5"/>
  <c r="AQ796" i="5"/>
  <c r="AO796" i="5"/>
  <c r="AP796" i="5" s="1"/>
  <c r="AM796" i="5"/>
  <c r="AN796" i="5" s="1"/>
  <c r="AL796" i="5"/>
  <c r="AK796" i="5"/>
  <c r="BM795" i="5"/>
  <c r="BL795" i="5"/>
  <c r="BK795" i="5"/>
  <c r="BJ795" i="5"/>
  <c r="BI795" i="5"/>
  <c r="BH795" i="5"/>
  <c r="BG795" i="5"/>
  <c r="BF795" i="5"/>
  <c r="BD795" i="5"/>
  <c r="BC795" i="5"/>
  <c r="BA795" i="5"/>
  <c r="AQ795" i="5"/>
  <c r="AR795" i="5" s="1"/>
  <c r="AO795" i="5"/>
  <c r="AP795" i="5" s="1"/>
  <c r="AM795" i="5"/>
  <c r="AN795" i="5" s="1"/>
  <c r="AL795" i="5"/>
  <c r="AK795" i="5"/>
  <c r="BM794" i="5"/>
  <c r="BL794" i="5"/>
  <c r="BK794" i="5"/>
  <c r="BJ794" i="5"/>
  <c r="BI794" i="5"/>
  <c r="BH794" i="5"/>
  <c r="BG794" i="5"/>
  <c r="BF794" i="5"/>
  <c r="BA794" i="5"/>
  <c r="AR794" i="5"/>
  <c r="AQ794" i="5"/>
  <c r="AP794" i="5"/>
  <c r="AY794" i="5" s="1"/>
  <c r="AO794" i="5"/>
  <c r="AM794" i="5"/>
  <c r="AN794" i="5" s="1"/>
  <c r="AK794" i="5"/>
  <c r="AL794" i="5" s="1"/>
  <c r="BM793" i="5"/>
  <c r="BL793" i="5"/>
  <c r="BK793" i="5"/>
  <c r="BJ793" i="5"/>
  <c r="BI793" i="5"/>
  <c r="BH793" i="5"/>
  <c r="BG793" i="5"/>
  <c r="BF793" i="5"/>
  <c r="BA793" i="5"/>
  <c r="AY793" i="5"/>
  <c r="AR793" i="5"/>
  <c r="AQ793" i="5"/>
  <c r="AO793" i="5"/>
  <c r="AP793" i="5" s="1"/>
  <c r="AX793" i="5" s="1"/>
  <c r="AM793" i="5"/>
  <c r="AN793" i="5" s="1"/>
  <c r="AK793" i="5"/>
  <c r="AL793" i="5" s="1"/>
  <c r="BM792" i="5"/>
  <c r="BL792" i="5"/>
  <c r="BK792" i="5"/>
  <c r="BJ792" i="5"/>
  <c r="BI792" i="5"/>
  <c r="BH792" i="5"/>
  <c r="BG792" i="5"/>
  <c r="BF792" i="5"/>
  <c r="BA792" i="5"/>
  <c r="AQ792" i="5"/>
  <c r="AR792" i="5" s="1"/>
  <c r="AP792" i="5"/>
  <c r="AX792" i="5" s="1"/>
  <c r="AO792" i="5"/>
  <c r="AN792" i="5"/>
  <c r="AM792" i="5"/>
  <c r="AK792" i="5"/>
  <c r="AL792" i="5" s="1"/>
  <c r="AY792" i="5" s="1"/>
  <c r="BM791" i="5"/>
  <c r="BL791" i="5"/>
  <c r="BK791" i="5"/>
  <c r="BJ791" i="5"/>
  <c r="BI791" i="5"/>
  <c r="BH791" i="5"/>
  <c r="BG791" i="5"/>
  <c r="BF791" i="5"/>
  <c r="BA791" i="5"/>
  <c r="AQ791" i="5"/>
  <c r="AR791" i="5" s="1"/>
  <c r="AP791" i="5"/>
  <c r="AY791" i="5" s="1"/>
  <c r="AO791" i="5"/>
  <c r="AM791" i="5"/>
  <c r="AN791" i="5" s="1"/>
  <c r="AK791" i="5"/>
  <c r="AL791" i="5" s="1"/>
  <c r="BM790" i="5"/>
  <c r="BL790" i="5"/>
  <c r="BK790" i="5"/>
  <c r="BJ790" i="5"/>
  <c r="BI790" i="5"/>
  <c r="BH790" i="5"/>
  <c r="BG790" i="5"/>
  <c r="BF790" i="5"/>
  <c r="BC790" i="5" s="1"/>
  <c r="BD790" i="5"/>
  <c r="BA790" i="5"/>
  <c r="AV790" i="5"/>
  <c r="AQ790" i="5"/>
  <c r="AR790" i="5" s="1"/>
  <c r="AU790" i="5" s="1"/>
  <c r="AO790" i="5"/>
  <c r="AP790" i="5" s="1"/>
  <c r="AN790" i="5"/>
  <c r="AM790" i="5"/>
  <c r="AL790" i="5"/>
  <c r="AK790" i="5"/>
  <c r="BM789" i="5"/>
  <c r="BL789" i="5"/>
  <c r="BK789" i="5"/>
  <c r="BJ789" i="5"/>
  <c r="BI789" i="5"/>
  <c r="BH789" i="5"/>
  <c r="BG789" i="5"/>
  <c r="BF789" i="5"/>
  <c r="BD789" i="5"/>
  <c r="BC789" i="5"/>
  <c r="BA789" i="5"/>
  <c r="AQ789" i="5"/>
  <c r="AR789" i="5" s="1"/>
  <c r="AW789" i="5" s="1"/>
  <c r="AO789" i="5"/>
  <c r="AP789" i="5" s="1"/>
  <c r="AN789" i="5"/>
  <c r="AM789" i="5"/>
  <c r="AK789" i="5"/>
  <c r="AL789" i="5" s="1"/>
  <c r="BM788" i="5"/>
  <c r="BL788" i="5"/>
  <c r="BK788" i="5"/>
  <c r="BJ788" i="5"/>
  <c r="BI788" i="5"/>
  <c r="BH788" i="5"/>
  <c r="BG788" i="5"/>
  <c r="BF788" i="5"/>
  <c r="BD788" i="5"/>
  <c r="BC788" i="5"/>
  <c r="BA788" i="5"/>
  <c r="AU788" i="5"/>
  <c r="AR788" i="5"/>
  <c r="AQ788" i="5"/>
  <c r="AO788" i="5"/>
  <c r="AP788" i="5" s="1"/>
  <c r="AM788" i="5"/>
  <c r="AN788" i="5" s="1"/>
  <c r="AL788" i="5"/>
  <c r="AK788" i="5"/>
  <c r="BM787" i="5"/>
  <c r="BL787" i="5"/>
  <c r="BK787" i="5"/>
  <c r="BJ787" i="5"/>
  <c r="BI787" i="5"/>
  <c r="BH787" i="5"/>
  <c r="BG787" i="5"/>
  <c r="BF787" i="5"/>
  <c r="BD787" i="5"/>
  <c r="BC787" i="5"/>
  <c r="BA787" i="5"/>
  <c r="AQ787" i="5"/>
  <c r="AR787" i="5" s="1"/>
  <c r="AO787" i="5"/>
  <c r="AP787" i="5" s="1"/>
  <c r="AM787" i="5"/>
  <c r="AN787" i="5" s="1"/>
  <c r="AL787" i="5"/>
  <c r="AK787" i="5"/>
  <c r="BM786" i="5"/>
  <c r="BL786" i="5"/>
  <c r="BK786" i="5"/>
  <c r="BJ786" i="5"/>
  <c r="BI786" i="5"/>
  <c r="BH786" i="5"/>
  <c r="BG786" i="5"/>
  <c r="BF786" i="5"/>
  <c r="BA786" i="5"/>
  <c r="AR786" i="5"/>
  <c r="AQ786" i="5"/>
  <c r="AP786" i="5"/>
  <c r="AO786" i="5"/>
  <c r="AM786" i="5"/>
  <c r="AN786" i="5" s="1"/>
  <c r="AK786" i="5"/>
  <c r="AL786" i="5" s="1"/>
  <c r="BM785" i="5"/>
  <c r="BL785" i="5"/>
  <c r="BK785" i="5"/>
  <c r="BJ785" i="5"/>
  <c r="BI785" i="5"/>
  <c r="BH785" i="5"/>
  <c r="BG785" i="5"/>
  <c r="BF785" i="5"/>
  <c r="BA785" i="5"/>
  <c r="AQ785" i="5"/>
  <c r="AR785" i="5" s="1"/>
  <c r="AO785" i="5"/>
  <c r="AP785" i="5" s="1"/>
  <c r="AM785" i="5"/>
  <c r="AN785" i="5" s="1"/>
  <c r="AK785" i="5"/>
  <c r="AL785" i="5" s="1"/>
  <c r="AY785" i="5" s="1"/>
  <c r="BM784" i="5"/>
  <c r="BL784" i="5"/>
  <c r="BK784" i="5"/>
  <c r="BJ784" i="5"/>
  <c r="BI784" i="5"/>
  <c r="BH784" i="5"/>
  <c r="BG784" i="5"/>
  <c r="BF784" i="5"/>
  <c r="BA784" i="5"/>
  <c r="AQ784" i="5"/>
  <c r="AR784" i="5" s="1"/>
  <c r="AP784" i="5"/>
  <c r="AX784" i="5" s="1"/>
  <c r="AO784" i="5"/>
  <c r="AN784" i="5"/>
  <c r="AM784" i="5"/>
  <c r="AK784" i="5"/>
  <c r="AL784" i="5" s="1"/>
  <c r="BM783" i="5"/>
  <c r="BL783" i="5"/>
  <c r="BK783" i="5"/>
  <c r="BJ783" i="5"/>
  <c r="BI783" i="5"/>
  <c r="BH783" i="5"/>
  <c r="BG783" i="5"/>
  <c r="BF783" i="5"/>
  <c r="BA783" i="5"/>
  <c r="AQ783" i="5"/>
  <c r="AR783" i="5" s="1"/>
  <c r="AO783" i="5"/>
  <c r="AP783" i="5" s="1"/>
  <c r="AM783" i="5"/>
  <c r="AN783" i="5" s="1"/>
  <c r="AK783" i="5"/>
  <c r="AL783" i="5" s="1"/>
  <c r="BM782" i="5"/>
  <c r="BL782" i="5"/>
  <c r="BK782" i="5"/>
  <c r="BJ782" i="5"/>
  <c r="BI782" i="5"/>
  <c r="BH782" i="5"/>
  <c r="BG782" i="5"/>
  <c r="BF782" i="5"/>
  <c r="BC782" i="5" s="1"/>
  <c r="BD782" i="5"/>
  <c r="BA782" i="5"/>
  <c r="AQ782" i="5"/>
  <c r="AR782" i="5" s="1"/>
  <c r="AU782" i="5" s="1"/>
  <c r="AO782" i="5"/>
  <c r="AP782" i="5" s="1"/>
  <c r="AN782" i="5"/>
  <c r="AM782" i="5"/>
  <c r="AL782" i="5"/>
  <c r="AK782" i="5"/>
  <c r="BM781" i="5"/>
  <c r="BL781" i="5"/>
  <c r="BK781" i="5"/>
  <c r="BJ781" i="5"/>
  <c r="BI781" i="5"/>
  <c r="BH781" i="5"/>
  <c r="BG781" i="5"/>
  <c r="BF781" i="5"/>
  <c r="BD781" i="5"/>
  <c r="BC781" i="5"/>
  <c r="BA781" i="5"/>
  <c r="AU781" i="5"/>
  <c r="AQ781" i="5"/>
  <c r="AR781" i="5" s="1"/>
  <c r="AV781" i="5" s="1"/>
  <c r="AO781" i="5"/>
  <c r="AP781" i="5" s="1"/>
  <c r="AN781" i="5"/>
  <c r="AM781" i="5"/>
  <c r="AK781" i="5"/>
  <c r="AL781" i="5" s="1"/>
  <c r="BM780" i="5"/>
  <c r="BL780" i="5"/>
  <c r="BK780" i="5"/>
  <c r="BJ780" i="5"/>
  <c r="BI780" i="5"/>
  <c r="BH780" i="5"/>
  <c r="BG780" i="5"/>
  <c r="BF780" i="5"/>
  <c r="BD780" i="5"/>
  <c r="BC780" i="5"/>
  <c r="BA780" i="5"/>
  <c r="AU780" i="5"/>
  <c r="AR780" i="5"/>
  <c r="AQ780" i="5"/>
  <c r="AO780" i="5"/>
  <c r="AP780" i="5" s="1"/>
  <c r="AM780" i="5"/>
  <c r="AN780" i="5" s="1"/>
  <c r="AL780" i="5"/>
  <c r="AK780" i="5"/>
  <c r="BM779" i="5"/>
  <c r="BL779" i="5"/>
  <c r="BK779" i="5"/>
  <c r="BJ779" i="5"/>
  <c r="BI779" i="5"/>
  <c r="BH779" i="5"/>
  <c r="BG779" i="5"/>
  <c r="BF779" i="5"/>
  <c r="BD779" i="5"/>
  <c r="BC779" i="5"/>
  <c r="BA779" i="5"/>
  <c r="AQ779" i="5"/>
  <c r="AR779" i="5" s="1"/>
  <c r="AO779" i="5"/>
  <c r="AP779" i="5" s="1"/>
  <c r="AM779" i="5"/>
  <c r="AN779" i="5" s="1"/>
  <c r="AL779" i="5"/>
  <c r="AK779" i="5"/>
  <c r="BM778" i="5"/>
  <c r="BL778" i="5"/>
  <c r="BK778" i="5"/>
  <c r="BJ778" i="5"/>
  <c r="BI778" i="5"/>
  <c r="BH778" i="5"/>
  <c r="BG778" i="5"/>
  <c r="BF778" i="5"/>
  <c r="BA778" i="5"/>
  <c r="AR778" i="5"/>
  <c r="AQ778" i="5"/>
  <c r="AP778" i="5"/>
  <c r="AY778" i="5" s="1"/>
  <c r="AO778" i="5"/>
  <c r="AM778" i="5"/>
  <c r="AN778" i="5" s="1"/>
  <c r="AK778" i="5"/>
  <c r="AL778" i="5" s="1"/>
  <c r="BM777" i="5"/>
  <c r="BL777" i="5"/>
  <c r="BK777" i="5"/>
  <c r="BJ777" i="5"/>
  <c r="BI777" i="5"/>
  <c r="BH777" i="5"/>
  <c r="BG777" i="5"/>
  <c r="BF777" i="5"/>
  <c r="BA777" i="5"/>
  <c r="AR777" i="5"/>
  <c r="AQ777" i="5"/>
  <c r="AO777" i="5"/>
  <c r="AP777" i="5" s="1"/>
  <c r="AX777" i="5" s="1"/>
  <c r="AM777" i="5"/>
  <c r="AN777" i="5" s="1"/>
  <c r="AK777" i="5"/>
  <c r="AL777" i="5" s="1"/>
  <c r="BM776" i="5"/>
  <c r="BL776" i="5"/>
  <c r="BK776" i="5"/>
  <c r="BJ776" i="5"/>
  <c r="BI776" i="5"/>
  <c r="BH776" i="5"/>
  <c r="BG776" i="5"/>
  <c r="BF776" i="5"/>
  <c r="BA776" i="5"/>
  <c r="AY776" i="5"/>
  <c r="AX776" i="5"/>
  <c r="AQ776" i="5"/>
  <c r="AR776" i="5" s="1"/>
  <c r="AP776" i="5"/>
  <c r="AO776" i="5"/>
  <c r="AN776" i="5"/>
  <c r="AM776" i="5"/>
  <c r="AK776" i="5"/>
  <c r="AL776" i="5" s="1"/>
  <c r="BM775" i="5"/>
  <c r="BL775" i="5"/>
  <c r="BK775" i="5"/>
  <c r="BJ775" i="5"/>
  <c r="BI775" i="5"/>
  <c r="BH775" i="5"/>
  <c r="BG775" i="5"/>
  <c r="BF775" i="5"/>
  <c r="BA775" i="5"/>
  <c r="AQ775" i="5"/>
  <c r="AR775" i="5" s="1"/>
  <c r="AO775" i="5"/>
  <c r="AP775" i="5" s="1"/>
  <c r="AM775" i="5"/>
  <c r="AN775" i="5" s="1"/>
  <c r="AK775" i="5"/>
  <c r="AL775" i="5" s="1"/>
  <c r="BM774" i="5"/>
  <c r="BL774" i="5"/>
  <c r="BK774" i="5"/>
  <c r="BJ774" i="5"/>
  <c r="BI774" i="5"/>
  <c r="BH774" i="5"/>
  <c r="BG774" i="5"/>
  <c r="BF774" i="5"/>
  <c r="BC774" i="5" s="1"/>
  <c r="BD774" i="5"/>
  <c r="BA774" i="5"/>
  <c r="AQ774" i="5"/>
  <c r="AR774" i="5" s="1"/>
  <c r="AU774" i="5" s="1"/>
  <c r="AO774" i="5"/>
  <c r="AP774" i="5" s="1"/>
  <c r="AN774" i="5"/>
  <c r="AM774" i="5"/>
  <c r="AL774" i="5"/>
  <c r="AK774" i="5"/>
  <c r="BM773" i="5"/>
  <c r="BL773" i="5"/>
  <c r="BK773" i="5"/>
  <c r="BJ773" i="5"/>
  <c r="BI773" i="5"/>
  <c r="BH773" i="5"/>
  <c r="BG773" i="5"/>
  <c r="BF773" i="5"/>
  <c r="BD773" i="5"/>
  <c r="BC773" i="5"/>
  <c r="BA773" i="5"/>
  <c r="AV773" i="5"/>
  <c r="AU773" i="5"/>
  <c r="AQ773" i="5"/>
  <c r="AR773" i="5" s="1"/>
  <c r="AW773" i="5" s="1"/>
  <c r="AO773" i="5"/>
  <c r="AP773" i="5" s="1"/>
  <c r="AN773" i="5"/>
  <c r="AM773" i="5"/>
  <c r="AK773" i="5"/>
  <c r="AL773" i="5" s="1"/>
  <c r="BM772" i="5"/>
  <c r="BL772" i="5"/>
  <c r="BK772" i="5"/>
  <c r="BJ772" i="5"/>
  <c r="BI772" i="5"/>
  <c r="BH772" i="5"/>
  <c r="BG772" i="5"/>
  <c r="BF772" i="5"/>
  <c r="BD772" i="5"/>
  <c r="BC772" i="5"/>
  <c r="BA772" i="5"/>
  <c r="AU772" i="5"/>
  <c r="AR772" i="5"/>
  <c r="AQ772" i="5"/>
  <c r="AO772" i="5"/>
  <c r="AP772" i="5" s="1"/>
  <c r="AM772" i="5"/>
  <c r="AN772" i="5" s="1"/>
  <c r="AL772" i="5"/>
  <c r="AK772" i="5"/>
  <c r="BM771" i="5"/>
  <c r="BL771" i="5"/>
  <c r="BK771" i="5"/>
  <c r="BJ771" i="5"/>
  <c r="BI771" i="5"/>
  <c r="BH771" i="5"/>
  <c r="BG771" i="5"/>
  <c r="BF771" i="5"/>
  <c r="BD771" i="5"/>
  <c r="BC771" i="5"/>
  <c r="BA771" i="5"/>
  <c r="AQ771" i="5"/>
  <c r="AR771" i="5" s="1"/>
  <c r="AO771" i="5"/>
  <c r="AP771" i="5" s="1"/>
  <c r="AM771" i="5"/>
  <c r="AN771" i="5" s="1"/>
  <c r="AL771" i="5"/>
  <c r="AK771" i="5"/>
  <c r="BM770" i="5"/>
  <c r="BL770" i="5"/>
  <c r="BK770" i="5"/>
  <c r="BJ770" i="5"/>
  <c r="BI770" i="5"/>
  <c r="BH770" i="5"/>
  <c r="BG770" i="5"/>
  <c r="BF770" i="5"/>
  <c r="BA770" i="5"/>
  <c r="AR770" i="5"/>
  <c r="AQ770" i="5"/>
  <c r="AP770" i="5"/>
  <c r="AO770" i="5"/>
  <c r="AM770" i="5"/>
  <c r="AN770" i="5" s="1"/>
  <c r="AL770" i="5"/>
  <c r="AK770" i="5"/>
  <c r="BM769" i="5"/>
  <c r="BL769" i="5"/>
  <c r="BK769" i="5"/>
  <c r="BJ769" i="5"/>
  <c r="BI769" i="5"/>
  <c r="BH769" i="5"/>
  <c r="BG769" i="5"/>
  <c r="BF769" i="5"/>
  <c r="BA769" i="5"/>
  <c r="AR769" i="5"/>
  <c r="AQ769" i="5"/>
  <c r="AO769" i="5"/>
  <c r="AP769" i="5" s="1"/>
  <c r="AM769" i="5"/>
  <c r="AN769" i="5" s="1"/>
  <c r="AK769" i="5"/>
  <c r="AL769" i="5" s="1"/>
  <c r="AY769" i="5" s="1"/>
  <c r="BM768" i="5"/>
  <c r="BL768" i="5"/>
  <c r="BK768" i="5"/>
  <c r="BJ768" i="5"/>
  <c r="BI768" i="5"/>
  <c r="BH768" i="5"/>
  <c r="BG768" i="5"/>
  <c r="BF768" i="5"/>
  <c r="BA768" i="5"/>
  <c r="AQ768" i="5"/>
  <c r="AR768" i="5" s="1"/>
  <c r="AP768" i="5"/>
  <c r="AY768" i="5" s="1"/>
  <c r="AO768" i="5"/>
  <c r="AN768" i="5"/>
  <c r="AM768" i="5"/>
  <c r="AK768" i="5"/>
  <c r="AL768" i="5" s="1"/>
  <c r="BM767" i="5"/>
  <c r="BL767" i="5"/>
  <c r="BK767" i="5"/>
  <c r="BJ767" i="5"/>
  <c r="BI767" i="5"/>
  <c r="BH767" i="5"/>
  <c r="BG767" i="5"/>
  <c r="BF767" i="5"/>
  <c r="BA767" i="5"/>
  <c r="AQ767" i="5"/>
  <c r="AR767" i="5" s="1"/>
  <c r="AO767" i="5"/>
  <c r="AP767" i="5" s="1"/>
  <c r="AM767" i="5"/>
  <c r="AN767" i="5" s="1"/>
  <c r="AK767" i="5"/>
  <c r="AL767" i="5" s="1"/>
  <c r="BM766" i="5"/>
  <c r="BL766" i="5"/>
  <c r="BK766" i="5"/>
  <c r="BJ766" i="5"/>
  <c r="BI766" i="5"/>
  <c r="BH766" i="5"/>
  <c r="BG766" i="5"/>
  <c r="BF766" i="5"/>
  <c r="BC766" i="5" s="1"/>
  <c r="BA766" i="5"/>
  <c r="AQ766" i="5"/>
  <c r="AR766" i="5" s="1"/>
  <c r="AU766" i="5" s="1"/>
  <c r="AO766" i="5"/>
  <c r="AP766" i="5" s="1"/>
  <c r="AN766" i="5"/>
  <c r="AM766" i="5"/>
  <c r="AL766" i="5"/>
  <c r="AK766" i="5"/>
  <c r="BM765" i="5"/>
  <c r="BL765" i="5"/>
  <c r="BK765" i="5"/>
  <c r="BJ765" i="5"/>
  <c r="BI765" i="5"/>
  <c r="BH765" i="5"/>
  <c r="BG765" i="5"/>
  <c r="BF765" i="5"/>
  <c r="BD765" i="5"/>
  <c r="BC765" i="5"/>
  <c r="BA765" i="5"/>
  <c r="AQ765" i="5"/>
  <c r="AR765" i="5" s="1"/>
  <c r="AV765" i="5" s="1"/>
  <c r="AO765" i="5"/>
  <c r="AP765" i="5" s="1"/>
  <c r="AM765" i="5"/>
  <c r="AN765" i="5" s="1"/>
  <c r="AK765" i="5"/>
  <c r="AL765" i="5" s="1"/>
  <c r="BM764" i="5"/>
  <c r="BL764" i="5"/>
  <c r="BK764" i="5"/>
  <c r="BJ764" i="5"/>
  <c r="BI764" i="5"/>
  <c r="BH764" i="5"/>
  <c r="BG764" i="5"/>
  <c r="BF764" i="5"/>
  <c r="BD764" i="5"/>
  <c r="BC764" i="5"/>
  <c r="BA764" i="5"/>
  <c r="AW764" i="5"/>
  <c r="AV764" i="5"/>
  <c r="AU764" i="5"/>
  <c r="AR764" i="5"/>
  <c r="AQ764" i="5"/>
  <c r="AO764" i="5"/>
  <c r="AP764" i="5" s="1"/>
  <c r="AM764" i="5"/>
  <c r="AN764" i="5" s="1"/>
  <c r="AL764" i="5"/>
  <c r="AK764" i="5"/>
  <c r="BM763" i="5"/>
  <c r="BL763" i="5"/>
  <c r="BK763" i="5"/>
  <c r="BJ763" i="5"/>
  <c r="BI763" i="5"/>
  <c r="BH763" i="5"/>
  <c r="BG763" i="5"/>
  <c r="BF763" i="5"/>
  <c r="BD763" i="5"/>
  <c r="BC763" i="5"/>
  <c r="BA763" i="5"/>
  <c r="AQ763" i="5"/>
  <c r="AR763" i="5" s="1"/>
  <c r="AW763" i="5" s="1"/>
  <c r="AO763" i="5"/>
  <c r="AP763" i="5" s="1"/>
  <c r="AN763" i="5"/>
  <c r="AM763" i="5"/>
  <c r="AK763" i="5"/>
  <c r="AL763" i="5" s="1"/>
  <c r="BM762" i="5"/>
  <c r="BL762" i="5"/>
  <c r="BK762" i="5"/>
  <c r="BJ762" i="5"/>
  <c r="BI762" i="5"/>
  <c r="BH762" i="5"/>
  <c r="BD762" i="5" s="1"/>
  <c r="BG762" i="5"/>
  <c r="BF762" i="5"/>
  <c r="BC762" i="5"/>
  <c r="BA762" i="5"/>
  <c r="AU762" i="5"/>
  <c r="AS762" i="5" s="1"/>
  <c r="AR762" i="5"/>
  <c r="AQ762" i="5"/>
  <c r="AP762" i="5"/>
  <c r="AY762" i="5" s="1"/>
  <c r="AO762" i="5"/>
  <c r="AM762" i="5"/>
  <c r="AN762" i="5" s="1"/>
  <c r="AL762" i="5"/>
  <c r="AK762" i="5"/>
  <c r="BM761" i="5"/>
  <c r="BL761" i="5"/>
  <c r="BK761" i="5"/>
  <c r="BJ761" i="5"/>
  <c r="BI761" i="5"/>
  <c r="BH761" i="5"/>
  <c r="BG761" i="5"/>
  <c r="BF761" i="5"/>
  <c r="BA761" i="5"/>
  <c r="AQ761" i="5"/>
  <c r="AR761" i="5" s="1"/>
  <c r="AO761" i="5"/>
  <c r="AP761" i="5" s="1"/>
  <c r="AM761" i="5"/>
  <c r="AN761" i="5" s="1"/>
  <c r="AL761" i="5"/>
  <c r="AY761" i="5" s="1"/>
  <c r="AK761" i="5"/>
  <c r="BM760" i="5"/>
  <c r="BL760" i="5"/>
  <c r="BK760" i="5"/>
  <c r="BJ760" i="5"/>
  <c r="BI760" i="5"/>
  <c r="BH760" i="5"/>
  <c r="BG760" i="5"/>
  <c r="BF760" i="5"/>
  <c r="BA760" i="5"/>
  <c r="AX760" i="5"/>
  <c r="AR760" i="5"/>
  <c r="AQ760" i="5"/>
  <c r="AP760" i="5"/>
  <c r="AY760" i="5" s="1"/>
  <c r="AO760" i="5"/>
  <c r="AN760" i="5"/>
  <c r="AM760" i="5"/>
  <c r="AK760" i="5"/>
  <c r="AL760" i="5" s="1"/>
  <c r="BM759" i="5"/>
  <c r="BL759" i="5"/>
  <c r="BK759" i="5"/>
  <c r="BJ759" i="5"/>
  <c r="BI759" i="5"/>
  <c r="BH759" i="5"/>
  <c r="BG759" i="5"/>
  <c r="BF759" i="5"/>
  <c r="BA759" i="5"/>
  <c r="AR759" i="5"/>
  <c r="AQ759" i="5"/>
  <c r="AO759" i="5"/>
  <c r="AP759" i="5" s="1"/>
  <c r="AM759" i="5"/>
  <c r="AN759" i="5" s="1"/>
  <c r="AK759" i="5"/>
  <c r="AL759" i="5" s="1"/>
  <c r="BM758" i="5"/>
  <c r="BL758" i="5"/>
  <c r="BK758" i="5"/>
  <c r="BJ758" i="5"/>
  <c r="BI758" i="5"/>
  <c r="BH758" i="5"/>
  <c r="BG758" i="5"/>
  <c r="BF758" i="5"/>
  <c r="BC758" i="5" s="1"/>
  <c r="BA758" i="5"/>
  <c r="AR758" i="5"/>
  <c r="AU758" i="5" s="1"/>
  <c r="AQ758" i="5"/>
  <c r="AP758" i="5"/>
  <c r="AY758" i="5" s="1"/>
  <c r="AO758" i="5"/>
  <c r="AN758" i="5"/>
  <c r="AM758" i="5"/>
  <c r="AL758" i="5"/>
  <c r="AK758" i="5"/>
  <c r="BM757" i="5"/>
  <c r="BL757" i="5"/>
  <c r="BK757" i="5"/>
  <c r="BJ757" i="5"/>
  <c r="BI757" i="5"/>
  <c r="BH757" i="5"/>
  <c r="BG757" i="5"/>
  <c r="BF757" i="5"/>
  <c r="BA757" i="5"/>
  <c r="AW757" i="5"/>
  <c r="AV757" i="5"/>
  <c r="AU757" i="5"/>
  <c r="AQ757" i="5"/>
  <c r="AR757" i="5" s="1"/>
  <c r="AP757" i="5"/>
  <c r="AY757" i="5" s="1"/>
  <c r="AO757" i="5"/>
  <c r="AM757" i="5"/>
  <c r="AN757" i="5" s="1"/>
  <c r="AK757" i="5"/>
  <c r="AL757" i="5" s="1"/>
  <c r="BM756" i="5"/>
  <c r="BL756" i="5"/>
  <c r="BK756" i="5"/>
  <c r="BJ756" i="5"/>
  <c r="BI756" i="5"/>
  <c r="BH756" i="5"/>
  <c r="BG756" i="5"/>
  <c r="BF756" i="5"/>
  <c r="BA756" i="5"/>
  <c r="AR756" i="5"/>
  <c r="AU756" i="5" s="1"/>
  <c r="AQ756" i="5"/>
  <c r="AO756" i="5"/>
  <c r="AP756" i="5" s="1"/>
  <c r="AN756" i="5"/>
  <c r="AM756" i="5"/>
  <c r="AL756" i="5"/>
  <c r="AK756" i="5"/>
  <c r="BM755" i="5"/>
  <c r="BL755" i="5"/>
  <c r="BK755" i="5"/>
  <c r="BJ755" i="5"/>
  <c r="BI755" i="5"/>
  <c r="BH755" i="5"/>
  <c r="BG755" i="5"/>
  <c r="BF755" i="5"/>
  <c r="BC755" i="5"/>
  <c r="BA755" i="5"/>
  <c r="AQ755" i="5"/>
  <c r="AR755" i="5" s="1"/>
  <c r="AU755" i="5" s="1"/>
  <c r="AO755" i="5"/>
  <c r="AP755" i="5" s="1"/>
  <c r="AY755" i="5" s="1"/>
  <c r="AM755" i="5"/>
  <c r="AN755" i="5" s="1"/>
  <c r="AK755" i="5"/>
  <c r="AL755" i="5" s="1"/>
  <c r="BM754" i="5"/>
  <c r="BL754" i="5"/>
  <c r="BK754" i="5"/>
  <c r="BJ754" i="5"/>
  <c r="BI754" i="5"/>
  <c r="BH754" i="5"/>
  <c r="BG754" i="5"/>
  <c r="BF754" i="5"/>
  <c r="BD754" i="5"/>
  <c r="BC754" i="5"/>
  <c r="BA754" i="5"/>
  <c r="AR754" i="5"/>
  <c r="AW754" i="5" s="1"/>
  <c r="AQ754" i="5"/>
  <c r="AP754" i="5"/>
  <c r="AX754" i="5" s="1"/>
  <c r="AO754" i="5"/>
  <c r="AM754" i="5"/>
  <c r="AN754" i="5" s="1"/>
  <c r="AL754" i="5"/>
  <c r="AK754" i="5"/>
  <c r="BM753" i="5"/>
  <c r="BL753" i="5"/>
  <c r="BK753" i="5"/>
  <c r="BJ753" i="5"/>
  <c r="BI753" i="5"/>
  <c r="BH753" i="5"/>
  <c r="BG753" i="5"/>
  <c r="BF753" i="5"/>
  <c r="BA753" i="5"/>
  <c r="AQ753" i="5"/>
  <c r="AR753" i="5" s="1"/>
  <c r="AO753" i="5"/>
  <c r="AP753" i="5" s="1"/>
  <c r="AM753" i="5"/>
  <c r="AN753" i="5" s="1"/>
  <c r="AK753" i="5"/>
  <c r="AL753" i="5" s="1"/>
  <c r="AY753" i="5" s="1"/>
  <c r="BM752" i="5"/>
  <c r="BL752" i="5"/>
  <c r="BK752" i="5"/>
  <c r="BJ752" i="5"/>
  <c r="BI752" i="5"/>
  <c r="BH752" i="5"/>
  <c r="BG752" i="5"/>
  <c r="BF752" i="5"/>
  <c r="BD752" i="5" s="1"/>
  <c r="BA752" i="5"/>
  <c r="AQ752" i="5"/>
  <c r="AR752" i="5" s="1"/>
  <c r="AP752" i="5"/>
  <c r="AY752" i="5" s="1"/>
  <c r="AO752" i="5"/>
  <c r="AN752" i="5"/>
  <c r="AM752" i="5"/>
  <c r="AL752" i="5"/>
  <c r="AK752" i="5"/>
  <c r="BM751" i="5"/>
  <c r="BL751" i="5"/>
  <c r="BK751" i="5"/>
  <c r="BJ751" i="5"/>
  <c r="BI751" i="5"/>
  <c r="BH751" i="5"/>
  <c r="BG751" i="5"/>
  <c r="BF751" i="5"/>
  <c r="BD751" i="5" s="1"/>
  <c r="BC751" i="5"/>
  <c r="BA751" i="5"/>
  <c r="AR751" i="5"/>
  <c r="AV751" i="5" s="1"/>
  <c r="AQ751" i="5"/>
  <c r="AP751" i="5"/>
  <c r="AY751" i="5" s="1"/>
  <c r="AO751" i="5"/>
  <c r="AM751" i="5"/>
  <c r="AN751" i="5" s="1"/>
  <c r="AK751" i="5"/>
  <c r="AL751" i="5" s="1"/>
  <c r="BM750" i="5"/>
  <c r="BL750" i="5"/>
  <c r="BK750" i="5"/>
  <c r="BJ750" i="5"/>
  <c r="BI750" i="5"/>
  <c r="BH750" i="5"/>
  <c r="BG750" i="5"/>
  <c r="BF750" i="5"/>
  <c r="BA750" i="5"/>
  <c r="AR750" i="5"/>
  <c r="AW750" i="5" s="1"/>
  <c r="AQ750" i="5"/>
  <c r="AP750" i="5"/>
  <c r="AO750" i="5"/>
  <c r="AN750" i="5"/>
  <c r="AM750" i="5"/>
  <c r="AK750" i="5"/>
  <c r="AL750" i="5" s="1"/>
  <c r="BM749" i="5"/>
  <c r="BL749" i="5"/>
  <c r="BK749" i="5"/>
  <c r="BJ749" i="5"/>
  <c r="BI749" i="5"/>
  <c r="BH749" i="5"/>
  <c r="BG749" i="5"/>
  <c r="BF749" i="5"/>
  <c r="BD749" i="5" s="1"/>
  <c r="BA749" i="5"/>
  <c r="AQ749" i="5"/>
  <c r="AR749" i="5" s="1"/>
  <c r="AO749" i="5"/>
  <c r="AP749" i="5" s="1"/>
  <c r="AM749" i="5"/>
  <c r="AN749" i="5" s="1"/>
  <c r="AK749" i="5"/>
  <c r="AL749" i="5" s="1"/>
  <c r="BM748" i="5"/>
  <c r="BL748" i="5"/>
  <c r="BK748" i="5"/>
  <c r="BJ748" i="5"/>
  <c r="BI748" i="5"/>
  <c r="BH748" i="5"/>
  <c r="BG748" i="5"/>
  <c r="BF748" i="5"/>
  <c r="BA748" i="5"/>
  <c r="AQ748" i="5"/>
  <c r="AR748" i="5" s="1"/>
  <c r="AP748" i="5"/>
  <c r="AY748" i="5" s="1"/>
  <c r="AO748" i="5"/>
  <c r="AN748" i="5"/>
  <c r="AM748" i="5"/>
  <c r="AL748" i="5"/>
  <c r="AK748" i="5"/>
  <c r="BM747" i="5"/>
  <c r="BL747" i="5"/>
  <c r="BK747" i="5"/>
  <c r="BJ747" i="5"/>
  <c r="BI747" i="5"/>
  <c r="BH747" i="5"/>
  <c r="BG747" i="5"/>
  <c r="BF747" i="5"/>
  <c r="BD747" i="5"/>
  <c r="BC747" i="5"/>
  <c r="BA747" i="5"/>
  <c r="AQ747" i="5"/>
  <c r="AR747" i="5" s="1"/>
  <c r="AO747" i="5"/>
  <c r="AP747" i="5" s="1"/>
  <c r="AM747" i="5"/>
  <c r="AN747" i="5" s="1"/>
  <c r="AK747" i="5"/>
  <c r="AL747" i="5" s="1"/>
  <c r="BM746" i="5"/>
  <c r="BL746" i="5"/>
  <c r="BK746" i="5"/>
  <c r="BJ746" i="5"/>
  <c r="BI746" i="5"/>
  <c r="BH746" i="5"/>
  <c r="BG746" i="5"/>
  <c r="BF746" i="5"/>
  <c r="BD746" i="5"/>
  <c r="BC746" i="5"/>
  <c r="BA746" i="5"/>
  <c r="AU746" i="5"/>
  <c r="AS746" i="5" s="1"/>
  <c r="AR746" i="5"/>
  <c r="AQ746" i="5"/>
  <c r="AO746" i="5"/>
  <c r="AP746" i="5" s="1"/>
  <c r="AN746" i="5"/>
  <c r="AM746" i="5"/>
  <c r="AL746" i="5"/>
  <c r="AK746" i="5"/>
  <c r="BM745" i="5"/>
  <c r="BL745" i="5"/>
  <c r="BK745" i="5"/>
  <c r="BJ745" i="5"/>
  <c r="BI745" i="5"/>
  <c r="BH745" i="5"/>
  <c r="BG745" i="5"/>
  <c r="BF745" i="5"/>
  <c r="BC745" i="5"/>
  <c r="BA745" i="5"/>
  <c r="AQ745" i="5"/>
  <c r="AR745" i="5" s="1"/>
  <c r="AO745" i="5"/>
  <c r="AP745" i="5" s="1"/>
  <c r="AM745" i="5"/>
  <c r="AN745" i="5" s="1"/>
  <c r="AK745" i="5"/>
  <c r="AL745" i="5" s="1"/>
  <c r="BM744" i="5"/>
  <c r="BL744" i="5"/>
  <c r="BK744" i="5"/>
  <c r="BJ744" i="5"/>
  <c r="BI744" i="5"/>
  <c r="BH744" i="5"/>
  <c r="BG744" i="5"/>
  <c r="BF744" i="5"/>
  <c r="BD744" i="5" s="1"/>
  <c r="BA744" i="5"/>
  <c r="AR744" i="5"/>
  <c r="AV744" i="5" s="1"/>
  <c r="AQ744" i="5"/>
  <c r="AP744" i="5"/>
  <c r="AO744" i="5"/>
  <c r="AM744" i="5"/>
  <c r="AN744" i="5" s="1"/>
  <c r="AL744" i="5"/>
  <c r="AK744" i="5"/>
  <c r="BM743" i="5"/>
  <c r="BL743" i="5"/>
  <c r="BK743" i="5"/>
  <c r="BJ743" i="5"/>
  <c r="BI743" i="5"/>
  <c r="BH743" i="5"/>
  <c r="BG743" i="5"/>
  <c r="BC743" i="5" s="1"/>
  <c r="BF743" i="5"/>
  <c r="BA743" i="5"/>
  <c r="AS743" i="5"/>
  <c r="AR743" i="5"/>
  <c r="AU743" i="5" s="1"/>
  <c r="AQ743" i="5"/>
  <c r="AO743" i="5"/>
  <c r="AP743" i="5" s="1"/>
  <c r="AM743" i="5"/>
  <c r="AN743" i="5" s="1"/>
  <c r="AK743" i="5"/>
  <c r="AL743" i="5" s="1"/>
  <c r="BM742" i="5"/>
  <c r="BL742" i="5"/>
  <c r="BK742" i="5"/>
  <c r="BJ742" i="5"/>
  <c r="BI742" i="5"/>
  <c r="BH742" i="5"/>
  <c r="BG742" i="5"/>
  <c r="BF742" i="5"/>
  <c r="BA742" i="5"/>
  <c r="AR742" i="5"/>
  <c r="AQ742" i="5"/>
  <c r="AP742" i="5"/>
  <c r="AX742" i="5" s="1"/>
  <c r="AO742" i="5"/>
  <c r="AN742" i="5"/>
  <c r="AM742" i="5"/>
  <c r="AK742" i="5"/>
  <c r="AL742" i="5" s="1"/>
  <c r="AY742" i="5" s="1"/>
  <c r="BM741" i="5"/>
  <c r="BL741" i="5"/>
  <c r="BK741" i="5"/>
  <c r="BJ741" i="5"/>
  <c r="BI741" i="5"/>
  <c r="BH741" i="5"/>
  <c r="BG741" i="5"/>
  <c r="BF741" i="5"/>
  <c r="BA741" i="5"/>
  <c r="AQ741" i="5"/>
  <c r="AR741" i="5" s="1"/>
  <c r="AP741" i="5"/>
  <c r="AO741" i="5"/>
  <c r="AM741" i="5"/>
  <c r="AN741" i="5" s="1"/>
  <c r="AK741" i="5"/>
  <c r="AL741" i="5" s="1"/>
  <c r="AY741" i="5" s="1"/>
  <c r="BM740" i="5"/>
  <c r="BL740" i="5"/>
  <c r="BK740" i="5"/>
  <c r="BJ740" i="5"/>
  <c r="BI740" i="5"/>
  <c r="BH740" i="5"/>
  <c r="BG740" i="5"/>
  <c r="BF740" i="5"/>
  <c r="BA740" i="5"/>
  <c r="AQ740" i="5"/>
  <c r="AR740" i="5" s="1"/>
  <c r="AP740" i="5"/>
  <c r="AY740" i="5" s="1"/>
  <c r="AO740" i="5"/>
  <c r="AN740" i="5"/>
  <c r="AM740" i="5"/>
  <c r="AL740" i="5"/>
  <c r="AK740" i="5"/>
  <c r="BM739" i="5"/>
  <c r="BL739" i="5"/>
  <c r="BK739" i="5"/>
  <c r="BJ739" i="5"/>
  <c r="BI739" i="5"/>
  <c r="BH739" i="5"/>
  <c r="BG739" i="5"/>
  <c r="BF739" i="5"/>
  <c r="BD739" i="5"/>
  <c r="BC739" i="5"/>
  <c r="BA739" i="5"/>
  <c r="AW739" i="5"/>
  <c r="AQ739" i="5"/>
  <c r="AR739" i="5" s="1"/>
  <c r="AO739" i="5"/>
  <c r="AP739" i="5" s="1"/>
  <c r="AN739" i="5"/>
  <c r="AM739" i="5"/>
  <c r="AK739" i="5"/>
  <c r="AL739" i="5" s="1"/>
  <c r="BM738" i="5"/>
  <c r="BL738" i="5"/>
  <c r="BK738" i="5"/>
  <c r="BJ738" i="5"/>
  <c r="BI738" i="5"/>
  <c r="BH738" i="5"/>
  <c r="BG738" i="5"/>
  <c r="BF738" i="5"/>
  <c r="BD738" i="5"/>
  <c r="BC738" i="5"/>
  <c r="BA738" i="5"/>
  <c r="AV738" i="5"/>
  <c r="AU738" i="5"/>
  <c r="AR738" i="5"/>
  <c r="AW738" i="5" s="1"/>
  <c r="AQ738" i="5"/>
  <c r="AO738" i="5"/>
  <c r="AP738" i="5" s="1"/>
  <c r="AN738" i="5"/>
  <c r="AM738" i="5"/>
  <c r="AL738" i="5"/>
  <c r="AK738" i="5"/>
  <c r="BM737" i="5"/>
  <c r="BL737" i="5"/>
  <c r="BK737" i="5"/>
  <c r="BJ737" i="5"/>
  <c r="BI737" i="5"/>
  <c r="BH737" i="5"/>
  <c r="BG737" i="5"/>
  <c r="BF737" i="5"/>
  <c r="BC737" i="5"/>
  <c r="BA737" i="5"/>
  <c r="AQ737" i="5"/>
  <c r="AR737" i="5" s="1"/>
  <c r="AO737" i="5"/>
  <c r="AP737" i="5" s="1"/>
  <c r="AM737" i="5"/>
  <c r="AN737" i="5" s="1"/>
  <c r="AL737" i="5"/>
  <c r="AK737" i="5"/>
  <c r="BM736" i="5"/>
  <c r="BL736" i="5"/>
  <c r="BK736" i="5"/>
  <c r="BJ736" i="5"/>
  <c r="BI736" i="5"/>
  <c r="BH736" i="5"/>
  <c r="BG736" i="5"/>
  <c r="BF736" i="5"/>
  <c r="BD736" i="5" s="1"/>
  <c r="BA736" i="5"/>
  <c r="AR736" i="5"/>
  <c r="AV736" i="5" s="1"/>
  <c r="AQ736" i="5"/>
  <c r="AP736" i="5"/>
  <c r="AO736" i="5"/>
  <c r="AM736" i="5"/>
  <c r="AN736" i="5" s="1"/>
  <c r="AL736" i="5"/>
  <c r="AK736" i="5"/>
  <c r="BM735" i="5"/>
  <c r="BL735" i="5"/>
  <c r="BK735" i="5"/>
  <c r="BJ735" i="5"/>
  <c r="BI735" i="5"/>
  <c r="BH735" i="5"/>
  <c r="BG735" i="5"/>
  <c r="BC735" i="5" s="1"/>
  <c r="BF735" i="5"/>
  <c r="BA735" i="5"/>
  <c r="AR735" i="5"/>
  <c r="AQ735" i="5"/>
  <c r="AO735" i="5"/>
  <c r="AP735" i="5" s="1"/>
  <c r="AM735" i="5"/>
  <c r="AN735" i="5" s="1"/>
  <c r="AK735" i="5"/>
  <c r="AL735" i="5" s="1"/>
  <c r="BM734" i="5"/>
  <c r="BL734" i="5"/>
  <c r="BK734" i="5"/>
  <c r="BJ734" i="5"/>
  <c r="BI734" i="5"/>
  <c r="BH734" i="5"/>
  <c r="BG734" i="5"/>
  <c r="BF734" i="5"/>
  <c r="BA734" i="5"/>
  <c r="AR734" i="5"/>
  <c r="AQ734" i="5"/>
  <c r="AP734" i="5"/>
  <c r="AX734" i="5" s="1"/>
  <c r="AO734" i="5"/>
  <c r="AN734" i="5"/>
  <c r="AM734" i="5"/>
  <c r="AK734" i="5"/>
  <c r="AL734" i="5" s="1"/>
  <c r="AY734" i="5" s="1"/>
  <c r="BM733" i="5"/>
  <c r="BL733" i="5"/>
  <c r="BK733" i="5"/>
  <c r="BJ733" i="5"/>
  <c r="BI733" i="5"/>
  <c r="BH733" i="5"/>
  <c r="BG733" i="5"/>
  <c r="BF733" i="5"/>
  <c r="BA733" i="5"/>
  <c r="AX733" i="5"/>
  <c r="AQ733" i="5"/>
  <c r="AR733" i="5" s="1"/>
  <c r="AP733" i="5"/>
  <c r="AO733" i="5"/>
  <c r="AM733" i="5"/>
  <c r="AN733" i="5" s="1"/>
  <c r="AK733" i="5"/>
  <c r="AL733" i="5" s="1"/>
  <c r="AY733" i="5" s="1"/>
  <c r="BM732" i="5"/>
  <c r="BL732" i="5"/>
  <c r="BK732" i="5"/>
  <c r="BJ732" i="5"/>
  <c r="BI732" i="5"/>
  <c r="BH732" i="5"/>
  <c r="BG732" i="5"/>
  <c r="BF732" i="5"/>
  <c r="BA732" i="5"/>
  <c r="AQ732" i="5"/>
  <c r="AR732" i="5" s="1"/>
  <c r="AO732" i="5"/>
  <c r="AP732" i="5" s="1"/>
  <c r="AN732" i="5"/>
  <c r="AM732" i="5"/>
  <c r="AL732" i="5"/>
  <c r="AK732" i="5"/>
  <c r="BM731" i="5"/>
  <c r="BL731" i="5"/>
  <c r="BK731" i="5"/>
  <c r="BJ731" i="5"/>
  <c r="BI731" i="5"/>
  <c r="BH731" i="5"/>
  <c r="BG731" i="5"/>
  <c r="BF731" i="5"/>
  <c r="BD731" i="5"/>
  <c r="BC731" i="5"/>
  <c r="BA731" i="5"/>
  <c r="AW731" i="5"/>
  <c r="AV731" i="5"/>
  <c r="AU731" i="5"/>
  <c r="AQ731" i="5"/>
  <c r="AR731" i="5" s="1"/>
  <c r="AO731" i="5"/>
  <c r="AP731" i="5" s="1"/>
  <c r="AM731" i="5"/>
  <c r="AN731" i="5" s="1"/>
  <c r="AK731" i="5"/>
  <c r="AL731" i="5" s="1"/>
  <c r="BM730" i="5"/>
  <c r="BL730" i="5"/>
  <c r="BK730" i="5"/>
  <c r="BJ730" i="5"/>
  <c r="BI730" i="5"/>
  <c r="BH730" i="5"/>
  <c r="BG730" i="5"/>
  <c r="BF730" i="5"/>
  <c r="BD730" i="5"/>
  <c r="BC730" i="5"/>
  <c r="BA730" i="5"/>
  <c r="AU730" i="5"/>
  <c r="AR730" i="5"/>
  <c r="AQ730" i="5"/>
  <c r="AO730" i="5"/>
  <c r="AP730" i="5" s="1"/>
  <c r="AV730" i="5" s="1"/>
  <c r="AN730" i="5"/>
  <c r="AM730" i="5"/>
  <c r="AL730" i="5"/>
  <c r="AK730" i="5"/>
  <c r="BM729" i="5"/>
  <c r="BL729" i="5"/>
  <c r="BK729" i="5"/>
  <c r="BJ729" i="5"/>
  <c r="BI729" i="5"/>
  <c r="BH729" i="5"/>
  <c r="BG729" i="5"/>
  <c r="BF729" i="5"/>
  <c r="BC729" i="5"/>
  <c r="BA729" i="5"/>
  <c r="AU729" i="5"/>
  <c r="AS729" i="5" s="1"/>
  <c r="AQ729" i="5"/>
  <c r="AR729" i="5" s="1"/>
  <c r="AO729" i="5"/>
  <c r="AP729" i="5" s="1"/>
  <c r="AM729" i="5"/>
  <c r="AN729" i="5" s="1"/>
  <c r="AL729" i="5"/>
  <c r="AK729" i="5"/>
  <c r="BM728" i="5"/>
  <c r="BL728" i="5"/>
  <c r="BK728" i="5"/>
  <c r="BJ728" i="5"/>
  <c r="BI728" i="5"/>
  <c r="BH728" i="5"/>
  <c r="BG728" i="5"/>
  <c r="BF728" i="5"/>
  <c r="BA728" i="5"/>
  <c r="AR728" i="5"/>
  <c r="AQ728" i="5"/>
  <c r="AP728" i="5"/>
  <c r="AO728" i="5"/>
  <c r="AM728" i="5"/>
  <c r="AN728" i="5" s="1"/>
  <c r="AK728" i="5"/>
  <c r="AL728" i="5" s="1"/>
  <c r="BM727" i="5"/>
  <c r="BL727" i="5"/>
  <c r="BK727" i="5"/>
  <c r="BJ727" i="5"/>
  <c r="BI727" i="5"/>
  <c r="BH727" i="5"/>
  <c r="BG727" i="5"/>
  <c r="BF727" i="5"/>
  <c r="BA727" i="5"/>
  <c r="AQ727" i="5"/>
  <c r="AR727" i="5" s="1"/>
  <c r="AO727" i="5"/>
  <c r="AP727" i="5" s="1"/>
  <c r="AY727" i="5" s="1"/>
  <c r="AM727" i="5"/>
  <c r="AN727" i="5" s="1"/>
  <c r="AK727" i="5"/>
  <c r="AL727" i="5" s="1"/>
  <c r="BM726" i="5"/>
  <c r="BL726" i="5"/>
  <c r="BK726" i="5"/>
  <c r="BJ726" i="5"/>
  <c r="BI726" i="5"/>
  <c r="BH726" i="5"/>
  <c r="BD726" i="5" s="1"/>
  <c r="BG726" i="5"/>
  <c r="BF726" i="5"/>
  <c r="BA726" i="5"/>
  <c r="AQ726" i="5"/>
  <c r="AR726" i="5" s="1"/>
  <c r="AP726" i="5"/>
  <c r="AO726" i="5"/>
  <c r="AN726" i="5"/>
  <c r="AX726" i="5" s="1"/>
  <c r="AM726" i="5"/>
  <c r="AK726" i="5"/>
  <c r="AL726" i="5" s="1"/>
  <c r="AY726" i="5" s="1"/>
  <c r="BM725" i="5"/>
  <c r="BL725" i="5"/>
  <c r="BK725" i="5"/>
  <c r="BJ725" i="5"/>
  <c r="BI725" i="5"/>
  <c r="BH725" i="5"/>
  <c r="BG725" i="5"/>
  <c r="BC725" i="5" s="1"/>
  <c r="BF725" i="5"/>
  <c r="BA725" i="5"/>
  <c r="AU725" i="5"/>
  <c r="AQ725" i="5"/>
  <c r="AR725" i="5" s="1"/>
  <c r="AO725" i="5"/>
  <c r="AP725" i="5" s="1"/>
  <c r="AM725" i="5"/>
  <c r="AN725" i="5" s="1"/>
  <c r="AK725" i="5"/>
  <c r="AL725" i="5" s="1"/>
  <c r="BM724" i="5"/>
  <c r="BL724" i="5"/>
  <c r="BK724" i="5"/>
  <c r="BJ724" i="5"/>
  <c r="BI724" i="5"/>
  <c r="BH724" i="5"/>
  <c r="BG724" i="5"/>
  <c r="BF724" i="5"/>
  <c r="BC724" i="5" s="1"/>
  <c r="BA724" i="5"/>
  <c r="AQ724" i="5"/>
  <c r="AR724" i="5" s="1"/>
  <c r="AU724" i="5" s="1"/>
  <c r="AP724" i="5"/>
  <c r="AY724" i="5" s="1"/>
  <c r="AO724" i="5"/>
  <c r="AN724" i="5"/>
  <c r="AM724" i="5"/>
  <c r="AL724" i="5"/>
  <c r="AK724" i="5"/>
  <c r="BM723" i="5"/>
  <c r="BL723" i="5"/>
  <c r="BK723" i="5"/>
  <c r="BJ723" i="5"/>
  <c r="BI723" i="5"/>
  <c r="BH723" i="5"/>
  <c r="BG723" i="5"/>
  <c r="BF723" i="5"/>
  <c r="BD723" i="5"/>
  <c r="BC723" i="5"/>
  <c r="BA723" i="5"/>
  <c r="AQ723" i="5"/>
  <c r="AR723" i="5" s="1"/>
  <c r="AV723" i="5" s="1"/>
  <c r="AO723" i="5"/>
  <c r="AP723" i="5" s="1"/>
  <c r="AN723" i="5"/>
  <c r="AM723" i="5"/>
  <c r="AK723" i="5"/>
  <c r="AL723" i="5" s="1"/>
  <c r="BM722" i="5"/>
  <c r="BL722" i="5"/>
  <c r="BK722" i="5"/>
  <c r="BJ722" i="5"/>
  <c r="BI722" i="5"/>
  <c r="BH722" i="5"/>
  <c r="BG722" i="5"/>
  <c r="BF722" i="5"/>
  <c r="BA722" i="5"/>
  <c r="AR722" i="5"/>
  <c r="AU722" i="5" s="1"/>
  <c r="AQ722" i="5"/>
  <c r="AO722" i="5"/>
  <c r="AP722" i="5" s="1"/>
  <c r="AV722" i="5" s="1"/>
  <c r="AM722" i="5"/>
  <c r="AN722" i="5" s="1"/>
  <c r="AL722" i="5"/>
  <c r="AK722" i="5"/>
  <c r="BM721" i="5"/>
  <c r="BL721" i="5"/>
  <c r="BK721" i="5"/>
  <c r="BJ721" i="5"/>
  <c r="BI721" i="5"/>
  <c r="BH721" i="5"/>
  <c r="BG721" i="5"/>
  <c r="BF721" i="5"/>
  <c r="BC721" i="5"/>
  <c r="BA721" i="5"/>
  <c r="AU721" i="5"/>
  <c r="AS721" i="5" s="1"/>
  <c r="AQ721" i="5"/>
  <c r="AR721" i="5" s="1"/>
  <c r="AO721" i="5"/>
  <c r="AP721" i="5" s="1"/>
  <c r="AM721" i="5"/>
  <c r="AN721" i="5" s="1"/>
  <c r="AL721" i="5"/>
  <c r="AY721" i="5" s="1"/>
  <c r="AK721" i="5"/>
  <c r="BM720" i="5"/>
  <c r="BL720" i="5"/>
  <c r="BK720" i="5"/>
  <c r="BJ720" i="5"/>
  <c r="BI720" i="5"/>
  <c r="BH720" i="5"/>
  <c r="BG720" i="5"/>
  <c r="BF720" i="5"/>
  <c r="BA720" i="5"/>
  <c r="AR720" i="5"/>
  <c r="AQ720" i="5"/>
  <c r="AP720" i="5"/>
  <c r="AO720" i="5"/>
  <c r="AM720" i="5"/>
  <c r="AN720" i="5" s="1"/>
  <c r="AK720" i="5"/>
  <c r="AL720" i="5" s="1"/>
  <c r="BM719" i="5"/>
  <c r="BL719" i="5"/>
  <c r="BK719" i="5"/>
  <c r="BJ719" i="5"/>
  <c r="BI719" i="5"/>
  <c r="BH719" i="5"/>
  <c r="BG719" i="5"/>
  <c r="BF719" i="5"/>
  <c r="BA719" i="5"/>
  <c r="AQ719" i="5"/>
  <c r="AR719" i="5" s="1"/>
  <c r="AO719" i="5"/>
  <c r="AP719" i="5" s="1"/>
  <c r="AY719" i="5" s="1"/>
  <c r="AM719" i="5"/>
  <c r="AN719" i="5" s="1"/>
  <c r="AK719" i="5"/>
  <c r="AL719" i="5" s="1"/>
  <c r="BM718" i="5"/>
  <c r="BL718" i="5"/>
  <c r="BK718" i="5"/>
  <c r="BJ718" i="5"/>
  <c r="BI718" i="5"/>
  <c r="BH718" i="5"/>
  <c r="BD718" i="5" s="1"/>
  <c r="BG718" i="5"/>
  <c r="BF718" i="5"/>
  <c r="BA718" i="5"/>
  <c r="AX718" i="5"/>
  <c r="AQ718" i="5"/>
  <c r="AR718" i="5" s="1"/>
  <c r="AP718" i="5"/>
  <c r="AO718" i="5"/>
  <c r="AN718" i="5"/>
  <c r="AM718" i="5"/>
  <c r="AK718" i="5"/>
  <c r="AL718" i="5" s="1"/>
  <c r="AY718" i="5" s="1"/>
  <c r="BM717" i="5"/>
  <c r="BL717" i="5"/>
  <c r="BK717" i="5"/>
  <c r="BJ717" i="5"/>
  <c r="BI717" i="5"/>
  <c r="BH717" i="5"/>
  <c r="BG717" i="5"/>
  <c r="BC717" i="5" s="1"/>
  <c r="BF717" i="5"/>
  <c r="BA717" i="5"/>
  <c r="AU717" i="5"/>
  <c r="AQ717" i="5"/>
  <c r="AR717" i="5" s="1"/>
  <c r="AO717" i="5"/>
  <c r="AP717" i="5" s="1"/>
  <c r="AM717" i="5"/>
  <c r="AN717" i="5" s="1"/>
  <c r="AK717" i="5"/>
  <c r="AL717" i="5" s="1"/>
  <c r="BM716" i="5"/>
  <c r="BL716" i="5"/>
  <c r="BK716" i="5"/>
  <c r="BJ716" i="5"/>
  <c r="BI716" i="5"/>
  <c r="BH716" i="5"/>
  <c r="BG716" i="5"/>
  <c r="BF716" i="5"/>
  <c r="BC716" i="5" s="1"/>
  <c r="BA716" i="5"/>
  <c r="AQ716" i="5"/>
  <c r="AR716" i="5" s="1"/>
  <c r="AU716" i="5" s="1"/>
  <c r="AP716" i="5"/>
  <c r="AY716" i="5" s="1"/>
  <c r="AO716" i="5"/>
  <c r="AN716" i="5"/>
  <c r="AM716" i="5"/>
  <c r="AL716" i="5"/>
  <c r="AK716" i="5"/>
  <c r="BM715" i="5"/>
  <c r="BL715" i="5"/>
  <c r="BK715" i="5"/>
  <c r="BJ715" i="5"/>
  <c r="BI715" i="5"/>
  <c r="BH715" i="5"/>
  <c r="BG715" i="5"/>
  <c r="BF715" i="5"/>
  <c r="BD715" i="5"/>
  <c r="BC715" i="5"/>
  <c r="BA715" i="5"/>
  <c r="AQ715" i="5"/>
  <c r="AR715" i="5" s="1"/>
  <c r="AV715" i="5" s="1"/>
  <c r="AO715" i="5"/>
  <c r="AP715" i="5" s="1"/>
  <c r="AN715" i="5"/>
  <c r="AM715" i="5"/>
  <c r="AK715" i="5"/>
  <c r="AL715" i="5" s="1"/>
  <c r="BM714" i="5"/>
  <c r="BL714" i="5"/>
  <c r="BK714" i="5"/>
  <c r="BJ714" i="5"/>
  <c r="BI714" i="5"/>
  <c r="BH714" i="5"/>
  <c r="BG714" i="5"/>
  <c r="BF714" i="5"/>
  <c r="BA714" i="5"/>
  <c r="AR714" i="5"/>
  <c r="AU714" i="5" s="1"/>
  <c r="AQ714" i="5"/>
  <c r="AO714" i="5"/>
  <c r="AP714" i="5" s="1"/>
  <c r="AN714" i="5"/>
  <c r="AM714" i="5"/>
  <c r="AL714" i="5"/>
  <c r="AK714" i="5"/>
  <c r="BM713" i="5"/>
  <c r="BL713" i="5"/>
  <c r="BK713" i="5"/>
  <c r="BJ713" i="5"/>
  <c r="BI713" i="5"/>
  <c r="BH713" i="5"/>
  <c r="BG713" i="5"/>
  <c r="BF713" i="5"/>
  <c r="BD713" i="5"/>
  <c r="BC713" i="5"/>
  <c r="BA713" i="5"/>
  <c r="AQ713" i="5"/>
  <c r="AR713" i="5" s="1"/>
  <c r="AV713" i="5" s="1"/>
  <c r="AO713" i="5"/>
  <c r="AP713" i="5" s="1"/>
  <c r="AX713" i="5" s="1"/>
  <c r="AN713" i="5"/>
  <c r="AM713" i="5"/>
  <c r="AK713" i="5"/>
  <c r="AL713" i="5" s="1"/>
  <c r="BM712" i="5"/>
  <c r="BL712" i="5"/>
  <c r="BK712" i="5"/>
  <c r="BJ712" i="5"/>
  <c r="BI712" i="5"/>
  <c r="BH712" i="5"/>
  <c r="BG712" i="5"/>
  <c r="BF712" i="5"/>
  <c r="BC712" i="5"/>
  <c r="BA712" i="5"/>
  <c r="AR712" i="5"/>
  <c r="AU712" i="5" s="1"/>
  <c r="AQ712" i="5"/>
  <c r="AP712" i="5"/>
  <c r="AX712" i="5" s="1"/>
  <c r="AO712" i="5"/>
  <c r="AM712" i="5"/>
  <c r="AN712" i="5" s="1"/>
  <c r="AK712" i="5"/>
  <c r="AL712" i="5" s="1"/>
  <c r="BM711" i="5"/>
  <c r="BL711" i="5"/>
  <c r="BK711" i="5"/>
  <c r="BJ711" i="5"/>
  <c r="BI711" i="5"/>
  <c r="BH711" i="5"/>
  <c r="BG711" i="5"/>
  <c r="BF711" i="5"/>
  <c r="BA711" i="5"/>
  <c r="AQ711" i="5"/>
  <c r="AR711" i="5" s="1"/>
  <c r="AO711" i="5"/>
  <c r="AP711" i="5" s="1"/>
  <c r="AX711" i="5" s="1"/>
  <c r="AM711" i="5"/>
  <c r="AN711" i="5" s="1"/>
  <c r="AK711" i="5"/>
  <c r="AL711" i="5" s="1"/>
  <c r="BM710" i="5"/>
  <c r="BL710" i="5"/>
  <c r="BK710" i="5"/>
  <c r="BJ710" i="5"/>
  <c r="BI710" i="5"/>
  <c r="BH710" i="5"/>
  <c r="BG710" i="5"/>
  <c r="BF710" i="5"/>
  <c r="BD710" i="5"/>
  <c r="BA710" i="5"/>
  <c r="AR710" i="5"/>
  <c r="AQ710" i="5"/>
  <c r="AP710" i="5"/>
  <c r="AO710" i="5"/>
  <c r="AN710" i="5"/>
  <c r="AX710" i="5" s="1"/>
  <c r="AM710" i="5"/>
  <c r="AK710" i="5"/>
  <c r="AL710" i="5" s="1"/>
  <c r="BM709" i="5"/>
  <c r="BL709" i="5"/>
  <c r="BK709" i="5"/>
  <c r="BJ709" i="5"/>
  <c r="BI709" i="5"/>
  <c r="BH709" i="5"/>
  <c r="BG709" i="5"/>
  <c r="BF709" i="5"/>
  <c r="BA709" i="5"/>
  <c r="AQ709" i="5"/>
  <c r="AR709" i="5" s="1"/>
  <c r="AO709" i="5"/>
  <c r="AP709" i="5" s="1"/>
  <c r="AM709" i="5"/>
  <c r="AN709" i="5" s="1"/>
  <c r="AK709" i="5"/>
  <c r="AL709" i="5" s="1"/>
  <c r="BM708" i="5"/>
  <c r="BL708" i="5"/>
  <c r="BK708" i="5"/>
  <c r="BJ708" i="5"/>
  <c r="BI708" i="5"/>
  <c r="BH708" i="5"/>
  <c r="BG708" i="5"/>
  <c r="BD708" i="5" s="1"/>
  <c r="BF708" i="5"/>
  <c r="BA708" i="5"/>
  <c r="AQ708" i="5"/>
  <c r="AR708" i="5" s="1"/>
  <c r="AO708" i="5"/>
  <c r="AP708" i="5" s="1"/>
  <c r="AN708" i="5"/>
  <c r="AM708" i="5"/>
  <c r="AL708" i="5"/>
  <c r="AK708" i="5"/>
  <c r="BM707" i="5"/>
  <c r="BL707" i="5"/>
  <c r="BK707" i="5"/>
  <c r="BJ707" i="5"/>
  <c r="BI707" i="5"/>
  <c r="BH707" i="5"/>
  <c r="BG707" i="5"/>
  <c r="BF707" i="5"/>
  <c r="BD707" i="5"/>
  <c r="BC707" i="5"/>
  <c r="BA707" i="5"/>
  <c r="AQ707" i="5"/>
  <c r="AR707" i="5" s="1"/>
  <c r="AW707" i="5" s="1"/>
  <c r="AP707" i="5"/>
  <c r="AY707" i="5" s="1"/>
  <c r="AO707" i="5"/>
  <c r="AM707" i="5"/>
  <c r="AN707" i="5" s="1"/>
  <c r="AX707" i="5" s="1"/>
  <c r="AK707" i="5"/>
  <c r="AL707" i="5" s="1"/>
  <c r="BM706" i="5"/>
  <c r="BL706" i="5"/>
  <c r="BK706" i="5"/>
  <c r="BJ706" i="5"/>
  <c r="BI706" i="5"/>
  <c r="BH706" i="5"/>
  <c r="BG706" i="5"/>
  <c r="BF706" i="5"/>
  <c r="BC706" i="5" s="1"/>
  <c r="BD706" i="5"/>
  <c r="BA706" i="5"/>
  <c r="AU706" i="5"/>
  <c r="AS706" i="5" s="1"/>
  <c r="AC706" i="5" s="1"/>
  <c r="AR706" i="5"/>
  <c r="AQ706" i="5"/>
  <c r="AO706" i="5"/>
  <c r="AP706" i="5" s="1"/>
  <c r="AM706" i="5"/>
  <c r="AN706" i="5" s="1"/>
  <c r="AL706" i="5"/>
  <c r="AK706" i="5"/>
  <c r="BM705" i="5"/>
  <c r="BL705" i="5"/>
  <c r="BK705" i="5"/>
  <c r="BJ705" i="5"/>
  <c r="BI705" i="5"/>
  <c r="BH705" i="5"/>
  <c r="BG705" i="5"/>
  <c r="BF705" i="5"/>
  <c r="BD705" i="5"/>
  <c r="BC705" i="5"/>
  <c r="BA705" i="5"/>
  <c r="AQ705" i="5"/>
  <c r="AR705" i="5" s="1"/>
  <c r="AU705" i="5" s="1"/>
  <c r="AO705" i="5"/>
  <c r="AP705" i="5" s="1"/>
  <c r="AX705" i="5" s="1"/>
  <c r="AN705" i="5"/>
  <c r="AM705" i="5"/>
  <c r="AK705" i="5"/>
  <c r="AL705" i="5" s="1"/>
  <c r="BM704" i="5"/>
  <c r="BL704" i="5"/>
  <c r="BK704" i="5"/>
  <c r="BJ704" i="5"/>
  <c r="BI704" i="5"/>
  <c r="BH704" i="5"/>
  <c r="BG704" i="5"/>
  <c r="BF704" i="5"/>
  <c r="BD704" i="5"/>
  <c r="BC704" i="5"/>
  <c r="BA704" i="5"/>
  <c r="AR704" i="5"/>
  <c r="AW704" i="5" s="1"/>
  <c r="AQ704" i="5"/>
  <c r="AP704" i="5"/>
  <c r="AO704" i="5"/>
  <c r="AM704" i="5"/>
  <c r="AN704" i="5" s="1"/>
  <c r="AK704" i="5"/>
  <c r="AL704" i="5" s="1"/>
  <c r="BM703" i="5"/>
  <c r="BL703" i="5"/>
  <c r="BK703" i="5"/>
  <c r="BJ703" i="5"/>
  <c r="BI703" i="5"/>
  <c r="BH703" i="5"/>
  <c r="BG703" i="5"/>
  <c r="BD703" i="5" s="1"/>
  <c r="BF703" i="5"/>
  <c r="BA703" i="5"/>
  <c r="AQ703" i="5"/>
  <c r="AR703" i="5" s="1"/>
  <c r="AO703" i="5"/>
  <c r="AP703" i="5" s="1"/>
  <c r="AM703" i="5"/>
  <c r="AN703" i="5" s="1"/>
  <c r="AK703" i="5"/>
  <c r="AL703" i="5" s="1"/>
  <c r="AY703" i="5" s="1"/>
  <c r="BM702" i="5"/>
  <c r="BL702" i="5"/>
  <c r="BK702" i="5"/>
  <c r="BJ702" i="5"/>
  <c r="BI702" i="5"/>
  <c r="BH702" i="5"/>
  <c r="BG702" i="5"/>
  <c r="BF702" i="5"/>
  <c r="BD702" i="5" s="1"/>
  <c r="BA702" i="5"/>
  <c r="AY702" i="5"/>
  <c r="AQ702" i="5"/>
  <c r="AR702" i="5" s="1"/>
  <c r="AP702" i="5"/>
  <c r="AO702" i="5"/>
  <c r="AN702" i="5"/>
  <c r="AX702" i="5" s="1"/>
  <c r="AM702" i="5"/>
  <c r="AL702" i="5"/>
  <c r="AK702" i="5"/>
  <c r="BM701" i="5"/>
  <c r="BL701" i="5"/>
  <c r="BK701" i="5"/>
  <c r="BJ701" i="5"/>
  <c r="BI701" i="5"/>
  <c r="BH701" i="5"/>
  <c r="BG701" i="5"/>
  <c r="BF701" i="5"/>
  <c r="BD701" i="5" s="1"/>
  <c r="BC701" i="5"/>
  <c r="BA701" i="5"/>
  <c r="AQ701" i="5"/>
  <c r="AR701" i="5" s="1"/>
  <c r="AP701" i="5"/>
  <c r="AY701" i="5" s="1"/>
  <c r="AO701" i="5"/>
  <c r="AM701" i="5"/>
  <c r="AN701" i="5" s="1"/>
  <c r="AK701" i="5"/>
  <c r="AL701" i="5" s="1"/>
  <c r="BM700" i="5"/>
  <c r="BL700" i="5"/>
  <c r="BK700" i="5"/>
  <c r="BJ700" i="5"/>
  <c r="BI700" i="5"/>
  <c r="BH700" i="5"/>
  <c r="BG700" i="5"/>
  <c r="BF700" i="5"/>
  <c r="BC700" i="5" s="1"/>
  <c r="BD700" i="5"/>
  <c r="BA700" i="5"/>
  <c r="AT700" i="5"/>
  <c r="AD700" i="5" s="1"/>
  <c r="AR700" i="5"/>
  <c r="AU700" i="5" s="1"/>
  <c r="AS700" i="5" s="1"/>
  <c r="AC700" i="5" s="1"/>
  <c r="AQ700" i="5"/>
  <c r="AO700" i="5"/>
  <c r="AP700" i="5" s="1"/>
  <c r="AN700" i="5"/>
  <c r="AM700" i="5"/>
  <c r="AL700" i="5"/>
  <c r="AK700" i="5"/>
  <c r="BM699" i="5"/>
  <c r="BL699" i="5"/>
  <c r="BK699" i="5"/>
  <c r="BJ699" i="5"/>
  <c r="BI699" i="5"/>
  <c r="BH699" i="5"/>
  <c r="BG699" i="5"/>
  <c r="BD699" i="5" s="1"/>
  <c r="BF699" i="5"/>
  <c r="BA699" i="5"/>
  <c r="AQ699" i="5"/>
  <c r="AR699" i="5" s="1"/>
  <c r="AV699" i="5" s="1"/>
  <c r="AO699" i="5"/>
  <c r="AP699" i="5" s="1"/>
  <c r="AN699" i="5"/>
  <c r="AM699" i="5"/>
  <c r="AK699" i="5"/>
  <c r="AL699" i="5" s="1"/>
  <c r="BM698" i="5"/>
  <c r="BL698" i="5"/>
  <c r="BK698" i="5"/>
  <c r="BJ698" i="5"/>
  <c r="BI698" i="5"/>
  <c r="BH698" i="5"/>
  <c r="BG698" i="5"/>
  <c r="BF698" i="5"/>
  <c r="BA698" i="5"/>
  <c r="AR698" i="5"/>
  <c r="AV698" i="5" s="1"/>
  <c r="AQ698" i="5"/>
  <c r="AP698" i="5"/>
  <c r="AY698" i="5" s="1"/>
  <c r="AO698" i="5"/>
  <c r="AM698" i="5"/>
  <c r="AN698" i="5" s="1"/>
  <c r="AL698" i="5"/>
  <c r="AK698" i="5"/>
  <c r="BM697" i="5"/>
  <c r="BL697" i="5"/>
  <c r="BK697" i="5"/>
  <c r="BJ697" i="5"/>
  <c r="BI697" i="5"/>
  <c r="BH697" i="5"/>
  <c r="BG697" i="5"/>
  <c r="BC697" i="5" s="1"/>
  <c r="BF697" i="5"/>
  <c r="BD697" i="5"/>
  <c r="BA697" i="5"/>
  <c r="AW697" i="5"/>
  <c r="AV697" i="5"/>
  <c r="AU697" i="5"/>
  <c r="AS697" i="5" s="1"/>
  <c r="AQ697" i="5"/>
  <c r="AR697" i="5" s="1"/>
  <c r="AO697" i="5"/>
  <c r="AP697" i="5" s="1"/>
  <c r="AM697" i="5"/>
  <c r="AN697" i="5" s="1"/>
  <c r="AK697" i="5"/>
  <c r="AL697" i="5" s="1"/>
  <c r="AY697" i="5" s="1"/>
  <c r="BM696" i="5"/>
  <c r="BL696" i="5"/>
  <c r="BK696" i="5"/>
  <c r="BJ696" i="5"/>
  <c r="BI696" i="5"/>
  <c r="BH696" i="5"/>
  <c r="BG696" i="5"/>
  <c r="BF696" i="5"/>
  <c r="BD696" i="5" s="1"/>
  <c r="BA696" i="5"/>
  <c r="AQ696" i="5"/>
  <c r="AR696" i="5" s="1"/>
  <c r="AO696" i="5"/>
  <c r="AP696" i="5" s="1"/>
  <c r="AN696" i="5"/>
  <c r="AM696" i="5"/>
  <c r="AK696" i="5"/>
  <c r="AL696" i="5" s="1"/>
  <c r="BM695" i="5"/>
  <c r="BL695" i="5"/>
  <c r="BK695" i="5"/>
  <c r="BJ695" i="5"/>
  <c r="BI695" i="5"/>
  <c r="BH695" i="5"/>
  <c r="BG695" i="5"/>
  <c r="BF695" i="5"/>
  <c r="BD695" i="5"/>
  <c r="BA695" i="5"/>
  <c r="AQ695" i="5"/>
  <c r="AR695" i="5" s="1"/>
  <c r="AP695" i="5"/>
  <c r="AY695" i="5" s="1"/>
  <c r="AO695" i="5"/>
  <c r="AN695" i="5"/>
  <c r="AM695" i="5"/>
  <c r="AL695" i="5"/>
  <c r="AK695" i="5"/>
  <c r="BM694" i="5"/>
  <c r="BL694" i="5"/>
  <c r="BK694" i="5"/>
  <c r="BJ694" i="5"/>
  <c r="BI694" i="5"/>
  <c r="BH694" i="5"/>
  <c r="BG694" i="5"/>
  <c r="BF694" i="5"/>
  <c r="BD694" i="5"/>
  <c r="BC694" i="5"/>
  <c r="BA694" i="5"/>
  <c r="AQ694" i="5"/>
  <c r="AR694" i="5" s="1"/>
  <c r="AO694" i="5"/>
  <c r="AP694" i="5" s="1"/>
  <c r="AM694" i="5"/>
  <c r="AN694" i="5" s="1"/>
  <c r="AL694" i="5"/>
  <c r="AK694" i="5"/>
  <c r="BM693" i="5"/>
  <c r="BL693" i="5"/>
  <c r="BK693" i="5"/>
  <c r="BJ693" i="5"/>
  <c r="BI693" i="5"/>
  <c r="BH693" i="5"/>
  <c r="BG693" i="5"/>
  <c r="BF693" i="5"/>
  <c r="BD693" i="5"/>
  <c r="BC693" i="5"/>
  <c r="BA693" i="5"/>
  <c r="AU693" i="5"/>
  <c r="AT693" i="5"/>
  <c r="AD693" i="5" s="1"/>
  <c r="AS693" i="5"/>
  <c r="AC693" i="5" s="1"/>
  <c r="AR693" i="5"/>
  <c r="AQ693" i="5"/>
  <c r="AO693" i="5"/>
  <c r="AP693" i="5" s="1"/>
  <c r="AM693" i="5"/>
  <c r="AN693" i="5" s="1"/>
  <c r="AL693" i="5"/>
  <c r="AK693" i="5"/>
  <c r="BM692" i="5"/>
  <c r="BL692" i="5"/>
  <c r="BK692" i="5"/>
  <c r="BJ692" i="5"/>
  <c r="BI692" i="5"/>
  <c r="BH692" i="5"/>
  <c r="BG692" i="5"/>
  <c r="BF692" i="5"/>
  <c r="BA692" i="5"/>
  <c r="AR692" i="5"/>
  <c r="AW692" i="5" s="1"/>
  <c r="AQ692" i="5"/>
  <c r="AO692" i="5"/>
  <c r="AP692" i="5" s="1"/>
  <c r="AM692" i="5"/>
  <c r="AN692" i="5" s="1"/>
  <c r="AK692" i="5"/>
  <c r="AL692" i="5" s="1"/>
  <c r="BM691" i="5"/>
  <c r="BL691" i="5"/>
  <c r="BK691" i="5"/>
  <c r="BJ691" i="5"/>
  <c r="BI691" i="5"/>
  <c r="BH691" i="5"/>
  <c r="BG691" i="5"/>
  <c r="BD691" i="5" s="1"/>
  <c r="BF691" i="5"/>
  <c r="BA691" i="5"/>
  <c r="AR691" i="5"/>
  <c r="AV691" i="5" s="1"/>
  <c r="AQ691" i="5"/>
  <c r="AP691" i="5"/>
  <c r="AX691" i="5" s="1"/>
  <c r="AO691" i="5"/>
  <c r="AM691" i="5"/>
  <c r="AN691" i="5" s="1"/>
  <c r="AK691" i="5"/>
  <c r="AL691" i="5" s="1"/>
  <c r="AY691" i="5" s="1"/>
  <c r="BM690" i="5"/>
  <c r="BL690" i="5"/>
  <c r="BK690" i="5"/>
  <c r="BJ690" i="5"/>
  <c r="BI690" i="5"/>
  <c r="BH690" i="5"/>
  <c r="BG690" i="5"/>
  <c r="BF690" i="5"/>
  <c r="BC690" i="5" s="1"/>
  <c r="BA690" i="5"/>
  <c r="AQ690" i="5"/>
  <c r="AR690" i="5" s="1"/>
  <c r="AP690" i="5"/>
  <c r="AX690" i="5" s="1"/>
  <c r="AO690" i="5"/>
  <c r="AM690" i="5"/>
  <c r="AN690" i="5" s="1"/>
  <c r="AK690" i="5"/>
  <c r="AL690" i="5" s="1"/>
  <c r="AY690" i="5" s="1"/>
  <c r="BM689" i="5"/>
  <c r="BL689" i="5"/>
  <c r="BK689" i="5"/>
  <c r="BJ689" i="5"/>
  <c r="BI689" i="5"/>
  <c r="BH689" i="5"/>
  <c r="BG689" i="5"/>
  <c r="BF689" i="5"/>
  <c r="BA689" i="5"/>
  <c r="AR689" i="5"/>
  <c r="AW689" i="5" s="1"/>
  <c r="AQ689" i="5"/>
  <c r="AP689" i="5"/>
  <c r="AY689" i="5" s="1"/>
  <c r="AO689" i="5"/>
  <c r="AN689" i="5"/>
  <c r="AM689" i="5"/>
  <c r="AK689" i="5"/>
  <c r="AL689" i="5" s="1"/>
  <c r="BM688" i="5"/>
  <c r="BL688" i="5"/>
  <c r="BK688" i="5"/>
  <c r="BJ688" i="5"/>
  <c r="BI688" i="5"/>
  <c r="BH688" i="5"/>
  <c r="BG688" i="5"/>
  <c r="BF688" i="5"/>
  <c r="BC688" i="5" s="1"/>
  <c r="BD688" i="5"/>
  <c r="BA688" i="5"/>
  <c r="AQ688" i="5"/>
  <c r="AR688" i="5" s="1"/>
  <c r="AO688" i="5"/>
  <c r="AP688" i="5" s="1"/>
  <c r="AN688" i="5"/>
  <c r="AM688" i="5"/>
  <c r="AK688" i="5"/>
  <c r="AL688" i="5" s="1"/>
  <c r="BM687" i="5"/>
  <c r="BL687" i="5"/>
  <c r="BK687" i="5"/>
  <c r="BJ687" i="5"/>
  <c r="BI687" i="5"/>
  <c r="BH687" i="5"/>
  <c r="BG687" i="5"/>
  <c r="BF687" i="5"/>
  <c r="BD687" i="5"/>
  <c r="BA687" i="5"/>
  <c r="AQ687" i="5"/>
  <c r="AR687" i="5" s="1"/>
  <c r="AP687" i="5"/>
  <c r="AY687" i="5" s="1"/>
  <c r="AO687" i="5"/>
  <c r="AN687" i="5"/>
  <c r="AM687" i="5"/>
  <c r="AL687" i="5"/>
  <c r="AK687" i="5"/>
  <c r="BM686" i="5"/>
  <c r="BL686" i="5"/>
  <c r="BK686" i="5"/>
  <c r="BJ686" i="5"/>
  <c r="BI686" i="5"/>
  <c r="BH686" i="5"/>
  <c r="BG686" i="5"/>
  <c r="BF686" i="5"/>
  <c r="BD686" i="5"/>
  <c r="BC686" i="5"/>
  <c r="BA686" i="5"/>
  <c r="AQ686" i="5"/>
  <c r="AR686" i="5" s="1"/>
  <c r="AO686" i="5"/>
  <c r="AP686" i="5" s="1"/>
  <c r="AM686" i="5"/>
  <c r="AN686" i="5" s="1"/>
  <c r="AL686" i="5"/>
  <c r="AK686" i="5"/>
  <c r="BM685" i="5"/>
  <c r="BL685" i="5"/>
  <c r="BK685" i="5"/>
  <c r="BJ685" i="5"/>
  <c r="BI685" i="5"/>
  <c r="BH685" i="5"/>
  <c r="BG685" i="5"/>
  <c r="BF685" i="5"/>
  <c r="BD685" i="5"/>
  <c r="BC685" i="5"/>
  <c r="BA685" i="5"/>
  <c r="AU685" i="5"/>
  <c r="AT685" i="5"/>
  <c r="AD685" i="5" s="1"/>
  <c r="AS685" i="5"/>
  <c r="AC685" i="5" s="1"/>
  <c r="AR685" i="5"/>
  <c r="AQ685" i="5"/>
  <c r="AO685" i="5"/>
  <c r="AP685" i="5" s="1"/>
  <c r="AM685" i="5"/>
  <c r="AN685" i="5" s="1"/>
  <c r="AL685" i="5"/>
  <c r="AK685" i="5"/>
  <c r="BM684" i="5"/>
  <c r="BL684" i="5"/>
  <c r="BK684" i="5"/>
  <c r="BJ684" i="5"/>
  <c r="BI684" i="5"/>
  <c r="BH684" i="5"/>
  <c r="BG684" i="5"/>
  <c r="BF684" i="5"/>
  <c r="BA684" i="5"/>
  <c r="AR684" i="5"/>
  <c r="AW684" i="5" s="1"/>
  <c r="AQ684" i="5"/>
  <c r="AO684" i="5"/>
  <c r="AP684" i="5" s="1"/>
  <c r="AM684" i="5"/>
  <c r="AN684" i="5" s="1"/>
  <c r="AK684" i="5"/>
  <c r="AL684" i="5" s="1"/>
  <c r="BM683" i="5"/>
  <c r="BL683" i="5"/>
  <c r="BK683" i="5"/>
  <c r="BJ683" i="5"/>
  <c r="BI683" i="5"/>
  <c r="BH683" i="5"/>
  <c r="BG683" i="5"/>
  <c r="BD683" i="5" s="1"/>
  <c r="BF683" i="5"/>
  <c r="BA683" i="5"/>
  <c r="AR683" i="5"/>
  <c r="AV683" i="5" s="1"/>
  <c r="AQ683" i="5"/>
  <c r="AP683" i="5"/>
  <c r="AX683" i="5" s="1"/>
  <c r="AO683" i="5"/>
  <c r="AM683" i="5"/>
  <c r="AN683" i="5" s="1"/>
  <c r="AK683" i="5"/>
  <c r="AL683" i="5" s="1"/>
  <c r="AY683" i="5" s="1"/>
  <c r="BM682" i="5"/>
  <c r="BL682" i="5"/>
  <c r="BK682" i="5"/>
  <c r="BJ682" i="5"/>
  <c r="BI682" i="5"/>
  <c r="BH682" i="5"/>
  <c r="BG682" i="5"/>
  <c r="BF682" i="5"/>
  <c r="BC682" i="5" s="1"/>
  <c r="BA682" i="5"/>
  <c r="AQ682" i="5"/>
  <c r="AR682" i="5" s="1"/>
  <c r="AP682" i="5"/>
  <c r="AX682" i="5" s="1"/>
  <c r="AO682" i="5"/>
  <c r="AM682" i="5"/>
  <c r="AN682" i="5" s="1"/>
  <c r="AK682" i="5"/>
  <c r="AL682" i="5" s="1"/>
  <c r="AY682" i="5" s="1"/>
  <c r="BM681" i="5"/>
  <c r="BL681" i="5"/>
  <c r="BK681" i="5"/>
  <c r="BJ681" i="5"/>
  <c r="BI681" i="5"/>
  <c r="BH681" i="5"/>
  <c r="BG681" i="5"/>
  <c r="BF681" i="5"/>
  <c r="BA681" i="5"/>
  <c r="AR681" i="5"/>
  <c r="AW681" i="5" s="1"/>
  <c r="AQ681" i="5"/>
  <c r="AP681" i="5"/>
  <c r="AO681" i="5"/>
  <c r="AN681" i="5"/>
  <c r="AM681" i="5"/>
  <c r="AK681" i="5"/>
  <c r="AL681" i="5" s="1"/>
  <c r="BM680" i="5"/>
  <c r="BL680" i="5"/>
  <c r="BK680" i="5"/>
  <c r="BJ680" i="5"/>
  <c r="BI680" i="5"/>
  <c r="BH680" i="5"/>
  <c r="BG680" i="5"/>
  <c r="BF680" i="5"/>
  <c r="BC680" i="5" s="1"/>
  <c r="BD680" i="5"/>
  <c r="BA680" i="5"/>
  <c r="AQ680" i="5"/>
  <c r="AR680" i="5" s="1"/>
  <c r="AO680" i="5"/>
  <c r="AP680" i="5" s="1"/>
  <c r="AN680" i="5"/>
  <c r="AM680" i="5"/>
  <c r="AK680" i="5"/>
  <c r="AL680" i="5" s="1"/>
  <c r="BM679" i="5"/>
  <c r="BL679" i="5"/>
  <c r="BK679" i="5"/>
  <c r="BJ679" i="5"/>
  <c r="BI679" i="5"/>
  <c r="BH679" i="5"/>
  <c r="BG679" i="5"/>
  <c r="BF679" i="5"/>
  <c r="BD679" i="5"/>
  <c r="BC679" i="5"/>
  <c r="BA679" i="5"/>
  <c r="AQ679" i="5"/>
  <c r="AR679" i="5" s="1"/>
  <c r="AP679" i="5"/>
  <c r="AY679" i="5" s="1"/>
  <c r="AO679" i="5"/>
  <c r="AN679" i="5"/>
  <c r="AM679" i="5"/>
  <c r="AL679" i="5"/>
  <c r="AK679" i="5"/>
  <c r="BM678" i="5"/>
  <c r="BL678" i="5"/>
  <c r="BK678" i="5"/>
  <c r="BJ678" i="5"/>
  <c r="BI678" i="5"/>
  <c r="BH678" i="5"/>
  <c r="BG678" i="5"/>
  <c r="BF678" i="5"/>
  <c r="BD678" i="5"/>
  <c r="BC678" i="5"/>
  <c r="BA678" i="5"/>
  <c r="AQ678" i="5"/>
  <c r="AR678" i="5" s="1"/>
  <c r="AO678" i="5"/>
  <c r="AP678" i="5" s="1"/>
  <c r="AM678" i="5"/>
  <c r="AN678" i="5" s="1"/>
  <c r="AL678" i="5"/>
  <c r="AK678" i="5"/>
  <c r="BM677" i="5"/>
  <c r="BL677" i="5"/>
  <c r="BK677" i="5"/>
  <c r="BJ677" i="5"/>
  <c r="BI677" i="5"/>
  <c r="BH677" i="5"/>
  <c r="BG677" i="5"/>
  <c r="BF677" i="5"/>
  <c r="BD677" i="5"/>
  <c r="BC677" i="5"/>
  <c r="BA677" i="5"/>
  <c r="AU677" i="5"/>
  <c r="AT677" i="5"/>
  <c r="AD677" i="5" s="1"/>
  <c r="AS677" i="5"/>
  <c r="AC677" i="5" s="1"/>
  <c r="AR677" i="5"/>
  <c r="AQ677" i="5"/>
  <c r="AO677" i="5"/>
  <c r="AP677" i="5" s="1"/>
  <c r="AM677" i="5"/>
  <c r="AN677" i="5" s="1"/>
  <c r="AL677" i="5"/>
  <c r="AK677" i="5"/>
  <c r="BM676" i="5"/>
  <c r="BL676" i="5"/>
  <c r="BK676" i="5"/>
  <c r="BJ676" i="5"/>
  <c r="BI676" i="5"/>
  <c r="BH676" i="5"/>
  <c r="BG676" i="5"/>
  <c r="BF676" i="5"/>
  <c r="BA676" i="5"/>
  <c r="AR676" i="5"/>
  <c r="AQ676" i="5"/>
  <c r="AO676" i="5"/>
  <c r="AP676" i="5" s="1"/>
  <c r="AM676" i="5"/>
  <c r="AN676" i="5" s="1"/>
  <c r="AL676" i="5"/>
  <c r="AK676" i="5"/>
  <c r="BM675" i="5"/>
  <c r="BL675" i="5"/>
  <c r="BK675" i="5"/>
  <c r="BJ675" i="5"/>
  <c r="BI675" i="5"/>
  <c r="BH675" i="5"/>
  <c r="BG675" i="5"/>
  <c r="BF675" i="5"/>
  <c r="BA675" i="5"/>
  <c r="AQ675" i="5"/>
  <c r="AR675" i="5" s="1"/>
  <c r="AP675" i="5"/>
  <c r="AX675" i="5" s="1"/>
  <c r="AO675" i="5"/>
  <c r="AM675" i="5"/>
  <c r="AN675" i="5" s="1"/>
  <c r="AK675" i="5"/>
  <c r="AL675" i="5" s="1"/>
  <c r="AY675" i="5" s="1"/>
  <c r="BM674" i="5"/>
  <c r="BL674" i="5"/>
  <c r="BK674" i="5"/>
  <c r="BJ674" i="5"/>
  <c r="BI674" i="5"/>
  <c r="BH674" i="5"/>
  <c r="BG674" i="5"/>
  <c r="BF674" i="5"/>
  <c r="BA674" i="5"/>
  <c r="AQ674" i="5"/>
  <c r="AR674" i="5" s="1"/>
  <c r="AP674" i="5"/>
  <c r="AO674" i="5"/>
  <c r="AM674" i="5"/>
  <c r="AN674" i="5" s="1"/>
  <c r="AX674" i="5" s="1"/>
  <c r="AK674" i="5"/>
  <c r="AL674" i="5" s="1"/>
  <c r="AY674" i="5" s="1"/>
  <c r="BM673" i="5"/>
  <c r="BL673" i="5"/>
  <c r="BK673" i="5"/>
  <c r="BJ673" i="5"/>
  <c r="BI673" i="5"/>
  <c r="BH673" i="5"/>
  <c r="BG673" i="5"/>
  <c r="BF673" i="5"/>
  <c r="BA673" i="5"/>
  <c r="AR673" i="5"/>
  <c r="AQ673" i="5"/>
  <c r="AO673" i="5"/>
  <c r="AP673" i="5" s="1"/>
  <c r="AN673" i="5"/>
  <c r="AM673" i="5"/>
  <c r="AK673" i="5"/>
  <c r="AL673" i="5" s="1"/>
  <c r="BM672" i="5"/>
  <c r="BL672" i="5"/>
  <c r="BK672" i="5"/>
  <c r="BJ672" i="5"/>
  <c r="BI672" i="5"/>
  <c r="BH672" i="5"/>
  <c r="BG672" i="5"/>
  <c r="BF672" i="5"/>
  <c r="BC672" i="5" s="1"/>
  <c r="BA672" i="5"/>
  <c r="AQ672" i="5"/>
  <c r="AR672" i="5" s="1"/>
  <c r="AU672" i="5" s="1"/>
  <c r="AO672" i="5"/>
  <c r="AP672" i="5" s="1"/>
  <c r="AN672" i="5"/>
  <c r="AM672" i="5"/>
  <c r="AK672" i="5"/>
  <c r="AL672" i="5" s="1"/>
  <c r="BM671" i="5"/>
  <c r="BL671" i="5"/>
  <c r="BK671" i="5"/>
  <c r="BJ671" i="5"/>
  <c r="BI671" i="5"/>
  <c r="BH671" i="5"/>
  <c r="BG671" i="5"/>
  <c r="BF671" i="5"/>
  <c r="BD671" i="5"/>
  <c r="BA671" i="5"/>
  <c r="AV671" i="5"/>
  <c r="AU671" i="5"/>
  <c r="AQ671" i="5"/>
  <c r="AR671" i="5" s="1"/>
  <c r="AW671" i="5" s="1"/>
  <c r="AP671" i="5"/>
  <c r="AY671" i="5" s="1"/>
  <c r="AO671" i="5"/>
  <c r="AM671" i="5"/>
  <c r="AN671" i="5" s="1"/>
  <c r="AL671" i="5"/>
  <c r="AK671" i="5"/>
  <c r="BM670" i="5"/>
  <c r="BL670" i="5"/>
  <c r="BK670" i="5"/>
  <c r="BJ670" i="5"/>
  <c r="BI670" i="5"/>
  <c r="BH670" i="5"/>
  <c r="BG670" i="5"/>
  <c r="BF670" i="5"/>
  <c r="BD670" i="5"/>
  <c r="BC670" i="5"/>
  <c r="BA670" i="5"/>
  <c r="AU670" i="5"/>
  <c r="AQ670" i="5"/>
  <c r="AR670" i="5" s="1"/>
  <c r="AW670" i="5" s="1"/>
  <c r="AO670" i="5"/>
  <c r="AP670" i="5" s="1"/>
  <c r="AM670" i="5"/>
  <c r="AN670" i="5" s="1"/>
  <c r="AL670" i="5"/>
  <c r="AK670" i="5"/>
  <c r="BM669" i="5"/>
  <c r="BL669" i="5"/>
  <c r="BK669" i="5"/>
  <c r="BJ669" i="5"/>
  <c r="BI669" i="5"/>
  <c r="BH669" i="5"/>
  <c r="BG669" i="5"/>
  <c r="BF669" i="5"/>
  <c r="BD669" i="5"/>
  <c r="BC669" i="5"/>
  <c r="BA669" i="5"/>
  <c r="AU669" i="5"/>
  <c r="AT669" i="5"/>
  <c r="AD669" i="5" s="1"/>
  <c r="AS669" i="5"/>
  <c r="AC669" i="5" s="1"/>
  <c r="AR669" i="5"/>
  <c r="AQ669" i="5"/>
  <c r="AO669" i="5"/>
  <c r="AP669" i="5" s="1"/>
  <c r="AV669" i="5" s="1"/>
  <c r="AN669" i="5"/>
  <c r="AM669" i="5"/>
  <c r="AK669" i="5"/>
  <c r="AL669" i="5" s="1"/>
  <c r="BM668" i="5"/>
  <c r="BL668" i="5"/>
  <c r="BK668" i="5"/>
  <c r="BJ668" i="5"/>
  <c r="BI668" i="5"/>
  <c r="BH668" i="5"/>
  <c r="BG668" i="5"/>
  <c r="BF668" i="5"/>
  <c r="BC668" i="5"/>
  <c r="BA668" i="5"/>
  <c r="AU668" i="5"/>
  <c r="AR668" i="5"/>
  <c r="AQ668" i="5"/>
  <c r="AO668" i="5"/>
  <c r="AP668" i="5" s="1"/>
  <c r="AM668" i="5"/>
  <c r="AN668" i="5" s="1"/>
  <c r="AK668" i="5"/>
  <c r="AL668" i="5" s="1"/>
  <c r="BM667" i="5"/>
  <c r="BL667" i="5"/>
  <c r="BK667" i="5"/>
  <c r="BJ667" i="5"/>
  <c r="BI667" i="5"/>
  <c r="BH667" i="5"/>
  <c r="BG667" i="5"/>
  <c r="BF667" i="5"/>
  <c r="BA667" i="5"/>
  <c r="AR667" i="5"/>
  <c r="AQ667" i="5"/>
  <c r="AP667" i="5"/>
  <c r="AO667" i="5"/>
  <c r="AM667" i="5"/>
  <c r="AN667" i="5" s="1"/>
  <c r="AK667" i="5"/>
  <c r="AL667" i="5" s="1"/>
  <c r="AY667" i="5" s="1"/>
  <c r="BM666" i="5"/>
  <c r="BL666" i="5"/>
  <c r="BK666" i="5"/>
  <c r="BJ666" i="5"/>
  <c r="BI666" i="5"/>
  <c r="BH666" i="5"/>
  <c r="BG666" i="5"/>
  <c r="BF666" i="5"/>
  <c r="BA666" i="5"/>
  <c r="AR666" i="5"/>
  <c r="AQ666" i="5"/>
  <c r="AP666" i="5"/>
  <c r="AY666" i="5" s="1"/>
  <c r="AO666" i="5"/>
  <c r="AM666" i="5"/>
  <c r="AN666" i="5" s="1"/>
  <c r="AK666" i="5"/>
  <c r="AL666" i="5" s="1"/>
  <c r="BM665" i="5"/>
  <c r="BL665" i="5"/>
  <c r="BK665" i="5"/>
  <c r="BJ665" i="5"/>
  <c r="BI665" i="5"/>
  <c r="BH665" i="5"/>
  <c r="BG665" i="5"/>
  <c r="BF665" i="5"/>
  <c r="BA665" i="5"/>
  <c r="AQ665" i="5"/>
  <c r="AR665" i="5" s="1"/>
  <c r="AP665" i="5"/>
  <c r="AY665" i="5" s="1"/>
  <c r="AO665" i="5"/>
  <c r="AN665" i="5"/>
  <c r="AM665" i="5"/>
  <c r="AK665" i="5"/>
  <c r="AL665" i="5" s="1"/>
  <c r="BM664" i="5"/>
  <c r="BL664" i="5"/>
  <c r="BK664" i="5"/>
  <c r="BJ664" i="5"/>
  <c r="BI664" i="5"/>
  <c r="BH664" i="5"/>
  <c r="BG664" i="5"/>
  <c r="BF664" i="5"/>
  <c r="BD664" i="5"/>
  <c r="BA664" i="5"/>
  <c r="AQ664" i="5"/>
  <c r="AR664" i="5" s="1"/>
  <c r="AU664" i="5" s="1"/>
  <c r="AO664" i="5"/>
  <c r="AP664" i="5" s="1"/>
  <c r="AN664" i="5"/>
  <c r="AM664" i="5"/>
  <c r="AK664" i="5"/>
  <c r="AL664" i="5" s="1"/>
  <c r="BM663" i="5"/>
  <c r="BL663" i="5"/>
  <c r="BK663" i="5"/>
  <c r="BJ663" i="5"/>
  <c r="BI663" i="5"/>
  <c r="BH663" i="5"/>
  <c r="BG663" i="5"/>
  <c r="BF663" i="5"/>
  <c r="BD663" i="5"/>
  <c r="BC663" i="5"/>
  <c r="BA663" i="5"/>
  <c r="AQ663" i="5"/>
  <c r="AR663" i="5" s="1"/>
  <c r="AO663" i="5"/>
  <c r="AP663" i="5" s="1"/>
  <c r="AN663" i="5"/>
  <c r="AM663" i="5"/>
  <c r="AL663" i="5"/>
  <c r="AK663" i="5"/>
  <c r="BM662" i="5"/>
  <c r="BL662" i="5"/>
  <c r="BK662" i="5"/>
  <c r="BJ662" i="5"/>
  <c r="BI662" i="5"/>
  <c r="BH662" i="5"/>
  <c r="BG662" i="5"/>
  <c r="BF662" i="5"/>
  <c r="BD662" i="5"/>
  <c r="BC662" i="5"/>
  <c r="BA662" i="5"/>
  <c r="AW662" i="5"/>
  <c r="AV662" i="5"/>
  <c r="AQ662" i="5"/>
  <c r="AR662" i="5" s="1"/>
  <c r="AU662" i="5" s="1"/>
  <c r="AO662" i="5"/>
  <c r="AP662" i="5" s="1"/>
  <c r="AM662" i="5"/>
  <c r="AN662" i="5" s="1"/>
  <c r="AL662" i="5"/>
  <c r="AK662" i="5"/>
  <c r="BM661" i="5"/>
  <c r="BL661" i="5"/>
  <c r="BK661" i="5"/>
  <c r="BJ661" i="5"/>
  <c r="BI661" i="5"/>
  <c r="BH661" i="5"/>
  <c r="BG661" i="5"/>
  <c r="BF661" i="5"/>
  <c r="BD661" i="5"/>
  <c r="BC661" i="5"/>
  <c r="BA661" i="5"/>
  <c r="AV661" i="5"/>
  <c r="AU661" i="5"/>
  <c r="AS661" i="5" s="1"/>
  <c r="AR661" i="5"/>
  <c r="AQ661" i="5"/>
  <c r="AO661" i="5"/>
  <c r="AP661" i="5" s="1"/>
  <c r="AM661" i="5"/>
  <c r="AN661" i="5" s="1"/>
  <c r="AL661" i="5"/>
  <c r="AK661" i="5"/>
  <c r="BM660" i="5"/>
  <c r="BL660" i="5"/>
  <c r="BK660" i="5"/>
  <c r="BJ660" i="5"/>
  <c r="BI660" i="5"/>
  <c r="BH660" i="5"/>
  <c r="BC660" i="5" s="1"/>
  <c r="BG660" i="5"/>
  <c r="BF660" i="5"/>
  <c r="BA660" i="5"/>
  <c r="AR660" i="5"/>
  <c r="AQ660" i="5"/>
  <c r="AO660" i="5"/>
  <c r="AP660" i="5" s="1"/>
  <c r="AM660" i="5"/>
  <c r="AN660" i="5" s="1"/>
  <c r="AL660" i="5"/>
  <c r="AK660" i="5"/>
  <c r="BM659" i="5"/>
  <c r="BL659" i="5"/>
  <c r="BK659" i="5"/>
  <c r="BJ659" i="5"/>
  <c r="BI659" i="5"/>
  <c r="BH659" i="5"/>
  <c r="BG659" i="5"/>
  <c r="BF659" i="5"/>
  <c r="BA659" i="5"/>
  <c r="AQ659" i="5"/>
  <c r="AR659" i="5" s="1"/>
  <c r="AP659" i="5"/>
  <c r="AX659" i="5" s="1"/>
  <c r="AO659" i="5"/>
  <c r="AM659" i="5"/>
  <c r="AN659" i="5" s="1"/>
  <c r="AK659" i="5"/>
  <c r="AL659" i="5" s="1"/>
  <c r="AY659" i="5" s="1"/>
  <c r="BM658" i="5"/>
  <c r="BL658" i="5"/>
  <c r="BK658" i="5"/>
  <c r="BJ658" i="5"/>
  <c r="BI658" i="5"/>
  <c r="BH658" i="5"/>
  <c r="BG658" i="5"/>
  <c r="BF658" i="5"/>
  <c r="BA658" i="5"/>
  <c r="AQ658" i="5"/>
  <c r="AR658" i="5" s="1"/>
  <c r="AP658" i="5"/>
  <c r="AO658" i="5"/>
  <c r="AM658" i="5"/>
  <c r="AN658" i="5" s="1"/>
  <c r="AX658" i="5" s="1"/>
  <c r="AK658" i="5"/>
  <c r="AL658" i="5" s="1"/>
  <c r="AY658" i="5" s="1"/>
  <c r="BM657" i="5"/>
  <c r="BL657" i="5"/>
  <c r="BK657" i="5"/>
  <c r="BJ657" i="5"/>
  <c r="BI657" i="5"/>
  <c r="BH657" i="5"/>
  <c r="BG657" i="5"/>
  <c r="BF657" i="5"/>
  <c r="BA657" i="5"/>
  <c r="AR657" i="5"/>
  <c r="AQ657" i="5"/>
  <c r="AO657" i="5"/>
  <c r="AP657" i="5" s="1"/>
  <c r="AN657" i="5"/>
  <c r="AM657" i="5"/>
  <c r="AK657" i="5"/>
  <c r="AL657" i="5" s="1"/>
  <c r="BM656" i="5"/>
  <c r="BL656" i="5"/>
  <c r="BK656" i="5"/>
  <c r="BJ656" i="5"/>
  <c r="BI656" i="5"/>
  <c r="BH656" i="5"/>
  <c r="BG656" i="5"/>
  <c r="BF656" i="5"/>
  <c r="BC656" i="5" s="1"/>
  <c r="BA656" i="5"/>
  <c r="AQ656" i="5"/>
  <c r="AR656" i="5" s="1"/>
  <c r="AU656" i="5" s="1"/>
  <c r="AO656" i="5"/>
  <c r="AP656" i="5" s="1"/>
  <c r="AN656" i="5"/>
  <c r="AM656" i="5"/>
  <c r="AK656" i="5"/>
  <c r="AL656" i="5" s="1"/>
  <c r="BM655" i="5"/>
  <c r="BL655" i="5"/>
  <c r="BK655" i="5"/>
  <c r="BJ655" i="5"/>
  <c r="BI655" i="5"/>
  <c r="BH655" i="5"/>
  <c r="BG655" i="5"/>
  <c r="BF655" i="5"/>
  <c r="BA655" i="5"/>
  <c r="AV655" i="5"/>
  <c r="AU655" i="5"/>
  <c r="AQ655" i="5"/>
  <c r="AR655" i="5" s="1"/>
  <c r="AW655" i="5" s="1"/>
  <c r="AP655" i="5"/>
  <c r="AY655" i="5" s="1"/>
  <c r="AO655" i="5"/>
  <c r="AM655" i="5"/>
  <c r="AN655" i="5" s="1"/>
  <c r="AK655" i="5"/>
  <c r="AL655" i="5" s="1"/>
  <c r="BM654" i="5"/>
  <c r="BL654" i="5"/>
  <c r="BK654" i="5"/>
  <c r="BJ654" i="5"/>
  <c r="BI654" i="5"/>
  <c r="BH654" i="5"/>
  <c r="BG654" i="5"/>
  <c r="BF654" i="5"/>
  <c r="BD654" i="5"/>
  <c r="BC654" i="5"/>
  <c r="BA654" i="5"/>
  <c r="AQ654" i="5"/>
  <c r="AR654" i="5" s="1"/>
  <c r="AV654" i="5" s="1"/>
  <c r="AO654" i="5"/>
  <c r="AP654" i="5" s="1"/>
  <c r="AN654" i="5"/>
  <c r="AM654" i="5"/>
  <c r="AL654" i="5"/>
  <c r="AK654" i="5"/>
  <c r="BM653" i="5"/>
  <c r="BL653" i="5"/>
  <c r="BK653" i="5"/>
  <c r="BJ653" i="5"/>
  <c r="BI653" i="5"/>
  <c r="BH653" i="5"/>
  <c r="BG653" i="5"/>
  <c r="BF653" i="5"/>
  <c r="BD653" i="5"/>
  <c r="BC653" i="5"/>
  <c r="BA653" i="5"/>
  <c r="AU653" i="5"/>
  <c r="AS653" i="5"/>
  <c r="AC653" i="5" s="1"/>
  <c r="AR653" i="5"/>
  <c r="AQ653" i="5"/>
  <c r="AO653" i="5"/>
  <c r="AP653" i="5" s="1"/>
  <c r="AW653" i="5" s="1"/>
  <c r="AM653" i="5"/>
  <c r="AN653" i="5" s="1"/>
  <c r="AL653" i="5"/>
  <c r="AK653" i="5"/>
  <c r="BM652" i="5"/>
  <c r="BL652" i="5"/>
  <c r="BK652" i="5"/>
  <c r="BJ652" i="5"/>
  <c r="BI652" i="5"/>
  <c r="BH652" i="5"/>
  <c r="BG652" i="5"/>
  <c r="BF652" i="5"/>
  <c r="BD652" i="5"/>
  <c r="BC652" i="5"/>
  <c r="BA652" i="5"/>
  <c r="AR652" i="5"/>
  <c r="AV652" i="5" s="1"/>
  <c r="AQ652" i="5"/>
  <c r="AO652" i="5"/>
  <c r="AP652" i="5" s="1"/>
  <c r="AM652" i="5"/>
  <c r="AN652" i="5" s="1"/>
  <c r="AK652" i="5"/>
  <c r="AL652" i="5" s="1"/>
  <c r="BM651" i="5"/>
  <c r="BL651" i="5"/>
  <c r="BK651" i="5"/>
  <c r="BJ651" i="5"/>
  <c r="BI651" i="5"/>
  <c r="BH651" i="5"/>
  <c r="BG651" i="5"/>
  <c r="BD651" i="5" s="1"/>
  <c r="BF651" i="5"/>
  <c r="BA651" i="5"/>
  <c r="AQ651" i="5"/>
  <c r="AR651" i="5" s="1"/>
  <c r="AO651" i="5"/>
  <c r="AP651" i="5" s="1"/>
  <c r="AY651" i="5" s="1"/>
  <c r="AM651" i="5"/>
  <c r="AN651" i="5" s="1"/>
  <c r="AL651" i="5"/>
  <c r="AK651" i="5"/>
  <c r="BM650" i="5"/>
  <c r="BL650" i="5"/>
  <c r="BK650" i="5"/>
  <c r="BJ650" i="5"/>
  <c r="BI650" i="5"/>
  <c r="BH650" i="5"/>
  <c r="BG650" i="5"/>
  <c r="BC650" i="5" s="1"/>
  <c r="BF650" i="5"/>
  <c r="BA650" i="5"/>
  <c r="AU650" i="5"/>
  <c r="AR650" i="5"/>
  <c r="AQ650" i="5"/>
  <c r="AP650" i="5"/>
  <c r="AY650" i="5" s="1"/>
  <c r="AO650" i="5"/>
  <c r="AM650" i="5"/>
  <c r="AN650" i="5" s="1"/>
  <c r="AL650" i="5"/>
  <c r="AK650" i="5"/>
  <c r="BM649" i="5"/>
  <c r="BL649" i="5"/>
  <c r="BK649" i="5"/>
  <c r="BJ649" i="5"/>
  <c r="BI649" i="5"/>
  <c r="BH649" i="5"/>
  <c r="BG649" i="5"/>
  <c r="BF649" i="5"/>
  <c r="BA649" i="5"/>
  <c r="AR649" i="5"/>
  <c r="AQ649" i="5"/>
  <c r="AO649" i="5"/>
  <c r="AP649" i="5" s="1"/>
  <c r="AM649" i="5"/>
  <c r="AN649" i="5" s="1"/>
  <c r="AK649" i="5"/>
  <c r="AL649" i="5" s="1"/>
  <c r="BM648" i="5"/>
  <c r="BL648" i="5"/>
  <c r="BK648" i="5"/>
  <c r="BJ648" i="5"/>
  <c r="BI648" i="5"/>
  <c r="BH648" i="5"/>
  <c r="BG648" i="5"/>
  <c r="BF648" i="5"/>
  <c r="BC648" i="5" s="1"/>
  <c r="BA648" i="5"/>
  <c r="AQ648" i="5"/>
  <c r="AR648" i="5" s="1"/>
  <c r="AO648" i="5"/>
  <c r="AP648" i="5" s="1"/>
  <c r="AN648" i="5"/>
  <c r="AM648" i="5"/>
  <c r="AK648" i="5"/>
  <c r="AL648" i="5" s="1"/>
  <c r="BM647" i="5"/>
  <c r="BL647" i="5"/>
  <c r="BK647" i="5"/>
  <c r="BJ647" i="5"/>
  <c r="BI647" i="5"/>
  <c r="BH647" i="5"/>
  <c r="BG647" i="5"/>
  <c r="BF647" i="5"/>
  <c r="BD647" i="5" s="1"/>
  <c r="BA647" i="5"/>
  <c r="AQ647" i="5"/>
  <c r="AR647" i="5" s="1"/>
  <c r="AO647" i="5"/>
  <c r="AP647" i="5" s="1"/>
  <c r="AM647" i="5"/>
  <c r="AN647" i="5" s="1"/>
  <c r="AK647" i="5"/>
  <c r="AL647" i="5" s="1"/>
  <c r="BM646" i="5"/>
  <c r="BL646" i="5"/>
  <c r="BK646" i="5"/>
  <c r="BJ646" i="5"/>
  <c r="BI646" i="5"/>
  <c r="BH646" i="5"/>
  <c r="BG646" i="5"/>
  <c r="BF646" i="5"/>
  <c r="BD646" i="5"/>
  <c r="BC646" i="5"/>
  <c r="BA646" i="5"/>
  <c r="AQ646" i="5"/>
  <c r="AR646" i="5" s="1"/>
  <c r="AO646" i="5"/>
  <c r="AP646" i="5" s="1"/>
  <c r="AM646" i="5"/>
  <c r="AN646" i="5" s="1"/>
  <c r="AL646" i="5"/>
  <c r="AK646" i="5"/>
  <c r="BM645" i="5"/>
  <c r="BL645" i="5"/>
  <c r="BK645" i="5"/>
  <c r="BJ645" i="5"/>
  <c r="BI645" i="5"/>
  <c r="BH645" i="5"/>
  <c r="BG645" i="5"/>
  <c r="BF645" i="5"/>
  <c r="BA645" i="5"/>
  <c r="AU645" i="5"/>
  <c r="AS645" i="5"/>
  <c r="AC645" i="5" s="1"/>
  <c r="AQ645" i="5"/>
  <c r="AR645" i="5" s="1"/>
  <c r="AO645" i="5"/>
  <c r="AP645" i="5" s="1"/>
  <c r="AM645" i="5"/>
  <c r="AN645" i="5" s="1"/>
  <c r="AL645" i="5"/>
  <c r="AK645" i="5"/>
  <c r="BM644" i="5"/>
  <c r="BL644" i="5"/>
  <c r="BK644" i="5"/>
  <c r="BJ644" i="5"/>
  <c r="BI644" i="5"/>
  <c r="BH644" i="5"/>
  <c r="BG644" i="5"/>
  <c r="BF644" i="5"/>
  <c r="BA644" i="5"/>
  <c r="AU644" i="5"/>
  <c r="AR644" i="5"/>
  <c r="AQ644" i="5"/>
  <c r="AO644" i="5"/>
  <c r="AP644" i="5" s="1"/>
  <c r="AW644" i="5" s="1"/>
  <c r="AM644" i="5"/>
  <c r="AN644" i="5" s="1"/>
  <c r="AL644" i="5"/>
  <c r="AK644" i="5"/>
  <c r="BM643" i="5"/>
  <c r="BL643" i="5"/>
  <c r="BK643" i="5"/>
  <c r="BJ643" i="5"/>
  <c r="BI643" i="5"/>
  <c r="BH643" i="5"/>
  <c r="BD643" i="5" s="1"/>
  <c r="BG643" i="5"/>
  <c r="BF643" i="5"/>
  <c r="BA643" i="5"/>
  <c r="AR643" i="5"/>
  <c r="AW643" i="5" s="1"/>
  <c r="AQ643" i="5"/>
  <c r="AO643" i="5"/>
  <c r="AP643" i="5" s="1"/>
  <c r="AN643" i="5"/>
  <c r="AM643" i="5"/>
  <c r="AK643" i="5"/>
  <c r="AL643" i="5" s="1"/>
  <c r="AY643" i="5" s="1"/>
  <c r="BM642" i="5"/>
  <c r="BL642" i="5"/>
  <c r="BK642" i="5"/>
  <c r="BJ642" i="5"/>
  <c r="BI642" i="5"/>
  <c r="BH642" i="5"/>
  <c r="BG642" i="5"/>
  <c r="BF642" i="5"/>
  <c r="BC642" i="5" s="1"/>
  <c r="BA642" i="5"/>
  <c r="AQ642" i="5"/>
  <c r="AR642" i="5" s="1"/>
  <c r="AP642" i="5"/>
  <c r="AO642" i="5"/>
  <c r="AM642" i="5"/>
  <c r="AN642" i="5" s="1"/>
  <c r="AX642" i="5" s="1"/>
  <c r="AK642" i="5"/>
  <c r="AL642" i="5" s="1"/>
  <c r="AY642" i="5" s="1"/>
  <c r="BM641" i="5"/>
  <c r="BL641" i="5"/>
  <c r="BK641" i="5"/>
  <c r="BJ641" i="5"/>
  <c r="BI641" i="5"/>
  <c r="BH641" i="5"/>
  <c r="BG641" i="5"/>
  <c r="BF641" i="5"/>
  <c r="BA641" i="5"/>
  <c r="AQ641" i="5"/>
  <c r="AR641" i="5" s="1"/>
  <c r="AP641" i="5"/>
  <c r="AO641" i="5"/>
  <c r="AM641" i="5"/>
  <c r="AN641" i="5" s="1"/>
  <c r="AX641" i="5" s="1"/>
  <c r="AK641" i="5"/>
  <c r="AL641" i="5" s="1"/>
  <c r="BM640" i="5"/>
  <c r="BL640" i="5"/>
  <c r="BK640" i="5"/>
  <c r="BJ640" i="5"/>
  <c r="BI640" i="5"/>
  <c r="BH640" i="5"/>
  <c r="BG640" i="5"/>
  <c r="BD640" i="5" s="1"/>
  <c r="BF640" i="5"/>
  <c r="BA640" i="5"/>
  <c r="AR640" i="5"/>
  <c r="AU640" i="5" s="1"/>
  <c r="AS640" i="5" s="1"/>
  <c r="AQ640" i="5"/>
  <c r="AP640" i="5"/>
  <c r="AY640" i="5" s="1"/>
  <c r="AO640" i="5"/>
  <c r="AN640" i="5"/>
  <c r="AM640" i="5"/>
  <c r="AK640" i="5"/>
  <c r="AL640" i="5" s="1"/>
  <c r="BM639" i="5"/>
  <c r="BL639" i="5"/>
  <c r="BK639" i="5"/>
  <c r="BJ639" i="5"/>
  <c r="BI639" i="5"/>
  <c r="BH639" i="5"/>
  <c r="BG639" i="5"/>
  <c r="BF639" i="5"/>
  <c r="BD639" i="5"/>
  <c r="BC639" i="5"/>
  <c r="BA639" i="5"/>
  <c r="AQ639" i="5"/>
  <c r="AR639" i="5" s="1"/>
  <c r="AP639" i="5"/>
  <c r="AY639" i="5" s="1"/>
  <c r="AO639" i="5"/>
  <c r="AM639" i="5"/>
  <c r="AN639" i="5" s="1"/>
  <c r="AK639" i="5"/>
  <c r="AL639" i="5" s="1"/>
  <c r="BM638" i="5"/>
  <c r="BL638" i="5"/>
  <c r="BK638" i="5"/>
  <c r="BJ638" i="5"/>
  <c r="BI638" i="5"/>
  <c r="BH638" i="5"/>
  <c r="BG638" i="5"/>
  <c r="BF638" i="5"/>
  <c r="BC638" i="5" s="1"/>
  <c r="BA638" i="5"/>
  <c r="AW638" i="5"/>
  <c r="AV638" i="5"/>
  <c r="AU638" i="5"/>
  <c r="AQ638" i="5"/>
  <c r="AR638" i="5" s="1"/>
  <c r="AP638" i="5"/>
  <c r="AY638" i="5" s="1"/>
  <c r="AO638" i="5"/>
  <c r="AN638" i="5"/>
  <c r="AX638" i="5" s="1"/>
  <c r="AM638" i="5"/>
  <c r="AL638" i="5"/>
  <c r="AK638" i="5"/>
  <c r="BM637" i="5"/>
  <c r="BL637" i="5"/>
  <c r="BK637" i="5"/>
  <c r="BJ637" i="5"/>
  <c r="BI637" i="5"/>
  <c r="BH637" i="5"/>
  <c r="BG637" i="5"/>
  <c r="BF637" i="5"/>
  <c r="BD637" i="5"/>
  <c r="BC637" i="5"/>
  <c r="BA637" i="5"/>
  <c r="AQ637" i="5"/>
  <c r="AR637" i="5" s="1"/>
  <c r="AO637" i="5"/>
  <c r="AP637" i="5" s="1"/>
  <c r="AN637" i="5"/>
  <c r="AM637" i="5"/>
  <c r="AK637" i="5"/>
  <c r="AL637" i="5" s="1"/>
  <c r="BM636" i="5"/>
  <c r="BL636" i="5"/>
  <c r="BK636" i="5"/>
  <c r="BJ636" i="5"/>
  <c r="BI636" i="5"/>
  <c r="BH636" i="5"/>
  <c r="BG636" i="5"/>
  <c r="BF636" i="5"/>
  <c r="BD636" i="5"/>
  <c r="BC636" i="5"/>
  <c r="BA636" i="5"/>
  <c r="AR636" i="5"/>
  <c r="AV636" i="5" s="1"/>
  <c r="AQ636" i="5"/>
  <c r="AO636" i="5"/>
  <c r="AP636" i="5" s="1"/>
  <c r="AM636" i="5"/>
  <c r="AN636" i="5" s="1"/>
  <c r="AK636" i="5"/>
  <c r="AL636" i="5" s="1"/>
  <c r="BM635" i="5"/>
  <c r="BL635" i="5"/>
  <c r="BK635" i="5"/>
  <c r="BJ635" i="5"/>
  <c r="BI635" i="5"/>
  <c r="BH635" i="5"/>
  <c r="BG635" i="5"/>
  <c r="BF635" i="5"/>
  <c r="BA635" i="5"/>
  <c r="AY635" i="5"/>
  <c r="AR635" i="5"/>
  <c r="AW635" i="5" s="1"/>
  <c r="AQ635" i="5"/>
  <c r="AP635" i="5"/>
  <c r="AX635" i="5" s="1"/>
  <c r="AO635" i="5"/>
  <c r="AM635" i="5"/>
  <c r="AN635" i="5" s="1"/>
  <c r="AL635" i="5"/>
  <c r="AK635" i="5"/>
  <c r="BM634" i="5"/>
  <c r="BL634" i="5"/>
  <c r="BK634" i="5"/>
  <c r="BJ634" i="5"/>
  <c r="BI634" i="5"/>
  <c r="BH634" i="5"/>
  <c r="BG634" i="5"/>
  <c r="BF634" i="5"/>
  <c r="BA634" i="5"/>
  <c r="AQ634" i="5"/>
  <c r="AR634" i="5" s="1"/>
  <c r="AP634" i="5"/>
  <c r="AX634" i="5" s="1"/>
  <c r="AO634" i="5"/>
  <c r="AN634" i="5"/>
  <c r="AM634" i="5"/>
  <c r="AK634" i="5"/>
  <c r="AL634" i="5" s="1"/>
  <c r="AY634" i="5" s="1"/>
  <c r="BM633" i="5"/>
  <c r="BL633" i="5"/>
  <c r="BK633" i="5"/>
  <c r="BJ633" i="5"/>
  <c r="BI633" i="5"/>
  <c r="BH633" i="5"/>
  <c r="BG633" i="5"/>
  <c r="BF633" i="5"/>
  <c r="BA633" i="5"/>
  <c r="AU633" i="5"/>
  <c r="AR633" i="5"/>
  <c r="AQ633" i="5"/>
  <c r="AP633" i="5"/>
  <c r="AY633" i="5" s="1"/>
  <c r="AO633" i="5"/>
  <c r="AM633" i="5"/>
  <c r="AN633" i="5" s="1"/>
  <c r="AK633" i="5"/>
  <c r="AL633" i="5" s="1"/>
  <c r="BM632" i="5"/>
  <c r="BL632" i="5"/>
  <c r="BK632" i="5"/>
  <c r="BJ632" i="5"/>
  <c r="BI632" i="5"/>
  <c r="BH632" i="5"/>
  <c r="BG632" i="5"/>
  <c r="BF632" i="5"/>
  <c r="BD632" i="5"/>
  <c r="BC632" i="5"/>
  <c r="BA632" i="5"/>
  <c r="AQ632" i="5"/>
  <c r="AR632" i="5" s="1"/>
  <c r="AO632" i="5"/>
  <c r="AP632" i="5" s="1"/>
  <c r="AM632" i="5"/>
  <c r="AN632" i="5" s="1"/>
  <c r="AL632" i="5"/>
  <c r="AK632" i="5"/>
  <c r="BM631" i="5"/>
  <c r="BL631" i="5"/>
  <c r="BK631" i="5"/>
  <c r="BJ631" i="5"/>
  <c r="BI631" i="5"/>
  <c r="BH631" i="5"/>
  <c r="BG631" i="5"/>
  <c r="BF631" i="5"/>
  <c r="BD631" i="5"/>
  <c r="BC631" i="5"/>
  <c r="BA631" i="5"/>
  <c r="AQ631" i="5"/>
  <c r="AR631" i="5" s="1"/>
  <c r="AP631" i="5"/>
  <c r="AX631" i="5" s="1"/>
  <c r="AO631" i="5"/>
  <c r="AN631" i="5"/>
  <c r="AM631" i="5"/>
  <c r="AK631" i="5"/>
  <c r="AL631" i="5" s="1"/>
  <c r="BM630" i="5"/>
  <c r="BL630" i="5"/>
  <c r="BK630" i="5"/>
  <c r="BJ630" i="5"/>
  <c r="BI630" i="5"/>
  <c r="BH630" i="5"/>
  <c r="BG630" i="5"/>
  <c r="BF630" i="5"/>
  <c r="BC630" i="5"/>
  <c r="BA630" i="5"/>
  <c r="AU630" i="5"/>
  <c r="AR630" i="5"/>
  <c r="AW630" i="5" s="1"/>
  <c r="AQ630" i="5"/>
  <c r="AO630" i="5"/>
  <c r="AP630" i="5" s="1"/>
  <c r="AM630" i="5"/>
  <c r="AN630" i="5" s="1"/>
  <c r="AL630" i="5"/>
  <c r="AK630" i="5"/>
  <c r="BM629" i="5"/>
  <c r="BL629" i="5"/>
  <c r="BK629" i="5"/>
  <c r="BJ629" i="5"/>
  <c r="BI629" i="5"/>
  <c r="BH629" i="5"/>
  <c r="BG629" i="5"/>
  <c r="BD629" i="5" s="1"/>
  <c r="BF629" i="5"/>
  <c r="BA629" i="5"/>
  <c r="AR629" i="5"/>
  <c r="AQ629" i="5"/>
  <c r="AO629" i="5"/>
  <c r="AP629" i="5" s="1"/>
  <c r="AN629" i="5"/>
  <c r="AM629" i="5"/>
  <c r="AL629" i="5"/>
  <c r="AK629" i="5"/>
  <c r="BM628" i="5"/>
  <c r="BL628" i="5"/>
  <c r="BK628" i="5"/>
  <c r="BJ628" i="5"/>
  <c r="BI628" i="5"/>
  <c r="BH628" i="5"/>
  <c r="BG628" i="5"/>
  <c r="BF628" i="5"/>
  <c r="BC628" i="5" s="1"/>
  <c r="BA628" i="5"/>
  <c r="AR628" i="5"/>
  <c r="AU628" i="5" s="1"/>
  <c r="AQ628" i="5"/>
  <c r="AP628" i="5"/>
  <c r="AO628" i="5"/>
  <c r="AM628" i="5"/>
  <c r="AN628" i="5" s="1"/>
  <c r="AK628" i="5"/>
  <c r="AL628" i="5" s="1"/>
  <c r="AY628" i="5" s="1"/>
  <c r="BM627" i="5"/>
  <c r="BL627" i="5"/>
  <c r="BK627" i="5"/>
  <c r="BJ627" i="5"/>
  <c r="BI627" i="5"/>
  <c r="BH627" i="5"/>
  <c r="BG627" i="5"/>
  <c r="BF627" i="5"/>
  <c r="BA627" i="5"/>
  <c r="AY627" i="5"/>
  <c r="AR627" i="5"/>
  <c r="AW627" i="5" s="1"/>
  <c r="AQ627" i="5"/>
  <c r="AP627" i="5"/>
  <c r="AO627" i="5"/>
  <c r="AM627" i="5"/>
  <c r="AN627" i="5" s="1"/>
  <c r="AL627" i="5"/>
  <c r="AK627" i="5"/>
  <c r="BM626" i="5"/>
  <c r="BL626" i="5"/>
  <c r="BK626" i="5"/>
  <c r="BJ626" i="5"/>
  <c r="BI626" i="5"/>
  <c r="BH626" i="5"/>
  <c r="BG626" i="5"/>
  <c r="BF626" i="5"/>
  <c r="BA626" i="5"/>
  <c r="AQ626" i="5"/>
  <c r="AR626" i="5" s="1"/>
  <c r="AP626" i="5"/>
  <c r="AX626" i="5" s="1"/>
  <c r="AO626" i="5"/>
  <c r="AN626" i="5"/>
  <c r="AM626" i="5"/>
  <c r="AK626" i="5"/>
  <c r="AL626" i="5" s="1"/>
  <c r="AY626" i="5" s="1"/>
  <c r="BM625" i="5"/>
  <c r="BL625" i="5"/>
  <c r="BK625" i="5"/>
  <c r="BJ625" i="5"/>
  <c r="BI625" i="5"/>
  <c r="BH625" i="5"/>
  <c r="BG625" i="5"/>
  <c r="BF625" i="5"/>
  <c r="BA625" i="5"/>
  <c r="AU625" i="5"/>
  <c r="AR625" i="5"/>
  <c r="AQ625" i="5"/>
  <c r="AP625" i="5"/>
  <c r="AO625" i="5"/>
  <c r="AM625" i="5"/>
  <c r="AN625" i="5" s="1"/>
  <c r="AK625" i="5"/>
  <c r="AL625" i="5" s="1"/>
  <c r="BM624" i="5"/>
  <c r="BL624" i="5"/>
  <c r="BK624" i="5"/>
  <c r="BJ624" i="5"/>
  <c r="BI624" i="5"/>
  <c r="BH624" i="5"/>
  <c r="BG624" i="5"/>
  <c r="BF624" i="5"/>
  <c r="BD624" i="5"/>
  <c r="BC624" i="5"/>
  <c r="BA624" i="5"/>
  <c r="AQ624" i="5"/>
  <c r="AR624" i="5" s="1"/>
  <c r="AO624" i="5"/>
  <c r="AP624" i="5" s="1"/>
  <c r="AN624" i="5"/>
  <c r="AM624" i="5"/>
  <c r="AL624" i="5"/>
  <c r="AK624" i="5"/>
  <c r="BM623" i="5"/>
  <c r="BL623" i="5"/>
  <c r="BK623" i="5"/>
  <c r="BJ623" i="5"/>
  <c r="BI623" i="5"/>
  <c r="BH623" i="5"/>
  <c r="BG623" i="5"/>
  <c r="BF623" i="5"/>
  <c r="BD623" i="5"/>
  <c r="BC623" i="5"/>
  <c r="BA623" i="5"/>
  <c r="AV623" i="5"/>
  <c r="AQ623" i="5"/>
  <c r="AR623" i="5" s="1"/>
  <c r="AP623" i="5"/>
  <c r="AO623" i="5"/>
  <c r="AN623" i="5"/>
  <c r="AM623" i="5"/>
  <c r="AK623" i="5"/>
  <c r="AL623" i="5" s="1"/>
  <c r="BM622" i="5"/>
  <c r="BL622" i="5"/>
  <c r="BK622" i="5"/>
  <c r="BJ622" i="5"/>
  <c r="BI622" i="5"/>
  <c r="BH622" i="5"/>
  <c r="BG622" i="5"/>
  <c r="BF622" i="5"/>
  <c r="BC622" i="5"/>
  <c r="BA622" i="5"/>
  <c r="AU622" i="5"/>
  <c r="AR622" i="5"/>
  <c r="AQ622" i="5"/>
  <c r="AO622" i="5"/>
  <c r="AP622" i="5" s="1"/>
  <c r="AM622" i="5"/>
  <c r="AN622" i="5" s="1"/>
  <c r="AL622" i="5"/>
  <c r="AK622" i="5"/>
  <c r="BM621" i="5"/>
  <c r="BL621" i="5"/>
  <c r="BK621" i="5"/>
  <c r="BJ621" i="5"/>
  <c r="BI621" i="5"/>
  <c r="BH621" i="5"/>
  <c r="BG621" i="5"/>
  <c r="BD621" i="5" s="1"/>
  <c r="BF621" i="5"/>
  <c r="BA621" i="5"/>
  <c r="AR621" i="5"/>
  <c r="AQ621" i="5"/>
  <c r="AO621" i="5"/>
  <c r="AP621" i="5" s="1"/>
  <c r="AN621" i="5"/>
  <c r="AM621" i="5"/>
  <c r="AL621" i="5"/>
  <c r="AK621" i="5"/>
  <c r="BM620" i="5"/>
  <c r="BL620" i="5"/>
  <c r="BK620" i="5"/>
  <c r="BJ620" i="5"/>
  <c r="BI620" i="5"/>
  <c r="BH620" i="5"/>
  <c r="BG620" i="5"/>
  <c r="BF620" i="5"/>
  <c r="BC620" i="5" s="1"/>
  <c r="BA620" i="5"/>
  <c r="AR620" i="5"/>
  <c r="AU620" i="5" s="1"/>
  <c r="AQ620" i="5"/>
  <c r="AP620" i="5"/>
  <c r="AO620" i="5"/>
  <c r="AM620" i="5"/>
  <c r="AN620" i="5" s="1"/>
  <c r="AK620" i="5"/>
  <c r="AL620" i="5" s="1"/>
  <c r="AY620" i="5" s="1"/>
  <c r="BM619" i="5"/>
  <c r="BL619" i="5"/>
  <c r="BK619" i="5"/>
  <c r="BJ619" i="5"/>
  <c r="BI619" i="5"/>
  <c r="BH619" i="5"/>
  <c r="BG619" i="5"/>
  <c r="BF619" i="5"/>
  <c r="BA619" i="5"/>
  <c r="AY619" i="5"/>
  <c r="AR619" i="5"/>
  <c r="AQ619" i="5"/>
  <c r="AP619" i="5"/>
  <c r="AX619" i="5" s="1"/>
  <c r="AO619" i="5"/>
  <c r="AM619" i="5"/>
  <c r="AN619" i="5" s="1"/>
  <c r="AL619" i="5"/>
  <c r="AK619" i="5"/>
  <c r="BM618" i="5"/>
  <c r="BL618" i="5"/>
  <c r="BK618" i="5"/>
  <c r="BJ618" i="5"/>
  <c r="BI618" i="5"/>
  <c r="BH618" i="5"/>
  <c r="BG618" i="5"/>
  <c r="BF618" i="5"/>
  <c r="BA618" i="5"/>
  <c r="AY618" i="5"/>
  <c r="AX618" i="5"/>
  <c r="AQ618" i="5"/>
  <c r="AR618" i="5" s="1"/>
  <c r="AP618" i="5"/>
  <c r="AO618" i="5"/>
  <c r="AN618" i="5"/>
  <c r="AM618" i="5"/>
  <c r="AK618" i="5"/>
  <c r="AL618" i="5" s="1"/>
  <c r="BM617" i="5"/>
  <c r="BL617" i="5"/>
  <c r="BK617" i="5"/>
  <c r="BJ617" i="5"/>
  <c r="BI617" i="5"/>
  <c r="BH617" i="5"/>
  <c r="BG617" i="5"/>
  <c r="BF617" i="5"/>
  <c r="BA617" i="5"/>
  <c r="AU617" i="5"/>
  <c r="AR617" i="5"/>
  <c r="AQ617" i="5"/>
  <c r="AO617" i="5"/>
  <c r="AP617" i="5" s="1"/>
  <c r="AM617" i="5"/>
  <c r="AN617" i="5" s="1"/>
  <c r="AK617" i="5"/>
  <c r="AL617" i="5" s="1"/>
  <c r="BM616" i="5"/>
  <c r="BL616" i="5"/>
  <c r="BK616" i="5"/>
  <c r="BJ616" i="5"/>
  <c r="BI616" i="5"/>
  <c r="BH616" i="5"/>
  <c r="BG616" i="5"/>
  <c r="BF616" i="5"/>
  <c r="BD616" i="5"/>
  <c r="BC616" i="5"/>
  <c r="BA616" i="5"/>
  <c r="AW616" i="5"/>
  <c r="AV616" i="5"/>
  <c r="AQ616" i="5"/>
  <c r="AR616" i="5" s="1"/>
  <c r="AU616" i="5" s="1"/>
  <c r="AO616" i="5"/>
  <c r="AP616" i="5" s="1"/>
  <c r="AN616" i="5"/>
  <c r="AM616" i="5"/>
  <c r="AL616" i="5"/>
  <c r="AK616" i="5"/>
  <c r="BM615" i="5"/>
  <c r="BL615" i="5"/>
  <c r="BK615" i="5"/>
  <c r="BJ615" i="5"/>
  <c r="BI615" i="5"/>
  <c r="BH615" i="5"/>
  <c r="BG615" i="5"/>
  <c r="BF615" i="5"/>
  <c r="BD615" i="5"/>
  <c r="BC615" i="5"/>
  <c r="BA615" i="5"/>
  <c r="AV615" i="5"/>
  <c r="AU615" i="5"/>
  <c r="AS615" i="5"/>
  <c r="AC615" i="5" s="1"/>
  <c r="AQ615" i="5"/>
  <c r="AR615" i="5" s="1"/>
  <c r="AW615" i="5" s="1"/>
  <c r="AP615" i="5"/>
  <c r="AO615" i="5"/>
  <c r="AM615" i="5"/>
  <c r="AN615" i="5" s="1"/>
  <c r="AK615" i="5"/>
  <c r="AL615" i="5" s="1"/>
  <c r="BM614" i="5"/>
  <c r="BL614" i="5"/>
  <c r="BK614" i="5"/>
  <c r="BJ614" i="5"/>
  <c r="BI614" i="5"/>
  <c r="BH614" i="5"/>
  <c r="BC614" i="5" s="1"/>
  <c r="BG614" i="5"/>
  <c r="BF614" i="5"/>
  <c r="BA614" i="5"/>
  <c r="AR614" i="5"/>
  <c r="AQ614" i="5"/>
  <c r="AO614" i="5"/>
  <c r="AP614" i="5" s="1"/>
  <c r="AM614" i="5"/>
  <c r="AN614" i="5" s="1"/>
  <c r="AK614" i="5"/>
  <c r="AL614" i="5" s="1"/>
  <c r="BM613" i="5"/>
  <c r="BL613" i="5"/>
  <c r="BK613" i="5"/>
  <c r="BJ613" i="5"/>
  <c r="BI613" i="5"/>
  <c r="BH613" i="5"/>
  <c r="BG613" i="5"/>
  <c r="BF613" i="5"/>
  <c r="BA613" i="5"/>
  <c r="AQ613" i="5"/>
  <c r="AR613" i="5" s="1"/>
  <c r="AO613" i="5"/>
  <c r="AP613" i="5" s="1"/>
  <c r="AX613" i="5" s="1"/>
  <c r="AN613" i="5"/>
  <c r="AM613" i="5"/>
  <c r="AL613" i="5"/>
  <c r="AK613" i="5"/>
  <c r="BM612" i="5"/>
  <c r="BL612" i="5"/>
  <c r="BK612" i="5"/>
  <c r="BJ612" i="5"/>
  <c r="BI612" i="5"/>
  <c r="BH612" i="5"/>
  <c r="BG612" i="5"/>
  <c r="BF612" i="5"/>
  <c r="BA612" i="5"/>
  <c r="AX612" i="5"/>
  <c r="AQ612" i="5"/>
  <c r="AR612" i="5" s="1"/>
  <c r="AP612" i="5"/>
  <c r="AO612" i="5"/>
  <c r="AM612" i="5"/>
  <c r="AN612" i="5" s="1"/>
  <c r="AK612" i="5"/>
  <c r="AL612" i="5" s="1"/>
  <c r="AY612" i="5" s="1"/>
  <c r="BM611" i="5"/>
  <c r="BL611" i="5"/>
  <c r="BK611" i="5"/>
  <c r="BJ611" i="5"/>
  <c r="BI611" i="5"/>
  <c r="BH611" i="5"/>
  <c r="BG611" i="5"/>
  <c r="BF611" i="5"/>
  <c r="BA611" i="5"/>
  <c r="AR611" i="5"/>
  <c r="AQ611" i="5"/>
  <c r="AO611" i="5"/>
  <c r="AP611" i="5" s="1"/>
  <c r="AM611" i="5"/>
  <c r="AN611" i="5" s="1"/>
  <c r="AL611" i="5"/>
  <c r="AK611" i="5"/>
  <c r="BM610" i="5"/>
  <c r="BL610" i="5"/>
  <c r="BK610" i="5"/>
  <c r="BJ610" i="5"/>
  <c r="BI610" i="5"/>
  <c r="BH610" i="5"/>
  <c r="BG610" i="5"/>
  <c r="BF610" i="5"/>
  <c r="BA610" i="5"/>
  <c r="AX610" i="5"/>
  <c r="AQ610" i="5"/>
  <c r="AR610" i="5" s="1"/>
  <c r="AU610" i="5" s="1"/>
  <c r="AP610" i="5"/>
  <c r="AO610" i="5"/>
  <c r="AN610" i="5"/>
  <c r="AM610" i="5"/>
  <c r="AK610" i="5"/>
  <c r="AL610" i="5" s="1"/>
  <c r="AY610" i="5" s="1"/>
  <c r="BM609" i="5"/>
  <c r="BL609" i="5"/>
  <c r="BK609" i="5"/>
  <c r="BJ609" i="5"/>
  <c r="BI609" i="5"/>
  <c r="BH609" i="5"/>
  <c r="BG609" i="5"/>
  <c r="BF609" i="5"/>
  <c r="BC609" i="5" s="1"/>
  <c r="BD609" i="5"/>
  <c r="BA609" i="5"/>
  <c r="AW609" i="5"/>
  <c r="AV609" i="5"/>
  <c r="AU609" i="5"/>
  <c r="AR609" i="5"/>
  <c r="AQ609" i="5"/>
  <c r="AP609" i="5"/>
  <c r="AO609" i="5"/>
  <c r="AM609" i="5"/>
  <c r="AN609" i="5" s="1"/>
  <c r="AX609" i="5" s="1"/>
  <c r="AK609" i="5"/>
  <c r="AL609" i="5" s="1"/>
  <c r="BM608" i="5"/>
  <c r="BL608" i="5"/>
  <c r="BK608" i="5"/>
  <c r="BJ608" i="5"/>
  <c r="BI608" i="5"/>
  <c r="BH608" i="5"/>
  <c r="BG608" i="5"/>
  <c r="BF608" i="5"/>
  <c r="BA608" i="5"/>
  <c r="AW608" i="5"/>
  <c r="AV608" i="5"/>
  <c r="AU608" i="5"/>
  <c r="AQ608" i="5"/>
  <c r="AR608" i="5" s="1"/>
  <c r="AO608" i="5"/>
  <c r="AP608" i="5" s="1"/>
  <c r="AM608" i="5"/>
  <c r="AN608" i="5" s="1"/>
  <c r="AL608" i="5"/>
  <c r="AY608" i="5" s="1"/>
  <c r="AK608" i="5"/>
  <c r="BM607" i="5"/>
  <c r="BL607" i="5"/>
  <c r="BK607" i="5"/>
  <c r="BJ607" i="5"/>
  <c r="BI607" i="5"/>
  <c r="BH607" i="5"/>
  <c r="BG607" i="5"/>
  <c r="BF607" i="5"/>
  <c r="BC607" i="5" s="1"/>
  <c r="BD607" i="5"/>
  <c r="BA607" i="5"/>
  <c r="AV607" i="5"/>
  <c r="AU607" i="5"/>
  <c r="AS607" i="5"/>
  <c r="AC607" i="5" s="1"/>
  <c r="AQ607" i="5"/>
  <c r="AR607" i="5" s="1"/>
  <c r="AW607" i="5" s="1"/>
  <c r="AP607" i="5"/>
  <c r="AO607" i="5"/>
  <c r="AM607" i="5"/>
  <c r="AN607" i="5" s="1"/>
  <c r="AX607" i="5" s="1"/>
  <c r="AK607" i="5"/>
  <c r="AL607" i="5" s="1"/>
  <c r="BM606" i="5"/>
  <c r="BL606" i="5"/>
  <c r="BK606" i="5"/>
  <c r="BJ606" i="5"/>
  <c r="BI606" i="5"/>
  <c r="BH606" i="5"/>
  <c r="BG606" i="5"/>
  <c r="BF606" i="5"/>
  <c r="BA606" i="5"/>
  <c r="AU606" i="5"/>
  <c r="AR606" i="5"/>
  <c r="AQ606" i="5"/>
  <c r="AO606" i="5"/>
  <c r="AP606" i="5" s="1"/>
  <c r="AW606" i="5" s="1"/>
  <c r="AM606" i="5"/>
  <c r="AN606" i="5" s="1"/>
  <c r="AL606" i="5"/>
  <c r="AK606" i="5"/>
  <c r="BM605" i="5"/>
  <c r="BL605" i="5"/>
  <c r="BK605" i="5"/>
  <c r="BJ605" i="5"/>
  <c r="BI605" i="5"/>
  <c r="BH605" i="5"/>
  <c r="BD605" i="5" s="1"/>
  <c r="BG605" i="5"/>
  <c r="BF605" i="5"/>
  <c r="BA605" i="5"/>
  <c r="AR605" i="5"/>
  <c r="AW605" i="5" s="1"/>
  <c r="AQ605" i="5"/>
  <c r="AO605" i="5"/>
  <c r="AP605" i="5" s="1"/>
  <c r="AX605" i="5" s="1"/>
  <c r="AN605" i="5"/>
  <c r="AM605" i="5"/>
  <c r="AK605" i="5"/>
  <c r="AL605" i="5" s="1"/>
  <c r="BM604" i="5"/>
  <c r="BL604" i="5"/>
  <c r="BK604" i="5"/>
  <c r="BJ604" i="5"/>
  <c r="BI604" i="5"/>
  <c r="BH604" i="5"/>
  <c r="BG604" i="5"/>
  <c r="BF604" i="5"/>
  <c r="BC604" i="5" s="1"/>
  <c r="BA604" i="5"/>
  <c r="AR604" i="5"/>
  <c r="AQ604" i="5"/>
  <c r="AP604" i="5"/>
  <c r="AY604" i="5" s="1"/>
  <c r="AO604" i="5"/>
  <c r="AM604" i="5"/>
  <c r="AN604" i="5" s="1"/>
  <c r="AX604" i="5" s="1"/>
  <c r="AK604" i="5"/>
  <c r="AL604" i="5" s="1"/>
  <c r="BM603" i="5"/>
  <c r="BL603" i="5"/>
  <c r="BK603" i="5"/>
  <c r="BJ603" i="5"/>
  <c r="BI603" i="5"/>
  <c r="BH603" i="5"/>
  <c r="BG603" i="5"/>
  <c r="BF603" i="5"/>
  <c r="BA603" i="5"/>
  <c r="AR603" i="5"/>
  <c r="AQ603" i="5"/>
  <c r="AO603" i="5"/>
  <c r="AP603" i="5" s="1"/>
  <c r="AM603" i="5"/>
  <c r="AN603" i="5" s="1"/>
  <c r="AK603" i="5"/>
  <c r="AL603" i="5" s="1"/>
  <c r="BM602" i="5"/>
  <c r="BL602" i="5"/>
  <c r="BK602" i="5"/>
  <c r="BJ602" i="5"/>
  <c r="BI602" i="5"/>
  <c r="BH602" i="5"/>
  <c r="BG602" i="5"/>
  <c r="BD602" i="5" s="1"/>
  <c r="BF602" i="5"/>
  <c r="BA602" i="5"/>
  <c r="AQ602" i="5"/>
  <c r="AR602" i="5" s="1"/>
  <c r="AP602" i="5"/>
  <c r="AY602" i="5" s="1"/>
  <c r="AO602" i="5"/>
  <c r="AN602" i="5"/>
  <c r="AM602" i="5"/>
  <c r="AK602" i="5"/>
  <c r="AL602" i="5" s="1"/>
  <c r="BM601" i="5"/>
  <c r="BL601" i="5"/>
  <c r="BK601" i="5"/>
  <c r="BJ601" i="5"/>
  <c r="BI601" i="5"/>
  <c r="BH601" i="5"/>
  <c r="BG601" i="5"/>
  <c r="BF601" i="5"/>
  <c r="BD601" i="5"/>
  <c r="BC601" i="5"/>
  <c r="BA601" i="5"/>
  <c r="AQ601" i="5"/>
  <c r="AR601" i="5" s="1"/>
  <c r="AP601" i="5"/>
  <c r="AY601" i="5" s="1"/>
  <c r="AO601" i="5"/>
  <c r="AM601" i="5"/>
  <c r="AN601" i="5" s="1"/>
  <c r="AK601" i="5"/>
  <c r="AL601" i="5" s="1"/>
  <c r="BM600" i="5"/>
  <c r="BL600" i="5"/>
  <c r="BK600" i="5"/>
  <c r="BJ600" i="5"/>
  <c r="BI600" i="5"/>
  <c r="BH600" i="5"/>
  <c r="BG600" i="5"/>
  <c r="BF600" i="5"/>
  <c r="BC600" i="5" s="1"/>
  <c r="BA600" i="5"/>
  <c r="AU600" i="5"/>
  <c r="AQ600" i="5"/>
  <c r="AR600" i="5" s="1"/>
  <c r="AO600" i="5"/>
  <c r="AP600" i="5" s="1"/>
  <c r="AN600" i="5"/>
  <c r="AM600" i="5"/>
  <c r="AL600" i="5"/>
  <c r="AK600" i="5"/>
  <c r="BM599" i="5"/>
  <c r="BL599" i="5"/>
  <c r="BK599" i="5"/>
  <c r="BJ599" i="5"/>
  <c r="BI599" i="5"/>
  <c r="BH599" i="5"/>
  <c r="BG599" i="5"/>
  <c r="BF599" i="5"/>
  <c r="BD599" i="5"/>
  <c r="BC599" i="5"/>
  <c r="BA599" i="5"/>
  <c r="AQ599" i="5"/>
  <c r="AR599" i="5" s="1"/>
  <c r="AW599" i="5" s="1"/>
  <c r="AO599" i="5"/>
  <c r="AP599" i="5" s="1"/>
  <c r="AN599" i="5"/>
  <c r="AM599" i="5"/>
  <c r="AK599" i="5"/>
  <c r="AL599" i="5" s="1"/>
  <c r="BM598" i="5"/>
  <c r="BL598" i="5"/>
  <c r="BK598" i="5"/>
  <c r="BJ598" i="5"/>
  <c r="BI598" i="5"/>
  <c r="BH598" i="5"/>
  <c r="BG598" i="5"/>
  <c r="BF598" i="5"/>
  <c r="BD598" i="5"/>
  <c r="BC598" i="5"/>
  <c r="BA598" i="5"/>
  <c r="AR598" i="5"/>
  <c r="AV598" i="5" s="1"/>
  <c r="AQ598" i="5"/>
  <c r="AO598" i="5"/>
  <c r="AP598" i="5" s="1"/>
  <c r="AM598" i="5"/>
  <c r="AN598" i="5" s="1"/>
  <c r="AK598" i="5"/>
  <c r="AL598" i="5" s="1"/>
  <c r="BM597" i="5"/>
  <c r="BL597" i="5"/>
  <c r="BK597" i="5"/>
  <c r="BJ597" i="5"/>
  <c r="BI597" i="5"/>
  <c r="BH597" i="5"/>
  <c r="BG597" i="5"/>
  <c r="BD597" i="5" s="1"/>
  <c r="BF597" i="5"/>
  <c r="BA597" i="5"/>
  <c r="AV597" i="5"/>
  <c r="AU597" i="5"/>
  <c r="AT597" i="5"/>
  <c r="AD597" i="5" s="1"/>
  <c r="AS597" i="5"/>
  <c r="AC597" i="5" s="1"/>
  <c r="AR597" i="5"/>
  <c r="AQ597" i="5"/>
  <c r="AO597" i="5"/>
  <c r="AP597" i="5" s="1"/>
  <c r="AM597" i="5"/>
  <c r="AN597" i="5" s="1"/>
  <c r="AK597" i="5"/>
  <c r="AL597" i="5" s="1"/>
  <c r="AY597" i="5" s="1"/>
  <c r="BM596" i="5"/>
  <c r="BL596" i="5"/>
  <c r="BK596" i="5"/>
  <c r="BJ596" i="5"/>
  <c r="BI596" i="5"/>
  <c r="BH596" i="5"/>
  <c r="BG596" i="5"/>
  <c r="BF596" i="5"/>
  <c r="BC596" i="5" s="1"/>
  <c r="BA596" i="5"/>
  <c r="AQ596" i="5"/>
  <c r="AR596" i="5" s="1"/>
  <c r="AP596" i="5"/>
  <c r="AY596" i="5" s="1"/>
  <c r="AO596" i="5"/>
  <c r="AM596" i="5"/>
  <c r="AN596" i="5" s="1"/>
  <c r="AL596" i="5"/>
  <c r="AK596" i="5"/>
  <c r="BM595" i="5"/>
  <c r="BL595" i="5"/>
  <c r="BK595" i="5"/>
  <c r="BJ595" i="5"/>
  <c r="BI595" i="5"/>
  <c r="BH595" i="5"/>
  <c r="BG595" i="5"/>
  <c r="BF595" i="5"/>
  <c r="BA595" i="5"/>
  <c r="AR595" i="5"/>
  <c r="AW595" i="5" s="1"/>
  <c r="AQ595" i="5"/>
  <c r="AP595" i="5"/>
  <c r="AO595" i="5"/>
  <c r="AM595" i="5"/>
  <c r="AN595" i="5" s="1"/>
  <c r="AK595" i="5"/>
  <c r="AL595" i="5" s="1"/>
  <c r="BM594" i="5"/>
  <c r="BL594" i="5"/>
  <c r="BK594" i="5"/>
  <c r="BJ594" i="5"/>
  <c r="BI594" i="5"/>
  <c r="BH594" i="5"/>
  <c r="BG594" i="5"/>
  <c r="BF594" i="5"/>
  <c r="BC594" i="5" s="1"/>
  <c r="BA594" i="5"/>
  <c r="AV594" i="5"/>
  <c r="AR594" i="5"/>
  <c r="AU594" i="5" s="1"/>
  <c r="AQ594" i="5"/>
  <c r="AP594" i="5"/>
  <c r="AY594" i="5" s="1"/>
  <c r="AO594" i="5"/>
  <c r="AN594" i="5"/>
  <c r="AX594" i="5" s="1"/>
  <c r="AM594" i="5"/>
  <c r="AK594" i="5"/>
  <c r="AL594" i="5" s="1"/>
  <c r="BM593" i="5"/>
  <c r="BL593" i="5"/>
  <c r="BK593" i="5"/>
  <c r="BJ593" i="5"/>
  <c r="BI593" i="5"/>
  <c r="BH593" i="5"/>
  <c r="BG593" i="5"/>
  <c r="BF593" i="5"/>
  <c r="BA593" i="5"/>
  <c r="AQ593" i="5"/>
  <c r="AR593" i="5" s="1"/>
  <c r="AO593" i="5"/>
  <c r="AP593" i="5" s="1"/>
  <c r="AM593" i="5"/>
  <c r="AN593" i="5" s="1"/>
  <c r="AK593" i="5"/>
  <c r="AL593" i="5" s="1"/>
  <c r="BM592" i="5"/>
  <c r="BL592" i="5"/>
  <c r="BK592" i="5"/>
  <c r="BJ592" i="5"/>
  <c r="BI592" i="5"/>
  <c r="BH592" i="5"/>
  <c r="BG592" i="5"/>
  <c r="BF592" i="5"/>
  <c r="BD592" i="5"/>
  <c r="BC592" i="5"/>
  <c r="BA592" i="5"/>
  <c r="AQ592" i="5"/>
  <c r="AR592" i="5" s="1"/>
  <c r="AV592" i="5" s="1"/>
  <c r="AP592" i="5"/>
  <c r="AY592" i="5" s="1"/>
  <c r="AO592" i="5"/>
  <c r="AN592" i="5"/>
  <c r="AM592" i="5"/>
  <c r="AL592" i="5"/>
  <c r="AK592" i="5"/>
  <c r="BM591" i="5"/>
  <c r="BL591" i="5"/>
  <c r="BK591" i="5"/>
  <c r="BJ591" i="5"/>
  <c r="BI591" i="5"/>
  <c r="BH591" i="5"/>
  <c r="BG591" i="5"/>
  <c r="BF591" i="5"/>
  <c r="BA591" i="5"/>
  <c r="AU591" i="5"/>
  <c r="AT591" i="5"/>
  <c r="AD591" i="5" s="1"/>
  <c r="AS591" i="5"/>
  <c r="AC591" i="5" s="1"/>
  <c r="AQ591" i="5"/>
  <c r="AR591" i="5" s="1"/>
  <c r="AO591" i="5"/>
  <c r="AP591" i="5" s="1"/>
  <c r="AM591" i="5"/>
  <c r="AN591" i="5" s="1"/>
  <c r="AK591" i="5"/>
  <c r="AL591" i="5" s="1"/>
  <c r="BM590" i="5"/>
  <c r="BL590" i="5"/>
  <c r="BK590" i="5"/>
  <c r="BJ590" i="5"/>
  <c r="BI590" i="5"/>
  <c r="BH590" i="5"/>
  <c r="BG590" i="5"/>
  <c r="BD590" i="5" s="1"/>
  <c r="BF590" i="5"/>
  <c r="BA590" i="5"/>
  <c r="AR590" i="5"/>
  <c r="AV590" i="5" s="1"/>
  <c r="AQ590" i="5"/>
  <c r="AP590" i="5"/>
  <c r="AX590" i="5" s="1"/>
  <c r="AO590" i="5"/>
  <c r="AM590" i="5"/>
  <c r="AN590" i="5" s="1"/>
  <c r="AL590" i="5"/>
  <c r="AY590" i="5" s="1"/>
  <c r="AK590" i="5"/>
  <c r="BM589" i="5"/>
  <c r="BL589" i="5"/>
  <c r="BK589" i="5"/>
  <c r="BJ589" i="5"/>
  <c r="BI589" i="5"/>
  <c r="BH589" i="5"/>
  <c r="BG589" i="5"/>
  <c r="BF589" i="5"/>
  <c r="BC589" i="5" s="1"/>
  <c r="BA589" i="5"/>
  <c r="AQ589" i="5"/>
  <c r="AR589" i="5" s="1"/>
  <c r="AP589" i="5"/>
  <c r="AX589" i="5" s="1"/>
  <c r="AO589" i="5"/>
  <c r="AM589" i="5"/>
  <c r="AN589" i="5" s="1"/>
  <c r="AK589" i="5"/>
  <c r="AL589" i="5" s="1"/>
  <c r="AY589" i="5" s="1"/>
  <c r="BM588" i="5"/>
  <c r="BL588" i="5"/>
  <c r="BK588" i="5"/>
  <c r="BJ588" i="5"/>
  <c r="BI588" i="5"/>
  <c r="BH588" i="5"/>
  <c r="BG588" i="5"/>
  <c r="BF588" i="5"/>
  <c r="BA588" i="5"/>
  <c r="AR588" i="5"/>
  <c r="AW588" i="5" s="1"/>
  <c r="AQ588" i="5"/>
  <c r="AP588" i="5"/>
  <c r="AY588" i="5" s="1"/>
  <c r="AO588" i="5"/>
  <c r="AN588" i="5"/>
  <c r="AM588" i="5"/>
  <c r="AK588" i="5"/>
  <c r="AL588" i="5" s="1"/>
  <c r="BM587" i="5"/>
  <c r="BL587" i="5"/>
  <c r="BK587" i="5"/>
  <c r="BJ587" i="5"/>
  <c r="BI587" i="5"/>
  <c r="BH587" i="5"/>
  <c r="BG587" i="5"/>
  <c r="BF587" i="5"/>
  <c r="BC587" i="5" s="1"/>
  <c r="BA587" i="5"/>
  <c r="AQ587" i="5"/>
  <c r="AR587" i="5" s="1"/>
  <c r="AO587" i="5"/>
  <c r="AP587" i="5" s="1"/>
  <c r="AN587" i="5"/>
  <c r="AM587" i="5"/>
  <c r="AK587" i="5"/>
  <c r="AL587" i="5" s="1"/>
  <c r="BM586" i="5"/>
  <c r="BL586" i="5"/>
  <c r="BK586" i="5"/>
  <c r="BJ586" i="5"/>
  <c r="BI586" i="5"/>
  <c r="BH586" i="5"/>
  <c r="BG586" i="5"/>
  <c r="BF586" i="5"/>
  <c r="BA586" i="5"/>
  <c r="AQ586" i="5"/>
  <c r="AR586" i="5" s="1"/>
  <c r="AP586" i="5"/>
  <c r="AY586" i="5" s="1"/>
  <c r="AO586" i="5"/>
  <c r="AN586" i="5"/>
  <c r="AM586" i="5"/>
  <c r="AL586" i="5"/>
  <c r="AK586" i="5"/>
  <c r="BM585" i="5"/>
  <c r="BL585" i="5"/>
  <c r="BK585" i="5"/>
  <c r="BJ585" i="5"/>
  <c r="BI585" i="5"/>
  <c r="BH585" i="5"/>
  <c r="BG585" i="5"/>
  <c r="BF585" i="5"/>
  <c r="BD585" i="5"/>
  <c r="BC585" i="5"/>
  <c r="BA585" i="5"/>
  <c r="AQ585" i="5"/>
  <c r="AR585" i="5" s="1"/>
  <c r="AO585" i="5"/>
  <c r="AP585" i="5" s="1"/>
  <c r="AM585" i="5"/>
  <c r="AN585" i="5" s="1"/>
  <c r="AL585" i="5"/>
  <c r="AK585" i="5"/>
  <c r="BM584" i="5"/>
  <c r="BL584" i="5"/>
  <c r="BK584" i="5"/>
  <c r="BJ584" i="5"/>
  <c r="BI584" i="5"/>
  <c r="BH584" i="5"/>
  <c r="BG584" i="5"/>
  <c r="BF584" i="5"/>
  <c r="BD584" i="5"/>
  <c r="BC584" i="5"/>
  <c r="BA584" i="5"/>
  <c r="AU584" i="5"/>
  <c r="AT584" i="5"/>
  <c r="AD584" i="5" s="1"/>
  <c r="AS584" i="5"/>
  <c r="AC584" i="5" s="1"/>
  <c r="AR584" i="5"/>
  <c r="AQ584" i="5"/>
  <c r="AO584" i="5"/>
  <c r="AP584" i="5" s="1"/>
  <c r="AN584" i="5"/>
  <c r="AM584" i="5"/>
  <c r="AL584" i="5"/>
  <c r="AK584" i="5"/>
  <c r="BM583" i="5"/>
  <c r="BL583" i="5"/>
  <c r="BK583" i="5"/>
  <c r="BJ583" i="5"/>
  <c r="BI583" i="5"/>
  <c r="BH583" i="5"/>
  <c r="BG583" i="5"/>
  <c r="BF583" i="5"/>
  <c r="BC583" i="5"/>
  <c r="BA583" i="5"/>
  <c r="AU583" i="5"/>
  <c r="AR583" i="5"/>
  <c r="AQ583" i="5"/>
  <c r="AO583" i="5"/>
  <c r="AP583" i="5" s="1"/>
  <c r="AM583" i="5"/>
  <c r="AN583" i="5" s="1"/>
  <c r="AK583" i="5"/>
  <c r="AL583" i="5" s="1"/>
  <c r="BM582" i="5"/>
  <c r="BL582" i="5"/>
  <c r="BK582" i="5"/>
  <c r="BJ582" i="5"/>
  <c r="BI582" i="5"/>
  <c r="BH582" i="5"/>
  <c r="BG582" i="5"/>
  <c r="BD582" i="5" s="1"/>
  <c r="BF582" i="5"/>
  <c r="BA582" i="5"/>
  <c r="AR582" i="5"/>
  <c r="AV582" i="5" s="1"/>
  <c r="AQ582" i="5"/>
  <c r="AP582" i="5"/>
  <c r="AO582" i="5"/>
  <c r="AM582" i="5"/>
  <c r="AN582" i="5" s="1"/>
  <c r="AL582" i="5"/>
  <c r="AY582" i="5" s="1"/>
  <c r="AK582" i="5"/>
  <c r="BM581" i="5"/>
  <c r="BL581" i="5"/>
  <c r="BK581" i="5"/>
  <c r="BJ581" i="5"/>
  <c r="BI581" i="5"/>
  <c r="BH581" i="5"/>
  <c r="BG581" i="5"/>
  <c r="BF581" i="5"/>
  <c r="BC581" i="5" s="1"/>
  <c r="BA581" i="5"/>
  <c r="AQ581" i="5"/>
  <c r="AR581" i="5" s="1"/>
  <c r="AP581" i="5"/>
  <c r="AX581" i="5" s="1"/>
  <c r="AO581" i="5"/>
  <c r="AM581" i="5"/>
  <c r="AN581" i="5" s="1"/>
  <c r="AK581" i="5"/>
  <c r="AL581" i="5" s="1"/>
  <c r="AY581" i="5" s="1"/>
  <c r="BM580" i="5"/>
  <c r="BL580" i="5"/>
  <c r="BK580" i="5"/>
  <c r="BJ580" i="5"/>
  <c r="BI580" i="5"/>
  <c r="BH580" i="5"/>
  <c r="BG580" i="5"/>
  <c r="BF580" i="5"/>
  <c r="BA580" i="5"/>
  <c r="AR580" i="5"/>
  <c r="AW580" i="5" s="1"/>
  <c r="AQ580" i="5"/>
  <c r="AP580" i="5"/>
  <c r="AO580" i="5"/>
  <c r="AN580" i="5"/>
  <c r="AM580" i="5"/>
  <c r="AK580" i="5"/>
  <c r="AL580" i="5" s="1"/>
  <c r="BM579" i="5"/>
  <c r="BL579" i="5"/>
  <c r="BK579" i="5"/>
  <c r="BJ579" i="5"/>
  <c r="BI579" i="5"/>
  <c r="BH579" i="5"/>
  <c r="BG579" i="5"/>
  <c r="BF579" i="5"/>
  <c r="BC579" i="5" s="1"/>
  <c r="BA579" i="5"/>
  <c r="AQ579" i="5"/>
  <c r="AR579" i="5" s="1"/>
  <c r="AO579" i="5"/>
  <c r="AP579" i="5" s="1"/>
  <c r="AN579" i="5"/>
  <c r="AM579" i="5"/>
  <c r="AK579" i="5"/>
  <c r="AL579" i="5" s="1"/>
  <c r="BM578" i="5"/>
  <c r="BL578" i="5"/>
  <c r="BK578" i="5"/>
  <c r="BJ578" i="5"/>
  <c r="BI578" i="5"/>
  <c r="BH578" i="5"/>
  <c r="BG578" i="5"/>
  <c r="BF578" i="5"/>
  <c r="BA578" i="5"/>
  <c r="AQ578" i="5"/>
  <c r="AR578" i="5" s="1"/>
  <c r="AP578" i="5"/>
  <c r="AY578" i="5" s="1"/>
  <c r="AO578" i="5"/>
  <c r="AN578" i="5"/>
  <c r="AM578" i="5"/>
  <c r="AL578" i="5"/>
  <c r="AK578" i="5"/>
  <c r="BM577" i="5"/>
  <c r="BL577" i="5"/>
  <c r="BK577" i="5"/>
  <c r="BJ577" i="5"/>
  <c r="BI577" i="5"/>
  <c r="BH577" i="5"/>
  <c r="BG577" i="5"/>
  <c r="BF577" i="5"/>
  <c r="BD577" i="5"/>
  <c r="BC577" i="5"/>
  <c r="BA577" i="5"/>
  <c r="AQ577" i="5"/>
  <c r="AR577" i="5" s="1"/>
  <c r="AO577" i="5"/>
  <c r="AP577" i="5" s="1"/>
  <c r="AM577" i="5"/>
  <c r="AN577" i="5" s="1"/>
  <c r="AL577" i="5"/>
  <c r="AK577" i="5"/>
  <c r="BM576" i="5"/>
  <c r="BL576" i="5"/>
  <c r="BK576" i="5"/>
  <c r="BJ576" i="5"/>
  <c r="BI576" i="5"/>
  <c r="BH576" i="5"/>
  <c r="BG576" i="5"/>
  <c r="BF576" i="5"/>
  <c r="BD576" i="5"/>
  <c r="BC576" i="5"/>
  <c r="BA576" i="5"/>
  <c r="AU576" i="5"/>
  <c r="AT576" i="5"/>
  <c r="AD576" i="5" s="1"/>
  <c r="AS576" i="5"/>
  <c r="AC576" i="5" s="1"/>
  <c r="AR576" i="5"/>
  <c r="AQ576" i="5"/>
  <c r="AO576" i="5"/>
  <c r="AP576" i="5" s="1"/>
  <c r="AN576" i="5"/>
  <c r="AM576" i="5"/>
  <c r="AL576" i="5"/>
  <c r="AK576" i="5"/>
  <c r="BM575" i="5"/>
  <c r="BL575" i="5"/>
  <c r="BK575" i="5"/>
  <c r="BJ575" i="5"/>
  <c r="BI575" i="5"/>
  <c r="BH575" i="5"/>
  <c r="BG575" i="5"/>
  <c r="BF575" i="5"/>
  <c r="BC575" i="5"/>
  <c r="BA575" i="5"/>
  <c r="AU575" i="5"/>
  <c r="AR575" i="5"/>
  <c r="AQ575" i="5"/>
  <c r="AO575" i="5"/>
  <c r="AP575" i="5" s="1"/>
  <c r="AM575" i="5"/>
  <c r="AN575" i="5" s="1"/>
  <c r="AK575" i="5"/>
  <c r="AL575" i="5" s="1"/>
  <c r="BM574" i="5"/>
  <c r="BL574" i="5"/>
  <c r="BK574" i="5"/>
  <c r="BJ574" i="5"/>
  <c r="BI574" i="5"/>
  <c r="BH574" i="5"/>
  <c r="BG574" i="5"/>
  <c r="BD574" i="5" s="1"/>
  <c r="BF574" i="5"/>
  <c r="BA574" i="5"/>
  <c r="AR574" i="5"/>
  <c r="AV574" i="5" s="1"/>
  <c r="AQ574" i="5"/>
  <c r="AP574" i="5"/>
  <c r="AO574" i="5"/>
  <c r="AM574" i="5"/>
  <c r="AN574" i="5" s="1"/>
  <c r="AL574" i="5"/>
  <c r="AY574" i="5" s="1"/>
  <c r="AK574" i="5"/>
  <c r="BM573" i="5"/>
  <c r="BL573" i="5"/>
  <c r="BK573" i="5"/>
  <c r="BJ573" i="5"/>
  <c r="BI573" i="5"/>
  <c r="BH573" i="5"/>
  <c r="BG573" i="5"/>
  <c r="BF573" i="5"/>
  <c r="BC573" i="5" s="1"/>
  <c r="BA573" i="5"/>
  <c r="AQ573" i="5"/>
  <c r="AR573" i="5" s="1"/>
  <c r="AP573" i="5"/>
  <c r="AO573" i="5"/>
  <c r="AM573" i="5"/>
  <c r="AN573" i="5" s="1"/>
  <c r="AK573" i="5"/>
  <c r="AL573" i="5" s="1"/>
  <c r="AY573" i="5" s="1"/>
  <c r="BM572" i="5"/>
  <c r="BL572" i="5"/>
  <c r="BK572" i="5"/>
  <c r="BJ572" i="5"/>
  <c r="BI572" i="5"/>
  <c r="BH572" i="5"/>
  <c r="BG572" i="5"/>
  <c r="BF572" i="5"/>
  <c r="BA572" i="5"/>
  <c r="AR572" i="5"/>
  <c r="AW572" i="5" s="1"/>
  <c r="AQ572" i="5"/>
  <c r="AP572" i="5"/>
  <c r="AO572" i="5"/>
  <c r="AM572" i="5"/>
  <c r="AN572" i="5" s="1"/>
  <c r="AK572" i="5"/>
  <c r="AL572" i="5" s="1"/>
  <c r="BM571" i="5"/>
  <c r="BL571" i="5"/>
  <c r="BK571" i="5"/>
  <c r="BJ571" i="5"/>
  <c r="BI571" i="5"/>
  <c r="BH571" i="5"/>
  <c r="BG571" i="5"/>
  <c r="BF571" i="5"/>
  <c r="BC571" i="5" s="1"/>
  <c r="BA571" i="5"/>
  <c r="AQ571" i="5"/>
  <c r="AR571" i="5" s="1"/>
  <c r="AO571" i="5"/>
  <c r="AP571" i="5" s="1"/>
  <c r="AN571" i="5"/>
  <c r="AM571" i="5"/>
  <c r="AK571" i="5"/>
  <c r="AL571" i="5" s="1"/>
  <c r="BM570" i="5"/>
  <c r="BL570" i="5"/>
  <c r="BK570" i="5"/>
  <c r="BJ570" i="5"/>
  <c r="BI570" i="5"/>
  <c r="BH570" i="5"/>
  <c r="BG570" i="5"/>
  <c r="BF570" i="5"/>
  <c r="BA570" i="5"/>
  <c r="AQ570" i="5"/>
  <c r="AR570" i="5" s="1"/>
  <c r="AP570" i="5"/>
  <c r="AY570" i="5" s="1"/>
  <c r="AO570" i="5"/>
  <c r="AN570" i="5"/>
  <c r="AM570" i="5"/>
  <c r="AK570" i="5"/>
  <c r="AL570" i="5" s="1"/>
  <c r="BM569" i="5"/>
  <c r="BL569" i="5"/>
  <c r="BK569" i="5"/>
  <c r="BJ569" i="5"/>
  <c r="BI569" i="5"/>
  <c r="BH569" i="5"/>
  <c r="BG569" i="5"/>
  <c r="BF569" i="5"/>
  <c r="BD569" i="5"/>
  <c r="BC569" i="5"/>
  <c r="BA569" i="5"/>
  <c r="AQ569" i="5"/>
  <c r="AR569" i="5" s="1"/>
  <c r="AO569" i="5"/>
  <c r="AP569" i="5" s="1"/>
  <c r="AM569" i="5"/>
  <c r="AN569" i="5" s="1"/>
  <c r="AL569" i="5"/>
  <c r="AK569" i="5"/>
  <c r="BM568" i="5"/>
  <c r="BL568" i="5"/>
  <c r="BK568" i="5"/>
  <c r="BJ568" i="5"/>
  <c r="BI568" i="5"/>
  <c r="BH568" i="5"/>
  <c r="BG568" i="5"/>
  <c r="BF568" i="5"/>
  <c r="BD568" i="5"/>
  <c r="BC568" i="5"/>
  <c r="BA568" i="5"/>
  <c r="AQ568" i="5"/>
  <c r="AR568" i="5" s="1"/>
  <c r="AO568" i="5"/>
  <c r="AP568" i="5" s="1"/>
  <c r="AN568" i="5"/>
  <c r="AM568" i="5"/>
  <c r="AL568" i="5"/>
  <c r="AK568" i="5"/>
  <c r="BM567" i="5"/>
  <c r="BL567" i="5"/>
  <c r="BK567" i="5"/>
  <c r="BJ567" i="5"/>
  <c r="BI567" i="5"/>
  <c r="BH567" i="5"/>
  <c r="BG567" i="5"/>
  <c r="BF567" i="5"/>
  <c r="BC567" i="5"/>
  <c r="BA567" i="5"/>
  <c r="AU567" i="5"/>
  <c r="AR567" i="5"/>
  <c r="AW567" i="5" s="1"/>
  <c r="AQ567" i="5"/>
  <c r="AO567" i="5"/>
  <c r="AP567" i="5" s="1"/>
  <c r="AM567" i="5"/>
  <c r="AN567" i="5" s="1"/>
  <c r="AK567" i="5"/>
  <c r="AL567" i="5" s="1"/>
  <c r="BM566" i="5"/>
  <c r="BL566" i="5"/>
  <c r="BK566" i="5"/>
  <c r="BJ566" i="5"/>
  <c r="BI566" i="5"/>
  <c r="BH566" i="5"/>
  <c r="BG566" i="5"/>
  <c r="BD566" i="5" s="1"/>
  <c r="BF566" i="5"/>
  <c r="BA566" i="5"/>
  <c r="AR566" i="5"/>
  <c r="AQ566" i="5"/>
  <c r="AO566" i="5"/>
  <c r="AP566" i="5" s="1"/>
  <c r="AM566" i="5"/>
  <c r="AN566" i="5" s="1"/>
  <c r="AL566" i="5"/>
  <c r="AK566" i="5"/>
  <c r="BM565" i="5"/>
  <c r="BL565" i="5"/>
  <c r="BK565" i="5"/>
  <c r="BJ565" i="5"/>
  <c r="BI565" i="5"/>
  <c r="BH565" i="5"/>
  <c r="BG565" i="5"/>
  <c r="BF565" i="5"/>
  <c r="BC565" i="5" s="1"/>
  <c r="BA565" i="5"/>
  <c r="AQ565" i="5"/>
  <c r="AR565" i="5" s="1"/>
  <c r="AP565" i="5"/>
  <c r="AO565" i="5"/>
  <c r="AM565" i="5"/>
  <c r="AN565" i="5" s="1"/>
  <c r="AK565" i="5"/>
  <c r="AL565" i="5" s="1"/>
  <c r="AY565" i="5" s="1"/>
  <c r="BM564" i="5"/>
  <c r="BL564" i="5"/>
  <c r="BK564" i="5"/>
  <c r="BJ564" i="5"/>
  <c r="BI564" i="5"/>
  <c r="BH564" i="5"/>
  <c r="BG564" i="5"/>
  <c r="BF564" i="5"/>
  <c r="BA564" i="5"/>
  <c r="AR564" i="5"/>
  <c r="AQ564" i="5"/>
  <c r="AP564" i="5"/>
  <c r="AY564" i="5" s="1"/>
  <c r="AO564" i="5"/>
  <c r="AM564" i="5"/>
  <c r="AN564" i="5" s="1"/>
  <c r="AK564" i="5"/>
  <c r="AL564" i="5" s="1"/>
  <c r="BM563" i="5"/>
  <c r="BL563" i="5"/>
  <c r="BK563" i="5"/>
  <c r="BJ563" i="5"/>
  <c r="BI563" i="5"/>
  <c r="BH563" i="5"/>
  <c r="BG563" i="5"/>
  <c r="BF563" i="5"/>
  <c r="BA563" i="5"/>
  <c r="AQ563" i="5"/>
  <c r="AR563" i="5" s="1"/>
  <c r="AO563" i="5"/>
  <c r="AP563" i="5" s="1"/>
  <c r="AX563" i="5" s="1"/>
  <c r="AN563" i="5"/>
  <c r="AM563" i="5"/>
  <c r="AK563" i="5"/>
  <c r="AL563" i="5" s="1"/>
  <c r="BM562" i="5"/>
  <c r="BL562" i="5"/>
  <c r="BK562" i="5"/>
  <c r="BJ562" i="5"/>
  <c r="BI562" i="5"/>
  <c r="BH562" i="5"/>
  <c r="BG562" i="5"/>
  <c r="BF562" i="5"/>
  <c r="BA562" i="5"/>
  <c r="AQ562" i="5"/>
  <c r="AR562" i="5" s="1"/>
  <c r="AP562" i="5"/>
  <c r="AY562" i="5" s="1"/>
  <c r="AO562" i="5"/>
  <c r="AN562" i="5"/>
  <c r="AM562" i="5"/>
  <c r="AK562" i="5"/>
  <c r="AL562" i="5" s="1"/>
  <c r="BM561" i="5"/>
  <c r="BL561" i="5"/>
  <c r="BK561" i="5"/>
  <c r="BJ561" i="5"/>
  <c r="BI561" i="5"/>
  <c r="BH561" i="5"/>
  <c r="BG561" i="5"/>
  <c r="BF561" i="5"/>
  <c r="BD561" i="5"/>
  <c r="BC561" i="5"/>
  <c r="BA561" i="5"/>
  <c r="AW561" i="5"/>
  <c r="AQ561" i="5"/>
  <c r="AR561" i="5" s="1"/>
  <c r="AO561" i="5"/>
  <c r="AP561" i="5" s="1"/>
  <c r="AM561" i="5"/>
  <c r="AN561" i="5" s="1"/>
  <c r="AL561" i="5"/>
  <c r="AK561" i="5"/>
  <c r="BM560" i="5"/>
  <c r="BL560" i="5"/>
  <c r="BK560" i="5"/>
  <c r="BJ560" i="5"/>
  <c r="BI560" i="5"/>
  <c r="BH560" i="5"/>
  <c r="BG560" i="5"/>
  <c r="BF560" i="5"/>
  <c r="BD560" i="5"/>
  <c r="BC560" i="5"/>
  <c r="BA560" i="5"/>
  <c r="AV560" i="5"/>
  <c r="AQ560" i="5"/>
  <c r="AR560" i="5" s="1"/>
  <c r="AO560" i="5"/>
  <c r="AP560" i="5" s="1"/>
  <c r="AN560" i="5"/>
  <c r="AM560" i="5"/>
  <c r="AL560" i="5"/>
  <c r="AK560" i="5"/>
  <c r="BM559" i="5"/>
  <c r="BL559" i="5"/>
  <c r="BK559" i="5"/>
  <c r="BJ559" i="5"/>
  <c r="BI559" i="5"/>
  <c r="BH559" i="5"/>
  <c r="BG559" i="5"/>
  <c r="BF559" i="5"/>
  <c r="BC559" i="5"/>
  <c r="BA559" i="5"/>
  <c r="AU559" i="5"/>
  <c r="AR559" i="5"/>
  <c r="AW559" i="5" s="1"/>
  <c r="AQ559" i="5"/>
  <c r="AO559" i="5"/>
  <c r="AP559" i="5" s="1"/>
  <c r="AM559" i="5"/>
  <c r="AN559" i="5" s="1"/>
  <c r="AK559" i="5"/>
  <c r="AL559" i="5" s="1"/>
  <c r="BM558" i="5"/>
  <c r="BL558" i="5"/>
  <c r="BK558" i="5"/>
  <c r="BJ558" i="5"/>
  <c r="BI558" i="5"/>
  <c r="BH558" i="5"/>
  <c r="BG558" i="5"/>
  <c r="BD558" i="5" s="1"/>
  <c r="BF558" i="5"/>
  <c r="BA558" i="5"/>
  <c r="AR558" i="5"/>
  <c r="AV558" i="5" s="1"/>
  <c r="AQ558" i="5"/>
  <c r="AO558" i="5"/>
  <c r="AP558" i="5" s="1"/>
  <c r="AM558" i="5"/>
  <c r="AN558" i="5" s="1"/>
  <c r="AL558" i="5"/>
  <c r="AK558" i="5"/>
  <c r="BM557" i="5"/>
  <c r="BL557" i="5"/>
  <c r="BK557" i="5"/>
  <c r="BJ557" i="5"/>
  <c r="BI557" i="5"/>
  <c r="BH557" i="5"/>
  <c r="BG557" i="5"/>
  <c r="BF557" i="5"/>
  <c r="BC557" i="5" s="1"/>
  <c r="BA557" i="5"/>
  <c r="AQ557" i="5"/>
  <c r="AR557" i="5" s="1"/>
  <c r="AP557" i="5"/>
  <c r="AX557" i="5" s="1"/>
  <c r="AO557" i="5"/>
  <c r="AM557" i="5"/>
  <c r="AN557" i="5" s="1"/>
  <c r="AK557" i="5"/>
  <c r="AL557" i="5" s="1"/>
  <c r="AY557" i="5" s="1"/>
  <c r="BM556" i="5"/>
  <c r="BL556" i="5"/>
  <c r="BK556" i="5"/>
  <c r="BJ556" i="5"/>
  <c r="BI556" i="5"/>
  <c r="BH556" i="5"/>
  <c r="BG556" i="5"/>
  <c r="BF556" i="5"/>
  <c r="BA556" i="5"/>
  <c r="AR556" i="5"/>
  <c r="AQ556" i="5"/>
  <c r="AP556" i="5"/>
  <c r="AO556" i="5"/>
  <c r="AM556" i="5"/>
  <c r="AN556" i="5" s="1"/>
  <c r="AK556" i="5"/>
  <c r="AL556" i="5" s="1"/>
  <c r="BM555" i="5"/>
  <c r="BL555" i="5"/>
  <c r="BK555" i="5"/>
  <c r="BJ555" i="5"/>
  <c r="BI555" i="5"/>
  <c r="BH555" i="5"/>
  <c r="BG555" i="5"/>
  <c r="BF555" i="5"/>
  <c r="BC555" i="5" s="1"/>
  <c r="BA555" i="5"/>
  <c r="AQ555" i="5"/>
  <c r="AR555" i="5" s="1"/>
  <c r="AO555" i="5"/>
  <c r="AP555" i="5" s="1"/>
  <c r="AX555" i="5" s="1"/>
  <c r="AN555" i="5"/>
  <c r="AM555" i="5"/>
  <c r="AK555" i="5"/>
  <c r="AL555" i="5" s="1"/>
  <c r="AY555" i="5" s="1"/>
  <c r="BM554" i="5"/>
  <c r="BL554" i="5"/>
  <c r="BK554" i="5"/>
  <c r="BJ554" i="5"/>
  <c r="BI554" i="5"/>
  <c r="BH554" i="5"/>
  <c r="BG554" i="5"/>
  <c r="BF554" i="5"/>
  <c r="BA554" i="5"/>
  <c r="AX554" i="5"/>
  <c r="AQ554" i="5"/>
  <c r="AR554" i="5" s="1"/>
  <c r="AP554" i="5"/>
  <c r="AO554" i="5"/>
  <c r="AN554" i="5"/>
  <c r="AM554" i="5"/>
  <c r="AK554" i="5"/>
  <c r="AL554" i="5" s="1"/>
  <c r="BM553" i="5"/>
  <c r="BL553" i="5"/>
  <c r="BK553" i="5"/>
  <c r="BJ553" i="5"/>
  <c r="BI553" i="5"/>
  <c r="BH553" i="5"/>
  <c r="BG553" i="5"/>
  <c r="BF553" i="5"/>
  <c r="BD553" i="5"/>
  <c r="BC553" i="5"/>
  <c r="BA553" i="5"/>
  <c r="AQ553" i="5"/>
  <c r="AR553" i="5" s="1"/>
  <c r="AO553" i="5"/>
  <c r="AP553" i="5" s="1"/>
  <c r="AM553" i="5"/>
  <c r="AN553" i="5" s="1"/>
  <c r="AL553" i="5"/>
  <c r="AK553" i="5"/>
  <c r="BM552" i="5"/>
  <c r="BL552" i="5"/>
  <c r="BK552" i="5"/>
  <c r="BJ552" i="5"/>
  <c r="BI552" i="5"/>
  <c r="BH552" i="5"/>
  <c r="BG552" i="5"/>
  <c r="BF552" i="5"/>
  <c r="BD552" i="5"/>
  <c r="BC552" i="5"/>
  <c r="BA552" i="5"/>
  <c r="AQ552" i="5"/>
  <c r="AR552" i="5" s="1"/>
  <c r="AO552" i="5"/>
  <c r="AP552" i="5" s="1"/>
  <c r="AN552" i="5"/>
  <c r="AM552" i="5"/>
  <c r="AL552" i="5"/>
  <c r="AK552" i="5"/>
  <c r="BM551" i="5"/>
  <c r="BL551" i="5"/>
  <c r="BK551" i="5"/>
  <c r="BJ551" i="5"/>
  <c r="BI551" i="5"/>
  <c r="BH551" i="5"/>
  <c r="BG551" i="5"/>
  <c r="BF551" i="5"/>
  <c r="BC551" i="5"/>
  <c r="BA551" i="5"/>
  <c r="AU551" i="5"/>
  <c r="AS551" i="5" s="1"/>
  <c r="AR551" i="5"/>
  <c r="AW551" i="5" s="1"/>
  <c r="AQ551" i="5"/>
  <c r="AO551" i="5"/>
  <c r="AP551" i="5" s="1"/>
  <c r="AM551" i="5"/>
  <c r="AN551" i="5" s="1"/>
  <c r="AK551" i="5"/>
  <c r="AL551" i="5" s="1"/>
  <c r="BM550" i="5"/>
  <c r="BL550" i="5"/>
  <c r="BK550" i="5"/>
  <c r="BJ550" i="5"/>
  <c r="BI550" i="5"/>
  <c r="BH550" i="5"/>
  <c r="BG550" i="5"/>
  <c r="BD550" i="5" s="1"/>
  <c r="BF550" i="5"/>
  <c r="BA550" i="5"/>
  <c r="AR550" i="5"/>
  <c r="AQ550" i="5"/>
  <c r="AO550" i="5"/>
  <c r="AP550" i="5" s="1"/>
  <c r="AM550" i="5"/>
  <c r="AN550" i="5" s="1"/>
  <c r="AL550" i="5"/>
  <c r="AK550" i="5"/>
  <c r="BM549" i="5"/>
  <c r="BL549" i="5"/>
  <c r="BK549" i="5"/>
  <c r="BJ549" i="5"/>
  <c r="BI549" i="5"/>
  <c r="BH549" i="5"/>
  <c r="BG549" i="5"/>
  <c r="BF549" i="5"/>
  <c r="BA549" i="5"/>
  <c r="AQ549" i="5"/>
  <c r="AR549" i="5" s="1"/>
  <c r="AP549" i="5"/>
  <c r="AO549" i="5"/>
  <c r="AM549" i="5"/>
  <c r="AN549" i="5" s="1"/>
  <c r="AK549" i="5"/>
  <c r="AL549" i="5" s="1"/>
  <c r="AY549" i="5" s="1"/>
  <c r="BM548" i="5"/>
  <c r="BL548" i="5"/>
  <c r="BK548" i="5"/>
  <c r="BJ548" i="5"/>
  <c r="BI548" i="5"/>
  <c r="BH548" i="5"/>
  <c r="BG548" i="5"/>
  <c r="BF548" i="5"/>
  <c r="BA548" i="5"/>
  <c r="AR548" i="5"/>
  <c r="AQ548" i="5"/>
  <c r="AP548" i="5"/>
  <c r="AY548" i="5" s="1"/>
  <c r="AO548" i="5"/>
  <c r="AM548" i="5"/>
  <c r="AN548" i="5" s="1"/>
  <c r="AK548" i="5"/>
  <c r="AL548" i="5" s="1"/>
  <c r="BM547" i="5"/>
  <c r="BL547" i="5"/>
  <c r="BK547" i="5"/>
  <c r="BJ547" i="5"/>
  <c r="BI547" i="5"/>
  <c r="BH547" i="5"/>
  <c r="BG547" i="5"/>
  <c r="BD547" i="5" s="1"/>
  <c r="BF547" i="5"/>
  <c r="BA547" i="5"/>
  <c r="AY547" i="5"/>
  <c r="AW547" i="5"/>
  <c r="AQ547" i="5"/>
  <c r="AR547" i="5" s="1"/>
  <c r="AO547" i="5"/>
  <c r="AP547" i="5" s="1"/>
  <c r="AX547" i="5" s="1"/>
  <c r="AN547" i="5"/>
  <c r="AM547" i="5"/>
  <c r="AK547" i="5"/>
  <c r="AL547" i="5" s="1"/>
  <c r="BM546" i="5"/>
  <c r="BL546" i="5"/>
  <c r="BK546" i="5"/>
  <c r="BJ546" i="5"/>
  <c r="BI546" i="5"/>
  <c r="BH546" i="5"/>
  <c r="BG546" i="5"/>
  <c r="BF546" i="5"/>
  <c r="BD546" i="5"/>
  <c r="BC546" i="5"/>
  <c r="BA546" i="5"/>
  <c r="AQ546" i="5"/>
  <c r="AR546" i="5" s="1"/>
  <c r="AP546" i="5"/>
  <c r="AY546" i="5" s="1"/>
  <c r="AO546" i="5"/>
  <c r="AN546" i="5"/>
  <c r="AM546" i="5"/>
  <c r="AK546" i="5"/>
  <c r="AL546" i="5" s="1"/>
  <c r="BM545" i="5"/>
  <c r="BL545" i="5"/>
  <c r="BK545" i="5"/>
  <c r="BJ545" i="5"/>
  <c r="BI545" i="5"/>
  <c r="BH545" i="5"/>
  <c r="BG545" i="5"/>
  <c r="BF545" i="5"/>
  <c r="BD545" i="5"/>
  <c r="BC545" i="5"/>
  <c r="BA545" i="5"/>
  <c r="AW545" i="5"/>
  <c r="AU545" i="5"/>
  <c r="AQ545" i="5"/>
  <c r="AR545" i="5" s="1"/>
  <c r="AV545" i="5" s="1"/>
  <c r="AO545" i="5"/>
  <c r="AP545" i="5" s="1"/>
  <c r="AM545" i="5"/>
  <c r="AN545" i="5" s="1"/>
  <c r="AL545" i="5"/>
  <c r="AK545" i="5"/>
  <c r="BM544" i="5"/>
  <c r="BL544" i="5"/>
  <c r="BK544" i="5"/>
  <c r="BJ544" i="5"/>
  <c r="BI544" i="5"/>
  <c r="BH544" i="5"/>
  <c r="BG544" i="5"/>
  <c r="BF544" i="5"/>
  <c r="BD544" i="5"/>
  <c r="BC544" i="5"/>
  <c r="BA544" i="5"/>
  <c r="AQ544" i="5"/>
  <c r="AR544" i="5" s="1"/>
  <c r="AO544" i="5"/>
  <c r="AP544" i="5" s="1"/>
  <c r="AN544" i="5"/>
  <c r="AM544" i="5"/>
  <c r="AL544" i="5"/>
  <c r="AK544" i="5"/>
  <c r="BM543" i="5"/>
  <c r="BL543" i="5"/>
  <c r="BK543" i="5"/>
  <c r="BJ543" i="5"/>
  <c r="BI543" i="5"/>
  <c r="BH543" i="5"/>
  <c r="BG543" i="5"/>
  <c r="BF543" i="5"/>
  <c r="BC543" i="5"/>
  <c r="BA543" i="5"/>
  <c r="AU543" i="5"/>
  <c r="AS543" i="5" s="1"/>
  <c r="AR543" i="5"/>
  <c r="AQ543" i="5"/>
  <c r="AO543" i="5"/>
  <c r="AP543" i="5" s="1"/>
  <c r="AM543" i="5"/>
  <c r="AN543" i="5" s="1"/>
  <c r="AL543" i="5"/>
  <c r="AK543" i="5"/>
  <c r="BM542" i="5"/>
  <c r="BL542" i="5"/>
  <c r="BK542" i="5"/>
  <c r="BJ542" i="5"/>
  <c r="BI542" i="5"/>
  <c r="BH542" i="5"/>
  <c r="BG542" i="5"/>
  <c r="BF542" i="5"/>
  <c r="BA542" i="5"/>
  <c r="AR542" i="5"/>
  <c r="AQ542" i="5"/>
  <c r="AO542" i="5"/>
  <c r="AP542" i="5" s="1"/>
  <c r="AX542" i="5" s="1"/>
  <c r="AM542" i="5"/>
  <c r="AN542" i="5" s="1"/>
  <c r="AK542" i="5"/>
  <c r="AL542" i="5" s="1"/>
  <c r="AY542" i="5" s="1"/>
  <c r="BM541" i="5"/>
  <c r="BL541" i="5"/>
  <c r="BK541" i="5"/>
  <c r="BJ541" i="5"/>
  <c r="BI541" i="5"/>
  <c r="BH541" i="5"/>
  <c r="BG541" i="5"/>
  <c r="BF541" i="5"/>
  <c r="BA541" i="5"/>
  <c r="AQ541" i="5"/>
  <c r="AR541" i="5" s="1"/>
  <c r="AP541" i="5"/>
  <c r="AY541" i="5" s="1"/>
  <c r="AO541" i="5"/>
  <c r="AM541" i="5"/>
  <c r="AN541" i="5" s="1"/>
  <c r="AK541" i="5"/>
  <c r="AL541" i="5" s="1"/>
  <c r="BM540" i="5"/>
  <c r="BL540" i="5"/>
  <c r="BK540" i="5"/>
  <c r="BJ540" i="5"/>
  <c r="BI540" i="5"/>
  <c r="BH540" i="5"/>
  <c r="BG540" i="5"/>
  <c r="BF540" i="5"/>
  <c r="BA540" i="5"/>
  <c r="AQ540" i="5"/>
  <c r="AR540" i="5" s="1"/>
  <c r="AO540" i="5"/>
  <c r="AP540" i="5" s="1"/>
  <c r="AM540" i="5"/>
  <c r="AN540" i="5" s="1"/>
  <c r="AK540" i="5"/>
  <c r="AL540" i="5" s="1"/>
  <c r="BM539" i="5"/>
  <c r="BL539" i="5"/>
  <c r="BK539" i="5"/>
  <c r="BJ539" i="5"/>
  <c r="BI539" i="5"/>
  <c r="BH539" i="5"/>
  <c r="BG539" i="5"/>
  <c r="BF539" i="5"/>
  <c r="BD539" i="5"/>
  <c r="BA539" i="5"/>
  <c r="AR539" i="5"/>
  <c r="AU539" i="5" s="1"/>
  <c r="AQ539" i="5"/>
  <c r="AO539" i="5"/>
  <c r="AP539" i="5" s="1"/>
  <c r="AN539" i="5"/>
  <c r="AM539" i="5"/>
  <c r="AK539" i="5"/>
  <c r="AL539" i="5" s="1"/>
  <c r="BM538" i="5"/>
  <c r="BL538" i="5"/>
  <c r="BK538" i="5"/>
  <c r="BJ538" i="5"/>
  <c r="BI538" i="5"/>
  <c r="BH538" i="5"/>
  <c r="BG538" i="5"/>
  <c r="BF538" i="5"/>
  <c r="BD538" i="5"/>
  <c r="BC538" i="5"/>
  <c r="BA538" i="5"/>
  <c r="AQ538" i="5"/>
  <c r="AR538" i="5" s="1"/>
  <c r="AO538" i="5"/>
  <c r="AP538" i="5" s="1"/>
  <c r="AN538" i="5"/>
  <c r="AM538" i="5"/>
  <c r="AK538" i="5"/>
  <c r="AL538" i="5" s="1"/>
  <c r="BM537" i="5"/>
  <c r="BL537" i="5"/>
  <c r="BK537" i="5"/>
  <c r="BJ537" i="5"/>
  <c r="BI537" i="5"/>
  <c r="BH537" i="5"/>
  <c r="BG537" i="5"/>
  <c r="BF537" i="5"/>
  <c r="BD537" i="5"/>
  <c r="BC537" i="5"/>
  <c r="BA537" i="5"/>
  <c r="AQ537" i="5"/>
  <c r="AR537" i="5" s="1"/>
  <c r="AV537" i="5" s="1"/>
  <c r="AP537" i="5"/>
  <c r="AY537" i="5" s="1"/>
  <c r="AO537" i="5"/>
  <c r="AN537" i="5"/>
  <c r="AM537" i="5"/>
  <c r="AL537" i="5"/>
  <c r="AK537" i="5"/>
  <c r="BM536" i="5"/>
  <c r="BL536" i="5"/>
  <c r="BK536" i="5"/>
  <c r="BJ536" i="5"/>
  <c r="BI536" i="5"/>
  <c r="BH536" i="5"/>
  <c r="BG536" i="5"/>
  <c r="BF536" i="5"/>
  <c r="BD536" i="5"/>
  <c r="BC536" i="5"/>
  <c r="BA536" i="5"/>
  <c r="AQ536" i="5"/>
  <c r="AR536" i="5" s="1"/>
  <c r="AV536" i="5" s="1"/>
  <c r="AO536" i="5"/>
  <c r="AP536" i="5" s="1"/>
  <c r="AN536" i="5"/>
  <c r="AM536" i="5"/>
  <c r="AL536" i="5"/>
  <c r="AK536" i="5"/>
  <c r="BM535" i="5"/>
  <c r="BL535" i="5"/>
  <c r="BK535" i="5"/>
  <c r="BJ535" i="5"/>
  <c r="BI535" i="5"/>
  <c r="BH535" i="5"/>
  <c r="BG535" i="5"/>
  <c r="BF535" i="5"/>
  <c r="BC535" i="5"/>
  <c r="BA535" i="5"/>
  <c r="AR535" i="5"/>
  <c r="AV535" i="5" s="1"/>
  <c r="AQ535" i="5"/>
  <c r="AO535" i="5"/>
  <c r="AP535" i="5" s="1"/>
  <c r="AN535" i="5"/>
  <c r="AM535" i="5"/>
  <c r="AK535" i="5"/>
  <c r="AL535" i="5" s="1"/>
  <c r="BM534" i="5"/>
  <c r="BL534" i="5"/>
  <c r="BK534" i="5"/>
  <c r="BJ534" i="5"/>
  <c r="BI534" i="5"/>
  <c r="BH534" i="5"/>
  <c r="BG534" i="5"/>
  <c r="BD534" i="5" s="1"/>
  <c r="BF534" i="5"/>
  <c r="BC534" i="5"/>
  <c r="BA534" i="5"/>
  <c r="AR534" i="5"/>
  <c r="AW534" i="5" s="1"/>
  <c r="AQ534" i="5"/>
  <c r="AO534" i="5"/>
  <c r="AP534" i="5" s="1"/>
  <c r="AX534" i="5" s="1"/>
  <c r="AN534" i="5"/>
  <c r="AM534" i="5"/>
  <c r="AK534" i="5"/>
  <c r="AL534" i="5" s="1"/>
  <c r="BM533" i="5"/>
  <c r="BL533" i="5"/>
  <c r="BK533" i="5"/>
  <c r="BJ533" i="5"/>
  <c r="BI533" i="5"/>
  <c r="BH533" i="5"/>
  <c r="BG533" i="5"/>
  <c r="BF533" i="5"/>
  <c r="BC533" i="5" s="1"/>
  <c r="BA533" i="5"/>
  <c r="AU533" i="5"/>
  <c r="AT533" i="5"/>
  <c r="AD533" i="5" s="1"/>
  <c r="AS533" i="5"/>
  <c r="AC533" i="5" s="1"/>
  <c r="AR533" i="5"/>
  <c r="AQ533" i="5"/>
  <c r="AP533" i="5"/>
  <c r="AO533" i="5"/>
  <c r="AM533" i="5"/>
  <c r="AN533" i="5" s="1"/>
  <c r="AX533" i="5" s="1"/>
  <c r="AK533" i="5"/>
  <c r="AL533" i="5" s="1"/>
  <c r="BM532" i="5"/>
  <c r="BL532" i="5"/>
  <c r="BK532" i="5"/>
  <c r="BJ532" i="5"/>
  <c r="BI532" i="5"/>
  <c r="BH532" i="5"/>
  <c r="BG532" i="5"/>
  <c r="BF532" i="5"/>
  <c r="BA532" i="5"/>
  <c r="AQ532" i="5"/>
  <c r="AR532" i="5" s="1"/>
  <c r="AO532" i="5"/>
  <c r="AP532" i="5" s="1"/>
  <c r="AM532" i="5"/>
  <c r="AN532" i="5" s="1"/>
  <c r="AL532" i="5"/>
  <c r="AK532" i="5"/>
  <c r="BM531" i="5"/>
  <c r="BL531" i="5"/>
  <c r="BK531" i="5"/>
  <c r="BJ531" i="5"/>
  <c r="BI531" i="5"/>
  <c r="BH531" i="5"/>
  <c r="BD531" i="5" s="1"/>
  <c r="BG531" i="5"/>
  <c r="BF531" i="5"/>
  <c r="BA531" i="5"/>
  <c r="AQ531" i="5"/>
  <c r="AR531" i="5" s="1"/>
  <c r="AP531" i="5"/>
  <c r="AY531" i="5" s="1"/>
  <c r="AO531" i="5"/>
  <c r="AN531" i="5"/>
  <c r="AM531" i="5"/>
  <c r="AK531" i="5"/>
  <c r="AL531" i="5" s="1"/>
  <c r="BM530" i="5"/>
  <c r="BL530" i="5"/>
  <c r="BK530" i="5"/>
  <c r="BJ530" i="5"/>
  <c r="BI530" i="5"/>
  <c r="BH530" i="5"/>
  <c r="BG530" i="5"/>
  <c r="BF530" i="5"/>
  <c r="BD530" i="5"/>
  <c r="BC530" i="5"/>
  <c r="BA530" i="5"/>
  <c r="AU530" i="5"/>
  <c r="AR530" i="5"/>
  <c r="AW530" i="5" s="1"/>
  <c r="AQ530" i="5"/>
  <c r="AP530" i="5"/>
  <c r="AY530" i="5" s="1"/>
  <c r="AO530" i="5"/>
  <c r="AM530" i="5"/>
  <c r="AN530" i="5" s="1"/>
  <c r="AK530" i="5"/>
  <c r="AL530" i="5" s="1"/>
  <c r="BM529" i="5"/>
  <c r="BL529" i="5"/>
  <c r="BK529" i="5"/>
  <c r="BJ529" i="5"/>
  <c r="BI529" i="5"/>
  <c r="BH529" i="5"/>
  <c r="BG529" i="5"/>
  <c r="BF529" i="5"/>
  <c r="BC529" i="5" s="1"/>
  <c r="BA529" i="5"/>
  <c r="AU529" i="5"/>
  <c r="AQ529" i="5"/>
  <c r="AR529" i="5" s="1"/>
  <c r="AO529" i="5"/>
  <c r="AP529" i="5" s="1"/>
  <c r="AN529" i="5"/>
  <c r="AM529" i="5"/>
  <c r="AL529" i="5"/>
  <c r="AK529" i="5"/>
  <c r="BM528" i="5"/>
  <c r="BL528" i="5"/>
  <c r="BK528" i="5"/>
  <c r="BJ528" i="5"/>
  <c r="BI528" i="5"/>
  <c r="BH528" i="5"/>
  <c r="BG528" i="5"/>
  <c r="BF528" i="5"/>
  <c r="BD528" i="5"/>
  <c r="BC528" i="5"/>
  <c r="BA528" i="5"/>
  <c r="AQ528" i="5"/>
  <c r="AR528" i="5" s="1"/>
  <c r="AV528" i="5" s="1"/>
  <c r="AP528" i="5"/>
  <c r="AX528" i="5" s="1"/>
  <c r="AO528" i="5"/>
  <c r="AN528" i="5"/>
  <c r="AM528" i="5"/>
  <c r="AK528" i="5"/>
  <c r="AL528" i="5" s="1"/>
  <c r="BM527" i="5"/>
  <c r="BL527" i="5"/>
  <c r="BK527" i="5"/>
  <c r="BJ527" i="5"/>
  <c r="BI527" i="5"/>
  <c r="BH527" i="5"/>
  <c r="BG527" i="5"/>
  <c r="BF527" i="5"/>
  <c r="BD527" i="5"/>
  <c r="BC527" i="5"/>
  <c r="BA527" i="5"/>
  <c r="AU527" i="5"/>
  <c r="AT527" i="5"/>
  <c r="AD527" i="5" s="1"/>
  <c r="AS527" i="5"/>
  <c r="AC527" i="5" s="1"/>
  <c r="AR527" i="5"/>
  <c r="AW527" i="5" s="1"/>
  <c r="AQ527" i="5"/>
  <c r="AO527" i="5"/>
  <c r="AP527" i="5" s="1"/>
  <c r="AM527" i="5"/>
  <c r="AN527" i="5" s="1"/>
  <c r="AK527" i="5"/>
  <c r="AL527" i="5" s="1"/>
  <c r="BM526" i="5"/>
  <c r="BL526" i="5"/>
  <c r="BK526" i="5"/>
  <c r="BJ526" i="5"/>
  <c r="BI526" i="5"/>
  <c r="BH526" i="5"/>
  <c r="BG526" i="5"/>
  <c r="BD526" i="5" s="1"/>
  <c r="BF526" i="5"/>
  <c r="BA526" i="5"/>
  <c r="AV526" i="5"/>
  <c r="AU526" i="5"/>
  <c r="AR526" i="5"/>
  <c r="AQ526" i="5"/>
  <c r="AO526" i="5"/>
  <c r="AP526" i="5" s="1"/>
  <c r="AM526" i="5"/>
  <c r="AN526" i="5" s="1"/>
  <c r="AL526" i="5"/>
  <c r="AY526" i="5" s="1"/>
  <c r="AK526" i="5"/>
  <c r="BM525" i="5"/>
  <c r="BL525" i="5"/>
  <c r="BK525" i="5"/>
  <c r="BJ525" i="5"/>
  <c r="BI525" i="5"/>
  <c r="BH525" i="5"/>
  <c r="BG525" i="5"/>
  <c r="BF525" i="5"/>
  <c r="BC525" i="5" s="1"/>
  <c r="BA525" i="5"/>
  <c r="AQ525" i="5"/>
  <c r="AR525" i="5" s="1"/>
  <c r="AP525" i="5"/>
  <c r="AY525" i="5" s="1"/>
  <c r="AO525" i="5"/>
  <c r="AM525" i="5"/>
  <c r="AN525" i="5" s="1"/>
  <c r="AK525" i="5"/>
  <c r="AL525" i="5" s="1"/>
  <c r="BM524" i="5"/>
  <c r="BL524" i="5"/>
  <c r="BK524" i="5"/>
  <c r="BJ524" i="5"/>
  <c r="BI524" i="5"/>
  <c r="BH524" i="5"/>
  <c r="BG524" i="5"/>
  <c r="BF524" i="5"/>
  <c r="BA524" i="5"/>
  <c r="AR524" i="5"/>
  <c r="AQ524" i="5"/>
  <c r="AP524" i="5"/>
  <c r="AX524" i="5" s="1"/>
  <c r="AO524" i="5"/>
  <c r="AM524" i="5"/>
  <c r="AN524" i="5" s="1"/>
  <c r="AK524" i="5"/>
  <c r="AL524" i="5" s="1"/>
  <c r="BM523" i="5"/>
  <c r="BL523" i="5"/>
  <c r="BK523" i="5"/>
  <c r="BJ523" i="5"/>
  <c r="BI523" i="5"/>
  <c r="BH523" i="5"/>
  <c r="BG523" i="5"/>
  <c r="BF523" i="5"/>
  <c r="BC523" i="5" s="1"/>
  <c r="BA523" i="5"/>
  <c r="AW523" i="5"/>
  <c r="AV523" i="5"/>
  <c r="AS523" i="5"/>
  <c r="AT523" i="5" s="1"/>
  <c r="AR523" i="5"/>
  <c r="AU523" i="5" s="1"/>
  <c r="AQ523" i="5"/>
  <c r="AP523" i="5"/>
  <c r="AY523" i="5" s="1"/>
  <c r="AO523" i="5"/>
  <c r="AN523" i="5"/>
  <c r="AX523" i="5" s="1"/>
  <c r="AM523" i="5"/>
  <c r="AK523" i="5"/>
  <c r="AL523" i="5" s="1"/>
  <c r="AD523" i="5"/>
  <c r="BM522" i="5"/>
  <c r="BL522" i="5"/>
  <c r="BK522" i="5"/>
  <c r="BJ522" i="5"/>
  <c r="BI522" i="5"/>
  <c r="BH522" i="5"/>
  <c r="BG522" i="5"/>
  <c r="BF522" i="5"/>
  <c r="BD522" i="5" s="1"/>
  <c r="BA522" i="5"/>
  <c r="AR522" i="5"/>
  <c r="AV522" i="5" s="1"/>
  <c r="AQ522" i="5"/>
  <c r="AP522" i="5"/>
  <c r="AX522" i="5" s="1"/>
  <c r="AO522" i="5"/>
  <c r="AN522" i="5"/>
  <c r="AM522" i="5"/>
  <c r="AK522" i="5"/>
  <c r="AL522" i="5" s="1"/>
  <c r="AY522" i="5" s="1"/>
  <c r="BM521" i="5"/>
  <c r="BL521" i="5"/>
  <c r="BK521" i="5"/>
  <c r="BJ521" i="5"/>
  <c r="BI521" i="5"/>
  <c r="BH521" i="5"/>
  <c r="BG521" i="5"/>
  <c r="BF521" i="5"/>
  <c r="BC521" i="5" s="1"/>
  <c r="BA521" i="5"/>
  <c r="AQ521" i="5"/>
  <c r="AR521" i="5" s="1"/>
  <c r="AP521" i="5"/>
  <c r="AX521" i="5" s="1"/>
  <c r="AO521" i="5"/>
  <c r="AN521" i="5"/>
  <c r="AM521" i="5"/>
  <c r="AK521" i="5"/>
  <c r="AL521" i="5" s="1"/>
  <c r="AY521" i="5" s="1"/>
  <c r="BM520" i="5"/>
  <c r="BL520" i="5"/>
  <c r="BK520" i="5"/>
  <c r="BJ520" i="5"/>
  <c r="BI520" i="5"/>
  <c r="BH520" i="5"/>
  <c r="BG520" i="5"/>
  <c r="BF520" i="5"/>
  <c r="BA520" i="5"/>
  <c r="AQ520" i="5"/>
  <c r="AR520" i="5" s="1"/>
  <c r="AP520" i="5"/>
  <c r="AY520" i="5" s="1"/>
  <c r="AO520" i="5"/>
  <c r="AN520" i="5"/>
  <c r="AM520" i="5"/>
  <c r="AL520" i="5"/>
  <c r="AK520" i="5"/>
  <c r="BM519" i="5"/>
  <c r="BL519" i="5"/>
  <c r="BK519" i="5"/>
  <c r="BJ519" i="5"/>
  <c r="BI519" i="5"/>
  <c r="BH519" i="5"/>
  <c r="BG519" i="5"/>
  <c r="BF519" i="5"/>
  <c r="BC519" i="5" s="1"/>
  <c r="BD519" i="5"/>
  <c r="BA519" i="5"/>
  <c r="AQ519" i="5"/>
  <c r="AR519" i="5" s="1"/>
  <c r="AO519" i="5"/>
  <c r="AP519" i="5" s="1"/>
  <c r="AN519" i="5"/>
  <c r="AM519" i="5"/>
  <c r="AL519" i="5"/>
  <c r="AK519" i="5"/>
  <c r="BM518" i="5"/>
  <c r="BL518" i="5"/>
  <c r="BK518" i="5"/>
  <c r="BJ518" i="5"/>
  <c r="BI518" i="5"/>
  <c r="BH518" i="5"/>
  <c r="BG518" i="5"/>
  <c r="BF518" i="5"/>
  <c r="BD518" i="5"/>
  <c r="BC518" i="5"/>
  <c r="BA518" i="5"/>
  <c r="AU518" i="5"/>
  <c r="AR518" i="5"/>
  <c r="AQ518" i="5"/>
  <c r="AO518" i="5"/>
  <c r="AP518" i="5" s="1"/>
  <c r="AN518" i="5"/>
  <c r="AM518" i="5"/>
  <c r="AL518" i="5"/>
  <c r="AK518" i="5"/>
  <c r="BM517" i="5"/>
  <c r="BL517" i="5"/>
  <c r="BK517" i="5"/>
  <c r="BJ517" i="5"/>
  <c r="BI517" i="5"/>
  <c r="BH517" i="5"/>
  <c r="BG517" i="5"/>
  <c r="BF517" i="5"/>
  <c r="BD517" i="5"/>
  <c r="BC517" i="5"/>
  <c r="BA517" i="5"/>
  <c r="AU517" i="5"/>
  <c r="AR517" i="5"/>
  <c r="AQ517" i="5"/>
  <c r="AO517" i="5"/>
  <c r="AP517" i="5" s="1"/>
  <c r="AM517" i="5"/>
  <c r="AN517" i="5" s="1"/>
  <c r="AL517" i="5"/>
  <c r="AK517" i="5"/>
  <c r="BM516" i="5"/>
  <c r="BL516" i="5"/>
  <c r="BK516" i="5"/>
  <c r="BJ516" i="5"/>
  <c r="BI516" i="5"/>
  <c r="BH516" i="5"/>
  <c r="BD516" i="5" s="1"/>
  <c r="BG516" i="5"/>
  <c r="BF516" i="5"/>
  <c r="BC516" i="5"/>
  <c r="BA516" i="5"/>
  <c r="AU516" i="5"/>
  <c r="AT516" i="5"/>
  <c r="AD516" i="5" s="1"/>
  <c r="AS516" i="5"/>
  <c r="AC516" i="5" s="1"/>
  <c r="AR516" i="5"/>
  <c r="AW516" i="5" s="1"/>
  <c r="AQ516" i="5"/>
  <c r="AP516" i="5"/>
  <c r="AO516" i="5"/>
  <c r="AM516" i="5"/>
  <c r="AN516" i="5" s="1"/>
  <c r="AL516" i="5"/>
  <c r="AY516" i="5" s="1"/>
  <c r="AK516" i="5"/>
  <c r="BM515" i="5"/>
  <c r="BL515" i="5"/>
  <c r="BK515" i="5"/>
  <c r="BJ515" i="5"/>
  <c r="BI515" i="5"/>
  <c r="BH515" i="5"/>
  <c r="BG515" i="5"/>
  <c r="BC515" i="5" s="1"/>
  <c r="BF515" i="5"/>
  <c r="BA515" i="5"/>
  <c r="AR515" i="5"/>
  <c r="AW515" i="5" s="1"/>
  <c r="AQ515" i="5"/>
  <c r="AP515" i="5"/>
  <c r="AO515" i="5"/>
  <c r="AM515" i="5"/>
  <c r="AN515" i="5" s="1"/>
  <c r="AK515" i="5"/>
  <c r="AL515" i="5" s="1"/>
  <c r="AY515" i="5" s="1"/>
  <c r="BM514" i="5"/>
  <c r="BL514" i="5"/>
  <c r="BK514" i="5"/>
  <c r="BJ514" i="5"/>
  <c r="BI514" i="5"/>
  <c r="BH514" i="5"/>
  <c r="BG514" i="5"/>
  <c r="BF514" i="5"/>
  <c r="BD514" i="5" s="1"/>
  <c r="BA514" i="5"/>
  <c r="AR514" i="5"/>
  <c r="AV514" i="5" s="1"/>
  <c r="AQ514" i="5"/>
  <c r="AP514" i="5"/>
  <c r="AX514" i="5" s="1"/>
  <c r="AO514" i="5"/>
  <c r="AM514" i="5"/>
  <c r="AN514" i="5" s="1"/>
  <c r="AK514" i="5"/>
  <c r="AL514" i="5" s="1"/>
  <c r="AY514" i="5" s="1"/>
  <c r="BM513" i="5"/>
  <c r="BL513" i="5"/>
  <c r="BK513" i="5"/>
  <c r="BJ513" i="5"/>
  <c r="BI513" i="5"/>
  <c r="BH513" i="5"/>
  <c r="BG513" i="5"/>
  <c r="BF513" i="5"/>
  <c r="BC513" i="5" s="1"/>
  <c r="BA513" i="5"/>
  <c r="AQ513" i="5"/>
  <c r="AR513" i="5" s="1"/>
  <c r="AP513" i="5"/>
  <c r="AX513" i="5" s="1"/>
  <c r="AO513" i="5"/>
  <c r="AN513" i="5"/>
  <c r="AM513" i="5"/>
  <c r="AK513" i="5"/>
  <c r="AL513" i="5" s="1"/>
  <c r="AY513" i="5" s="1"/>
  <c r="BM512" i="5"/>
  <c r="BL512" i="5"/>
  <c r="BK512" i="5"/>
  <c r="BJ512" i="5"/>
  <c r="BI512" i="5"/>
  <c r="BH512" i="5"/>
  <c r="BG512" i="5"/>
  <c r="BF512" i="5"/>
  <c r="BA512" i="5"/>
  <c r="AQ512" i="5"/>
  <c r="AR512" i="5" s="1"/>
  <c r="AP512" i="5"/>
  <c r="AY512" i="5" s="1"/>
  <c r="AO512" i="5"/>
  <c r="AN512" i="5"/>
  <c r="AM512" i="5"/>
  <c r="AK512" i="5"/>
  <c r="AL512" i="5" s="1"/>
  <c r="BM511" i="5"/>
  <c r="BL511" i="5"/>
  <c r="BK511" i="5"/>
  <c r="BJ511" i="5"/>
  <c r="BI511" i="5"/>
  <c r="BH511" i="5"/>
  <c r="BG511" i="5"/>
  <c r="BF511" i="5"/>
  <c r="BC511" i="5" s="1"/>
  <c r="BD511" i="5"/>
  <c r="BA511" i="5"/>
  <c r="AQ511" i="5"/>
  <c r="AR511" i="5" s="1"/>
  <c r="AO511" i="5"/>
  <c r="AP511" i="5" s="1"/>
  <c r="AN511" i="5"/>
  <c r="AM511" i="5"/>
  <c r="AL511" i="5"/>
  <c r="AK511" i="5"/>
  <c r="BM510" i="5"/>
  <c r="BL510" i="5"/>
  <c r="BK510" i="5"/>
  <c r="BJ510" i="5"/>
  <c r="BI510" i="5"/>
  <c r="BH510" i="5"/>
  <c r="BG510" i="5"/>
  <c r="BF510" i="5"/>
  <c r="BD510" i="5"/>
  <c r="BC510" i="5"/>
  <c r="BA510" i="5"/>
  <c r="AQ510" i="5"/>
  <c r="AR510" i="5" s="1"/>
  <c r="AO510" i="5"/>
  <c r="AP510" i="5" s="1"/>
  <c r="AN510" i="5"/>
  <c r="AM510" i="5"/>
  <c r="AL510" i="5"/>
  <c r="AK510" i="5"/>
  <c r="BM509" i="5"/>
  <c r="BL509" i="5"/>
  <c r="BK509" i="5"/>
  <c r="BJ509" i="5"/>
  <c r="BI509" i="5"/>
  <c r="BH509" i="5"/>
  <c r="BG509" i="5"/>
  <c r="BF509" i="5"/>
  <c r="BD509" i="5"/>
  <c r="BC509" i="5"/>
  <c r="BA509" i="5"/>
  <c r="AU509" i="5"/>
  <c r="AR509" i="5"/>
  <c r="AQ509" i="5"/>
  <c r="AO509" i="5"/>
  <c r="AP509" i="5" s="1"/>
  <c r="AM509" i="5"/>
  <c r="AN509" i="5" s="1"/>
  <c r="AL509" i="5"/>
  <c r="AK509" i="5"/>
  <c r="BM508" i="5"/>
  <c r="BL508" i="5"/>
  <c r="BK508" i="5"/>
  <c r="BJ508" i="5"/>
  <c r="BI508" i="5"/>
  <c r="BH508" i="5"/>
  <c r="BD508" i="5" s="1"/>
  <c r="BG508" i="5"/>
  <c r="BF508" i="5"/>
  <c r="BC508" i="5"/>
  <c r="BA508" i="5"/>
  <c r="AU508" i="5"/>
  <c r="AT508" i="5"/>
  <c r="AD508" i="5" s="1"/>
  <c r="AS508" i="5"/>
  <c r="AC508" i="5" s="1"/>
  <c r="AR508" i="5"/>
  <c r="AQ508" i="5"/>
  <c r="AO508" i="5"/>
  <c r="AP508" i="5" s="1"/>
  <c r="AM508" i="5"/>
  <c r="AN508" i="5" s="1"/>
  <c r="AL508" i="5"/>
  <c r="AK508" i="5"/>
  <c r="BM507" i="5"/>
  <c r="BL507" i="5"/>
  <c r="BK507" i="5"/>
  <c r="BJ507" i="5"/>
  <c r="BI507" i="5"/>
  <c r="BH507" i="5"/>
  <c r="BG507" i="5"/>
  <c r="BC507" i="5" s="1"/>
  <c r="BF507" i="5"/>
  <c r="BA507" i="5"/>
  <c r="AR507" i="5"/>
  <c r="AW507" i="5" s="1"/>
  <c r="AQ507" i="5"/>
  <c r="AP507" i="5"/>
  <c r="AX507" i="5" s="1"/>
  <c r="AO507" i="5"/>
  <c r="AM507" i="5"/>
  <c r="AN507" i="5" s="1"/>
  <c r="AK507" i="5"/>
  <c r="AL507" i="5" s="1"/>
  <c r="AY507" i="5" s="1"/>
  <c r="BM506" i="5"/>
  <c r="BL506" i="5"/>
  <c r="BK506" i="5"/>
  <c r="BJ506" i="5"/>
  <c r="BI506" i="5"/>
  <c r="BH506" i="5"/>
  <c r="BG506" i="5"/>
  <c r="BF506" i="5"/>
  <c r="BD506" i="5" s="1"/>
  <c r="BA506" i="5"/>
  <c r="AR506" i="5"/>
  <c r="AV506" i="5" s="1"/>
  <c r="AQ506" i="5"/>
  <c r="AP506" i="5"/>
  <c r="AO506" i="5"/>
  <c r="AM506" i="5"/>
  <c r="AN506" i="5" s="1"/>
  <c r="AK506" i="5"/>
  <c r="AL506" i="5" s="1"/>
  <c r="AY506" i="5" s="1"/>
  <c r="BM505" i="5"/>
  <c r="BL505" i="5"/>
  <c r="BK505" i="5"/>
  <c r="BJ505" i="5"/>
  <c r="BI505" i="5"/>
  <c r="BH505" i="5"/>
  <c r="BG505" i="5"/>
  <c r="BF505" i="5"/>
  <c r="BC505" i="5" s="1"/>
  <c r="BA505" i="5"/>
  <c r="AQ505" i="5"/>
  <c r="AR505" i="5" s="1"/>
  <c r="AP505" i="5"/>
  <c r="AX505" i="5" s="1"/>
  <c r="AO505" i="5"/>
  <c r="AN505" i="5"/>
  <c r="AM505" i="5"/>
  <c r="AK505" i="5"/>
  <c r="AL505" i="5" s="1"/>
  <c r="AY505" i="5" s="1"/>
  <c r="BM504" i="5"/>
  <c r="BL504" i="5"/>
  <c r="BK504" i="5"/>
  <c r="BJ504" i="5"/>
  <c r="BI504" i="5"/>
  <c r="BH504" i="5"/>
  <c r="BG504" i="5"/>
  <c r="BF504" i="5"/>
  <c r="BA504" i="5"/>
  <c r="AQ504" i="5"/>
  <c r="AR504" i="5" s="1"/>
  <c r="AP504" i="5"/>
  <c r="AO504" i="5"/>
  <c r="AN504" i="5"/>
  <c r="AM504" i="5"/>
  <c r="AK504" i="5"/>
  <c r="AL504" i="5" s="1"/>
  <c r="BM503" i="5"/>
  <c r="BL503" i="5"/>
  <c r="BK503" i="5"/>
  <c r="BJ503" i="5"/>
  <c r="BI503" i="5"/>
  <c r="BH503" i="5"/>
  <c r="BG503" i="5"/>
  <c r="BF503" i="5"/>
  <c r="BC503" i="5" s="1"/>
  <c r="BD503" i="5"/>
  <c r="BA503" i="5"/>
  <c r="AQ503" i="5"/>
  <c r="AR503" i="5" s="1"/>
  <c r="AO503" i="5"/>
  <c r="AP503" i="5" s="1"/>
  <c r="AN503" i="5"/>
  <c r="AM503" i="5"/>
  <c r="AL503" i="5"/>
  <c r="AK503" i="5"/>
  <c r="BM502" i="5"/>
  <c r="BL502" i="5"/>
  <c r="BK502" i="5"/>
  <c r="BJ502" i="5"/>
  <c r="BI502" i="5"/>
  <c r="BH502" i="5"/>
  <c r="BG502" i="5"/>
  <c r="BF502" i="5"/>
  <c r="BD502" i="5"/>
  <c r="BC502" i="5"/>
  <c r="BA502" i="5"/>
  <c r="AQ502" i="5"/>
  <c r="AR502" i="5" s="1"/>
  <c r="AO502" i="5"/>
  <c r="AP502" i="5" s="1"/>
  <c r="AN502" i="5"/>
  <c r="AM502" i="5"/>
  <c r="AL502" i="5"/>
  <c r="AK502" i="5"/>
  <c r="BM501" i="5"/>
  <c r="BL501" i="5"/>
  <c r="BK501" i="5"/>
  <c r="BJ501" i="5"/>
  <c r="BI501" i="5"/>
  <c r="BH501" i="5"/>
  <c r="BG501" i="5"/>
  <c r="BF501" i="5"/>
  <c r="BD501" i="5"/>
  <c r="BC501" i="5"/>
  <c r="BA501" i="5"/>
  <c r="AU501" i="5"/>
  <c r="AR501" i="5"/>
  <c r="AQ501" i="5"/>
  <c r="AO501" i="5"/>
  <c r="AP501" i="5" s="1"/>
  <c r="AM501" i="5"/>
  <c r="AN501" i="5" s="1"/>
  <c r="AL501" i="5"/>
  <c r="AK501" i="5"/>
  <c r="BM500" i="5"/>
  <c r="BL500" i="5"/>
  <c r="BK500" i="5"/>
  <c r="BJ500" i="5"/>
  <c r="BI500" i="5"/>
  <c r="BH500" i="5"/>
  <c r="BD500" i="5" s="1"/>
  <c r="BG500" i="5"/>
  <c r="BF500" i="5"/>
  <c r="BC500" i="5"/>
  <c r="BA500" i="5"/>
  <c r="AU500" i="5"/>
  <c r="AT500" i="5"/>
  <c r="AD500" i="5" s="1"/>
  <c r="AS500" i="5"/>
  <c r="AC500" i="5" s="1"/>
  <c r="AR500" i="5"/>
  <c r="AQ500" i="5"/>
  <c r="AO500" i="5"/>
  <c r="AP500" i="5" s="1"/>
  <c r="AM500" i="5"/>
  <c r="AN500" i="5" s="1"/>
  <c r="AL500" i="5"/>
  <c r="AK500" i="5"/>
  <c r="BM499" i="5"/>
  <c r="BL499" i="5"/>
  <c r="BK499" i="5"/>
  <c r="BJ499" i="5"/>
  <c r="BI499" i="5"/>
  <c r="BH499" i="5"/>
  <c r="BG499" i="5"/>
  <c r="BC499" i="5" s="1"/>
  <c r="BF499" i="5"/>
  <c r="BA499" i="5"/>
  <c r="AR499" i="5"/>
  <c r="AW499" i="5" s="1"/>
  <c r="AQ499" i="5"/>
  <c r="AP499" i="5"/>
  <c r="AX499" i="5" s="1"/>
  <c r="AO499" i="5"/>
  <c r="AM499" i="5"/>
  <c r="AN499" i="5" s="1"/>
  <c r="AK499" i="5"/>
  <c r="AL499" i="5" s="1"/>
  <c r="AY499" i="5" s="1"/>
  <c r="BM498" i="5"/>
  <c r="BL498" i="5"/>
  <c r="BK498" i="5"/>
  <c r="BJ498" i="5"/>
  <c r="BI498" i="5"/>
  <c r="BH498" i="5"/>
  <c r="BG498" i="5"/>
  <c r="BF498" i="5"/>
  <c r="BA498" i="5"/>
  <c r="AR498" i="5"/>
  <c r="AQ498" i="5"/>
  <c r="AP498" i="5"/>
  <c r="AX498" i="5" s="1"/>
  <c r="AO498" i="5"/>
  <c r="AM498" i="5"/>
  <c r="AN498" i="5" s="1"/>
  <c r="AK498" i="5"/>
  <c r="AL498" i="5" s="1"/>
  <c r="AY498" i="5" s="1"/>
  <c r="BM497" i="5"/>
  <c r="BL497" i="5"/>
  <c r="BK497" i="5"/>
  <c r="BJ497" i="5"/>
  <c r="BI497" i="5"/>
  <c r="BH497" i="5"/>
  <c r="BG497" i="5"/>
  <c r="BF497" i="5"/>
  <c r="BC497" i="5" s="1"/>
  <c r="BA497" i="5"/>
  <c r="AQ497" i="5"/>
  <c r="AR497" i="5" s="1"/>
  <c r="AP497" i="5"/>
  <c r="AX497" i="5" s="1"/>
  <c r="AO497" i="5"/>
  <c r="AN497" i="5"/>
  <c r="AM497" i="5"/>
  <c r="AK497" i="5"/>
  <c r="AL497" i="5" s="1"/>
  <c r="AY497" i="5" s="1"/>
  <c r="BM496" i="5"/>
  <c r="BL496" i="5"/>
  <c r="BK496" i="5"/>
  <c r="BJ496" i="5"/>
  <c r="BI496" i="5"/>
  <c r="BH496" i="5"/>
  <c r="BG496" i="5"/>
  <c r="BF496" i="5"/>
  <c r="BA496" i="5"/>
  <c r="AQ496" i="5"/>
  <c r="AR496" i="5" s="1"/>
  <c r="AO496" i="5"/>
  <c r="AP496" i="5" s="1"/>
  <c r="AN496" i="5"/>
  <c r="AM496" i="5"/>
  <c r="AK496" i="5"/>
  <c r="AL496" i="5" s="1"/>
  <c r="BM495" i="5"/>
  <c r="BL495" i="5"/>
  <c r="BK495" i="5"/>
  <c r="BJ495" i="5"/>
  <c r="BI495" i="5"/>
  <c r="BH495" i="5"/>
  <c r="BG495" i="5"/>
  <c r="BF495" i="5"/>
  <c r="BC495" i="5" s="1"/>
  <c r="BD495" i="5"/>
  <c r="BA495" i="5"/>
  <c r="AV495" i="5"/>
  <c r="AQ495" i="5"/>
  <c r="AR495" i="5" s="1"/>
  <c r="AU495" i="5" s="1"/>
  <c r="AO495" i="5"/>
  <c r="AP495" i="5" s="1"/>
  <c r="AN495" i="5"/>
  <c r="AM495" i="5"/>
  <c r="AL495" i="5"/>
  <c r="AK495" i="5"/>
  <c r="BM494" i="5"/>
  <c r="BL494" i="5"/>
  <c r="BK494" i="5"/>
  <c r="BJ494" i="5"/>
  <c r="BI494" i="5"/>
  <c r="BH494" i="5"/>
  <c r="BG494" i="5"/>
  <c r="BF494" i="5"/>
  <c r="BD494" i="5"/>
  <c r="BC494" i="5"/>
  <c r="BA494" i="5"/>
  <c r="AQ494" i="5"/>
  <c r="AR494" i="5" s="1"/>
  <c r="AW494" i="5" s="1"/>
  <c r="AO494" i="5"/>
  <c r="AP494" i="5" s="1"/>
  <c r="AM494" i="5"/>
  <c r="AN494" i="5" s="1"/>
  <c r="AL494" i="5"/>
  <c r="AK494" i="5"/>
  <c r="BM493" i="5"/>
  <c r="BL493" i="5"/>
  <c r="BK493" i="5"/>
  <c r="BJ493" i="5"/>
  <c r="BI493" i="5"/>
  <c r="BH493" i="5"/>
  <c r="BG493" i="5"/>
  <c r="BF493" i="5"/>
  <c r="BD493" i="5"/>
  <c r="BC493" i="5"/>
  <c r="BA493" i="5"/>
  <c r="AU493" i="5"/>
  <c r="AR493" i="5"/>
  <c r="AQ493" i="5"/>
  <c r="AO493" i="5"/>
  <c r="AP493" i="5" s="1"/>
  <c r="AM493" i="5"/>
  <c r="AN493" i="5" s="1"/>
  <c r="AL493" i="5"/>
  <c r="AK493" i="5"/>
  <c r="BM492" i="5"/>
  <c r="BL492" i="5"/>
  <c r="BK492" i="5"/>
  <c r="BJ492" i="5"/>
  <c r="BI492" i="5"/>
  <c r="BH492" i="5"/>
  <c r="BG492" i="5"/>
  <c r="BF492" i="5"/>
  <c r="BD492" i="5"/>
  <c r="BC492" i="5"/>
  <c r="BA492" i="5"/>
  <c r="AU492" i="5"/>
  <c r="AS492" i="5"/>
  <c r="AC492" i="5" s="1"/>
  <c r="AR492" i="5"/>
  <c r="AQ492" i="5"/>
  <c r="AO492" i="5"/>
  <c r="AP492" i="5" s="1"/>
  <c r="AM492" i="5"/>
  <c r="AN492" i="5" s="1"/>
  <c r="AL492" i="5"/>
  <c r="AK492" i="5"/>
  <c r="BM491" i="5"/>
  <c r="BL491" i="5"/>
  <c r="BK491" i="5"/>
  <c r="BJ491" i="5"/>
  <c r="BI491" i="5"/>
  <c r="BH491" i="5"/>
  <c r="BC491" i="5" s="1"/>
  <c r="BG491" i="5"/>
  <c r="BF491" i="5"/>
  <c r="BA491" i="5"/>
  <c r="AR491" i="5"/>
  <c r="AQ491" i="5"/>
  <c r="AP491" i="5"/>
  <c r="AX491" i="5" s="1"/>
  <c r="AO491" i="5"/>
  <c r="AM491" i="5"/>
  <c r="AN491" i="5" s="1"/>
  <c r="AK491" i="5"/>
  <c r="AL491" i="5" s="1"/>
  <c r="AY491" i="5" s="1"/>
  <c r="BM490" i="5"/>
  <c r="BL490" i="5"/>
  <c r="BK490" i="5"/>
  <c r="BJ490" i="5"/>
  <c r="BI490" i="5"/>
  <c r="BH490" i="5"/>
  <c r="BG490" i="5"/>
  <c r="BF490" i="5"/>
  <c r="BD490" i="5" s="1"/>
  <c r="BA490" i="5"/>
  <c r="AY490" i="5"/>
  <c r="AR490" i="5"/>
  <c r="AQ490" i="5"/>
  <c r="AP490" i="5"/>
  <c r="AO490" i="5"/>
  <c r="AM490" i="5"/>
  <c r="AN490" i="5" s="1"/>
  <c r="AK490" i="5"/>
  <c r="AL490" i="5" s="1"/>
  <c r="BM489" i="5"/>
  <c r="BL489" i="5"/>
  <c r="BK489" i="5"/>
  <c r="BJ489" i="5"/>
  <c r="BI489" i="5"/>
  <c r="BH489" i="5"/>
  <c r="BG489" i="5"/>
  <c r="BF489" i="5"/>
  <c r="BA489" i="5"/>
  <c r="AQ489" i="5"/>
  <c r="AR489" i="5" s="1"/>
  <c r="AP489" i="5"/>
  <c r="AX489" i="5" s="1"/>
  <c r="AO489" i="5"/>
  <c r="AN489" i="5"/>
  <c r="AM489" i="5"/>
  <c r="AK489" i="5"/>
  <c r="AL489" i="5" s="1"/>
  <c r="AY489" i="5" s="1"/>
  <c r="BM488" i="5"/>
  <c r="BL488" i="5"/>
  <c r="BK488" i="5"/>
  <c r="BJ488" i="5"/>
  <c r="BI488" i="5"/>
  <c r="BH488" i="5"/>
  <c r="BG488" i="5"/>
  <c r="BF488" i="5"/>
  <c r="BA488" i="5"/>
  <c r="AQ488" i="5"/>
  <c r="AR488" i="5" s="1"/>
  <c r="AO488" i="5"/>
  <c r="AP488" i="5" s="1"/>
  <c r="AN488" i="5"/>
  <c r="AM488" i="5"/>
  <c r="AK488" i="5"/>
  <c r="AL488" i="5" s="1"/>
  <c r="BM487" i="5"/>
  <c r="BL487" i="5"/>
  <c r="BK487" i="5"/>
  <c r="BJ487" i="5"/>
  <c r="BI487" i="5"/>
  <c r="BH487" i="5"/>
  <c r="BG487" i="5"/>
  <c r="BF487" i="5"/>
  <c r="BC487" i="5" s="1"/>
  <c r="BD487" i="5"/>
  <c r="BA487" i="5"/>
  <c r="AV487" i="5"/>
  <c r="AQ487" i="5"/>
  <c r="AR487" i="5" s="1"/>
  <c r="AU487" i="5" s="1"/>
  <c r="AO487" i="5"/>
  <c r="AP487" i="5" s="1"/>
  <c r="AN487" i="5"/>
  <c r="AM487" i="5"/>
  <c r="AL487" i="5"/>
  <c r="AK487" i="5"/>
  <c r="BM486" i="5"/>
  <c r="BL486" i="5"/>
  <c r="BK486" i="5"/>
  <c r="BJ486" i="5"/>
  <c r="BI486" i="5"/>
  <c r="BH486" i="5"/>
  <c r="BG486" i="5"/>
  <c r="BF486" i="5"/>
  <c r="BD486" i="5"/>
  <c r="BC486" i="5"/>
  <c r="BA486" i="5"/>
  <c r="AQ486" i="5"/>
  <c r="AR486" i="5" s="1"/>
  <c r="AW486" i="5" s="1"/>
  <c r="AO486" i="5"/>
  <c r="AP486" i="5" s="1"/>
  <c r="AM486" i="5"/>
  <c r="AN486" i="5" s="1"/>
  <c r="AL486" i="5"/>
  <c r="AK486" i="5"/>
  <c r="BM485" i="5"/>
  <c r="BL485" i="5"/>
  <c r="BK485" i="5"/>
  <c r="BJ485" i="5"/>
  <c r="BI485" i="5"/>
  <c r="BH485" i="5"/>
  <c r="BG485" i="5"/>
  <c r="BF485" i="5"/>
  <c r="BD485" i="5"/>
  <c r="BC485" i="5"/>
  <c r="BA485" i="5"/>
  <c r="AU485" i="5"/>
  <c r="AR485" i="5"/>
  <c r="AQ485" i="5"/>
  <c r="AO485" i="5"/>
  <c r="AP485" i="5" s="1"/>
  <c r="AM485" i="5"/>
  <c r="AN485" i="5" s="1"/>
  <c r="AL485" i="5"/>
  <c r="AK485" i="5"/>
  <c r="BM484" i="5"/>
  <c r="BL484" i="5"/>
  <c r="BK484" i="5"/>
  <c r="BJ484" i="5"/>
  <c r="BI484" i="5"/>
  <c r="BH484" i="5"/>
  <c r="BG484" i="5"/>
  <c r="BF484" i="5"/>
  <c r="BD484" i="5"/>
  <c r="BC484" i="5"/>
  <c r="BA484" i="5"/>
  <c r="AU484" i="5"/>
  <c r="AS484" i="5"/>
  <c r="AC484" i="5" s="1"/>
  <c r="AR484" i="5"/>
  <c r="AQ484" i="5"/>
  <c r="AO484" i="5"/>
  <c r="AP484" i="5" s="1"/>
  <c r="AM484" i="5"/>
  <c r="AN484" i="5" s="1"/>
  <c r="AL484" i="5"/>
  <c r="AK484" i="5"/>
  <c r="BM483" i="5"/>
  <c r="BL483" i="5"/>
  <c r="BK483" i="5"/>
  <c r="BJ483" i="5"/>
  <c r="BI483" i="5"/>
  <c r="BH483" i="5"/>
  <c r="BC483" i="5" s="1"/>
  <c r="BG483" i="5"/>
  <c r="BF483" i="5"/>
  <c r="BA483" i="5"/>
  <c r="AR483" i="5"/>
  <c r="AQ483" i="5"/>
  <c r="AP483" i="5"/>
  <c r="AX483" i="5" s="1"/>
  <c r="AO483" i="5"/>
  <c r="AM483" i="5"/>
  <c r="AN483" i="5" s="1"/>
  <c r="AK483" i="5"/>
  <c r="AL483" i="5" s="1"/>
  <c r="AY483" i="5" s="1"/>
  <c r="BM482" i="5"/>
  <c r="BL482" i="5"/>
  <c r="BK482" i="5"/>
  <c r="BJ482" i="5"/>
  <c r="BI482" i="5"/>
  <c r="BH482" i="5"/>
  <c r="BG482" i="5"/>
  <c r="BF482" i="5"/>
  <c r="BA482" i="5"/>
  <c r="AY482" i="5"/>
  <c r="AR482" i="5"/>
  <c r="AQ482" i="5"/>
  <c r="AP482" i="5"/>
  <c r="AX482" i="5" s="1"/>
  <c r="AO482" i="5"/>
  <c r="AM482" i="5"/>
  <c r="AN482" i="5" s="1"/>
  <c r="AK482" i="5"/>
  <c r="AL482" i="5" s="1"/>
  <c r="BM481" i="5"/>
  <c r="BL481" i="5"/>
  <c r="BK481" i="5"/>
  <c r="BJ481" i="5"/>
  <c r="BI481" i="5"/>
  <c r="BH481" i="5"/>
  <c r="BG481" i="5"/>
  <c r="BF481" i="5"/>
  <c r="BA481" i="5"/>
  <c r="AX481" i="5"/>
  <c r="AR481" i="5"/>
  <c r="AQ481" i="5"/>
  <c r="AP481" i="5"/>
  <c r="AO481" i="5"/>
  <c r="AN481" i="5"/>
  <c r="AM481" i="5"/>
  <c r="AK481" i="5"/>
  <c r="AL481" i="5" s="1"/>
  <c r="AY481" i="5" s="1"/>
  <c r="BM480" i="5"/>
  <c r="BL480" i="5"/>
  <c r="BK480" i="5"/>
  <c r="BJ480" i="5"/>
  <c r="BI480" i="5"/>
  <c r="BH480" i="5"/>
  <c r="BG480" i="5"/>
  <c r="BF480" i="5"/>
  <c r="BA480" i="5"/>
  <c r="AY480" i="5"/>
  <c r="AX480" i="5"/>
  <c r="AR480" i="5"/>
  <c r="AQ480" i="5"/>
  <c r="AP480" i="5"/>
  <c r="AO480" i="5"/>
  <c r="AN480" i="5"/>
  <c r="AM480" i="5"/>
  <c r="AK480" i="5"/>
  <c r="AL480" i="5" s="1"/>
  <c r="BM479" i="5"/>
  <c r="BL479" i="5"/>
  <c r="BK479" i="5"/>
  <c r="BJ479" i="5"/>
  <c r="BI479" i="5"/>
  <c r="BH479" i="5"/>
  <c r="BG479" i="5"/>
  <c r="BF479" i="5"/>
  <c r="BC479" i="5" s="1"/>
  <c r="BA479" i="5"/>
  <c r="AQ479" i="5"/>
  <c r="AR479" i="5" s="1"/>
  <c r="AU479" i="5" s="1"/>
  <c r="AP479" i="5"/>
  <c r="AY479" i="5" s="1"/>
  <c r="AO479" i="5"/>
  <c r="AN479" i="5"/>
  <c r="AM479" i="5"/>
  <c r="AL479" i="5"/>
  <c r="AK479" i="5"/>
  <c r="BM478" i="5"/>
  <c r="BL478" i="5"/>
  <c r="BK478" i="5"/>
  <c r="BJ478" i="5"/>
  <c r="BI478" i="5"/>
  <c r="BH478" i="5"/>
  <c r="BG478" i="5"/>
  <c r="BF478" i="5"/>
  <c r="BC478" i="5" s="1"/>
  <c r="BD478" i="5"/>
  <c r="BA478" i="5"/>
  <c r="AQ478" i="5"/>
  <c r="AR478" i="5" s="1"/>
  <c r="AW478" i="5" s="1"/>
  <c r="AP478" i="5"/>
  <c r="AY478" i="5" s="1"/>
  <c r="AO478" i="5"/>
  <c r="AM478" i="5"/>
  <c r="AN478" i="5" s="1"/>
  <c r="AL478" i="5"/>
  <c r="AK478" i="5"/>
  <c r="BM477" i="5"/>
  <c r="BL477" i="5"/>
  <c r="BK477" i="5"/>
  <c r="BJ477" i="5"/>
  <c r="BI477" i="5"/>
  <c r="BH477" i="5"/>
  <c r="BG477" i="5"/>
  <c r="BF477" i="5"/>
  <c r="BD477" i="5"/>
  <c r="BC477" i="5"/>
  <c r="BA477" i="5"/>
  <c r="AW477" i="5"/>
  <c r="AV477" i="5"/>
  <c r="AU477" i="5"/>
  <c r="AR477" i="5"/>
  <c r="AQ477" i="5"/>
  <c r="AO477" i="5"/>
  <c r="AP477" i="5" s="1"/>
  <c r="AM477" i="5"/>
  <c r="AN477" i="5" s="1"/>
  <c r="AL477" i="5"/>
  <c r="AK477" i="5"/>
  <c r="BM476" i="5"/>
  <c r="BL476" i="5"/>
  <c r="BK476" i="5"/>
  <c r="BJ476" i="5"/>
  <c r="BI476" i="5"/>
  <c r="BH476" i="5"/>
  <c r="BD476" i="5" s="1"/>
  <c r="BG476" i="5"/>
  <c r="BF476" i="5"/>
  <c r="BC476" i="5"/>
  <c r="BA476" i="5"/>
  <c r="AR476" i="5"/>
  <c r="AW476" i="5" s="1"/>
  <c r="AQ476" i="5"/>
  <c r="AO476" i="5"/>
  <c r="AP476" i="5" s="1"/>
  <c r="AM476" i="5"/>
  <c r="AN476" i="5" s="1"/>
  <c r="AL476" i="5"/>
  <c r="AK476" i="5"/>
  <c r="BM475" i="5"/>
  <c r="BL475" i="5"/>
  <c r="BK475" i="5"/>
  <c r="BJ475" i="5"/>
  <c r="BI475" i="5"/>
  <c r="BH475" i="5"/>
  <c r="BG475" i="5"/>
  <c r="BF475" i="5"/>
  <c r="BC475" i="5"/>
  <c r="BA475" i="5"/>
  <c r="AR475" i="5"/>
  <c r="AQ475" i="5"/>
  <c r="AP475" i="5"/>
  <c r="AO475" i="5"/>
  <c r="AM475" i="5"/>
  <c r="AN475" i="5" s="1"/>
  <c r="AK475" i="5"/>
  <c r="AL475" i="5" s="1"/>
  <c r="AY475" i="5" s="1"/>
  <c r="BM474" i="5"/>
  <c r="BL474" i="5"/>
  <c r="BK474" i="5"/>
  <c r="BJ474" i="5"/>
  <c r="BI474" i="5"/>
  <c r="BH474" i="5"/>
  <c r="BG474" i="5"/>
  <c r="BF474" i="5"/>
  <c r="BA474" i="5"/>
  <c r="AR474" i="5"/>
  <c r="AQ474" i="5"/>
  <c r="AP474" i="5"/>
  <c r="AO474" i="5"/>
  <c r="AM474" i="5"/>
  <c r="AN474" i="5" s="1"/>
  <c r="AX474" i="5" s="1"/>
  <c r="AK474" i="5"/>
  <c r="AL474" i="5" s="1"/>
  <c r="AY474" i="5" s="1"/>
  <c r="BM473" i="5"/>
  <c r="BL473" i="5"/>
  <c r="BK473" i="5"/>
  <c r="BJ473" i="5"/>
  <c r="BI473" i="5"/>
  <c r="BH473" i="5"/>
  <c r="BG473" i="5"/>
  <c r="BF473" i="5"/>
  <c r="BC473" i="5" s="1"/>
  <c r="BA473" i="5"/>
  <c r="AS473" i="5"/>
  <c r="AT473" i="5" s="1"/>
  <c r="AR473" i="5"/>
  <c r="AU473" i="5" s="1"/>
  <c r="AQ473" i="5"/>
  <c r="AO473" i="5"/>
  <c r="AP473" i="5" s="1"/>
  <c r="AN473" i="5"/>
  <c r="AM473" i="5"/>
  <c r="AK473" i="5"/>
  <c r="AL473" i="5" s="1"/>
  <c r="AD473" i="5"/>
  <c r="BM472" i="5"/>
  <c r="BL472" i="5"/>
  <c r="BK472" i="5"/>
  <c r="BJ472" i="5"/>
  <c r="BI472" i="5"/>
  <c r="BH472" i="5"/>
  <c r="BG472" i="5"/>
  <c r="BD472" i="5" s="1"/>
  <c r="BF472" i="5"/>
  <c r="BA472" i="5"/>
  <c r="AQ472" i="5"/>
  <c r="AR472" i="5" s="1"/>
  <c r="AO472" i="5"/>
  <c r="AP472" i="5" s="1"/>
  <c r="AN472" i="5"/>
  <c r="AM472" i="5"/>
  <c r="AK472" i="5"/>
  <c r="AL472" i="5" s="1"/>
  <c r="BM471" i="5"/>
  <c r="BL471" i="5"/>
  <c r="BK471" i="5"/>
  <c r="BJ471" i="5"/>
  <c r="BI471" i="5"/>
  <c r="BH471" i="5"/>
  <c r="BG471" i="5"/>
  <c r="BF471" i="5"/>
  <c r="BD471" i="5" s="1"/>
  <c r="BC471" i="5"/>
  <c r="BA471" i="5"/>
  <c r="AQ471" i="5"/>
  <c r="AR471" i="5" s="1"/>
  <c r="AW471" i="5" s="1"/>
  <c r="AP471" i="5"/>
  <c r="AY471" i="5" s="1"/>
  <c r="AO471" i="5"/>
  <c r="AM471" i="5"/>
  <c r="AN471" i="5" s="1"/>
  <c r="AX471" i="5" s="1"/>
  <c r="AL471" i="5"/>
  <c r="AK471" i="5"/>
  <c r="BM470" i="5"/>
  <c r="BL470" i="5"/>
  <c r="BK470" i="5"/>
  <c r="BJ470" i="5"/>
  <c r="BI470" i="5"/>
  <c r="BH470" i="5"/>
  <c r="BG470" i="5"/>
  <c r="BF470" i="5"/>
  <c r="BD470" i="5" s="1"/>
  <c r="BA470" i="5"/>
  <c r="AQ470" i="5"/>
  <c r="AR470" i="5" s="1"/>
  <c r="AP470" i="5"/>
  <c r="AO470" i="5"/>
  <c r="AM470" i="5"/>
  <c r="AN470" i="5" s="1"/>
  <c r="AK470" i="5"/>
  <c r="AL470" i="5" s="1"/>
  <c r="AY470" i="5" s="1"/>
  <c r="BM469" i="5"/>
  <c r="BL469" i="5"/>
  <c r="BK469" i="5"/>
  <c r="BJ469" i="5"/>
  <c r="BI469" i="5"/>
  <c r="BH469" i="5"/>
  <c r="BG469" i="5"/>
  <c r="BF469" i="5"/>
  <c r="BC469" i="5" s="1"/>
  <c r="BA469" i="5"/>
  <c r="AR469" i="5"/>
  <c r="AU469" i="5" s="1"/>
  <c r="AQ469" i="5"/>
  <c r="AP469" i="5"/>
  <c r="AO469" i="5"/>
  <c r="AN469" i="5"/>
  <c r="AM469" i="5"/>
  <c r="AK469" i="5"/>
  <c r="AL469" i="5" s="1"/>
  <c r="BM468" i="5"/>
  <c r="BL468" i="5"/>
  <c r="BK468" i="5"/>
  <c r="BJ468" i="5"/>
  <c r="BI468" i="5"/>
  <c r="BH468" i="5"/>
  <c r="BD468" i="5" s="1"/>
  <c r="BG468" i="5"/>
  <c r="BC468" i="5" s="1"/>
  <c r="BF468" i="5"/>
  <c r="BA468" i="5"/>
  <c r="AR468" i="5"/>
  <c r="AV468" i="5" s="1"/>
  <c r="AQ468" i="5"/>
  <c r="AO468" i="5"/>
  <c r="AP468" i="5" s="1"/>
  <c r="AN468" i="5"/>
  <c r="AM468" i="5"/>
  <c r="AK468" i="5"/>
  <c r="AL468" i="5" s="1"/>
  <c r="BM467" i="5"/>
  <c r="BL467" i="5"/>
  <c r="BK467" i="5"/>
  <c r="BJ467" i="5"/>
  <c r="BI467" i="5"/>
  <c r="BH467" i="5"/>
  <c r="BG467" i="5"/>
  <c r="BC467" i="5" s="1"/>
  <c r="BF467" i="5"/>
  <c r="BD467" i="5"/>
  <c r="BA467" i="5"/>
  <c r="AY467" i="5"/>
  <c r="AQ467" i="5"/>
  <c r="AR467" i="5" s="1"/>
  <c r="AP467" i="5"/>
  <c r="AX467" i="5" s="1"/>
  <c r="AO467" i="5"/>
  <c r="AN467" i="5"/>
  <c r="AM467" i="5"/>
  <c r="AL467" i="5"/>
  <c r="AK467" i="5"/>
  <c r="BM466" i="5"/>
  <c r="BL466" i="5"/>
  <c r="BK466" i="5"/>
  <c r="BJ466" i="5"/>
  <c r="BI466" i="5"/>
  <c r="BH466" i="5"/>
  <c r="BG466" i="5"/>
  <c r="BF466" i="5"/>
  <c r="BC466" i="5"/>
  <c r="BA466" i="5"/>
  <c r="AQ466" i="5"/>
  <c r="AR466" i="5" s="1"/>
  <c r="AP466" i="5"/>
  <c r="AY466" i="5" s="1"/>
  <c r="AO466" i="5"/>
  <c r="AM466" i="5"/>
  <c r="AN466" i="5" s="1"/>
  <c r="AL466" i="5"/>
  <c r="AK466" i="5"/>
  <c r="BM465" i="5"/>
  <c r="BL465" i="5"/>
  <c r="BK465" i="5"/>
  <c r="BJ465" i="5"/>
  <c r="BI465" i="5"/>
  <c r="BH465" i="5"/>
  <c r="BG465" i="5"/>
  <c r="BF465" i="5"/>
  <c r="BC465" i="5" s="1"/>
  <c r="BD465" i="5"/>
  <c r="BA465" i="5"/>
  <c r="AR465" i="5"/>
  <c r="AU465" i="5" s="1"/>
  <c r="AQ465" i="5"/>
  <c r="AO465" i="5"/>
  <c r="AP465" i="5" s="1"/>
  <c r="AN465" i="5"/>
  <c r="AM465" i="5"/>
  <c r="AL465" i="5"/>
  <c r="AK465" i="5"/>
  <c r="BM464" i="5"/>
  <c r="BL464" i="5"/>
  <c r="BK464" i="5"/>
  <c r="BJ464" i="5"/>
  <c r="BI464" i="5"/>
  <c r="BH464" i="5"/>
  <c r="BG464" i="5"/>
  <c r="BF464" i="5"/>
  <c r="BD464" i="5"/>
  <c r="BA464" i="5"/>
  <c r="AR464" i="5"/>
  <c r="AQ464" i="5"/>
  <c r="AO464" i="5"/>
  <c r="AP464" i="5" s="1"/>
  <c r="AN464" i="5"/>
  <c r="AM464" i="5"/>
  <c r="AK464" i="5"/>
  <c r="AL464" i="5" s="1"/>
  <c r="BM463" i="5"/>
  <c r="BL463" i="5"/>
  <c r="BK463" i="5"/>
  <c r="BJ463" i="5"/>
  <c r="BI463" i="5"/>
  <c r="BH463" i="5"/>
  <c r="BC463" i="5" s="1"/>
  <c r="BG463" i="5"/>
  <c r="BD463" i="5" s="1"/>
  <c r="BF463" i="5"/>
  <c r="BA463" i="5"/>
  <c r="AY463" i="5"/>
  <c r="AR463" i="5"/>
  <c r="AW463" i="5" s="1"/>
  <c r="AQ463" i="5"/>
  <c r="AP463" i="5"/>
  <c r="AX463" i="5" s="1"/>
  <c r="AO463" i="5"/>
  <c r="AM463" i="5"/>
  <c r="AN463" i="5" s="1"/>
  <c r="AL463" i="5"/>
  <c r="AK463" i="5"/>
  <c r="BM462" i="5"/>
  <c r="BL462" i="5"/>
  <c r="BK462" i="5"/>
  <c r="BJ462" i="5"/>
  <c r="BI462" i="5"/>
  <c r="BH462" i="5"/>
  <c r="BG462" i="5"/>
  <c r="BF462" i="5"/>
  <c r="BD462" i="5" s="1"/>
  <c r="BA462" i="5"/>
  <c r="AY462" i="5"/>
  <c r="AQ462" i="5"/>
  <c r="AR462" i="5" s="1"/>
  <c r="AP462" i="5"/>
  <c r="AX462" i="5" s="1"/>
  <c r="AO462" i="5"/>
  <c r="AM462" i="5"/>
  <c r="AN462" i="5" s="1"/>
  <c r="AL462" i="5"/>
  <c r="AK462" i="5"/>
  <c r="BM461" i="5"/>
  <c r="BL461" i="5"/>
  <c r="BK461" i="5"/>
  <c r="BJ461" i="5"/>
  <c r="BI461" i="5"/>
  <c r="BH461" i="5"/>
  <c r="BG461" i="5"/>
  <c r="BF461" i="5"/>
  <c r="BC461" i="5" s="1"/>
  <c r="BA461" i="5"/>
  <c r="AR461" i="5"/>
  <c r="AU461" i="5" s="1"/>
  <c r="AQ461" i="5"/>
  <c r="AP461" i="5"/>
  <c r="AY461" i="5" s="1"/>
  <c r="AO461" i="5"/>
  <c r="AN461" i="5"/>
  <c r="AM461" i="5"/>
  <c r="AK461" i="5"/>
  <c r="AL461" i="5" s="1"/>
  <c r="BM460" i="5"/>
  <c r="BL460" i="5"/>
  <c r="BK460" i="5"/>
  <c r="BJ460" i="5"/>
  <c r="BI460" i="5"/>
  <c r="BH460" i="5"/>
  <c r="BD460" i="5" s="1"/>
  <c r="BG460" i="5"/>
  <c r="BC460" i="5" s="1"/>
  <c r="BF460" i="5"/>
  <c r="BA460" i="5"/>
  <c r="AR460" i="5"/>
  <c r="AQ460" i="5"/>
  <c r="AO460" i="5"/>
  <c r="AP460" i="5" s="1"/>
  <c r="AN460" i="5"/>
  <c r="AM460" i="5"/>
  <c r="AK460" i="5"/>
  <c r="AL460" i="5" s="1"/>
  <c r="BM459" i="5"/>
  <c r="BL459" i="5"/>
  <c r="BK459" i="5"/>
  <c r="BJ459" i="5"/>
  <c r="BI459" i="5"/>
  <c r="BH459" i="5"/>
  <c r="BG459" i="5"/>
  <c r="BC459" i="5" s="1"/>
  <c r="BF459" i="5"/>
  <c r="BD459" i="5"/>
  <c r="BA459" i="5"/>
  <c r="AY459" i="5"/>
  <c r="AQ459" i="5"/>
  <c r="AR459" i="5" s="1"/>
  <c r="AP459" i="5"/>
  <c r="AX459" i="5" s="1"/>
  <c r="AO459" i="5"/>
  <c r="AN459" i="5"/>
  <c r="AM459" i="5"/>
  <c r="AL459" i="5"/>
  <c r="AK459" i="5"/>
  <c r="BM458" i="5"/>
  <c r="BL458" i="5"/>
  <c r="BK458" i="5"/>
  <c r="BJ458" i="5"/>
  <c r="BI458" i="5"/>
  <c r="BH458" i="5"/>
  <c r="BG458" i="5"/>
  <c r="BF458" i="5"/>
  <c r="BC458" i="5"/>
  <c r="BA458" i="5"/>
  <c r="AQ458" i="5"/>
  <c r="AR458" i="5" s="1"/>
  <c r="AP458" i="5"/>
  <c r="AY458" i="5" s="1"/>
  <c r="AO458" i="5"/>
  <c r="AM458" i="5"/>
  <c r="AN458" i="5" s="1"/>
  <c r="AL458" i="5"/>
  <c r="AK458" i="5"/>
  <c r="BM457" i="5"/>
  <c r="BL457" i="5"/>
  <c r="BK457" i="5"/>
  <c r="BJ457" i="5"/>
  <c r="BI457" i="5"/>
  <c r="BH457" i="5"/>
  <c r="BG457" i="5"/>
  <c r="BF457" i="5"/>
  <c r="BC457" i="5" s="1"/>
  <c r="BD457" i="5"/>
  <c r="BA457" i="5"/>
  <c r="AR457" i="5"/>
  <c r="AU457" i="5" s="1"/>
  <c r="AQ457" i="5"/>
  <c r="AO457" i="5"/>
  <c r="AP457" i="5" s="1"/>
  <c r="AN457" i="5"/>
  <c r="AM457" i="5"/>
  <c r="AL457" i="5"/>
  <c r="AK457" i="5"/>
  <c r="BM456" i="5"/>
  <c r="BL456" i="5"/>
  <c r="BK456" i="5"/>
  <c r="BJ456" i="5"/>
  <c r="BI456" i="5"/>
  <c r="BH456" i="5"/>
  <c r="BG456" i="5"/>
  <c r="BF456" i="5"/>
  <c r="BD456" i="5"/>
  <c r="BA456" i="5"/>
  <c r="AR456" i="5"/>
  <c r="AW456" i="5" s="1"/>
  <c r="AQ456" i="5"/>
  <c r="AO456" i="5"/>
  <c r="AP456" i="5" s="1"/>
  <c r="AN456" i="5"/>
  <c r="AM456" i="5"/>
  <c r="AK456" i="5"/>
  <c r="AL456" i="5" s="1"/>
  <c r="BM455" i="5"/>
  <c r="BL455" i="5"/>
  <c r="BK455" i="5"/>
  <c r="BJ455" i="5"/>
  <c r="BI455" i="5"/>
  <c r="BH455" i="5"/>
  <c r="BC455" i="5" s="1"/>
  <c r="BG455" i="5"/>
  <c r="BD455" i="5" s="1"/>
  <c r="BF455" i="5"/>
  <c r="BA455" i="5"/>
  <c r="AY455" i="5"/>
  <c r="AR455" i="5"/>
  <c r="AW455" i="5" s="1"/>
  <c r="AQ455" i="5"/>
  <c r="AP455" i="5"/>
  <c r="AX455" i="5" s="1"/>
  <c r="AO455" i="5"/>
  <c r="AM455" i="5"/>
  <c r="AN455" i="5" s="1"/>
  <c r="AL455" i="5"/>
  <c r="AK455" i="5"/>
  <c r="BM454" i="5"/>
  <c r="BL454" i="5"/>
  <c r="BK454" i="5"/>
  <c r="BJ454" i="5"/>
  <c r="BI454" i="5"/>
  <c r="BH454" i="5"/>
  <c r="BG454" i="5"/>
  <c r="BF454" i="5"/>
  <c r="BD454" i="5" s="1"/>
  <c r="BA454" i="5"/>
  <c r="AY454" i="5"/>
  <c r="AQ454" i="5"/>
  <c r="AR454" i="5" s="1"/>
  <c r="AP454" i="5"/>
  <c r="AX454" i="5" s="1"/>
  <c r="AO454" i="5"/>
  <c r="AM454" i="5"/>
  <c r="AN454" i="5" s="1"/>
  <c r="AL454" i="5"/>
  <c r="AK454" i="5"/>
  <c r="BM453" i="5"/>
  <c r="BL453" i="5"/>
  <c r="BK453" i="5"/>
  <c r="BJ453" i="5"/>
  <c r="BI453" i="5"/>
  <c r="BH453" i="5"/>
  <c r="BG453" i="5"/>
  <c r="BF453" i="5"/>
  <c r="BC453" i="5" s="1"/>
  <c r="BA453" i="5"/>
  <c r="AR453" i="5"/>
  <c r="AU453" i="5" s="1"/>
  <c r="AQ453" i="5"/>
  <c r="AP453" i="5"/>
  <c r="AO453" i="5"/>
  <c r="AN453" i="5"/>
  <c r="AM453" i="5"/>
  <c r="AK453" i="5"/>
  <c r="AL453" i="5" s="1"/>
  <c r="BM452" i="5"/>
  <c r="BL452" i="5"/>
  <c r="BK452" i="5"/>
  <c r="BJ452" i="5"/>
  <c r="BI452" i="5"/>
  <c r="BH452" i="5"/>
  <c r="BD452" i="5" s="1"/>
  <c r="BG452" i="5"/>
  <c r="BC452" i="5" s="1"/>
  <c r="BF452" i="5"/>
  <c r="BA452" i="5"/>
  <c r="AR452" i="5"/>
  <c r="AV452" i="5" s="1"/>
  <c r="AQ452" i="5"/>
  <c r="AO452" i="5"/>
  <c r="AP452" i="5" s="1"/>
  <c r="AN452" i="5"/>
  <c r="AM452" i="5"/>
  <c r="AK452" i="5"/>
  <c r="AL452" i="5" s="1"/>
  <c r="BM451" i="5"/>
  <c r="BL451" i="5"/>
  <c r="BK451" i="5"/>
  <c r="BJ451" i="5"/>
  <c r="BI451" i="5"/>
  <c r="BH451" i="5"/>
  <c r="BG451" i="5"/>
  <c r="BC451" i="5" s="1"/>
  <c r="BF451" i="5"/>
  <c r="BD451" i="5"/>
  <c r="BA451" i="5"/>
  <c r="AY451" i="5"/>
  <c r="AQ451" i="5"/>
  <c r="AR451" i="5" s="1"/>
  <c r="AP451" i="5"/>
  <c r="AX451" i="5" s="1"/>
  <c r="AO451" i="5"/>
  <c r="AN451" i="5"/>
  <c r="AM451" i="5"/>
  <c r="AL451" i="5"/>
  <c r="AK451" i="5"/>
  <c r="BM450" i="5"/>
  <c r="BL450" i="5"/>
  <c r="BK450" i="5"/>
  <c r="BJ450" i="5"/>
  <c r="BI450" i="5"/>
  <c r="BH450" i="5"/>
  <c r="BG450" i="5"/>
  <c r="BF450" i="5"/>
  <c r="BC450" i="5"/>
  <c r="BA450" i="5"/>
  <c r="AQ450" i="5"/>
  <c r="AR450" i="5" s="1"/>
  <c r="AP450" i="5"/>
  <c r="AY450" i="5" s="1"/>
  <c r="AO450" i="5"/>
  <c r="AM450" i="5"/>
  <c r="AN450" i="5" s="1"/>
  <c r="AL450" i="5"/>
  <c r="AK450" i="5"/>
  <c r="BM449" i="5"/>
  <c r="BL449" i="5"/>
  <c r="BK449" i="5"/>
  <c r="BJ449" i="5"/>
  <c r="BI449" i="5"/>
  <c r="BH449" i="5"/>
  <c r="BG449" i="5"/>
  <c r="BF449" i="5"/>
  <c r="BC449" i="5" s="1"/>
  <c r="BD449" i="5"/>
  <c r="BA449" i="5"/>
  <c r="AR449" i="5"/>
  <c r="AU449" i="5" s="1"/>
  <c r="AQ449" i="5"/>
  <c r="AO449" i="5"/>
  <c r="AP449" i="5" s="1"/>
  <c r="AN449" i="5"/>
  <c r="AM449" i="5"/>
  <c r="AL449" i="5"/>
  <c r="AK449" i="5"/>
  <c r="BM448" i="5"/>
  <c r="BL448" i="5"/>
  <c r="BK448" i="5"/>
  <c r="BJ448" i="5"/>
  <c r="BI448" i="5"/>
  <c r="BH448" i="5"/>
  <c r="BG448" i="5"/>
  <c r="BF448" i="5"/>
  <c r="BD448" i="5"/>
  <c r="BA448" i="5"/>
  <c r="AR448" i="5"/>
  <c r="AQ448" i="5"/>
  <c r="AO448" i="5"/>
  <c r="AP448" i="5" s="1"/>
  <c r="AN448" i="5"/>
  <c r="AM448" i="5"/>
  <c r="AK448" i="5"/>
  <c r="AL448" i="5" s="1"/>
  <c r="BM447" i="5"/>
  <c r="BL447" i="5"/>
  <c r="BK447" i="5"/>
  <c r="BJ447" i="5"/>
  <c r="BI447" i="5"/>
  <c r="BH447" i="5"/>
  <c r="BC447" i="5" s="1"/>
  <c r="BG447" i="5"/>
  <c r="BD447" i="5" s="1"/>
  <c r="BF447" i="5"/>
  <c r="BA447" i="5"/>
  <c r="AY447" i="5"/>
  <c r="AR447" i="5"/>
  <c r="AW447" i="5" s="1"/>
  <c r="AQ447" i="5"/>
  <c r="AP447" i="5"/>
  <c r="AO447" i="5"/>
  <c r="AM447" i="5"/>
  <c r="AN447" i="5" s="1"/>
  <c r="AL447" i="5"/>
  <c r="AK447" i="5"/>
  <c r="BM446" i="5"/>
  <c r="BL446" i="5"/>
  <c r="BK446" i="5"/>
  <c r="BJ446" i="5"/>
  <c r="BI446" i="5"/>
  <c r="BH446" i="5"/>
  <c r="BG446" i="5"/>
  <c r="BF446" i="5"/>
  <c r="BD446" i="5" s="1"/>
  <c r="BA446" i="5"/>
  <c r="AY446" i="5"/>
  <c r="AQ446" i="5"/>
  <c r="AR446" i="5" s="1"/>
  <c r="AP446" i="5"/>
  <c r="AO446" i="5"/>
  <c r="AM446" i="5"/>
  <c r="AN446" i="5" s="1"/>
  <c r="AL446" i="5"/>
  <c r="AK446" i="5"/>
  <c r="BM445" i="5"/>
  <c r="BL445" i="5"/>
  <c r="BK445" i="5"/>
  <c r="BJ445" i="5"/>
  <c r="BI445" i="5"/>
  <c r="BH445" i="5"/>
  <c r="BG445" i="5"/>
  <c r="BF445" i="5"/>
  <c r="BC445" i="5" s="1"/>
  <c r="BA445" i="5"/>
  <c r="AR445" i="5"/>
  <c r="AU445" i="5" s="1"/>
  <c r="AQ445" i="5"/>
  <c r="AP445" i="5"/>
  <c r="AY445" i="5" s="1"/>
  <c r="AO445" i="5"/>
  <c r="AN445" i="5"/>
  <c r="AM445" i="5"/>
  <c r="AK445" i="5"/>
  <c r="AL445" i="5" s="1"/>
  <c r="BM444" i="5"/>
  <c r="BL444" i="5"/>
  <c r="BK444" i="5"/>
  <c r="BJ444" i="5"/>
  <c r="BI444" i="5"/>
  <c r="BH444" i="5"/>
  <c r="BD444" i="5" s="1"/>
  <c r="BG444" i="5"/>
  <c r="BC444" i="5" s="1"/>
  <c r="BF444" i="5"/>
  <c r="BA444" i="5"/>
  <c r="AR444" i="5"/>
  <c r="AQ444" i="5"/>
  <c r="AO444" i="5"/>
  <c r="AP444" i="5" s="1"/>
  <c r="AN444" i="5"/>
  <c r="AM444" i="5"/>
  <c r="AK444" i="5"/>
  <c r="AL444" i="5" s="1"/>
  <c r="BM443" i="5"/>
  <c r="BL443" i="5"/>
  <c r="BK443" i="5"/>
  <c r="BJ443" i="5"/>
  <c r="BI443" i="5"/>
  <c r="BH443" i="5"/>
  <c r="BG443" i="5"/>
  <c r="BC443" i="5" s="1"/>
  <c r="BF443" i="5"/>
  <c r="BD443" i="5"/>
  <c r="BA443" i="5"/>
  <c r="AY443" i="5"/>
  <c r="AQ443" i="5"/>
  <c r="AR443" i="5" s="1"/>
  <c r="AP443" i="5"/>
  <c r="AX443" i="5" s="1"/>
  <c r="AO443" i="5"/>
  <c r="AN443" i="5"/>
  <c r="AM443" i="5"/>
  <c r="AL443" i="5"/>
  <c r="AK443" i="5"/>
  <c r="BM442" i="5"/>
  <c r="BL442" i="5"/>
  <c r="BK442" i="5"/>
  <c r="BJ442" i="5"/>
  <c r="BI442" i="5"/>
  <c r="BH442" i="5"/>
  <c r="BG442" i="5"/>
  <c r="BF442" i="5"/>
  <c r="BC442" i="5"/>
  <c r="BA442" i="5"/>
  <c r="AQ442" i="5"/>
  <c r="AR442" i="5" s="1"/>
  <c r="AP442" i="5"/>
  <c r="AY442" i="5" s="1"/>
  <c r="AO442" i="5"/>
  <c r="AM442" i="5"/>
  <c r="AN442" i="5" s="1"/>
  <c r="AL442" i="5"/>
  <c r="AK442" i="5"/>
  <c r="BM441" i="5"/>
  <c r="BL441" i="5"/>
  <c r="BK441" i="5"/>
  <c r="BJ441" i="5"/>
  <c r="BI441" i="5"/>
  <c r="BH441" i="5"/>
  <c r="BG441" i="5"/>
  <c r="BF441" i="5"/>
  <c r="BC441" i="5" s="1"/>
  <c r="BD441" i="5"/>
  <c r="BA441" i="5"/>
  <c r="AR441" i="5"/>
  <c r="AU441" i="5" s="1"/>
  <c r="AQ441" i="5"/>
  <c r="AO441" i="5"/>
  <c r="AP441" i="5" s="1"/>
  <c r="AN441" i="5"/>
  <c r="AM441" i="5"/>
  <c r="AL441" i="5"/>
  <c r="AK441" i="5"/>
  <c r="BM440" i="5"/>
  <c r="BL440" i="5"/>
  <c r="BK440" i="5"/>
  <c r="BJ440" i="5"/>
  <c r="BI440" i="5"/>
  <c r="BH440" i="5"/>
  <c r="BG440" i="5"/>
  <c r="BF440" i="5"/>
  <c r="BD440" i="5"/>
  <c r="BA440" i="5"/>
  <c r="AR440" i="5"/>
  <c r="AQ440" i="5"/>
  <c r="AO440" i="5"/>
  <c r="AP440" i="5" s="1"/>
  <c r="AN440" i="5"/>
  <c r="AM440" i="5"/>
  <c r="AK440" i="5"/>
  <c r="AL440" i="5" s="1"/>
  <c r="BM439" i="5"/>
  <c r="BL439" i="5"/>
  <c r="BK439" i="5"/>
  <c r="BJ439" i="5"/>
  <c r="BI439" i="5"/>
  <c r="BH439" i="5"/>
  <c r="BC439" i="5" s="1"/>
  <c r="BG439" i="5"/>
  <c r="BD439" i="5" s="1"/>
  <c r="BF439" i="5"/>
  <c r="BA439" i="5"/>
  <c r="AY439" i="5"/>
  <c r="AR439" i="5"/>
  <c r="AW439" i="5" s="1"/>
  <c r="AQ439" i="5"/>
  <c r="AP439" i="5"/>
  <c r="AX439" i="5" s="1"/>
  <c r="AO439" i="5"/>
  <c r="AM439" i="5"/>
  <c r="AN439" i="5" s="1"/>
  <c r="AL439" i="5"/>
  <c r="AK439" i="5"/>
  <c r="BM438" i="5"/>
  <c r="BL438" i="5"/>
  <c r="BK438" i="5"/>
  <c r="BJ438" i="5"/>
  <c r="BI438" i="5"/>
  <c r="BH438" i="5"/>
  <c r="BG438" i="5"/>
  <c r="BF438" i="5"/>
  <c r="BD438" i="5" s="1"/>
  <c r="BA438" i="5"/>
  <c r="AY438" i="5"/>
  <c r="AQ438" i="5"/>
  <c r="AR438" i="5" s="1"/>
  <c r="AP438" i="5"/>
  <c r="AX438" i="5" s="1"/>
  <c r="AO438" i="5"/>
  <c r="AM438" i="5"/>
  <c r="AN438" i="5" s="1"/>
  <c r="AL438" i="5"/>
  <c r="AK438" i="5"/>
  <c r="BM437" i="5"/>
  <c r="BL437" i="5"/>
  <c r="BK437" i="5"/>
  <c r="BJ437" i="5"/>
  <c r="BI437" i="5"/>
  <c r="BH437" i="5"/>
  <c r="BG437" i="5"/>
  <c r="BF437" i="5"/>
  <c r="BC437" i="5" s="1"/>
  <c r="BA437" i="5"/>
  <c r="AR437" i="5"/>
  <c r="AU437" i="5" s="1"/>
  <c r="AQ437" i="5"/>
  <c r="AP437" i="5"/>
  <c r="AY437" i="5" s="1"/>
  <c r="AO437" i="5"/>
  <c r="AN437" i="5"/>
  <c r="AM437" i="5"/>
  <c r="AK437" i="5"/>
  <c r="AL437" i="5" s="1"/>
  <c r="BM436" i="5"/>
  <c r="BL436" i="5"/>
  <c r="BK436" i="5"/>
  <c r="BJ436" i="5"/>
  <c r="BI436" i="5"/>
  <c r="BH436" i="5"/>
  <c r="BD436" i="5" s="1"/>
  <c r="BG436" i="5"/>
  <c r="BC436" i="5" s="1"/>
  <c r="BF436" i="5"/>
  <c r="BA436" i="5"/>
  <c r="AR436" i="5"/>
  <c r="AQ436" i="5"/>
  <c r="AO436" i="5"/>
  <c r="AP436" i="5" s="1"/>
  <c r="AN436" i="5"/>
  <c r="AM436" i="5"/>
  <c r="AK436" i="5"/>
  <c r="AL436" i="5" s="1"/>
  <c r="BM435" i="5"/>
  <c r="BL435" i="5"/>
  <c r="BK435" i="5"/>
  <c r="BJ435" i="5"/>
  <c r="BI435" i="5"/>
  <c r="BH435" i="5"/>
  <c r="BG435" i="5"/>
  <c r="BC435" i="5" s="1"/>
  <c r="BF435" i="5"/>
  <c r="BD435" i="5"/>
  <c r="BA435" i="5"/>
  <c r="AY435" i="5"/>
  <c r="AQ435" i="5"/>
  <c r="AR435" i="5" s="1"/>
  <c r="AP435" i="5"/>
  <c r="AX435" i="5" s="1"/>
  <c r="AO435" i="5"/>
  <c r="AN435" i="5"/>
  <c r="AM435" i="5"/>
  <c r="AL435" i="5"/>
  <c r="AK435" i="5"/>
  <c r="BM434" i="5"/>
  <c r="BL434" i="5"/>
  <c r="BK434" i="5"/>
  <c r="BJ434" i="5"/>
  <c r="BI434" i="5"/>
  <c r="BH434" i="5"/>
  <c r="BG434" i="5"/>
  <c r="BF434" i="5"/>
  <c r="BC434" i="5"/>
  <c r="BA434" i="5"/>
  <c r="AQ434" i="5"/>
  <c r="AR434" i="5" s="1"/>
  <c r="AP434" i="5"/>
  <c r="AY434" i="5" s="1"/>
  <c r="AO434" i="5"/>
  <c r="AM434" i="5"/>
  <c r="AN434" i="5" s="1"/>
  <c r="AL434" i="5"/>
  <c r="AK434" i="5"/>
  <c r="BM433" i="5"/>
  <c r="BL433" i="5"/>
  <c r="BK433" i="5"/>
  <c r="BJ433" i="5"/>
  <c r="BI433" i="5"/>
  <c r="BH433" i="5"/>
  <c r="BG433" i="5"/>
  <c r="BF433" i="5"/>
  <c r="BC433" i="5" s="1"/>
  <c r="BD433" i="5"/>
  <c r="BA433" i="5"/>
  <c r="AR433" i="5"/>
  <c r="AU433" i="5" s="1"/>
  <c r="AQ433" i="5"/>
  <c r="AO433" i="5"/>
  <c r="AP433" i="5" s="1"/>
  <c r="AN433" i="5"/>
  <c r="AM433" i="5"/>
  <c r="AL433" i="5"/>
  <c r="AK433" i="5"/>
  <c r="BM432" i="5"/>
  <c r="BL432" i="5"/>
  <c r="BK432" i="5"/>
  <c r="BJ432" i="5"/>
  <c r="BI432" i="5"/>
  <c r="BH432" i="5"/>
  <c r="BG432" i="5"/>
  <c r="BF432" i="5"/>
  <c r="BD432" i="5"/>
  <c r="BA432" i="5"/>
  <c r="AR432" i="5"/>
  <c r="AW432" i="5" s="1"/>
  <c r="AQ432" i="5"/>
  <c r="AO432" i="5"/>
  <c r="AP432" i="5" s="1"/>
  <c r="AN432" i="5"/>
  <c r="AM432" i="5"/>
  <c r="AK432" i="5"/>
  <c r="AL432" i="5" s="1"/>
  <c r="BM431" i="5"/>
  <c r="BL431" i="5"/>
  <c r="BK431" i="5"/>
  <c r="BJ431" i="5"/>
  <c r="BI431" i="5"/>
  <c r="BH431" i="5"/>
  <c r="BC431" i="5" s="1"/>
  <c r="BG431" i="5"/>
  <c r="BD431" i="5" s="1"/>
  <c r="BF431" i="5"/>
  <c r="BA431" i="5"/>
  <c r="AY431" i="5"/>
  <c r="AR431" i="5"/>
  <c r="AW431" i="5" s="1"/>
  <c r="AQ431" i="5"/>
  <c r="AP431" i="5"/>
  <c r="AO431" i="5"/>
  <c r="AM431" i="5"/>
  <c r="AN431" i="5" s="1"/>
  <c r="AL431" i="5"/>
  <c r="AK431" i="5"/>
  <c r="BM430" i="5"/>
  <c r="BL430" i="5"/>
  <c r="BK430" i="5"/>
  <c r="BJ430" i="5"/>
  <c r="BI430" i="5"/>
  <c r="BH430" i="5"/>
  <c r="BG430" i="5"/>
  <c r="BF430" i="5"/>
  <c r="BD430" i="5" s="1"/>
  <c r="BA430" i="5"/>
  <c r="AY430" i="5"/>
  <c r="AQ430" i="5"/>
  <c r="AR430" i="5" s="1"/>
  <c r="AP430" i="5"/>
  <c r="AO430" i="5"/>
  <c r="AM430" i="5"/>
  <c r="AN430" i="5" s="1"/>
  <c r="AL430" i="5"/>
  <c r="AK430" i="5"/>
  <c r="BM429" i="5"/>
  <c r="BL429" i="5"/>
  <c r="BK429" i="5"/>
  <c r="BJ429" i="5"/>
  <c r="BI429" i="5"/>
  <c r="BH429" i="5"/>
  <c r="BG429" i="5"/>
  <c r="BF429" i="5"/>
  <c r="BC429" i="5" s="1"/>
  <c r="BA429" i="5"/>
  <c r="AR429" i="5"/>
  <c r="AU429" i="5" s="1"/>
  <c r="AQ429" i="5"/>
  <c r="AP429" i="5"/>
  <c r="AO429" i="5"/>
  <c r="AN429" i="5"/>
  <c r="AM429" i="5"/>
  <c r="AK429" i="5"/>
  <c r="AL429" i="5" s="1"/>
  <c r="BM428" i="5"/>
  <c r="BL428" i="5"/>
  <c r="BK428" i="5"/>
  <c r="BJ428" i="5"/>
  <c r="BI428" i="5"/>
  <c r="BH428" i="5"/>
  <c r="BD428" i="5" s="1"/>
  <c r="BG428" i="5"/>
  <c r="BC428" i="5" s="1"/>
  <c r="BF428" i="5"/>
  <c r="BA428" i="5"/>
  <c r="AR428" i="5"/>
  <c r="AV428" i="5" s="1"/>
  <c r="AQ428" i="5"/>
  <c r="AO428" i="5"/>
  <c r="AP428" i="5" s="1"/>
  <c r="AN428" i="5"/>
  <c r="AM428" i="5"/>
  <c r="AK428" i="5"/>
  <c r="AL428" i="5" s="1"/>
  <c r="BM427" i="5"/>
  <c r="BL427" i="5"/>
  <c r="BK427" i="5"/>
  <c r="BJ427" i="5"/>
  <c r="BI427" i="5"/>
  <c r="BH427" i="5"/>
  <c r="BG427" i="5"/>
  <c r="BC427" i="5" s="1"/>
  <c r="BF427" i="5"/>
  <c r="BD427" i="5"/>
  <c r="BA427" i="5"/>
  <c r="AY427" i="5"/>
  <c r="AQ427" i="5"/>
  <c r="AR427" i="5" s="1"/>
  <c r="AP427" i="5"/>
  <c r="AX427" i="5" s="1"/>
  <c r="AO427" i="5"/>
  <c r="AN427" i="5"/>
  <c r="AM427" i="5"/>
  <c r="AL427" i="5"/>
  <c r="AK427" i="5"/>
  <c r="BM426" i="5"/>
  <c r="BL426" i="5"/>
  <c r="BK426" i="5"/>
  <c r="BJ426" i="5"/>
  <c r="BI426" i="5"/>
  <c r="BH426" i="5"/>
  <c r="BG426" i="5"/>
  <c r="BF426" i="5"/>
  <c r="BC426" i="5"/>
  <c r="BA426" i="5"/>
  <c r="AQ426" i="5"/>
  <c r="AR426" i="5" s="1"/>
  <c r="AP426" i="5"/>
  <c r="AY426" i="5" s="1"/>
  <c r="AO426" i="5"/>
  <c r="AM426" i="5"/>
  <c r="AN426" i="5" s="1"/>
  <c r="AL426" i="5"/>
  <c r="AK426" i="5"/>
  <c r="BM425" i="5"/>
  <c r="BL425" i="5"/>
  <c r="BK425" i="5"/>
  <c r="BJ425" i="5"/>
  <c r="BI425" i="5"/>
  <c r="BH425" i="5"/>
  <c r="BG425" i="5"/>
  <c r="BF425" i="5"/>
  <c r="BC425" i="5" s="1"/>
  <c r="BD425" i="5"/>
  <c r="BA425" i="5"/>
  <c r="AR425" i="5"/>
  <c r="AU425" i="5" s="1"/>
  <c r="AQ425" i="5"/>
  <c r="AO425" i="5"/>
  <c r="AP425" i="5" s="1"/>
  <c r="AN425" i="5"/>
  <c r="AM425" i="5"/>
  <c r="AL425" i="5"/>
  <c r="AK425" i="5"/>
  <c r="BM424" i="5"/>
  <c r="BL424" i="5"/>
  <c r="BK424" i="5"/>
  <c r="BJ424" i="5"/>
  <c r="BI424" i="5"/>
  <c r="BH424" i="5"/>
  <c r="BG424" i="5"/>
  <c r="BF424" i="5"/>
  <c r="BD424" i="5"/>
  <c r="BA424" i="5"/>
  <c r="AR424" i="5"/>
  <c r="AQ424" i="5"/>
  <c r="AO424" i="5"/>
  <c r="AP424" i="5" s="1"/>
  <c r="AN424" i="5"/>
  <c r="AM424" i="5"/>
  <c r="AK424" i="5"/>
  <c r="AL424" i="5" s="1"/>
  <c r="BM423" i="5"/>
  <c r="BL423" i="5"/>
  <c r="BK423" i="5"/>
  <c r="BJ423" i="5"/>
  <c r="BI423" i="5"/>
  <c r="BH423" i="5"/>
  <c r="BC423" i="5" s="1"/>
  <c r="BG423" i="5"/>
  <c r="BD423" i="5" s="1"/>
  <c r="BF423" i="5"/>
  <c r="BA423" i="5"/>
  <c r="AY423" i="5"/>
  <c r="AR423" i="5"/>
  <c r="AW423" i="5" s="1"/>
  <c r="AQ423" i="5"/>
  <c r="AP423" i="5"/>
  <c r="AO423" i="5"/>
  <c r="AM423" i="5"/>
  <c r="AN423" i="5" s="1"/>
  <c r="AL423" i="5"/>
  <c r="AK423" i="5"/>
  <c r="BM422" i="5"/>
  <c r="BL422" i="5"/>
  <c r="BK422" i="5"/>
  <c r="BJ422" i="5"/>
  <c r="BI422" i="5"/>
  <c r="BH422" i="5"/>
  <c r="BG422" i="5"/>
  <c r="BF422" i="5"/>
  <c r="BD422" i="5" s="1"/>
  <c r="BA422" i="5"/>
  <c r="AY422" i="5"/>
  <c r="AQ422" i="5"/>
  <c r="AR422" i="5" s="1"/>
  <c r="AP422" i="5"/>
  <c r="AO422" i="5"/>
  <c r="AM422" i="5"/>
  <c r="AN422" i="5" s="1"/>
  <c r="AL422" i="5"/>
  <c r="AK422" i="5"/>
  <c r="BM421" i="5"/>
  <c r="BL421" i="5"/>
  <c r="BK421" i="5"/>
  <c r="BJ421" i="5"/>
  <c r="BI421" i="5"/>
  <c r="BH421" i="5"/>
  <c r="BG421" i="5"/>
  <c r="BF421" i="5"/>
  <c r="BC421" i="5" s="1"/>
  <c r="BA421" i="5"/>
  <c r="AR421" i="5"/>
  <c r="AU421" i="5" s="1"/>
  <c r="AQ421" i="5"/>
  <c r="AP421" i="5"/>
  <c r="AY421" i="5" s="1"/>
  <c r="AO421" i="5"/>
  <c r="AN421" i="5"/>
  <c r="AM421" i="5"/>
  <c r="AK421" i="5"/>
  <c r="AL421" i="5" s="1"/>
  <c r="BM420" i="5"/>
  <c r="BL420" i="5"/>
  <c r="BK420" i="5"/>
  <c r="BJ420" i="5"/>
  <c r="BI420" i="5"/>
  <c r="BH420" i="5"/>
  <c r="BD420" i="5" s="1"/>
  <c r="BG420" i="5"/>
  <c r="BC420" i="5" s="1"/>
  <c r="BF420" i="5"/>
  <c r="BA420" i="5"/>
  <c r="AR420" i="5"/>
  <c r="AQ420" i="5"/>
  <c r="AO420" i="5"/>
  <c r="AP420" i="5" s="1"/>
  <c r="AN420" i="5"/>
  <c r="AM420" i="5"/>
  <c r="AK420" i="5"/>
  <c r="AL420" i="5" s="1"/>
  <c r="BM419" i="5"/>
  <c r="BL419" i="5"/>
  <c r="BK419" i="5"/>
  <c r="BJ419" i="5"/>
  <c r="BI419" i="5"/>
  <c r="BH419" i="5"/>
  <c r="BG419" i="5"/>
  <c r="BC419" i="5" s="1"/>
  <c r="BF419" i="5"/>
  <c r="BD419" i="5"/>
  <c r="BA419" i="5"/>
  <c r="AY419" i="5"/>
  <c r="AQ419" i="5"/>
  <c r="AR419" i="5" s="1"/>
  <c r="AP419" i="5"/>
  <c r="AX419" i="5" s="1"/>
  <c r="AO419" i="5"/>
  <c r="AN419" i="5"/>
  <c r="AM419" i="5"/>
  <c r="AL419" i="5"/>
  <c r="AK419" i="5"/>
  <c r="BM418" i="5"/>
  <c r="BL418" i="5"/>
  <c r="BK418" i="5"/>
  <c r="BJ418" i="5"/>
  <c r="BI418" i="5"/>
  <c r="BH418" i="5"/>
  <c r="BG418" i="5"/>
  <c r="BF418" i="5"/>
  <c r="BC418" i="5"/>
  <c r="BA418" i="5"/>
  <c r="AQ418" i="5"/>
  <c r="AR418" i="5" s="1"/>
  <c r="AP418" i="5"/>
  <c r="AY418" i="5" s="1"/>
  <c r="AO418" i="5"/>
  <c r="AM418" i="5"/>
  <c r="AN418" i="5" s="1"/>
  <c r="AL418" i="5"/>
  <c r="AK418" i="5"/>
  <c r="BM417" i="5"/>
  <c r="BL417" i="5"/>
  <c r="BK417" i="5"/>
  <c r="BJ417" i="5"/>
  <c r="BI417" i="5"/>
  <c r="BH417" i="5"/>
  <c r="BG417" i="5"/>
  <c r="BF417" i="5"/>
  <c r="BC417" i="5" s="1"/>
  <c r="BD417" i="5"/>
  <c r="BA417" i="5"/>
  <c r="AR417" i="5"/>
  <c r="AU417" i="5" s="1"/>
  <c r="AQ417" i="5"/>
  <c r="AO417" i="5"/>
  <c r="AP417" i="5" s="1"/>
  <c r="AN417" i="5"/>
  <c r="AM417" i="5"/>
  <c r="AL417" i="5"/>
  <c r="AK417" i="5"/>
  <c r="BM416" i="5"/>
  <c r="BL416" i="5"/>
  <c r="BK416" i="5"/>
  <c r="BJ416" i="5"/>
  <c r="BI416" i="5"/>
  <c r="BH416" i="5"/>
  <c r="BG416" i="5"/>
  <c r="BF416" i="5"/>
  <c r="BD416" i="5"/>
  <c r="BA416" i="5"/>
  <c r="AR416" i="5"/>
  <c r="AW416" i="5" s="1"/>
  <c r="AQ416" i="5"/>
  <c r="AO416" i="5"/>
  <c r="AP416" i="5" s="1"/>
  <c r="AN416" i="5"/>
  <c r="AM416" i="5"/>
  <c r="AK416" i="5"/>
  <c r="AL416" i="5" s="1"/>
  <c r="BM415" i="5"/>
  <c r="BL415" i="5"/>
  <c r="BK415" i="5"/>
  <c r="BJ415" i="5"/>
  <c r="BI415" i="5"/>
  <c r="BH415" i="5"/>
  <c r="BC415" i="5" s="1"/>
  <c r="BG415" i="5"/>
  <c r="BD415" i="5" s="1"/>
  <c r="BF415" i="5"/>
  <c r="BA415" i="5"/>
  <c r="AY415" i="5"/>
  <c r="AR415" i="5"/>
  <c r="AW415" i="5" s="1"/>
  <c r="AQ415" i="5"/>
  <c r="AP415" i="5"/>
  <c r="AX415" i="5" s="1"/>
  <c r="AO415" i="5"/>
  <c r="AM415" i="5"/>
  <c r="AN415" i="5" s="1"/>
  <c r="AL415" i="5"/>
  <c r="AK415" i="5"/>
  <c r="BM414" i="5"/>
  <c r="BL414" i="5"/>
  <c r="BK414" i="5"/>
  <c r="BJ414" i="5"/>
  <c r="BI414" i="5"/>
  <c r="BH414" i="5"/>
  <c r="BG414" i="5"/>
  <c r="BF414" i="5"/>
  <c r="BD414" i="5" s="1"/>
  <c r="BA414" i="5"/>
  <c r="AY414" i="5"/>
  <c r="AQ414" i="5"/>
  <c r="AR414" i="5" s="1"/>
  <c r="AP414" i="5"/>
  <c r="AX414" i="5" s="1"/>
  <c r="AO414" i="5"/>
  <c r="AM414" i="5"/>
  <c r="AN414" i="5" s="1"/>
  <c r="AL414" i="5"/>
  <c r="AK414" i="5"/>
  <c r="BM413" i="5"/>
  <c r="BL413" i="5"/>
  <c r="BK413" i="5"/>
  <c r="BJ413" i="5"/>
  <c r="BI413" i="5"/>
  <c r="BH413" i="5"/>
  <c r="BG413" i="5"/>
  <c r="BF413" i="5"/>
  <c r="BC413" i="5" s="1"/>
  <c r="BA413" i="5"/>
  <c r="AR413" i="5"/>
  <c r="AU413" i="5" s="1"/>
  <c r="AQ413" i="5"/>
  <c r="AP413" i="5"/>
  <c r="AO413" i="5"/>
  <c r="AN413" i="5"/>
  <c r="AM413" i="5"/>
  <c r="AK413" i="5"/>
  <c r="AL413" i="5" s="1"/>
  <c r="BM412" i="5"/>
  <c r="BL412" i="5"/>
  <c r="BK412" i="5"/>
  <c r="BJ412" i="5"/>
  <c r="BI412" i="5"/>
  <c r="BH412" i="5"/>
  <c r="BD412" i="5" s="1"/>
  <c r="BG412" i="5"/>
  <c r="BC412" i="5" s="1"/>
  <c r="BF412" i="5"/>
  <c r="BA412" i="5"/>
  <c r="AR412" i="5"/>
  <c r="AV412" i="5" s="1"/>
  <c r="AQ412" i="5"/>
  <c r="AO412" i="5"/>
  <c r="AP412" i="5" s="1"/>
  <c r="AN412" i="5"/>
  <c r="AM412" i="5"/>
  <c r="AK412" i="5"/>
  <c r="AL412" i="5" s="1"/>
  <c r="BM411" i="5"/>
  <c r="BL411" i="5"/>
  <c r="BK411" i="5"/>
  <c r="BJ411" i="5"/>
  <c r="BI411" i="5"/>
  <c r="BH411" i="5"/>
  <c r="BG411" i="5"/>
  <c r="BC411" i="5" s="1"/>
  <c r="BF411" i="5"/>
  <c r="BD411" i="5"/>
  <c r="BA411" i="5"/>
  <c r="AY411" i="5"/>
  <c r="AQ411" i="5"/>
  <c r="AR411" i="5" s="1"/>
  <c r="AP411" i="5"/>
  <c r="AX411" i="5" s="1"/>
  <c r="AO411" i="5"/>
  <c r="AN411" i="5"/>
  <c r="AM411" i="5"/>
  <c r="AL411" i="5"/>
  <c r="AK411" i="5"/>
  <c r="BM410" i="5"/>
  <c r="BL410" i="5"/>
  <c r="BK410" i="5"/>
  <c r="BJ410" i="5"/>
  <c r="BI410" i="5"/>
  <c r="BH410" i="5"/>
  <c r="BG410" i="5"/>
  <c r="BF410" i="5"/>
  <c r="BC410" i="5"/>
  <c r="BA410" i="5"/>
  <c r="AQ410" i="5"/>
  <c r="AR410" i="5" s="1"/>
  <c r="AP410" i="5"/>
  <c r="AY410" i="5" s="1"/>
  <c r="AO410" i="5"/>
  <c r="AM410" i="5"/>
  <c r="AN410" i="5" s="1"/>
  <c r="AL410" i="5"/>
  <c r="AK410" i="5"/>
  <c r="BM409" i="5"/>
  <c r="BL409" i="5"/>
  <c r="BK409" i="5"/>
  <c r="BJ409" i="5"/>
  <c r="BI409" i="5"/>
  <c r="BH409" i="5"/>
  <c r="BG409" i="5"/>
  <c r="BF409" i="5"/>
  <c r="BC409" i="5" s="1"/>
  <c r="BD409" i="5"/>
  <c r="BA409" i="5"/>
  <c r="AR409" i="5"/>
  <c r="AU409" i="5" s="1"/>
  <c r="AQ409" i="5"/>
  <c r="AO409" i="5"/>
  <c r="AP409" i="5" s="1"/>
  <c r="AN409" i="5"/>
  <c r="AM409" i="5"/>
  <c r="AL409" i="5"/>
  <c r="AK409" i="5"/>
  <c r="BM408" i="5"/>
  <c r="BL408" i="5"/>
  <c r="BK408" i="5"/>
  <c r="BJ408" i="5"/>
  <c r="BI408" i="5"/>
  <c r="BH408" i="5"/>
  <c r="BG408" i="5"/>
  <c r="BF408" i="5"/>
  <c r="BD408" i="5"/>
  <c r="BA408" i="5"/>
  <c r="AR408" i="5"/>
  <c r="AQ408" i="5"/>
  <c r="AO408" i="5"/>
  <c r="AP408" i="5" s="1"/>
  <c r="AN408" i="5"/>
  <c r="AM408" i="5"/>
  <c r="AK408" i="5"/>
  <c r="AL408" i="5" s="1"/>
  <c r="BM407" i="5"/>
  <c r="BL407" i="5"/>
  <c r="BK407" i="5"/>
  <c r="BJ407" i="5"/>
  <c r="BI407" i="5"/>
  <c r="BH407" i="5"/>
  <c r="BC407" i="5" s="1"/>
  <c r="BG407" i="5"/>
  <c r="BD407" i="5" s="1"/>
  <c r="BF407" i="5"/>
  <c r="BA407" i="5"/>
  <c r="AY407" i="5"/>
  <c r="AR407" i="5"/>
  <c r="AW407" i="5" s="1"/>
  <c r="AQ407" i="5"/>
  <c r="AP407" i="5"/>
  <c r="AO407" i="5"/>
  <c r="AM407" i="5"/>
  <c r="AN407" i="5" s="1"/>
  <c r="AL407" i="5"/>
  <c r="AK407" i="5"/>
  <c r="BM406" i="5"/>
  <c r="BL406" i="5"/>
  <c r="BK406" i="5"/>
  <c r="BJ406" i="5"/>
  <c r="BI406" i="5"/>
  <c r="BH406" i="5"/>
  <c r="BG406" i="5"/>
  <c r="BF406" i="5"/>
  <c r="BD406" i="5" s="1"/>
  <c r="BA406" i="5"/>
  <c r="AY406" i="5"/>
  <c r="AQ406" i="5"/>
  <c r="AR406" i="5" s="1"/>
  <c r="AP406" i="5"/>
  <c r="AO406" i="5"/>
  <c r="AM406" i="5"/>
  <c r="AN406" i="5" s="1"/>
  <c r="AL406" i="5"/>
  <c r="AK406" i="5"/>
  <c r="BM405" i="5"/>
  <c r="BL405" i="5"/>
  <c r="BK405" i="5"/>
  <c r="BJ405" i="5"/>
  <c r="BI405" i="5"/>
  <c r="BH405" i="5"/>
  <c r="BG405" i="5"/>
  <c r="BF405" i="5"/>
  <c r="BC405" i="5" s="1"/>
  <c r="BA405" i="5"/>
  <c r="AR405" i="5"/>
  <c r="AU405" i="5" s="1"/>
  <c r="AQ405" i="5"/>
  <c r="AP405" i="5"/>
  <c r="AO405" i="5"/>
  <c r="AN405" i="5"/>
  <c r="AM405" i="5"/>
  <c r="AK405" i="5"/>
  <c r="AL405" i="5" s="1"/>
  <c r="BM404" i="5"/>
  <c r="BL404" i="5"/>
  <c r="BK404" i="5"/>
  <c r="BJ404" i="5"/>
  <c r="BI404" i="5"/>
  <c r="BH404" i="5"/>
  <c r="BD404" i="5" s="1"/>
  <c r="BG404" i="5"/>
  <c r="BC404" i="5" s="1"/>
  <c r="BF404" i="5"/>
  <c r="BA404" i="5"/>
  <c r="AR404" i="5"/>
  <c r="AQ404" i="5"/>
  <c r="AO404" i="5"/>
  <c r="AP404" i="5" s="1"/>
  <c r="AN404" i="5"/>
  <c r="AM404" i="5"/>
  <c r="AK404" i="5"/>
  <c r="AL404" i="5" s="1"/>
  <c r="BM403" i="5"/>
  <c r="BL403" i="5"/>
  <c r="BK403" i="5"/>
  <c r="BJ403" i="5"/>
  <c r="BI403" i="5"/>
  <c r="BH403" i="5"/>
  <c r="BG403" i="5"/>
  <c r="BC403" i="5" s="1"/>
  <c r="BF403" i="5"/>
  <c r="BD403" i="5"/>
  <c r="BA403" i="5"/>
  <c r="AY403" i="5"/>
  <c r="AQ403" i="5"/>
  <c r="AR403" i="5" s="1"/>
  <c r="AP403" i="5"/>
  <c r="AX403" i="5" s="1"/>
  <c r="AO403" i="5"/>
  <c r="AN403" i="5"/>
  <c r="AM403" i="5"/>
  <c r="AL403" i="5"/>
  <c r="AK403" i="5"/>
  <c r="BM402" i="5"/>
  <c r="BL402" i="5"/>
  <c r="BK402" i="5"/>
  <c r="BJ402" i="5"/>
  <c r="BI402" i="5"/>
  <c r="BH402" i="5"/>
  <c r="BG402" i="5"/>
  <c r="BF402" i="5"/>
  <c r="BC402" i="5"/>
  <c r="BA402" i="5"/>
  <c r="AQ402" i="5"/>
  <c r="AR402" i="5" s="1"/>
  <c r="AP402" i="5"/>
  <c r="AY402" i="5" s="1"/>
  <c r="AO402" i="5"/>
  <c r="AM402" i="5"/>
  <c r="AN402" i="5" s="1"/>
  <c r="AL402" i="5"/>
  <c r="AK402" i="5"/>
  <c r="BM401" i="5"/>
  <c r="BL401" i="5"/>
  <c r="BK401" i="5"/>
  <c r="BJ401" i="5"/>
  <c r="BI401" i="5"/>
  <c r="BH401" i="5"/>
  <c r="BG401" i="5"/>
  <c r="BF401" i="5"/>
  <c r="BC401" i="5" s="1"/>
  <c r="BD401" i="5"/>
  <c r="BA401" i="5"/>
  <c r="AR401" i="5"/>
  <c r="AU401" i="5" s="1"/>
  <c r="AQ401" i="5"/>
  <c r="AO401" i="5"/>
  <c r="AP401" i="5" s="1"/>
  <c r="AN401" i="5"/>
  <c r="AM401" i="5"/>
  <c r="AL401" i="5"/>
  <c r="AK401" i="5"/>
  <c r="BM400" i="5"/>
  <c r="BL400" i="5"/>
  <c r="BK400" i="5"/>
  <c r="BJ400" i="5"/>
  <c r="BI400" i="5"/>
  <c r="BH400" i="5"/>
  <c r="BG400" i="5"/>
  <c r="BF400" i="5"/>
  <c r="BD400" i="5"/>
  <c r="BA400" i="5"/>
  <c r="AR400" i="5"/>
  <c r="AQ400" i="5"/>
  <c r="AO400" i="5"/>
  <c r="AP400" i="5" s="1"/>
  <c r="AN400" i="5"/>
  <c r="AM400" i="5"/>
  <c r="AK400" i="5"/>
  <c r="AL400" i="5" s="1"/>
  <c r="BM399" i="5"/>
  <c r="BL399" i="5"/>
  <c r="BK399" i="5"/>
  <c r="BJ399" i="5"/>
  <c r="BI399" i="5"/>
  <c r="BH399" i="5"/>
  <c r="BC399" i="5" s="1"/>
  <c r="BG399" i="5"/>
  <c r="BD399" i="5" s="1"/>
  <c r="BF399" i="5"/>
  <c r="BA399" i="5"/>
  <c r="AY399" i="5"/>
  <c r="AR399" i="5"/>
  <c r="AW399" i="5" s="1"/>
  <c r="AQ399" i="5"/>
  <c r="AP399" i="5"/>
  <c r="AX399" i="5" s="1"/>
  <c r="AO399" i="5"/>
  <c r="AM399" i="5"/>
  <c r="AN399" i="5" s="1"/>
  <c r="AL399" i="5"/>
  <c r="AK399" i="5"/>
  <c r="BM398" i="5"/>
  <c r="BL398" i="5"/>
  <c r="BK398" i="5"/>
  <c r="BJ398" i="5"/>
  <c r="BI398" i="5"/>
  <c r="BH398" i="5"/>
  <c r="BG398" i="5"/>
  <c r="BF398" i="5"/>
  <c r="BD398" i="5" s="1"/>
  <c r="BA398" i="5"/>
  <c r="AY398" i="5"/>
  <c r="AQ398" i="5"/>
  <c r="AR398" i="5" s="1"/>
  <c r="AP398" i="5"/>
  <c r="AX398" i="5" s="1"/>
  <c r="AO398" i="5"/>
  <c r="AM398" i="5"/>
  <c r="AN398" i="5" s="1"/>
  <c r="AL398" i="5"/>
  <c r="AK398" i="5"/>
  <c r="BM397" i="5"/>
  <c r="BL397" i="5"/>
  <c r="BK397" i="5"/>
  <c r="BJ397" i="5"/>
  <c r="BI397" i="5"/>
  <c r="BH397" i="5"/>
  <c r="BG397" i="5"/>
  <c r="BF397" i="5"/>
  <c r="BC397" i="5" s="1"/>
  <c r="BA397" i="5"/>
  <c r="AR397" i="5"/>
  <c r="AU397" i="5" s="1"/>
  <c r="AQ397" i="5"/>
  <c r="AP397" i="5"/>
  <c r="AY397" i="5" s="1"/>
  <c r="AO397" i="5"/>
  <c r="AN397" i="5"/>
  <c r="AM397" i="5"/>
  <c r="AK397" i="5"/>
  <c r="AL397" i="5" s="1"/>
  <c r="BM396" i="5"/>
  <c r="BL396" i="5"/>
  <c r="BK396" i="5"/>
  <c r="BJ396" i="5"/>
  <c r="BI396" i="5"/>
  <c r="BH396" i="5"/>
  <c r="BD396" i="5" s="1"/>
  <c r="BG396" i="5"/>
  <c r="BC396" i="5" s="1"/>
  <c r="BF396" i="5"/>
  <c r="BA396" i="5"/>
  <c r="AR396" i="5"/>
  <c r="AQ396" i="5"/>
  <c r="AO396" i="5"/>
  <c r="AP396" i="5" s="1"/>
  <c r="AN396" i="5"/>
  <c r="AM396" i="5"/>
  <c r="AK396" i="5"/>
  <c r="AL396" i="5" s="1"/>
  <c r="BM395" i="5"/>
  <c r="BL395" i="5"/>
  <c r="BK395" i="5"/>
  <c r="BJ395" i="5"/>
  <c r="BI395" i="5"/>
  <c r="BH395" i="5"/>
  <c r="BG395" i="5"/>
  <c r="BC395" i="5" s="1"/>
  <c r="BF395" i="5"/>
  <c r="BD395" i="5"/>
  <c r="BA395" i="5"/>
  <c r="AY395" i="5"/>
  <c r="AQ395" i="5"/>
  <c r="AR395" i="5" s="1"/>
  <c r="AP395" i="5"/>
  <c r="AX395" i="5" s="1"/>
  <c r="AO395" i="5"/>
  <c r="AN395" i="5"/>
  <c r="AM395" i="5"/>
  <c r="AL395" i="5"/>
  <c r="AK395" i="5"/>
  <c r="BM394" i="5"/>
  <c r="BL394" i="5"/>
  <c r="BK394" i="5"/>
  <c r="BJ394" i="5"/>
  <c r="BI394" i="5"/>
  <c r="BH394" i="5"/>
  <c r="BG394" i="5"/>
  <c r="BF394" i="5"/>
  <c r="BC394" i="5"/>
  <c r="BA394" i="5"/>
  <c r="AQ394" i="5"/>
  <c r="AR394" i="5" s="1"/>
  <c r="AP394" i="5"/>
  <c r="AY394" i="5" s="1"/>
  <c r="AO394" i="5"/>
  <c r="AM394" i="5"/>
  <c r="AN394" i="5" s="1"/>
  <c r="AL394" i="5"/>
  <c r="AK394" i="5"/>
  <c r="BM393" i="5"/>
  <c r="BL393" i="5"/>
  <c r="BK393" i="5"/>
  <c r="BJ393" i="5"/>
  <c r="BI393" i="5"/>
  <c r="BH393" i="5"/>
  <c r="BG393" i="5"/>
  <c r="BF393" i="5"/>
  <c r="BC393" i="5" s="1"/>
  <c r="BD393" i="5"/>
  <c r="BA393" i="5"/>
  <c r="AR393" i="5"/>
  <c r="AU393" i="5" s="1"/>
  <c r="AQ393" i="5"/>
  <c r="AO393" i="5"/>
  <c r="AP393" i="5" s="1"/>
  <c r="AN393" i="5"/>
  <c r="AM393" i="5"/>
  <c r="AL393" i="5"/>
  <c r="AK393" i="5"/>
  <c r="BM392" i="5"/>
  <c r="BL392" i="5"/>
  <c r="BK392" i="5"/>
  <c r="BJ392" i="5"/>
  <c r="BI392" i="5"/>
  <c r="BH392" i="5"/>
  <c r="BG392" i="5"/>
  <c r="BF392" i="5"/>
  <c r="BD392" i="5"/>
  <c r="BA392" i="5"/>
  <c r="AR392" i="5"/>
  <c r="AQ392" i="5"/>
  <c r="AO392" i="5"/>
  <c r="AP392" i="5" s="1"/>
  <c r="AV392" i="5" s="1"/>
  <c r="AN392" i="5"/>
  <c r="AM392" i="5"/>
  <c r="AK392" i="5"/>
  <c r="AL392" i="5" s="1"/>
  <c r="BM391" i="5"/>
  <c r="BL391" i="5"/>
  <c r="BK391" i="5"/>
  <c r="BJ391" i="5"/>
  <c r="BI391" i="5"/>
  <c r="BH391" i="5"/>
  <c r="BC391" i="5" s="1"/>
  <c r="BG391" i="5"/>
  <c r="BF391" i="5"/>
  <c r="BA391" i="5"/>
  <c r="AY391" i="5"/>
  <c r="AR391" i="5"/>
  <c r="AQ391" i="5"/>
  <c r="AP391" i="5"/>
  <c r="AX391" i="5" s="1"/>
  <c r="AO391" i="5"/>
  <c r="AM391" i="5"/>
  <c r="AN391" i="5" s="1"/>
  <c r="AL391" i="5"/>
  <c r="AK391" i="5"/>
  <c r="BM390" i="5"/>
  <c r="BL390" i="5"/>
  <c r="BK390" i="5"/>
  <c r="BJ390" i="5"/>
  <c r="BI390" i="5"/>
  <c r="BH390" i="5"/>
  <c r="BG390" i="5"/>
  <c r="BF390" i="5"/>
  <c r="BD390" i="5" s="1"/>
  <c r="BA390" i="5"/>
  <c r="AQ390" i="5"/>
  <c r="AR390" i="5" s="1"/>
  <c r="AP390" i="5"/>
  <c r="AO390" i="5"/>
  <c r="AM390" i="5"/>
  <c r="AN390" i="5" s="1"/>
  <c r="AL390" i="5"/>
  <c r="AY390" i="5" s="1"/>
  <c r="AK390" i="5"/>
  <c r="BM389" i="5"/>
  <c r="BL389" i="5"/>
  <c r="BK389" i="5"/>
  <c r="BJ389" i="5"/>
  <c r="BI389" i="5"/>
  <c r="BH389" i="5"/>
  <c r="BG389" i="5"/>
  <c r="BF389" i="5"/>
  <c r="BA389" i="5"/>
  <c r="AS389" i="5"/>
  <c r="AR389" i="5"/>
  <c r="AU389" i="5" s="1"/>
  <c r="AQ389" i="5"/>
  <c r="AP389" i="5"/>
  <c r="AO389" i="5"/>
  <c r="AN389" i="5"/>
  <c r="AM389" i="5"/>
  <c r="AK389" i="5"/>
  <c r="AL389" i="5" s="1"/>
  <c r="BM388" i="5"/>
  <c r="BL388" i="5"/>
  <c r="BK388" i="5"/>
  <c r="BJ388" i="5"/>
  <c r="BI388" i="5"/>
  <c r="BH388" i="5"/>
  <c r="BD388" i="5" s="1"/>
  <c r="BG388" i="5"/>
  <c r="BC388" i="5" s="1"/>
  <c r="BF388" i="5"/>
  <c r="BA388" i="5"/>
  <c r="AW388" i="5"/>
  <c r="AR388" i="5"/>
  <c r="AQ388" i="5"/>
  <c r="AO388" i="5"/>
  <c r="AP388" i="5" s="1"/>
  <c r="AN388" i="5"/>
  <c r="AM388" i="5"/>
  <c r="AK388" i="5"/>
  <c r="AL388" i="5" s="1"/>
  <c r="BM387" i="5"/>
  <c r="BL387" i="5"/>
  <c r="BK387" i="5"/>
  <c r="BJ387" i="5"/>
  <c r="BI387" i="5"/>
  <c r="BH387" i="5"/>
  <c r="BG387" i="5"/>
  <c r="BC387" i="5" s="1"/>
  <c r="BF387" i="5"/>
  <c r="BD387" i="5"/>
  <c r="BA387" i="5"/>
  <c r="AY387" i="5"/>
  <c r="AV387" i="5"/>
  <c r="AQ387" i="5"/>
  <c r="AR387" i="5" s="1"/>
  <c r="AP387" i="5"/>
  <c r="AO387" i="5"/>
  <c r="AN387" i="5"/>
  <c r="AM387" i="5"/>
  <c r="AL387" i="5"/>
  <c r="AK387" i="5"/>
  <c r="BM386" i="5"/>
  <c r="BL386" i="5"/>
  <c r="BK386" i="5"/>
  <c r="BJ386" i="5"/>
  <c r="BI386" i="5"/>
  <c r="BH386" i="5"/>
  <c r="BG386" i="5"/>
  <c r="BF386" i="5"/>
  <c r="BA386" i="5"/>
  <c r="AQ386" i="5"/>
  <c r="AR386" i="5" s="1"/>
  <c r="AP386" i="5"/>
  <c r="AY386" i="5" s="1"/>
  <c r="AO386" i="5"/>
  <c r="AM386" i="5"/>
  <c r="AN386" i="5" s="1"/>
  <c r="AL386" i="5"/>
  <c r="AK386" i="5"/>
  <c r="BM385" i="5"/>
  <c r="BL385" i="5"/>
  <c r="BK385" i="5"/>
  <c r="BJ385" i="5"/>
  <c r="BI385" i="5"/>
  <c r="BH385" i="5"/>
  <c r="BG385" i="5"/>
  <c r="BF385" i="5"/>
  <c r="BC385" i="5" s="1"/>
  <c r="BD385" i="5"/>
  <c r="BA385" i="5"/>
  <c r="AR385" i="5"/>
  <c r="AU385" i="5" s="1"/>
  <c r="AQ385" i="5"/>
  <c r="AO385" i="5"/>
  <c r="AP385" i="5" s="1"/>
  <c r="AW385" i="5" s="1"/>
  <c r="AN385" i="5"/>
  <c r="AM385" i="5"/>
  <c r="AL385" i="5"/>
  <c r="AK385" i="5"/>
  <c r="BM384" i="5"/>
  <c r="BL384" i="5"/>
  <c r="BK384" i="5"/>
  <c r="BJ384" i="5"/>
  <c r="BI384" i="5"/>
  <c r="BH384" i="5"/>
  <c r="BD384" i="5" s="1"/>
  <c r="BG384" i="5"/>
  <c r="BF384" i="5"/>
  <c r="BA384" i="5"/>
  <c r="AR384" i="5"/>
  <c r="AQ384" i="5"/>
  <c r="AO384" i="5"/>
  <c r="AP384" i="5" s="1"/>
  <c r="AN384" i="5"/>
  <c r="AM384" i="5"/>
  <c r="AK384" i="5"/>
  <c r="AL384" i="5" s="1"/>
  <c r="BM383" i="5"/>
  <c r="BL383" i="5"/>
  <c r="BK383" i="5"/>
  <c r="BJ383" i="5"/>
  <c r="BI383" i="5"/>
  <c r="BH383" i="5"/>
  <c r="BG383" i="5"/>
  <c r="BD383" i="5" s="1"/>
  <c r="BF383" i="5"/>
  <c r="BA383" i="5"/>
  <c r="AQ383" i="5"/>
  <c r="AR383" i="5" s="1"/>
  <c r="AP383" i="5"/>
  <c r="AO383" i="5"/>
  <c r="AM383" i="5"/>
  <c r="AN383" i="5" s="1"/>
  <c r="AL383" i="5"/>
  <c r="AY383" i="5" s="1"/>
  <c r="AK383" i="5"/>
  <c r="BM382" i="5"/>
  <c r="BL382" i="5"/>
  <c r="BK382" i="5"/>
  <c r="BJ382" i="5"/>
  <c r="BI382" i="5"/>
  <c r="BH382" i="5"/>
  <c r="BG382" i="5"/>
  <c r="BF382" i="5"/>
  <c r="BA382" i="5"/>
  <c r="AX382" i="5"/>
  <c r="AQ382" i="5"/>
  <c r="AR382" i="5" s="1"/>
  <c r="AP382" i="5"/>
  <c r="AO382" i="5"/>
  <c r="AM382" i="5"/>
  <c r="AN382" i="5" s="1"/>
  <c r="AK382" i="5"/>
  <c r="AL382" i="5" s="1"/>
  <c r="AY382" i="5" s="1"/>
  <c r="BM381" i="5"/>
  <c r="BL381" i="5"/>
  <c r="BK381" i="5"/>
  <c r="BJ381" i="5"/>
  <c r="BI381" i="5"/>
  <c r="BH381" i="5"/>
  <c r="BG381" i="5"/>
  <c r="BF381" i="5"/>
  <c r="BA381" i="5"/>
  <c r="AR381" i="5"/>
  <c r="AQ381" i="5"/>
  <c r="AO381" i="5"/>
  <c r="AP381" i="5" s="1"/>
  <c r="AN381" i="5"/>
  <c r="AM381" i="5"/>
  <c r="AK381" i="5"/>
  <c r="AL381" i="5" s="1"/>
  <c r="BM380" i="5"/>
  <c r="BL380" i="5"/>
  <c r="BK380" i="5"/>
  <c r="BJ380" i="5"/>
  <c r="BI380" i="5"/>
  <c r="BH380" i="5"/>
  <c r="BG380" i="5"/>
  <c r="BF380" i="5"/>
  <c r="BD380" i="5"/>
  <c r="BA380" i="5"/>
  <c r="AR380" i="5"/>
  <c r="AU380" i="5" s="1"/>
  <c r="AQ380" i="5"/>
  <c r="AO380" i="5"/>
  <c r="AP380" i="5" s="1"/>
  <c r="AN380" i="5"/>
  <c r="AM380" i="5"/>
  <c r="AK380" i="5"/>
  <c r="AL380" i="5" s="1"/>
  <c r="BM379" i="5"/>
  <c r="BL379" i="5"/>
  <c r="BK379" i="5"/>
  <c r="BJ379" i="5"/>
  <c r="BI379" i="5"/>
  <c r="BH379" i="5"/>
  <c r="BG379" i="5"/>
  <c r="BF379" i="5"/>
  <c r="BD379" i="5"/>
  <c r="BC379" i="5"/>
  <c r="BA379" i="5"/>
  <c r="AR379" i="5"/>
  <c r="AW379" i="5" s="1"/>
  <c r="AQ379" i="5"/>
  <c r="AP379" i="5"/>
  <c r="AY379" i="5" s="1"/>
  <c r="AO379" i="5"/>
  <c r="AM379" i="5"/>
  <c r="AN379" i="5" s="1"/>
  <c r="AX379" i="5" s="1"/>
  <c r="AL379" i="5"/>
  <c r="AK379" i="5"/>
  <c r="BM378" i="5"/>
  <c r="BL378" i="5"/>
  <c r="BK378" i="5"/>
  <c r="BJ378" i="5"/>
  <c r="BI378" i="5"/>
  <c r="BH378" i="5"/>
  <c r="BG378" i="5"/>
  <c r="BF378" i="5"/>
  <c r="BA378" i="5"/>
  <c r="AU378" i="5"/>
  <c r="AQ378" i="5"/>
  <c r="AR378" i="5" s="1"/>
  <c r="AO378" i="5"/>
  <c r="AP378" i="5" s="1"/>
  <c r="AM378" i="5"/>
  <c r="AN378" i="5" s="1"/>
  <c r="AL378" i="5"/>
  <c r="AK378" i="5"/>
  <c r="BM377" i="5"/>
  <c r="BL377" i="5"/>
  <c r="BK377" i="5"/>
  <c r="BJ377" i="5"/>
  <c r="BI377" i="5"/>
  <c r="BH377" i="5"/>
  <c r="BG377" i="5"/>
  <c r="BF377" i="5"/>
  <c r="BC377" i="5" s="1"/>
  <c r="BA377" i="5"/>
  <c r="AS377" i="5"/>
  <c r="AC377" i="5" s="1"/>
  <c r="AR377" i="5"/>
  <c r="AU377" i="5" s="1"/>
  <c r="AQ377" i="5"/>
  <c r="AO377" i="5"/>
  <c r="AP377" i="5" s="1"/>
  <c r="AN377" i="5"/>
  <c r="AM377" i="5"/>
  <c r="AK377" i="5"/>
  <c r="AL377" i="5" s="1"/>
  <c r="BM376" i="5"/>
  <c r="BL376" i="5"/>
  <c r="BK376" i="5"/>
  <c r="BJ376" i="5"/>
  <c r="BI376" i="5"/>
  <c r="BH376" i="5"/>
  <c r="BG376" i="5"/>
  <c r="BF376" i="5"/>
  <c r="BA376" i="5"/>
  <c r="AQ376" i="5"/>
  <c r="AR376" i="5" s="1"/>
  <c r="AO376" i="5"/>
  <c r="AP376" i="5" s="1"/>
  <c r="AY376" i="5" s="1"/>
  <c r="AM376" i="5"/>
  <c r="AN376" i="5" s="1"/>
  <c r="AK376" i="5"/>
  <c r="AL376" i="5" s="1"/>
  <c r="BM375" i="5"/>
  <c r="BL375" i="5"/>
  <c r="BK375" i="5"/>
  <c r="BJ375" i="5"/>
  <c r="BI375" i="5"/>
  <c r="BH375" i="5"/>
  <c r="BG375" i="5"/>
  <c r="BD375" i="5" s="1"/>
  <c r="BF375" i="5"/>
  <c r="BC375" i="5"/>
  <c r="BA375" i="5"/>
  <c r="AR375" i="5"/>
  <c r="AW375" i="5" s="1"/>
  <c r="AQ375" i="5"/>
  <c r="AP375" i="5"/>
  <c r="AY375" i="5" s="1"/>
  <c r="AO375" i="5"/>
  <c r="AN375" i="5"/>
  <c r="AM375" i="5"/>
  <c r="AL375" i="5"/>
  <c r="AK375" i="5"/>
  <c r="BM374" i="5"/>
  <c r="BL374" i="5"/>
  <c r="BK374" i="5"/>
  <c r="BJ374" i="5"/>
  <c r="BI374" i="5"/>
  <c r="BH374" i="5"/>
  <c r="BG374" i="5"/>
  <c r="BF374" i="5"/>
  <c r="BA374" i="5"/>
  <c r="AQ374" i="5"/>
  <c r="AR374" i="5" s="1"/>
  <c r="AU374" i="5" s="1"/>
  <c r="AO374" i="5"/>
  <c r="AP374" i="5" s="1"/>
  <c r="AM374" i="5"/>
  <c r="AN374" i="5" s="1"/>
  <c r="AL374" i="5"/>
  <c r="AK374" i="5"/>
  <c r="BM373" i="5"/>
  <c r="BL373" i="5"/>
  <c r="BK373" i="5"/>
  <c r="BJ373" i="5"/>
  <c r="BI373" i="5"/>
  <c r="BH373" i="5"/>
  <c r="BG373" i="5"/>
  <c r="BF373" i="5"/>
  <c r="BA373" i="5"/>
  <c r="AS373" i="5"/>
  <c r="AT373" i="5" s="1"/>
  <c r="AD373" i="5" s="1"/>
  <c r="AR373" i="5"/>
  <c r="AU373" i="5" s="1"/>
  <c r="AQ373" i="5"/>
  <c r="AP373" i="5"/>
  <c r="AX373" i="5" s="1"/>
  <c r="AO373" i="5"/>
  <c r="AN373" i="5"/>
  <c r="AM373" i="5"/>
  <c r="AK373" i="5"/>
  <c r="AL373" i="5" s="1"/>
  <c r="BM372" i="5"/>
  <c r="BL372" i="5"/>
  <c r="BK372" i="5"/>
  <c r="BJ372" i="5"/>
  <c r="BI372" i="5"/>
  <c r="BH372" i="5"/>
  <c r="BG372" i="5"/>
  <c r="BF372" i="5"/>
  <c r="BC372" i="5" s="1"/>
  <c r="BD372" i="5"/>
  <c r="BA372" i="5"/>
  <c r="AR372" i="5"/>
  <c r="AU372" i="5" s="1"/>
  <c r="AQ372" i="5"/>
  <c r="AO372" i="5"/>
  <c r="AP372" i="5" s="1"/>
  <c r="AN372" i="5"/>
  <c r="AM372" i="5"/>
  <c r="AL372" i="5"/>
  <c r="AK372" i="5"/>
  <c r="BM371" i="5"/>
  <c r="BL371" i="5"/>
  <c r="BK371" i="5"/>
  <c r="BJ371" i="5"/>
  <c r="BI371" i="5"/>
  <c r="BH371" i="5"/>
  <c r="BG371" i="5"/>
  <c r="BF371" i="5"/>
  <c r="BD371" i="5"/>
  <c r="BC371" i="5"/>
  <c r="BA371" i="5"/>
  <c r="AQ371" i="5"/>
  <c r="AR371" i="5" s="1"/>
  <c r="AO371" i="5"/>
  <c r="AP371" i="5" s="1"/>
  <c r="AN371" i="5"/>
  <c r="AM371" i="5"/>
  <c r="AK371" i="5"/>
  <c r="AL371" i="5" s="1"/>
  <c r="BM370" i="5"/>
  <c r="BL370" i="5"/>
  <c r="BK370" i="5"/>
  <c r="BJ370" i="5"/>
  <c r="BI370" i="5"/>
  <c r="BH370" i="5"/>
  <c r="BG370" i="5"/>
  <c r="BF370" i="5"/>
  <c r="BC370" i="5"/>
  <c r="BA370" i="5"/>
  <c r="AU370" i="5"/>
  <c r="AR370" i="5"/>
  <c r="AW370" i="5" s="1"/>
  <c r="AQ370" i="5"/>
  <c r="AP370" i="5"/>
  <c r="AY370" i="5" s="1"/>
  <c r="AO370" i="5"/>
  <c r="AM370" i="5"/>
  <c r="AN370" i="5" s="1"/>
  <c r="AL370" i="5"/>
  <c r="AK370" i="5"/>
  <c r="BM369" i="5"/>
  <c r="BL369" i="5"/>
  <c r="BK369" i="5"/>
  <c r="BJ369" i="5"/>
  <c r="BI369" i="5"/>
  <c r="BH369" i="5"/>
  <c r="BG369" i="5"/>
  <c r="BF369" i="5"/>
  <c r="BA369" i="5"/>
  <c r="AQ369" i="5"/>
  <c r="AR369" i="5" s="1"/>
  <c r="AO369" i="5"/>
  <c r="AP369" i="5" s="1"/>
  <c r="AM369" i="5"/>
  <c r="AN369" i="5" s="1"/>
  <c r="AL369" i="5"/>
  <c r="AK369" i="5"/>
  <c r="BM368" i="5"/>
  <c r="BL368" i="5"/>
  <c r="BK368" i="5"/>
  <c r="BJ368" i="5"/>
  <c r="BI368" i="5"/>
  <c r="BH368" i="5"/>
  <c r="BG368" i="5"/>
  <c r="BF368" i="5"/>
  <c r="BA368" i="5"/>
  <c r="AR368" i="5"/>
  <c r="AW368" i="5" s="1"/>
  <c r="AQ368" i="5"/>
  <c r="AP368" i="5"/>
  <c r="AY368" i="5" s="1"/>
  <c r="AO368" i="5"/>
  <c r="AN368" i="5"/>
  <c r="AM368" i="5"/>
  <c r="AK368" i="5"/>
  <c r="AL368" i="5" s="1"/>
  <c r="BM367" i="5"/>
  <c r="BL367" i="5"/>
  <c r="BK367" i="5"/>
  <c r="BJ367" i="5"/>
  <c r="BI367" i="5"/>
  <c r="BH367" i="5"/>
  <c r="BG367" i="5"/>
  <c r="BC367" i="5" s="1"/>
  <c r="BF367" i="5"/>
  <c r="BD367" i="5" s="1"/>
  <c r="BA367" i="5"/>
  <c r="AR367" i="5"/>
  <c r="AQ367" i="5"/>
  <c r="AO367" i="5"/>
  <c r="AP367" i="5" s="1"/>
  <c r="AM367" i="5"/>
  <c r="AN367" i="5" s="1"/>
  <c r="AK367" i="5"/>
  <c r="AL367" i="5" s="1"/>
  <c r="BM366" i="5"/>
  <c r="BL366" i="5"/>
  <c r="BK366" i="5"/>
  <c r="BJ366" i="5"/>
  <c r="BI366" i="5"/>
  <c r="BH366" i="5"/>
  <c r="BG366" i="5"/>
  <c r="BF366" i="5"/>
  <c r="BC366" i="5" s="1"/>
  <c r="BA366" i="5"/>
  <c r="AY366" i="5"/>
  <c r="AQ366" i="5"/>
  <c r="AR366" i="5" s="1"/>
  <c r="AP366" i="5"/>
  <c r="AX366" i="5" s="1"/>
  <c r="AO366" i="5"/>
  <c r="AN366" i="5"/>
  <c r="AM366" i="5"/>
  <c r="AL366" i="5"/>
  <c r="AK366" i="5"/>
  <c r="BM365" i="5"/>
  <c r="BL365" i="5"/>
  <c r="BK365" i="5"/>
  <c r="BJ365" i="5"/>
  <c r="BI365" i="5"/>
  <c r="BH365" i="5"/>
  <c r="BG365" i="5"/>
  <c r="BF365" i="5"/>
  <c r="BA365" i="5"/>
  <c r="AQ365" i="5"/>
  <c r="AR365" i="5" s="1"/>
  <c r="AP365" i="5"/>
  <c r="AY365" i="5" s="1"/>
  <c r="AO365" i="5"/>
  <c r="AM365" i="5"/>
  <c r="AN365" i="5" s="1"/>
  <c r="AK365" i="5"/>
  <c r="AL365" i="5" s="1"/>
  <c r="BM364" i="5"/>
  <c r="BL364" i="5"/>
  <c r="BK364" i="5"/>
  <c r="BJ364" i="5"/>
  <c r="BI364" i="5"/>
  <c r="BH364" i="5"/>
  <c r="BG364" i="5"/>
  <c r="BF364" i="5"/>
  <c r="BC364" i="5" s="1"/>
  <c r="BD364" i="5"/>
  <c r="BA364" i="5"/>
  <c r="AR364" i="5"/>
  <c r="AU364" i="5" s="1"/>
  <c r="AQ364" i="5"/>
  <c r="AO364" i="5"/>
  <c r="AP364" i="5" s="1"/>
  <c r="AN364" i="5"/>
  <c r="AM364" i="5"/>
  <c r="AL364" i="5"/>
  <c r="AK364" i="5"/>
  <c r="BM363" i="5"/>
  <c r="BL363" i="5"/>
  <c r="BK363" i="5"/>
  <c r="BJ363" i="5"/>
  <c r="BI363" i="5"/>
  <c r="BH363" i="5"/>
  <c r="BG363" i="5"/>
  <c r="BF363" i="5"/>
  <c r="BD363" i="5"/>
  <c r="BC363" i="5"/>
  <c r="BA363" i="5"/>
  <c r="AQ363" i="5"/>
  <c r="AR363" i="5" s="1"/>
  <c r="AO363" i="5"/>
  <c r="AP363" i="5" s="1"/>
  <c r="AN363" i="5"/>
  <c r="AM363" i="5"/>
  <c r="AK363" i="5"/>
  <c r="AL363" i="5" s="1"/>
  <c r="BM362" i="5"/>
  <c r="BL362" i="5"/>
  <c r="BK362" i="5"/>
  <c r="BJ362" i="5"/>
  <c r="BI362" i="5"/>
  <c r="BH362" i="5"/>
  <c r="BG362" i="5"/>
  <c r="BF362" i="5"/>
  <c r="BC362" i="5"/>
  <c r="BA362" i="5"/>
  <c r="AU362" i="5"/>
  <c r="AR362" i="5"/>
  <c r="AW362" i="5" s="1"/>
  <c r="AQ362" i="5"/>
  <c r="AP362" i="5"/>
  <c r="AY362" i="5" s="1"/>
  <c r="AO362" i="5"/>
  <c r="AM362" i="5"/>
  <c r="AN362" i="5" s="1"/>
  <c r="AL362" i="5"/>
  <c r="AK362" i="5"/>
  <c r="BM361" i="5"/>
  <c r="BL361" i="5"/>
  <c r="BK361" i="5"/>
  <c r="BJ361" i="5"/>
  <c r="BI361" i="5"/>
  <c r="BH361" i="5"/>
  <c r="BG361" i="5"/>
  <c r="BF361" i="5"/>
  <c r="BA361" i="5"/>
  <c r="AQ361" i="5"/>
  <c r="AR361" i="5" s="1"/>
  <c r="AO361" i="5"/>
  <c r="AP361" i="5" s="1"/>
  <c r="AM361" i="5"/>
  <c r="AN361" i="5" s="1"/>
  <c r="AL361" i="5"/>
  <c r="AK361" i="5"/>
  <c r="BM360" i="5"/>
  <c r="BL360" i="5"/>
  <c r="BK360" i="5"/>
  <c r="BJ360" i="5"/>
  <c r="BI360" i="5"/>
  <c r="BH360" i="5"/>
  <c r="BG360" i="5"/>
  <c r="BF360" i="5"/>
  <c r="BA360" i="5"/>
  <c r="AR360" i="5"/>
  <c r="AW360" i="5" s="1"/>
  <c r="AQ360" i="5"/>
  <c r="AP360" i="5"/>
  <c r="AY360" i="5" s="1"/>
  <c r="AO360" i="5"/>
  <c r="AN360" i="5"/>
  <c r="AM360" i="5"/>
  <c r="AK360" i="5"/>
  <c r="AL360" i="5" s="1"/>
  <c r="BM359" i="5"/>
  <c r="BL359" i="5"/>
  <c r="BK359" i="5"/>
  <c r="BJ359" i="5"/>
  <c r="BI359" i="5"/>
  <c r="BH359" i="5"/>
  <c r="BG359" i="5"/>
  <c r="BC359" i="5" s="1"/>
  <c r="BF359" i="5"/>
  <c r="BD359" i="5" s="1"/>
  <c r="BA359" i="5"/>
  <c r="AR359" i="5"/>
  <c r="AQ359" i="5"/>
  <c r="AO359" i="5"/>
  <c r="AP359" i="5" s="1"/>
  <c r="AM359" i="5"/>
  <c r="AN359" i="5" s="1"/>
  <c r="AK359" i="5"/>
  <c r="AL359" i="5" s="1"/>
  <c r="BM358" i="5"/>
  <c r="BL358" i="5"/>
  <c r="BK358" i="5"/>
  <c r="BJ358" i="5"/>
  <c r="BI358" i="5"/>
  <c r="BH358" i="5"/>
  <c r="BG358" i="5"/>
  <c r="BF358" i="5"/>
  <c r="BC358" i="5" s="1"/>
  <c r="BA358" i="5"/>
  <c r="AY358" i="5"/>
  <c r="AQ358" i="5"/>
  <c r="AR358" i="5" s="1"/>
  <c r="AP358" i="5"/>
  <c r="AX358" i="5" s="1"/>
  <c r="AO358" i="5"/>
  <c r="AN358" i="5"/>
  <c r="AM358" i="5"/>
  <c r="AL358" i="5"/>
  <c r="AK358" i="5"/>
  <c r="BM357" i="5"/>
  <c r="BL357" i="5"/>
  <c r="BK357" i="5"/>
  <c r="BJ357" i="5"/>
  <c r="BI357" i="5"/>
  <c r="BH357" i="5"/>
  <c r="BG357" i="5"/>
  <c r="BF357" i="5"/>
  <c r="BA357" i="5"/>
  <c r="AQ357" i="5"/>
  <c r="AR357" i="5" s="1"/>
  <c r="AP357" i="5"/>
  <c r="AY357" i="5" s="1"/>
  <c r="AO357" i="5"/>
  <c r="AM357" i="5"/>
  <c r="AN357" i="5" s="1"/>
  <c r="AK357" i="5"/>
  <c r="AL357" i="5" s="1"/>
  <c r="BM356" i="5"/>
  <c r="BL356" i="5"/>
  <c r="BK356" i="5"/>
  <c r="BJ356" i="5"/>
  <c r="BI356" i="5"/>
  <c r="BH356" i="5"/>
  <c r="BG356" i="5"/>
  <c r="BF356" i="5"/>
  <c r="BC356" i="5" s="1"/>
  <c r="BD356" i="5"/>
  <c r="BA356" i="5"/>
  <c r="AR356" i="5"/>
  <c r="AU356" i="5" s="1"/>
  <c r="AQ356" i="5"/>
  <c r="AO356" i="5"/>
  <c r="AP356" i="5" s="1"/>
  <c r="AN356" i="5"/>
  <c r="AM356" i="5"/>
  <c r="AL356" i="5"/>
  <c r="AK356" i="5"/>
  <c r="BM355" i="5"/>
  <c r="BL355" i="5"/>
  <c r="BK355" i="5"/>
  <c r="BJ355" i="5"/>
  <c r="BI355" i="5"/>
  <c r="BH355" i="5"/>
  <c r="BG355" i="5"/>
  <c r="BF355" i="5"/>
  <c r="BD355" i="5"/>
  <c r="BC355" i="5"/>
  <c r="BA355" i="5"/>
  <c r="AQ355" i="5"/>
  <c r="AR355" i="5" s="1"/>
  <c r="AO355" i="5"/>
  <c r="AP355" i="5" s="1"/>
  <c r="AN355" i="5"/>
  <c r="AM355" i="5"/>
  <c r="AK355" i="5"/>
  <c r="AL355" i="5" s="1"/>
  <c r="BM354" i="5"/>
  <c r="BL354" i="5"/>
  <c r="BK354" i="5"/>
  <c r="BJ354" i="5"/>
  <c r="BI354" i="5"/>
  <c r="BH354" i="5"/>
  <c r="BG354" i="5"/>
  <c r="BF354" i="5"/>
  <c r="BC354" i="5"/>
  <c r="BA354" i="5"/>
  <c r="AU354" i="5"/>
  <c r="AR354" i="5"/>
  <c r="AW354" i="5" s="1"/>
  <c r="AQ354" i="5"/>
  <c r="AP354" i="5"/>
  <c r="AY354" i="5" s="1"/>
  <c r="AO354" i="5"/>
  <c r="AM354" i="5"/>
  <c r="AN354" i="5" s="1"/>
  <c r="AL354" i="5"/>
  <c r="AK354" i="5"/>
  <c r="BM353" i="5"/>
  <c r="BL353" i="5"/>
  <c r="BK353" i="5"/>
  <c r="BJ353" i="5"/>
  <c r="BI353" i="5"/>
  <c r="BH353" i="5"/>
  <c r="BG353" i="5"/>
  <c r="BD353" i="5" s="1"/>
  <c r="BF353" i="5"/>
  <c r="BA353" i="5"/>
  <c r="AQ353" i="5"/>
  <c r="AR353" i="5" s="1"/>
  <c r="AO353" i="5"/>
  <c r="AP353" i="5" s="1"/>
  <c r="AM353" i="5"/>
  <c r="AN353" i="5" s="1"/>
  <c r="AL353" i="5"/>
  <c r="AK353" i="5"/>
  <c r="BM352" i="5"/>
  <c r="BL352" i="5"/>
  <c r="BK352" i="5"/>
  <c r="BJ352" i="5"/>
  <c r="BI352" i="5"/>
  <c r="BH352" i="5"/>
  <c r="BD352" i="5" s="1"/>
  <c r="BG352" i="5"/>
  <c r="BF352" i="5"/>
  <c r="BA352" i="5"/>
  <c r="AR352" i="5"/>
  <c r="AW352" i="5" s="1"/>
  <c r="AQ352" i="5"/>
  <c r="AP352" i="5"/>
  <c r="AO352" i="5"/>
  <c r="AN352" i="5"/>
  <c r="AM352" i="5"/>
  <c r="AK352" i="5"/>
  <c r="AL352" i="5" s="1"/>
  <c r="BM351" i="5"/>
  <c r="BL351" i="5"/>
  <c r="BK351" i="5"/>
  <c r="BJ351" i="5"/>
  <c r="BI351" i="5"/>
  <c r="BH351" i="5"/>
  <c r="BG351" i="5"/>
  <c r="BC351" i="5" s="1"/>
  <c r="BF351" i="5"/>
  <c r="BD351" i="5" s="1"/>
  <c r="BA351" i="5"/>
  <c r="AR351" i="5"/>
  <c r="AQ351" i="5"/>
  <c r="AO351" i="5"/>
  <c r="AP351" i="5" s="1"/>
  <c r="AM351" i="5"/>
  <c r="AN351" i="5" s="1"/>
  <c r="AK351" i="5"/>
  <c r="AL351" i="5" s="1"/>
  <c r="BM350" i="5"/>
  <c r="BL350" i="5"/>
  <c r="BK350" i="5"/>
  <c r="BJ350" i="5"/>
  <c r="BI350" i="5"/>
  <c r="BH350" i="5"/>
  <c r="BG350" i="5"/>
  <c r="BF350" i="5"/>
  <c r="BC350" i="5" s="1"/>
  <c r="BA350" i="5"/>
  <c r="AY350" i="5"/>
  <c r="AQ350" i="5"/>
  <c r="AR350" i="5" s="1"/>
  <c r="AP350" i="5"/>
  <c r="AX350" i="5" s="1"/>
  <c r="AO350" i="5"/>
  <c r="AN350" i="5"/>
  <c r="AM350" i="5"/>
  <c r="AL350" i="5"/>
  <c r="AK350" i="5"/>
  <c r="BM349" i="5"/>
  <c r="BL349" i="5"/>
  <c r="BK349" i="5"/>
  <c r="BJ349" i="5"/>
  <c r="BI349" i="5"/>
  <c r="BH349" i="5"/>
  <c r="BG349" i="5"/>
  <c r="BF349" i="5"/>
  <c r="BA349" i="5"/>
  <c r="AU349" i="5"/>
  <c r="AS349" i="5"/>
  <c r="AT349" i="5" s="1"/>
  <c r="AD349" i="5" s="1"/>
  <c r="AR349" i="5"/>
  <c r="AV349" i="5" s="1"/>
  <c r="AQ349" i="5"/>
  <c r="AP349" i="5"/>
  <c r="AO349" i="5"/>
  <c r="AM349" i="5"/>
  <c r="AN349" i="5" s="1"/>
  <c r="AK349" i="5"/>
  <c r="AL349" i="5" s="1"/>
  <c r="BM348" i="5"/>
  <c r="BL348" i="5"/>
  <c r="BK348" i="5"/>
  <c r="BJ348" i="5"/>
  <c r="BI348" i="5"/>
  <c r="BH348" i="5"/>
  <c r="BG348" i="5"/>
  <c r="BF348" i="5"/>
  <c r="BC348" i="5" s="1"/>
  <c r="BD348" i="5"/>
  <c r="BA348" i="5"/>
  <c r="AR348" i="5"/>
  <c r="AU348" i="5" s="1"/>
  <c r="AQ348" i="5"/>
  <c r="AO348" i="5"/>
  <c r="AP348" i="5" s="1"/>
  <c r="AN348" i="5"/>
  <c r="AM348" i="5"/>
  <c r="AL348" i="5"/>
  <c r="AK348" i="5"/>
  <c r="BM347" i="5"/>
  <c r="BL347" i="5"/>
  <c r="BK347" i="5"/>
  <c r="BJ347" i="5"/>
  <c r="BI347" i="5"/>
  <c r="BH347" i="5"/>
  <c r="BG347" i="5"/>
  <c r="BF347" i="5"/>
  <c r="BD347" i="5"/>
  <c r="BC347" i="5"/>
  <c r="BA347" i="5"/>
  <c r="AQ347" i="5"/>
  <c r="AR347" i="5" s="1"/>
  <c r="AP347" i="5"/>
  <c r="AX347" i="5" s="1"/>
  <c r="AO347" i="5"/>
  <c r="AN347" i="5"/>
  <c r="AM347" i="5"/>
  <c r="AK347" i="5"/>
  <c r="AL347" i="5" s="1"/>
  <c r="AY347" i="5" s="1"/>
  <c r="BM346" i="5"/>
  <c r="BL346" i="5"/>
  <c r="BK346" i="5"/>
  <c r="BJ346" i="5"/>
  <c r="BI346" i="5"/>
  <c r="BH346" i="5"/>
  <c r="BG346" i="5"/>
  <c r="BF346" i="5"/>
  <c r="BC346" i="5"/>
  <c r="BA346" i="5"/>
  <c r="AU346" i="5"/>
  <c r="AR346" i="5"/>
  <c r="AW346" i="5" s="1"/>
  <c r="AQ346" i="5"/>
  <c r="AP346" i="5"/>
  <c r="AY346" i="5" s="1"/>
  <c r="AO346" i="5"/>
  <c r="AM346" i="5"/>
  <c r="AN346" i="5" s="1"/>
  <c r="AL346" i="5"/>
  <c r="AK346" i="5"/>
  <c r="BM345" i="5"/>
  <c r="BL345" i="5"/>
  <c r="BK345" i="5"/>
  <c r="BJ345" i="5"/>
  <c r="BI345" i="5"/>
  <c r="BH345" i="5"/>
  <c r="BG345" i="5"/>
  <c r="BD345" i="5" s="1"/>
  <c r="BF345" i="5"/>
  <c r="BA345" i="5"/>
  <c r="AQ345" i="5"/>
  <c r="AR345" i="5" s="1"/>
  <c r="AO345" i="5"/>
  <c r="AP345" i="5" s="1"/>
  <c r="AN345" i="5"/>
  <c r="AM345" i="5"/>
  <c r="AL345" i="5"/>
  <c r="AK345" i="5"/>
  <c r="BM344" i="5"/>
  <c r="BL344" i="5"/>
  <c r="BK344" i="5"/>
  <c r="BJ344" i="5"/>
  <c r="BI344" i="5"/>
  <c r="BH344" i="5"/>
  <c r="BD344" i="5" s="1"/>
  <c r="BG344" i="5"/>
  <c r="BF344" i="5"/>
  <c r="BA344" i="5"/>
  <c r="AR344" i="5"/>
  <c r="AW344" i="5" s="1"/>
  <c r="AQ344" i="5"/>
  <c r="AP344" i="5"/>
  <c r="AO344" i="5"/>
  <c r="AN344" i="5"/>
  <c r="AM344" i="5"/>
  <c r="AK344" i="5"/>
  <c r="AL344" i="5" s="1"/>
  <c r="BM343" i="5"/>
  <c r="BL343" i="5"/>
  <c r="BK343" i="5"/>
  <c r="BJ343" i="5"/>
  <c r="BI343" i="5"/>
  <c r="BH343" i="5"/>
  <c r="BG343" i="5"/>
  <c r="BC343" i="5" s="1"/>
  <c r="BF343" i="5"/>
  <c r="BD343" i="5" s="1"/>
  <c r="BA343" i="5"/>
  <c r="AR343" i="5"/>
  <c r="AQ343" i="5"/>
  <c r="AO343" i="5"/>
  <c r="AP343" i="5" s="1"/>
  <c r="AM343" i="5"/>
  <c r="AN343" i="5" s="1"/>
  <c r="AL343" i="5"/>
  <c r="AK343" i="5"/>
  <c r="BM342" i="5"/>
  <c r="BL342" i="5"/>
  <c r="BK342" i="5"/>
  <c r="BJ342" i="5"/>
  <c r="BI342" i="5"/>
  <c r="BH342" i="5"/>
  <c r="BG342" i="5"/>
  <c r="BF342" i="5"/>
  <c r="BC342" i="5" s="1"/>
  <c r="BA342" i="5"/>
  <c r="AY342" i="5"/>
  <c r="AQ342" i="5"/>
  <c r="AR342" i="5" s="1"/>
  <c r="AP342" i="5"/>
  <c r="AX342" i="5" s="1"/>
  <c r="AO342" i="5"/>
  <c r="AN342" i="5"/>
  <c r="AM342" i="5"/>
  <c r="AL342" i="5"/>
  <c r="AK342" i="5"/>
  <c r="BM341" i="5"/>
  <c r="BL341" i="5"/>
  <c r="BK341" i="5"/>
  <c r="BJ341" i="5"/>
  <c r="BI341" i="5"/>
  <c r="BH341" i="5"/>
  <c r="BG341" i="5"/>
  <c r="BF341" i="5"/>
  <c r="BA341" i="5"/>
  <c r="AU341" i="5"/>
  <c r="AS341" i="5"/>
  <c r="AT341" i="5" s="1"/>
  <c r="AD341" i="5" s="1"/>
  <c r="AR341" i="5"/>
  <c r="AV341" i="5" s="1"/>
  <c r="AQ341" i="5"/>
  <c r="AP341" i="5"/>
  <c r="AO341" i="5"/>
  <c r="AM341" i="5"/>
  <c r="AN341" i="5" s="1"/>
  <c r="AK341" i="5"/>
  <c r="AL341" i="5" s="1"/>
  <c r="BM340" i="5"/>
  <c r="BL340" i="5"/>
  <c r="BK340" i="5"/>
  <c r="BJ340" i="5"/>
  <c r="BI340" i="5"/>
  <c r="BH340" i="5"/>
  <c r="BG340" i="5"/>
  <c r="BF340" i="5"/>
  <c r="BC340" i="5" s="1"/>
  <c r="BD340" i="5"/>
  <c r="BA340" i="5"/>
  <c r="AR340" i="5"/>
  <c r="AU340" i="5" s="1"/>
  <c r="AQ340" i="5"/>
  <c r="AO340" i="5"/>
  <c r="AP340" i="5" s="1"/>
  <c r="AN340" i="5"/>
  <c r="AM340" i="5"/>
  <c r="AL340" i="5"/>
  <c r="AK340" i="5"/>
  <c r="BM339" i="5"/>
  <c r="BL339" i="5"/>
  <c r="BK339" i="5"/>
  <c r="BJ339" i="5"/>
  <c r="BI339" i="5"/>
  <c r="BH339" i="5"/>
  <c r="BG339" i="5"/>
  <c r="BF339" i="5"/>
  <c r="BD339" i="5"/>
  <c r="BC339" i="5"/>
  <c r="BA339" i="5"/>
  <c r="AQ339" i="5"/>
  <c r="AR339" i="5" s="1"/>
  <c r="AP339" i="5"/>
  <c r="AX339" i="5" s="1"/>
  <c r="AO339" i="5"/>
  <c r="AN339" i="5"/>
  <c r="AM339" i="5"/>
  <c r="AK339" i="5"/>
  <c r="AL339" i="5" s="1"/>
  <c r="AY339" i="5" s="1"/>
  <c r="BM338" i="5"/>
  <c r="BL338" i="5"/>
  <c r="BK338" i="5"/>
  <c r="BJ338" i="5"/>
  <c r="BI338" i="5"/>
  <c r="BH338" i="5"/>
  <c r="BG338" i="5"/>
  <c r="BF338" i="5"/>
  <c r="BC338" i="5"/>
  <c r="BA338" i="5"/>
  <c r="AU338" i="5"/>
  <c r="AR338" i="5"/>
  <c r="AW338" i="5" s="1"/>
  <c r="AQ338" i="5"/>
  <c r="AP338" i="5"/>
  <c r="AY338" i="5" s="1"/>
  <c r="AO338" i="5"/>
  <c r="AM338" i="5"/>
  <c r="AN338" i="5" s="1"/>
  <c r="AL338" i="5"/>
  <c r="AK338" i="5"/>
  <c r="BM337" i="5"/>
  <c r="BL337" i="5"/>
  <c r="BK337" i="5"/>
  <c r="BJ337" i="5"/>
  <c r="BI337" i="5"/>
  <c r="BH337" i="5"/>
  <c r="BG337" i="5"/>
  <c r="BD337" i="5" s="1"/>
  <c r="BF337" i="5"/>
  <c r="BA337" i="5"/>
  <c r="AQ337" i="5"/>
  <c r="AR337" i="5" s="1"/>
  <c r="AO337" i="5"/>
  <c r="AP337" i="5" s="1"/>
  <c r="AN337" i="5"/>
  <c r="AM337" i="5"/>
  <c r="AL337" i="5"/>
  <c r="AK337" i="5"/>
  <c r="BM336" i="5"/>
  <c r="BL336" i="5"/>
  <c r="BK336" i="5"/>
  <c r="BJ336" i="5"/>
  <c r="BI336" i="5"/>
  <c r="BH336" i="5"/>
  <c r="BD336" i="5" s="1"/>
  <c r="BG336" i="5"/>
  <c r="BF336" i="5"/>
  <c r="BA336" i="5"/>
  <c r="AR336" i="5"/>
  <c r="AW336" i="5" s="1"/>
  <c r="AQ336" i="5"/>
  <c r="AP336" i="5"/>
  <c r="AO336" i="5"/>
  <c r="AN336" i="5"/>
  <c r="AM336" i="5"/>
  <c r="AK336" i="5"/>
  <c r="AL336" i="5" s="1"/>
  <c r="BM335" i="5"/>
  <c r="BL335" i="5"/>
  <c r="BK335" i="5"/>
  <c r="BJ335" i="5"/>
  <c r="BI335" i="5"/>
  <c r="BH335" i="5"/>
  <c r="BG335" i="5"/>
  <c r="BC335" i="5" s="1"/>
  <c r="BF335" i="5"/>
  <c r="BD335" i="5" s="1"/>
  <c r="BA335" i="5"/>
  <c r="AR335" i="5"/>
  <c r="AV335" i="5" s="1"/>
  <c r="AQ335" i="5"/>
  <c r="AO335" i="5"/>
  <c r="AP335" i="5" s="1"/>
  <c r="AM335" i="5"/>
  <c r="AN335" i="5" s="1"/>
  <c r="AL335" i="5"/>
  <c r="AK335" i="5"/>
  <c r="BM334" i="5"/>
  <c r="BL334" i="5"/>
  <c r="BK334" i="5"/>
  <c r="BJ334" i="5"/>
  <c r="BI334" i="5"/>
  <c r="BH334" i="5"/>
  <c r="BG334" i="5"/>
  <c r="BF334" i="5"/>
  <c r="BC334" i="5" s="1"/>
  <c r="BA334" i="5"/>
  <c r="AY334" i="5"/>
  <c r="AQ334" i="5"/>
  <c r="AR334" i="5" s="1"/>
  <c r="AP334" i="5"/>
  <c r="AX334" i="5" s="1"/>
  <c r="AO334" i="5"/>
  <c r="AN334" i="5"/>
  <c r="AM334" i="5"/>
  <c r="AL334" i="5"/>
  <c r="AK334" i="5"/>
  <c r="BM333" i="5"/>
  <c r="BL333" i="5"/>
  <c r="BK333" i="5"/>
  <c r="BJ333" i="5"/>
  <c r="BI333" i="5"/>
  <c r="BH333" i="5"/>
  <c r="BG333" i="5"/>
  <c r="BF333" i="5"/>
  <c r="BA333" i="5"/>
  <c r="AU333" i="5"/>
  <c r="AS333" i="5"/>
  <c r="AT333" i="5" s="1"/>
  <c r="AD333" i="5" s="1"/>
  <c r="AR333" i="5"/>
  <c r="AV333" i="5" s="1"/>
  <c r="AQ333" i="5"/>
  <c r="AP333" i="5"/>
  <c r="AO333" i="5"/>
  <c r="AM333" i="5"/>
  <c r="AN333" i="5" s="1"/>
  <c r="AK333" i="5"/>
  <c r="AL333" i="5" s="1"/>
  <c r="BM332" i="5"/>
  <c r="BL332" i="5"/>
  <c r="BK332" i="5"/>
  <c r="BJ332" i="5"/>
  <c r="BI332" i="5"/>
  <c r="BH332" i="5"/>
  <c r="BG332" i="5"/>
  <c r="BF332" i="5"/>
  <c r="BC332" i="5" s="1"/>
  <c r="BD332" i="5"/>
  <c r="BA332" i="5"/>
  <c r="AR332" i="5"/>
  <c r="AU332" i="5" s="1"/>
  <c r="AQ332" i="5"/>
  <c r="AO332" i="5"/>
  <c r="AP332" i="5" s="1"/>
  <c r="AN332" i="5"/>
  <c r="AM332" i="5"/>
  <c r="AL332" i="5"/>
  <c r="AK332" i="5"/>
  <c r="BM331" i="5"/>
  <c r="BL331" i="5"/>
  <c r="BK331" i="5"/>
  <c r="BJ331" i="5"/>
  <c r="BI331" i="5"/>
  <c r="BH331" i="5"/>
  <c r="BG331" i="5"/>
  <c r="BF331" i="5"/>
  <c r="BD331" i="5"/>
  <c r="BC331" i="5"/>
  <c r="BA331" i="5"/>
  <c r="AQ331" i="5"/>
  <c r="AR331" i="5" s="1"/>
  <c r="AP331" i="5"/>
  <c r="AX331" i="5" s="1"/>
  <c r="AO331" i="5"/>
  <c r="AN331" i="5"/>
  <c r="AM331" i="5"/>
  <c r="AK331" i="5"/>
  <c r="AL331" i="5" s="1"/>
  <c r="AY331" i="5" s="1"/>
  <c r="BM330" i="5"/>
  <c r="BL330" i="5"/>
  <c r="BK330" i="5"/>
  <c r="BJ330" i="5"/>
  <c r="BI330" i="5"/>
  <c r="BH330" i="5"/>
  <c r="BG330" i="5"/>
  <c r="BF330" i="5"/>
  <c r="BC330" i="5"/>
  <c r="BA330" i="5"/>
  <c r="AU330" i="5"/>
  <c r="AR330" i="5"/>
  <c r="AW330" i="5" s="1"/>
  <c r="AQ330" i="5"/>
  <c r="AP330" i="5"/>
  <c r="AY330" i="5" s="1"/>
  <c r="AO330" i="5"/>
  <c r="AM330" i="5"/>
  <c r="AN330" i="5" s="1"/>
  <c r="AL330" i="5"/>
  <c r="AK330" i="5"/>
  <c r="BM329" i="5"/>
  <c r="BL329" i="5"/>
  <c r="BK329" i="5"/>
  <c r="BJ329" i="5"/>
  <c r="BI329" i="5"/>
  <c r="BH329" i="5"/>
  <c r="BG329" i="5"/>
  <c r="BD329" i="5" s="1"/>
  <c r="BF329" i="5"/>
  <c r="BA329" i="5"/>
  <c r="AQ329" i="5"/>
  <c r="AR329" i="5" s="1"/>
  <c r="AO329" i="5"/>
  <c r="AP329" i="5" s="1"/>
  <c r="AN329" i="5"/>
  <c r="AM329" i="5"/>
  <c r="AL329" i="5"/>
  <c r="AK329" i="5"/>
  <c r="BM328" i="5"/>
  <c r="BL328" i="5"/>
  <c r="BK328" i="5"/>
  <c r="BJ328" i="5"/>
  <c r="BI328" i="5"/>
  <c r="BH328" i="5"/>
  <c r="BD328" i="5" s="1"/>
  <c r="BG328" i="5"/>
  <c r="BF328" i="5"/>
  <c r="BA328" i="5"/>
  <c r="AR328" i="5"/>
  <c r="AW328" i="5" s="1"/>
  <c r="AQ328" i="5"/>
  <c r="AP328" i="5"/>
  <c r="AO328" i="5"/>
  <c r="AN328" i="5"/>
  <c r="AM328" i="5"/>
  <c r="AK328" i="5"/>
  <c r="AL328" i="5" s="1"/>
  <c r="BM327" i="5"/>
  <c r="BL327" i="5"/>
  <c r="BK327" i="5"/>
  <c r="BJ327" i="5"/>
  <c r="BI327" i="5"/>
  <c r="BH327" i="5"/>
  <c r="BG327" i="5"/>
  <c r="BC327" i="5" s="1"/>
  <c r="BF327" i="5"/>
  <c r="BD327" i="5" s="1"/>
  <c r="BA327" i="5"/>
  <c r="AR327" i="5"/>
  <c r="AQ327" i="5"/>
  <c r="AO327" i="5"/>
  <c r="AP327" i="5" s="1"/>
  <c r="AM327" i="5"/>
  <c r="AN327" i="5" s="1"/>
  <c r="AL327" i="5"/>
  <c r="AK327" i="5"/>
  <c r="BM326" i="5"/>
  <c r="BL326" i="5"/>
  <c r="BK326" i="5"/>
  <c r="BJ326" i="5"/>
  <c r="BI326" i="5"/>
  <c r="BH326" i="5"/>
  <c r="BG326" i="5"/>
  <c r="BF326" i="5"/>
  <c r="BC326" i="5" s="1"/>
  <c r="BA326" i="5"/>
  <c r="AY326" i="5"/>
  <c r="AQ326" i="5"/>
  <c r="AR326" i="5" s="1"/>
  <c r="AP326" i="5"/>
  <c r="AX326" i="5" s="1"/>
  <c r="AO326" i="5"/>
  <c r="AN326" i="5"/>
  <c r="AM326" i="5"/>
  <c r="AL326" i="5"/>
  <c r="AK326" i="5"/>
  <c r="BM325" i="5"/>
  <c r="BL325" i="5"/>
  <c r="BK325" i="5"/>
  <c r="BJ325" i="5"/>
  <c r="BI325" i="5"/>
  <c r="BH325" i="5"/>
  <c r="BG325" i="5"/>
  <c r="BF325" i="5"/>
  <c r="BA325" i="5"/>
  <c r="AU325" i="5"/>
  <c r="AS325" i="5"/>
  <c r="AT325" i="5" s="1"/>
  <c r="AD325" i="5" s="1"/>
  <c r="AR325" i="5"/>
  <c r="AV325" i="5" s="1"/>
  <c r="AQ325" i="5"/>
  <c r="AP325" i="5"/>
  <c r="AY325" i="5" s="1"/>
  <c r="AO325" i="5"/>
  <c r="AM325" i="5"/>
  <c r="AN325" i="5" s="1"/>
  <c r="AK325" i="5"/>
  <c r="AL325" i="5" s="1"/>
  <c r="BM324" i="5"/>
  <c r="BL324" i="5"/>
  <c r="BK324" i="5"/>
  <c r="BJ324" i="5"/>
  <c r="BI324" i="5"/>
  <c r="BH324" i="5"/>
  <c r="BG324" i="5"/>
  <c r="BF324" i="5"/>
  <c r="BC324" i="5" s="1"/>
  <c r="BD324" i="5"/>
  <c r="BA324" i="5"/>
  <c r="AW324" i="5"/>
  <c r="AR324" i="5"/>
  <c r="AU324" i="5" s="1"/>
  <c r="AQ324" i="5"/>
  <c r="AO324" i="5"/>
  <c r="AP324" i="5" s="1"/>
  <c r="AN324" i="5"/>
  <c r="AM324" i="5"/>
  <c r="AL324" i="5"/>
  <c r="AK324" i="5"/>
  <c r="BM323" i="5"/>
  <c r="BL323" i="5"/>
  <c r="BK323" i="5"/>
  <c r="BJ323" i="5"/>
  <c r="BI323" i="5"/>
  <c r="BH323" i="5"/>
  <c r="BG323" i="5"/>
  <c r="BF323" i="5"/>
  <c r="BD323" i="5"/>
  <c r="BC323" i="5"/>
  <c r="BA323" i="5"/>
  <c r="AQ323" i="5"/>
  <c r="AR323" i="5" s="1"/>
  <c r="AP323" i="5"/>
  <c r="AO323" i="5"/>
  <c r="AN323" i="5"/>
  <c r="AM323" i="5"/>
  <c r="AK323" i="5"/>
  <c r="AL323" i="5" s="1"/>
  <c r="AY323" i="5" s="1"/>
  <c r="BM322" i="5"/>
  <c r="BL322" i="5"/>
  <c r="BK322" i="5"/>
  <c r="BJ322" i="5"/>
  <c r="BI322" i="5"/>
  <c r="BH322" i="5"/>
  <c r="BG322" i="5"/>
  <c r="BF322" i="5"/>
  <c r="BC322" i="5"/>
  <c r="BA322" i="5"/>
  <c r="AU322" i="5"/>
  <c r="AR322" i="5"/>
  <c r="AW322" i="5" s="1"/>
  <c r="AQ322" i="5"/>
  <c r="AP322" i="5"/>
  <c r="AY322" i="5" s="1"/>
  <c r="AO322" i="5"/>
  <c r="AM322" i="5"/>
  <c r="AN322" i="5" s="1"/>
  <c r="AL322" i="5"/>
  <c r="AK322" i="5"/>
  <c r="BM321" i="5"/>
  <c r="BL321" i="5"/>
  <c r="BK321" i="5"/>
  <c r="BJ321" i="5"/>
  <c r="BI321" i="5"/>
  <c r="BH321" i="5"/>
  <c r="BG321" i="5"/>
  <c r="BD321" i="5" s="1"/>
  <c r="BF321" i="5"/>
  <c r="BA321" i="5"/>
  <c r="AQ321" i="5"/>
  <c r="AR321" i="5" s="1"/>
  <c r="AO321" i="5"/>
  <c r="AP321" i="5" s="1"/>
  <c r="AN321" i="5"/>
  <c r="AM321" i="5"/>
  <c r="AL321" i="5"/>
  <c r="AK321" i="5"/>
  <c r="BM320" i="5"/>
  <c r="BL320" i="5"/>
  <c r="BK320" i="5"/>
  <c r="BJ320" i="5"/>
  <c r="BI320" i="5"/>
  <c r="BH320" i="5"/>
  <c r="BD320" i="5" s="1"/>
  <c r="BG320" i="5"/>
  <c r="BF320" i="5"/>
  <c r="BA320" i="5"/>
  <c r="AR320" i="5"/>
  <c r="AQ320" i="5"/>
  <c r="AP320" i="5"/>
  <c r="AO320" i="5"/>
  <c r="AN320" i="5"/>
  <c r="AM320" i="5"/>
  <c r="AK320" i="5"/>
  <c r="AL320" i="5" s="1"/>
  <c r="BM319" i="5"/>
  <c r="BL319" i="5"/>
  <c r="BK319" i="5"/>
  <c r="BJ319" i="5"/>
  <c r="BI319" i="5"/>
  <c r="BH319" i="5"/>
  <c r="BG319" i="5"/>
  <c r="BF319" i="5"/>
  <c r="BA319" i="5"/>
  <c r="AY319" i="5"/>
  <c r="AQ319" i="5"/>
  <c r="AR319" i="5" s="1"/>
  <c r="AO319" i="5"/>
  <c r="AP319" i="5" s="1"/>
  <c r="AM319" i="5"/>
  <c r="AN319" i="5" s="1"/>
  <c r="AL319" i="5"/>
  <c r="AK319" i="5"/>
  <c r="BM318" i="5"/>
  <c r="BL318" i="5"/>
  <c r="BK318" i="5"/>
  <c r="BJ318" i="5"/>
  <c r="BI318" i="5"/>
  <c r="BH318" i="5"/>
  <c r="BG318" i="5"/>
  <c r="BF318" i="5"/>
  <c r="BA318" i="5"/>
  <c r="AY318" i="5"/>
  <c r="AQ318" i="5"/>
  <c r="AR318" i="5" s="1"/>
  <c r="AP318" i="5"/>
  <c r="AX318" i="5" s="1"/>
  <c r="AO318" i="5"/>
  <c r="AN318" i="5"/>
  <c r="AM318" i="5"/>
  <c r="AL318" i="5"/>
  <c r="AK318" i="5"/>
  <c r="BM317" i="5"/>
  <c r="BL317" i="5"/>
  <c r="BK317" i="5"/>
  <c r="BJ317" i="5"/>
  <c r="BI317" i="5"/>
  <c r="BH317" i="5"/>
  <c r="BG317" i="5"/>
  <c r="BF317" i="5"/>
  <c r="BA317" i="5"/>
  <c r="AU317" i="5"/>
  <c r="AS317" i="5"/>
  <c r="AT317" i="5" s="1"/>
  <c r="AD317" i="5" s="1"/>
  <c r="AR317" i="5"/>
  <c r="AQ317" i="5"/>
  <c r="AP317" i="5"/>
  <c r="AY317" i="5" s="1"/>
  <c r="AO317" i="5"/>
  <c r="AM317" i="5"/>
  <c r="AN317" i="5" s="1"/>
  <c r="AK317" i="5"/>
  <c r="AL317" i="5" s="1"/>
  <c r="BM316" i="5"/>
  <c r="BL316" i="5"/>
  <c r="BK316" i="5"/>
  <c r="BJ316" i="5"/>
  <c r="BI316" i="5"/>
  <c r="BH316" i="5"/>
  <c r="BG316" i="5"/>
  <c r="BF316" i="5"/>
  <c r="BC316" i="5" s="1"/>
  <c r="BD316" i="5"/>
  <c r="BA316" i="5"/>
  <c r="AV316" i="5"/>
  <c r="AR316" i="5"/>
  <c r="AU316" i="5" s="1"/>
  <c r="AQ316" i="5"/>
  <c r="AO316" i="5"/>
  <c r="AP316" i="5" s="1"/>
  <c r="AN316" i="5"/>
  <c r="AM316" i="5"/>
  <c r="AL316" i="5"/>
  <c r="AK316" i="5"/>
  <c r="BM315" i="5"/>
  <c r="BL315" i="5"/>
  <c r="BK315" i="5"/>
  <c r="BJ315" i="5"/>
  <c r="BI315" i="5"/>
  <c r="BH315" i="5"/>
  <c r="BG315" i="5"/>
  <c r="BF315" i="5"/>
  <c r="BD315" i="5"/>
  <c r="BC315" i="5"/>
  <c r="BA315" i="5"/>
  <c r="AV315" i="5"/>
  <c r="AU315" i="5"/>
  <c r="AQ315" i="5"/>
  <c r="AR315" i="5" s="1"/>
  <c r="AW315" i="5" s="1"/>
  <c r="AP315" i="5"/>
  <c r="AO315" i="5"/>
  <c r="AN315" i="5"/>
  <c r="AM315" i="5"/>
  <c r="AK315" i="5"/>
  <c r="AL315" i="5" s="1"/>
  <c r="AY315" i="5" s="1"/>
  <c r="BM314" i="5"/>
  <c r="BL314" i="5"/>
  <c r="BK314" i="5"/>
  <c r="BJ314" i="5"/>
  <c r="BI314" i="5"/>
  <c r="BH314" i="5"/>
  <c r="BG314" i="5"/>
  <c r="BF314" i="5"/>
  <c r="BC314" i="5"/>
  <c r="BA314" i="5"/>
  <c r="AU314" i="5"/>
  <c r="AR314" i="5"/>
  <c r="AQ314" i="5"/>
  <c r="AP314" i="5"/>
  <c r="AY314" i="5" s="1"/>
  <c r="AO314" i="5"/>
  <c r="AM314" i="5"/>
  <c r="AN314" i="5" s="1"/>
  <c r="AL314" i="5"/>
  <c r="AK314" i="5"/>
  <c r="BM313" i="5"/>
  <c r="BL313" i="5"/>
  <c r="BK313" i="5"/>
  <c r="BJ313" i="5"/>
  <c r="BI313" i="5"/>
  <c r="BH313" i="5"/>
  <c r="BG313" i="5"/>
  <c r="BD313" i="5" s="1"/>
  <c r="BF313" i="5"/>
  <c r="BA313" i="5"/>
  <c r="AW313" i="5"/>
  <c r="AQ313" i="5"/>
  <c r="AR313" i="5" s="1"/>
  <c r="AO313" i="5"/>
  <c r="AP313" i="5" s="1"/>
  <c r="AN313" i="5"/>
  <c r="AM313" i="5"/>
  <c r="AL313" i="5"/>
  <c r="AK313" i="5"/>
  <c r="BM312" i="5"/>
  <c r="BL312" i="5"/>
  <c r="BK312" i="5"/>
  <c r="BJ312" i="5"/>
  <c r="BI312" i="5"/>
  <c r="BH312" i="5"/>
  <c r="BG312" i="5"/>
  <c r="BF312" i="5"/>
  <c r="BD312" i="5"/>
  <c r="BA312" i="5"/>
  <c r="AR312" i="5"/>
  <c r="AQ312" i="5"/>
  <c r="AP312" i="5"/>
  <c r="AY312" i="5" s="1"/>
  <c r="AO312" i="5"/>
  <c r="AN312" i="5"/>
  <c r="AM312" i="5"/>
  <c r="AK312" i="5"/>
  <c r="AL312" i="5" s="1"/>
  <c r="BM311" i="5"/>
  <c r="BL311" i="5"/>
  <c r="BK311" i="5"/>
  <c r="BJ311" i="5"/>
  <c r="BI311" i="5"/>
  <c r="BH311" i="5"/>
  <c r="BC311" i="5" s="1"/>
  <c r="BG311" i="5"/>
  <c r="BF311" i="5"/>
  <c r="BD311" i="5" s="1"/>
  <c r="BA311" i="5"/>
  <c r="AR311" i="5"/>
  <c r="AQ311" i="5"/>
  <c r="AO311" i="5"/>
  <c r="AP311" i="5" s="1"/>
  <c r="AX311" i="5" s="1"/>
  <c r="AM311" i="5"/>
  <c r="AN311" i="5" s="1"/>
  <c r="AL311" i="5"/>
  <c r="AK311" i="5"/>
  <c r="BM310" i="5"/>
  <c r="BL310" i="5"/>
  <c r="BK310" i="5"/>
  <c r="BJ310" i="5"/>
  <c r="BI310" i="5"/>
  <c r="BH310" i="5"/>
  <c r="BG310" i="5"/>
  <c r="BF310" i="5"/>
  <c r="BD310" i="5"/>
  <c r="BA310" i="5"/>
  <c r="AV310" i="5"/>
  <c r="AQ310" i="5"/>
  <c r="AR310" i="5" s="1"/>
  <c r="AP310" i="5"/>
  <c r="AY310" i="5" s="1"/>
  <c r="AO310" i="5"/>
  <c r="AN310" i="5"/>
  <c r="AX310" i="5" s="1"/>
  <c r="AM310" i="5"/>
  <c r="AL310" i="5"/>
  <c r="AK310" i="5"/>
  <c r="BM309" i="5"/>
  <c r="BL309" i="5"/>
  <c r="BK309" i="5"/>
  <c r="BJ309" i="5"/>
  <c r="BI309" i="5"/>
  <c r="BH309" i="5"/>
  <c r="BG309" i="5"/>
  <c r="BF309" i="5"/>
  <c r="BD309" i="5" s="1"/>
  <c r="BC309" i="5"/>
  <c r="BA309" i="5"/>
  <c r="AU309" i="5"/>
  <c r="AS309" i="5" s="1"/>
  <c r="AR309" i="5"/>
  <c r="AQ309" i="5"/>
  <c r="AP309" i="5"/>
  <c r="AW309" i="5" s="1"/>
  <c r="AO309" i="5"/>
  <c r="AM309" i="5"/>
  <c r="AN309" i="5" s="1"/>
  <c r="AX309" i="5" s="1"/>
  <c r="AK309" i="5"/>
  <c r="AL309" i="5" s="1"/>
  <c r="BM308" i="5"/>
  <c r="BL308" i="5"/>
  <c r="BK308" i="5"/>
  <c r="BJ308" i="5"/>
  <c r="BI308" i="5"/>
  <c r="BH308" i="5"/>
  <c r="BG308" i="5"/>
  <c r="BF308" i="5"/>
  <c r="BC308" i="5" s="1"/>
  <c r="BD308" i="5"/>
  <c r="BA308" i="5"/>
  <c r="AV308" i="5"/>
  <c r="AR308" i="5"/>
  <c r="AU308" i="5" s="1"/>
  <c r="AS308" i="5" s="1"/>
  <c r="AC308" i="5" s="1"/>
  <c r="AQ308" i="5"/>
  <c r="AO308" i="5"/>
  <c r="AP308" i="5" s="1"/>
  <c r="AN308" i="5"/>
  <c r="AM308" i="5"/>
  <c r="AL308" i="5"/>
  <c r="AK308" i="5"/>
  <c r="BM307" i="5"/>
  <c r="BL307" i="5"/>
  <c r="BK307" i="5"/>
  <c r="BJ307" i="5"/>
  <c r="BI307" i="5"/>
  <c r="BH307" i="5"/>
  <c r="BG307" i="5"/>
  <c r="BD307" i="5" s="1"/>
  <c r="BF307" i="5"/>
  <c r="BA307" i="5"/>
  <c r="AQ307" i="5"/>
  <c r="AR307" i="5" s="1"/>
  <c r="AW307" i="5" s="1"/>
  <c r="AP307" i="5"/>
  <c r="AO307" i="5"/>
  <c r="AM307" i="5"/>
  <c r="AN307" i="5" s="1"/>
  <c r="AK307" i="5"/>
  <c r="AL307" i="5" s="1"/>
  <c r="AY307" i="5" s="1"/>
  <c r="BM306" i="5"/>
  <c r="BL306" i="5"/>
  <c r="BK306" i="5"/>
  <c r="BJ306" i="5"/>
  <c r="BI306" i="5"/>
  <c r="BH306" i="5"/>
  <c r="BG306" i="5"/>
  <c r="BF306" i="5"/>
  <c r="BC306" i="5"/>
  <c r="BA306" i="5"/>
  <c r="AU306" i="5"/>
  <c r="AS306" i="5" s="1"/>
  <c r="AC306" i="5" s="1"/>
  <c r="AR306" i="5"/>
  <c r="AQ306" i="5"/>
  <c r="AP306" i="5"/>
  <c r="AY306" i="5" s="1"/>
  <c r="AO306" i="5"/>
  <c r="AM306" i="5"/>
  <c r="AN306" i="5" s="1"/>
  <c r="AL306" i="5"/>
  <c r="AK306" i="5"/>
  <c r="BM305" i="5"/>
  <c r="BL305" i="5"/>
  <c r="BK305" i="5"/>
  <c r="BJ305" i="5"/>
  <c r="BI305" i="5"/>
  <c r="BH305" i="5"/>
  <c r="BG305" i="5"/>
  <c r="BF305" i="5"/>
  <c r="BA305" i="5"/>
  <c r="AT305" i="5"/>
  <c r="AD305" i="5" s="1"/>
  <c r="AS305" i="5"/>
  <c r="AQ305" i="5"/>
  <c r="AR305" i="5" s="1"/>
  <c r="AU305" i="5" s="1"/>
  <c r="AO305" i="5"/>
  <c r="AP305" i="5" s="1"/>
  <c r="AX305" i="5" s="1"/>
  <c r="AN305" i="5"/>
  <c r="AM305" i="5"/>
  <c r="AL305" i="5"/>
  <c r="AK305" i="5"/>
  <c r="AC305" i="5"/>
  <c r="BM304" i="5"/>
  <c r="BL304" i="5"/>
  <c r="BK304" i="5"/>
  <c r="BJ304" i="5"/>
  <c r="BI304" i="5"/>
  <c r="BH304" i="5"/>
  <c r="BG304" i="5"/>
  <c r="BF304" i="5"/>
  <c r="BD304" i="5" s="1"/>
  <c r="BA304" i="5"/>
  <c r="AR304" i="5"/>
  <c r="AQ304" i="5"/>
  <c r="AP304" i="5"/>
  <c r="AY304" i="5" s="1"/>
  <c r="AO304" i="5"/>
  <c r="AN304" i="5"/>
  <c r="AM304" i="5"/>
  <c r="AK304" i="5"/>
  <c r="AL304" i="5" s="1"/>
  <c r="BM303" i="5"/>
  <c r="BL303" i="5"/>
  <c r="BK303" i="5"/>
  <c r="BJ303" i="5"/>
  <c r="BI303" i="5"/>
  <c r="BH303" i="5"/>
  <c r="BG303" i="5"/>
  <c r="BC303" i="5" s="1"/>
  <c r="BF303" i="5"/>
  <c r="BA303" i="5"/>
  <c r="AQ303" i="5"/>
  <c r="AR303" i="5" s="1"/>
  <c r="AO303" i="5"/>
  <c r="AP303" i="5" s="1"/>
  <c r="AM303" i="5"/>
  <c r="AN303" i="5" s="1"/>
  <c r="AL303" i="5"/>
  <c r="AY303" i="5" s="1"/>
  <c r="AK303" i="5"/>
  <c r="BM302" i="5"/>
  <c r="BL302" i="5"/>
  <c r="BK302" i="5"/>
  <c r="BJ302" i="5"/>
  <c r="BI302" i="5"/>
  <c r="BH302" i="5"/>
  <c r="BG302" i="5"/>
  <c r="BF302" i="5"/>
  <c r="BD302" i="5" s="1"/>
  <c r="BA302" i="5"/>
  <c r="AQ302" i="5"/>
  <c r="AR302" i="5" s="1"/>
  <c r="AP302" i="5"/>
  <c r="AV302" i="5" s="1"/>
  <c r="AO302" i="5"/>
  <c r="AN302" i="5"/>
  <c r="AM302" i="5"/>
  <c r="AK302" i="5"/>
  <c r="AL302" i="5" s="1"/>
  <c r="BM301" i="5"/>
  <c r="BL301" i="5"/>
  <c r="BK301" i="5"/>
  <c r="BJ301" i="5"/>
  <c r="BI301" i="5"/>
  <c r="BH301" i="5"/>
  <c r="BC301" i="5" s="1"/>
  <c r="BG301" i="5"/>
  <c r="BF301" i="5"/>
  <c r="BA301" i="5"/>
  <c r="AQ301" i="5"/>
  <c r="AR301" i="5" s="1"/>
  <c r="AP301" i="5"/>
  <c r="AY301" i="5" s="1"/>
  <c r="AO301" i="5"/>
  <c r="AM301" i="5"/>
  <c r="AN301" i="5" s="1"/>
  <c r="AK301" i="5"/>
  <c r="AL301" i="5" s="1"/>
  <c r="BM300" i="5"/>
  <c r="BL300" i="5"/>
  <c r="BK300" i="5"/>
  <c r="BJ300" i="5"/>
  <c r="BI300" i="5"/>
  <c r="BH300" i="5"/>
  <c r="BG300" i="5"/>
  <c r="BF300" i="5"/>
  <c r="BC300" i="5" s="1"/>
  <c r="BA300" i="5"/>
  <c r="AW300" i="5"/>
  <c r="AT300" i="5"/>
  <c r="AD300" i="5" s="1"/>
  <c r="AR300" i="5"/>
  <c r="AU300" i="5" s="1"/>
  <c r="AS300" i="5" s="1"/>
  <c r="AC300" i="5" s="1"/>
  <c r="AQ300" i="5"/>
  <c r="AP300" i="5"/>
  <c r="AY300" i="5" s="1"/>
  <c r="AO300" i="5"/>
  <c r="AN300" i="5"/>
  <c r="AM300" i="5"/>
  <c r="AL300" i="5"/>
  <c r="AK300" i="5"/>
  <c r="BM299" i="5"/>
  <c r="BL299" i="5"/>
  <c r="BK299" i="5"/>
  <c r="BJ299" i="5"/>
  <c r="BI299" i="5"/>
  <c r="BH299" i="5"/>
  <c r="BG299" i="5"/>
  <c r="BF299" i="5"/>
  <c r="BC299" i="5" s="1"/>
  <c r="BA299" i="5"/>
  <c r="AU299" i="5"/>
  <c r="AS299" i="5" s="1"/>
  <c r="AQ299" i="5"/>
  <c r="AR299" i="5" s="1"/>
  <c r="AP299" i="5"/>
  <c r="AV299" i="5" s="1"/>
  <c r="AO299" i="5"/>
  <c r="AN299" i="5"/>
  <c r="AM299" i="5"/>
  <c r="AK299" i="5"/>
  <c r="AL299" i="5" s="1"/>
  <c r="BM298" i="5"/>
  <c r="BL298" i="5"/>
  <c r="BK298" i="5"/>
  <c r="BJ298" i="5"/>
  <c r="BI298" i="5"/>
  <c r="BH298" i="5"/>
  <c r="BG298" i="5"/>
  <c r="BF298" i="5"/>
  <c r="BC298" i="5"/>
  <c r="BA298" i="5"/>
  <c r="AR298" i="5"/>
  <c r="AV298" i="5" s="1"/>
  <c r="AQ298" i="5"/>
  <c r="AP298" i="5"/>
  <c r="AY298" i="5" s="1"/>
  <c r="AO298" i="5"/>
  <c r="AN298" i="5"/>
  <c r="AM298" i="5"/>
  <c r="AL298" i="5"/>
  <c r="AK298" i="5"/>
  <c r="BM297" i="5"/>
  <c r="BL297" i="5"/>
  <c r="BK297" i="5"/>
  <c r="BJ297" i="5"/>
  <c r="BI297" i="5"/>
  <c r="BH297" i="5"/>
  <c r="BG297" i="5"/>
  <c r="BC297" i="5" s="1"/>
  <c r="BF297" i="5"/>
  <c r="BA297" i="5"/>
  <c r="AU297" i="5"/>
  <c r="AR297" i="5"/>
  <c r="AW297" i="5" s="1"/>
  <c r="AQ297" i="5"/>
  <c r="AO297" i="5"/>
  <c r="AP297" i="5" s="1"/>
  <c r="AV297" i="5" s="1"/>
  <c r="AM297" i="5"/>
  <c r="AN297" i="5" s="1"/>
  <c r="AL297" i="5"/>
  <c r="AK297" i="5"/>
  <c r="BM296" i="5"/>
  <c r="BL296" i="5"/>
  <c r="BK296" i="5"/>
  <c r="BJ296" i="5"/>
  <c r="BI296" i="5"/>
  <c r="BH296" i="5"/>
  <c r="BG296" i="5"/>
  <c r="BF296" i="5"/>
  <c r="BD296" i="5" s="1"/>
  <c r="BC296" i="5"/>
  <c r="BA296" i="5"/>
  <c r="AR296" i="5"/>
  <c r="AW296" i="5" s="1"/>
  <c r="AQ296" i="5"/>
  <c r="AP296" i="5"/>
  <c r="AY296" i="5" s="1"/>
  <c r="AO296" i="5"/>
  <c r="AN296" i="5"/>
  <c r="AX296" i="5" s="1"/>
  <c r="AM296" i="5"/>
  <c r="AL296" i="5"/>
  <c r="AK296" i="5"/>
  <c r="BM295" i="5"/>
  <c r="BL295" i="5"/>
  <c r="BK295" i="5"/>
  <c r="BJ295" i="5"/>
  <c r="BI295" i="5"/>
  <c r="BH295" i="5"/>
  <c r="BG295" i="5"/>
  <c r="BF295" i="5"/>
  <c r="BA295" i="5"/>
  <c r="AQ295" i="5"/>
  <c r="AR295" i="5" s="1"/>
  <c r="AP295" i="5"/>
  <c r="AX295" i="5" s="1"/>
  <c r="AO295" i="5"/>
  <c r="AM295" i="5"/>
  <c r="AN295" i="5" s="1"/>
  <c r="AK295" i="5"/>
  <c r="AL295" i="5" s="1"/>
  <c r="AY295" i="5" s="1"/>
  <c r="BM294" i="5"/>
  <c r="BL294" i="5"/>
  <c r="BK294" i="5"/>
  <c r="BJ294" i="5"/>
  <c r="BI294" i="5"/>
  <c r="BH294" i="5"/>
  <c r="BG294" i="5"/>
  <c r="BF294" i="5"/>
  <c r="BD294" i="5" s="1"/>
  <c r="BA294" i="5"/>
  <c r="AR294" i="5"/>
  <c r="AV294" i="5" s="1"/>
  <c r="AQ294" i="5"/>
  <c r="AP294" i="5"/>
  <c r="AY294" i="5" s="1"/>
  <c r="AO294" i="5"/>
  <c r="AM294" i="5"/>
  <c r="AN294" i="5" s="1"/>
  <c r="AL294" i="5"/>
  <c r="AK294" i="5"/>
  <c r="BM293" i="5"/>
  <c r="BL293" i="5"/>
  <c r="BK293" i="5"/>
  <c r="BJ293" i="5"/>
  <c r="BI293" i="5"/>
  <c r="BH293" i="5"/>
  <c r="BG293" i="5"/>
  <c r="BF293" i="5"/>
  <c r="BC293" i="5" s="1"/>
  <c r="BA293" i="5"/>
  <c r="AQ293" i="5"/>
  <c r="AR293" i="5" s="1"/>
  <c r="AO293" i="5"/>
  <c r="AP293" i="5" s="1"/>
  <c r="AN293" i="5"/>
  <c r="AM293" i="5"/>
  <c r="AK293" i="5"/>
  <c r="AL293" i="5" s="1"/>
  <c r="BM292" i="5"/>
  <c r="BL292" i="5"/>
  <c r="BK292" i="5"/>
  <c r="BJ292" i="5"/>
  <c r="BI292" i="5"/>
  <c r="BH292" i="5"/>
  <c r="BG292" i="5"/>
  <c r="BF292" i="5"/>
  <c r="BA292" i="5"/>
  <c r="AU292" i="5"/>
  <c r="AR292" i="5"/>
  <c r="AW292" i="5" s="1"/>
  <c r="AQ292" i="5"/>
  <c r="AP292" i="5"/>
  <c r="AO292" i="5"/>
  <c r="AN292" i="5"/>
  <c r="AM292" i="5"/>
  <c r="AK292" i="5"/>
  <c r="AL292" i="5" s="1"/>
  <c r="BM291" i="5"/>
  <c r="BL291" i="5"/>
  <c r="BK291" i="5"/>
  <c r="BJ291" i="5"/>
  <c r="BI291" i="5"/>
  <c r="BH291" i="5"/>
  <c r="BG291" i="5"/>
  <c r="BD291" i="5" s="1"/>
  <c r="BF291" i="5"/>
  <c r="BC291" i="5"/>
  <c r="BA291" i="5"/>
  <c r="AQ291" i="5"/>
  <c r="AR291" i="5" s="1"/>
  <c r="AO291" i="5"/>
  <c r="AP291" i="5" s="1"/>
  <c r="AM291" i="5"/>
  <c r="AN291" i="5" s="1"/>
  <c r="AL291" i="5"/>
  <c r="AK291" i="5"/>
  <c r="BM290" i="5"/>
  <c r="BL290" i="5"/>
  <c r="BK290" i="5"/>
  <c r="BJ290" i="5"/>
  <c r="BI290" i="5"/>
  <c r="BH290" i="5"/>
  <c r="BG290" i="5"/>
  <c r="BF290" i="5"/>
  <c r="BD290" i="5"/>
  <c r="BA290" i="5"/>
  <c r="AQ290" i="5"/>
  <c r="AR290" i="5" s="1"/>
  <c r="AP290" i="5"/>
  <c r="AY290" i="5" s="1"/>
  <c r="AO290" i="5"/>
  <c r="AN290" i="5"/>
  <c r="AM290" i="5"/>
  <c r="AL290" i="5"/>
  <c r="AK290" i="5"/>
  <c r="BM289" i="5"/>
  <c r="BL289" i="5"/>
  <c r="BK289" i="5"/>
  <c r="BJ289" i="5"/>
  <c r="BI289" i="5"/>
  <c r="BH289" i="5"/>
  <c r="BG289" i="5"/>
  <c r="BF289" i="5"/>
  <c r="BD289" i="5" s="1"/>
  <c r="BC289" i="5"/>
  <c r="BA289" i="5"/>
  <c r="AU289" i="5"/>
  <c r="AR289" i="5"/>
  <c r="AQ289" i="5"/>
  <c r="AO289" i="5"/>
  <c r="AP289" i="5" s="1"/>
  <c r="AM289" i="5"/>
  <c r="AN289" i="5" s="1"/>
  <c r="AK289" i="5"/>
  <c r="AL289" i="5" s="1"/>
  <c r="BM288" i="5"/>
  <c r="BL288" i="5"/>
  <c r="BK288" i="5"/>
  <c r="BJ288" i="5"/>
  <c r="BI288" i="5"/>
  <c r="BH288" i="5"/>
  <c r="BG288" i="5"/>
  <c r="BF288" i="5"/>
  <c r="BC288" i="5" s="1"/>
  <c r="BA288" i="5"/>
  <c r="AR288" i="5"/>
  <c r="AQ288" i="5"/>
  <c r="AO288" i="5"/>
  <c r="AP288" i="5" s="1"/>
  <c r="AN288" i="5"/>
  <c r="AM288" i="5"/>
  <c r="AL288" i="5"/>
  <c r="AK288" i="5"/>
  <c r="BM287" i="5"/>
  <c r="BL287" i="5"/>
  <c r="BK287" i="5"/>
  <c r="BJ287" i="5"/>
  <c r="BI287" i="5"/>
  <c r="BH287" i="5"/>
  <c r="BG287" i="5"/>
  <c r="BF287" i="5"/>
  <c r="BA287" i="5"/>
  <c r="AQ287" i="5"/>
  <c r="AR287" i="5" s="1"/>
  <c r="AP287" i="5"/>
  <c r="AX287" i="5" s="1"/>
  <c r="AO287" i="5"/>
  <c r="AM287" i="5"/>
  <c r="AN287" i="5" s="1"/>
  <c r="AK287" i="5"/>
  <c r="AL287" i="5" s="1"/>
  <c r="AY287" i="5" s="1"/>
  <c r="BM286" i="5"/>
  <c r="BL286" i="5"/>
  <c r="BK286" i="5"/>
  <c r="BJ286" i="5"/>
  <c r="BI286" i="5"/>
  <c r="BH286" i="5"/>
  <c r="BG286" i="5"/>
  <c r="BF286" i="5"/>
  <c r="BD286" i="5" s="1"/>
  <c r="BA286" i="5"/>
  <c r="AR286" i="5"/>
  <c r="AV286" i="5" s="1"/>
  <c r="AQ286" i="5"/>
  <c r="AP286" i="5"/>
  <c r="AY286" i="5" s="1"/>
  <c r="AO286" i="5"/>
  <c r="AM286" i="5"/>
  <c r="AN286" i="5" s="1"/>
  <c r="AL286" i="5"/>
  <c r="AK286" i="5"/>
  <c r="BM285" i="5"/>
  <c r="BL285" i="5"/>
  <c r="BK285" i="5"/>
  <c r="BJ285" i="5"/>
  <c r="BI285" i="5"/>
  <c r="BH285" i="5"/>
  <c r="BG285" i="5"/>
  <c r="BF285" i="5"/>
  <c r="BC285" i="5" s="1"/>
  <c r="BA285" i="5"/>
  <c r="AQ285" i="5"/>
  <c r="AR285" i="5" s="1"/>
  <c r="AO285" i="5"/>
  <c r="AP285" i="5" s="1"/>
  <c r="AN285" i="5"/>
  <c r="AM285" i="5"/>
  <c r="AK285" i="5"/>
  <c r="AL285" i="5" s="1"/>
  <c r="BM284" i="5"/>
  <c r="BL284" i="5"/>
  <c r="BK284" i="5"/>
  <c r="BJ284" i="5"/>
  <c r="BI284" i="5"/>
  <c r="BH284" i="5"/>
  <c r="BG284" i="5"/>
  <c r="BF284" i="5"/>
  <c r="BA284" i="5"/>
  <c r="AR284" i="5"/>
  <c r="AW284" i="5" s="1"/>
  <c r="AQ284" i="5"/>
  <c r="AP284" i="5"/>
  <c r="AY284" i="5" s="1"/>
  <c r="AO284" i="5"/>
  <c r="AN284" i="5"/>
  <c r="AM284" i="5"/>
  <c r="AK284" i="5"/>
  <c r="AL284" i="5" s="1"/>
  <c r="BM283" i="5"/>
  <c r="BL283" i="5"/>
  <c r="BK283" i="5"/>
  <c r="BJ283" i="5"/>
  <c r="BI283" i="5"/>
  <c r="BH283" i="5"/>
  <c r="BG283" i="5"/>
  <c r="BD283" i="5" s="1"/>
  <c r="BF283" i="5"/>
  <c r="BC283" i="5"/>
  <c r="BA283" i="5"/>
  <c r="AQ283" i="5"/>
  <c r="AR283" i="5" s="1"/>
  <c r="AO283" i="5"/>
  <c r="AP283" i="5" s="1"/>
  <c r="AM283" i="5"/>
  <c r="AN283" i="5" s="1"/>
  <c r="AL283" i="5"/>
  <c r="AK283" i="5"/>
  <c r="BM282" i="5"/>
  <c r="BL282" i="5"/>
  <c r="BK282" i="5"/>
  <c r="BJ282" i="5"/>
  <c r="BI282" i="5"/>
  <c r="BH282" i="5"/>
  <c r="BG282" i="5"/>
  <c r="BF282" i="5"/>
  <c r="BD282" i="5"/>
  <c r="BA282" i="5"/>
  <c r="AQ282" i="5"/>
  <c r="AR282" i="5" s="1"/>
  <c r="AP282" i="5"/>
  <c r="AY282" i="5" s="1"/>
  <c r="AO282" i="5"/>
  <c r="AN282" i="5"/>
  <c r="AM282" i="5"/>
  <c r="AL282" i="5"/>
  <c r="AK282" i="5"/>
  <c r="BM281" i="5"/>
  <c r="BL281" i="5"/>
  <c r="BK281" i="5"/>
  <c r="BJ281" i="5"/>
  <c r="BI281" i="5"/>
  <c r="BH281" i="5"/>
  <c r="BG281" i="5"/>
  <c r="BF281" i="5"/>
  <c r="BC281" i="5"/>
  <c r="BA281" i="5"/>
  <c r="AU281" i="5"/>
  <c r="AR281" i="5"/>
  <c r="AW281" i="5" s="1"/>
  <c r="AQ281" i="5"/>
  <c r="AO281" i="5"/>
  <c r="AP281" i="5" s="1"/>
  <c r="AM281" i="5"/>
  <c r="AN281" i="5" s="1"/>
  <c r="AK281" i="5"/>
  <c r="AL281" i="5" s="1"/>
  <c r="BM280" i="5"/>
  <c r="BL280" i="5"/>
  <c r="BK280" i="5"/>
  <c r="BJ280" i="5"/>
  <c r="BI280" i="5"/>
  <c r="BH280" i="5"/>
  <c r="BG280" i="5"/>
  <c r="BF280" i="5"/>
  <c r="BC280" i="5" s="1"/>
  <c r="BA280" i="5"/>
  <c r="AR280" i="5"/>
  <c r="AW280" i="5" s="1"/>
  <c r="AQ280" i="5"/>
  <c r="AO280" i="5"/>
  <c r="AP280" i="5" s="1"/>
  <c r="AN280" i="5"/>
  <c r="AM280" i="5"/>
  <c r="AL280" i="5"/>
  <c r="AK280" i="5"/>
  <c r="BM279" i="5"/>
  <c r="BL279" i="5"/>
  <c r="BK279" i="5"/>
  <c r="BJ279" i="5"/>
  <c r="BI279" i="5"/>
  <c r="BH279" i="5"/>
  <c r="BG279" i="5"/>
  <c r="BF279" i="5"/>
  <c r="BA279" i="5"/>
  <c r="AQ279" i="5"/>
  <c r="AR279" i="5" s="1"/>
  <c r="AP279" i="5"/>
  <c r="AX279" i="5" s="1"/>
  <c r="AO279" i="5"/>
  <c r="AM279" i="5"/>
  <c r="AN279" i="5" s="1"/>
  <c r="AK279" i="5"/>
  <c r="AL279" i="5" s="1"/>
  <c r="AY279" i="5" s="1"/>
  <c r="BM278" i="5"/>
  <c r="BL278" i="5"/>
  <c r="BK278" i="5"/>
  <c r="BJ278" i="5"/>
  <c r="BI278" i="5"/>
  <c r="BH278" i="5"/>
  <c r="BG278" i="5"/>
  <c r="BF278" i="5"/>
  <c r="BD278" i="5" s="1"/>
  <c r="BA278" i="5"/>
  <c r="AR278" i="5"/>
  <c r="AV278" i="5" s="1"/>
  <c r="AQ278" i="5"/>
  <c r="AP278" i="5"/>
  <c r="AY278" i="5" s="1"/>
  <c r="AO278" i="5"/>
  <c r="AM278" i="5"/>
  <c r="AN278" i="5" s="1"/>
  <c r="AL278" i="5"/>
  <c r="AK278" i="5"/>
  <c r="BM277" i="5"/>
  <c r="BL277" i="5"/>
  <c r="BK277" i="5"/>
  <c r="BJ277" i="5"/>
  <c r="BI277" i="5"/>
  <c r="BH277" i="5"/>
  <c r="BG277" i="5"/>
  <c r="BC277" i="5" s="1"/>
  <c r="BF277" i="5"/>
  <c r="BA277" i="5"/>
  <c r="AQ277" i="5"/>
  <c r="AR277" i="5" s="1"/>
  <c r="AO277" i="5"/>
  <c r="AP277" i="5" s="1"/>
  <c r="AN277" i="5"/>
  <c r="AM277" i="5"/>
  <c r="AK277" i="5"/>
  <c r="AL277" i="5" s="1"/>
  <c r="BM276" i="5"/>
  <c r="BL276" i="5"/>
  <c r="BK276" i="5"/>
  <c r="BJ276" i="5"/>
  <c r="BI276" i="5"/>
  <c r="BH276" i="5"/>
  <c r="BG276" i="5"/>
  <c r="BF276" i="5"/>
  <c r="BA276" i="5"/>
  <c r="AR276" i="5"/>
  <c r="AW276" i="5" s="1"/>
  <c r="AQ276" i="5"/>
  <c r="AP276" i="5"/>
  <c r="AO276" i="5"/>
  <c r="AN276" i="5"/>
  <c r="AM276" i="5"/>
  <c r="AK276" i="5"/>
  <c r="AL276" i="5" s="1"/>
  <c r="BM275" i="5"/>
  <c r="BL275" i="5"/>
  <c r="BK275" i="5"/>
  <c r="BJ275" i="5"/>
  <c r="BI275" i="5"/>
  <c r="BH275" i="5"/>
  <c r="BG275" i="5"/>
  <c r="BD275" i="5" s="1"/>
  <c r="BF275" i="5"/>
  <c r="BC275" i="5"/>
  <c r="BA275" i="5"/>
  <c r="AQ275" i="5"/>
  <c r="AR275" i="5" s="1"/>
  <c r="AO275" i="5"/>
  <c r="AP275" i="5" s="1"/>
  <c r="AM275" i="5"/>
  <c r="AN275" i="5" s="1"/>
  <c r="AL275" i="5"/>
  <c r="AK275" i="5"/>
  <c r="BM274" i="5"/>
  <c r="BL274" i="5"/>
  <c r="BK274" i="5"/>
  <c r="BJ274" i="5"/>
  <c r="BI274" i="5"/>
  <c r="BH274" i="5"/>
  <c r="BG274" i="5"/>
  <c r="BF274" i="5"/>
  <c r="BD274" i="5"/>
  <c r="BA274" i="5"/>
  <c r="AQ274" i="5"/>
  <c r="AR274" i="5" s="1"/>
  <c r="AP274" i="5"/>
  <c r="AY274" i="5" s="1"/>
  <c r="AO274" i="5"/>
  <c r="AN274" i="5"/>
  <c r="AM274" i="5"/>
  <c r="AL274" i="5"/>
  <c r="AK274" i="5"/>
  <c r="BM273" i="5"/>
  <c r="BL273" i="5"/>
  <c r="BK273" i="5"/>
  <c r="BJ273" i="5"/>
  <c r="BI273" i="5"/>
  <c r="BH273" i="5"/>
  <c r="BG273" i="5"/>
  <c r="BF273" i="5"/>
  <c r="BD273" i="5" s="1"/>
  <c r="BC273" i="5"/>
  <c r="BA273" i="5"/>
  <c r="AU273" i="5"/>
  <c r="AR273" i="5"/>
  <c r="AQ273" i="5"/>
  <c r="AO273" i="5"/>
  <c r="AP273" i="5" s="1"/>
  <c r="AM273" i="5"/>
  <c r="AN273" i="5" s="1"/>
  <c r="AK273" i="5"/>
  <c r="AL273" i="5" s="1"/>
  <c r="BM272" i="5"/>
  <c r="BL272" i="5"/>
  <c r="BK272" i="5"/>
  <c r="BJ272" i="5"/>
  <c r="BI272" i="5"/>
  <c r="BH272" i="5"/>
  <c r="BG272" i="5"/>
  <c r="BF272" i="5"/>
  <c r="BC272" i="5" s="1"/>
  <c r="BA272" i="5"/>
  <c r="AR272" i="5"/>
  <c r="AQ272" i="5"/>
  <c r="AO272" i="5"/>
  <c r="AP272" i="5" s="1"/>
  <c r="AN272" i="5"/>
  <c r="AM272" i="5"/>
  <c r="AL272" i="5"/>
  <c r="AK272" i="5"/>
  <c r="BM271" i="5"/>
  <c r="BL271" i="5"/>
  <c r="BK271" i="5"/>
  <c r="BJ271" i="5"/>
  <c r="BI271" i="5"/>
  <c r="BH271" i="5"/>
  <c r="BG271" i="5"/>
  <c r="BF271" i="5"/>
  <c r="BA271" i="5"/>
  <c r="AQ271" i="5"/>
  <c r="AR271" i="5" s="1"/>
  <c r="AP271" i="5"/>
  <c r="AX271" i="5" s="1"/>
  <c r="AO271" i="5"/>
  <c r="AM271" i="5"/>
  <c r="AN271" i="5" s="1"/>
  <c r="AK271" i="5"/>
  <c r="AL271" i="5" s="1"/>
  <c r="AY271" i="5" s="1"/>
  <c r="BM270" i="5"/>
  <c r="BL270" i="5"/>
  <c r="BK270" i="5"/>
  <c r="BJ270" i="5"/>
  <c r="BI270" i="5"/>
  <c r="BH270" i="5"/>
  <c r="BG270" i="5"/>
  <c r="BF270" i="5"/>
  <c r="BD270" i="5" s="1"/>
  <c r="BA270" i="5"/>
  <c r="AR270" i="5"/>
  <c r="AV270" i="5" s="1"/>
  <c r="AQ270" i="5"/>
  <c r="AP270" i="5"/>
  <c r="AY270" i="5" s="1"/>
  <c r="AO270" i="5"/>
  <c r="AM270" i="5"/>
  <c r="AN270" i="5" s="1"/>
  <c r="AL270" i="5"/>
  <c r="AK270" i="5"/>
  <c r="BM269" i="5"/>
  <c r="BL269" i="5"/>
  <c r="BK269" i="5"/>
  <c r="BJ269" i="5"/>
  <c r="BI269" i="5"/>
  <c r="BH269" i="5"/>
  <c r="BG269" i="5"/>
  <c r="BC269" i="5" s="1"/>
  <c r="BF269" i="5"/>
  <c r="BA269" i="5"/>
  <c r="AQ269" i="5"/>
  <c r="AR269" i="5" s="1"/>
  <c r="AO269" i="5"/>
  <c r="AP269" i="5" s="1"/>
  <c r="AN269" i="5"/>
  <c r="AM269" i="5"/>
  <c r="AK269" i="5"/>
  <c r="AL269" i="5" s="1"/>
  <c r="BM268" i="5"/>
  <c r="BL268" i="5"/>
  <c r="BK268" i="5"/>
  <c r="BJ268" i="5"/>
  <c r="BI268" i="5"/>
  <c r="BH268" i="5"/>
  <c r="BG268" i="5"/>
  <c r="BF268" i="5"/>
  <c r="BA268" i="5"/>
  <c r="AR268" i="5"/>
  <c r="AW268" i="5" s="1"/>
  <c r="AQ268" i="5"/>
  <c r="AP268" i="5"/>
  <c r="AY268" i="5" s="1"/>
  <c r="AO268" i="5"/>
  <c r="AN268" i="5"/>
  <c r="AM268" i="5"/>
  <c r="AK268" i="5"/>
  <c r="AL268" i="5" s="1"/>
  <c r="BM267" i="5"/>
  <c r="BL267" i="5"/>
  <c r="BK267" i="5"/>
  <c r="BJ267" i="5"/>
  <c r="BI267" i="5"/>
  <c r="BH267" i="5"/>
  <c r="BG267" i="5"/>
  <c r="BD267" i="5" s="1"/>
  <c r="BF267" i="5"/>
  <c r="BC267" i="5"/>
  <c r="BA267" i="5"/>
  <c r="AQ267" i="5"/>
  <c r="AR267" i="5" s="1"/>
  <c r="AO267" i="5"/>
  <c r="AP267" i="5" s="1"/>
  <c r="AM267" i="5"/>
  <c r="AN267" i="5" s="1"/>
  <c r="AL267" i="5"/>
  <c r="AK267" i="5"/>
  <c r="BM266" i="5"/>
  <c r="BL266" i="5"/>
  <c r="BK266" i="5"/>
  <c r="BJ266" i="5"/>
  <c r="BI266" i="5"/>
  <c r="BH266" i="5"/>
  <c r="BG266" i="5"/>
  <c r="BF266" i="5"/>
  <c r="BD266" i="5"/>
  <c r="BA266" i="5"/>
  <c r="AQ266" i="5"/>
  <c r="AR266" i="5" s="1"/>
  <c r="AP266" i="5"/>
  <c r="AY266" i="5" s="1"/>
  <c r="AO266" i="5"/>
  <c r="AN266" i="5"/>
  <c r="AM266" i="5"/>
  <c r="AL266" i="5"/>
  <c r="AK266" i="5"/>
  <c r="BM265" i="5"/>
  <c r="BL265" i="5"/>
  <c r="BK265" i="5"/>
  <c r="BJ265" i="5"/>
  <c r="BI265" i="5"/>
  <c r="BH265" i="5"/>
  <c r="BG265" i="5"/>
  <c r="BF265" i="5"/>
  <c r="BD265" i="5" s="1"/>
  <c r="BC265" i="5"/>
  <c r="BA265" i="5"/>
  <c r="AU265" i="5"/>
  <c r="AR265" i="5"/>
  <c r="AW265" i="5" s="1"/>
  <c r="AQ265" i="5"/>
  <c r="AO265" i="5"/>
  <c r="AP265" i="5" s="1"/>
  <c r="AM265" i="5"/>
  <c r="AN265" i="5" s="1"/>
  <c r="AK265" i="5"/>
  <c r="AL265" i="5" s="1"/>
  <c r="BM264" i="5"/>
  <c r="BL264" i="5"/>
  <c r="BK264" i="5"/>
  <c r="BJ264" i="5"/>
  <c r="BI264" i="5"/>
  <c r="BH264" i="5"/>
  <c r="BD264" i="5" s="1"/>
  <c r="BG264" i="5"/>
  <c r="BF264" i="5"/>
  <c r="BC264" i="5" s="1"/>
  <c r="BA264" i="5"/>
  <c r="AR264" i="5"/>
  <c r="AW264" i="5" s="1"/>
  <c r="AQ264" i="5"/>
  <c r="AO264" i="5"/>
  <c r="AP264" i="5" s="1"/>
  <c r="AN264" i="5"/>
  <c r="AM264" i="5"/>
  <c r="AL264" i="5"/>
  <c r="AK264" i="5"/>
  <c r="BM263" i="5"/>
  <c r="BL263" i="5"/>
  <c r="BK263" i="5"/>
  <c r="BJ263" i="5"/>
  <c r="BI263" i="5"/>
  <c r="BH263" i="5"/>
  <c r="BG263" i="5"/>
  <c r="BC263" i="5" s="1"/>
  <c r="BF263" i="5"/>
  <c r="BA263" i="5"/>
  <c r="AQ263" i="5"/>
  <c r="AR263" i="5" s="1"/>
  <c r="AP263" i="5"/>
  <c r="AX263" i="5" s="1"/>
  <c r="AO263" i="5"/>
  <c r="AM263" i="5"/>
  <c r="AN263" i="5" s="1"/>
  <c r="AK263" i="5"/>
  <c r="AL263" i="5" s="1"/>
  <c r="AY263" i="5" s="1"/>
  <c r="BM262" i="5"/>
  <c r="BL262" i="5"/>
  <c r="BK262" i="5"/>
  <c r="BJ262" i="5"/>
  <c r="BI262" i="5"/>
  <c r="BH262" i="5"/>
  <c r="BG262" i="5"/>
  <c r="BF262" i="5"/>
  <c r="BD262" i="5" s="1"/>
  <c r="BA262" i="5"/>
  <c r="AR262" i="5"/>
  <c r="AV262" i="5" s="1"/>
  <c r="AQ262" i="5"/>
  <c r="AP262" i="5"/>
  <c r="AY262" i="5" s="1"/>
  <c r="AO262" i="5"/>
  <c r="AM262" i="5"/>
  <c r="AN262" i="5" s="1"/>
  <c r="AL262" i="5"/>
  <c r="AK262" i="5"/>
  <c r="BM261" i="5"/>
  <c r="BL261" i="5"/>
  <c r="BK261" i="5"/>
  <c r="BJ261" i="5"/>
  <c r="BI261" i="5"/>
  <c r="BH261" i="5"/>
  <c r="BG261" i="5"/>
  <c r="BF261" i="5"/>
  <c r="BC261" i="5" s="1"/>
  <c r="BA261" i="5"/>
  <c r="AQ261" i="5"/>
  <c r="AR261" i="5" s="1"/>
  <c r="AO261" i="5"/>
  <c r="AP261" i="5" s="1"/>
  <c r="AN261" i="5"/>
  <c r="AM261" i="5"/>
  <c r="AK261" i="5"/>
  <c r="AL261" i="5" s="1"/>
  <c r="BM260" i="5"/>
  <c r="BL260" i="5"/>
  <c r="BK260" i="5"/>
  <c r="BJ260" i="5"/>
  <c r="BI260" i="5"/>
  <c r="BH260" i="5"/>
  <c r="BG260" i="5"/>
  <c r="BF260" i="5"/>
  <c r="BA260" i="5"/>
  <c r="AR260" i="5"/>
  <c r="AW260" i="5" s="1"/>
  <c r="AQ260" i="5"/>
  <c r="AP260" i="5"/>
  <c r="AO260" i="5"/>
  <c r="AN260" i="5"/>
  <c r="AM260" i="5"/>
  <c r="AK260" i="5"/>
  <c r="AL260" i="5" s="1"/>
  <c r="BM259" i="5"/>
  <c r="BL259" i="5"/>
  <c r="BK259" i="5"/>
  <c r="BJ259" i="5"/>
  <c r="BI259" i="5"/>
  <c r="BH259" i="5"/>
  <c r="BG259" i="5"/>
  <c r="BD259" i="5" s="1"/>
  <c r="BF259" i="5"/>
  <c r="BC259" i="5"/>
  <c r="BA259" i="5"/>
  <c r="AQ259" i="5"/>
  <c r="AR259" i="5" s="1"/>
  <c r="AO259" i="5"/>
  <c r="AP259" i="5" s="1"/>
  <c r="AM259" i="5"/>
  <c r="AN259" i="5" s="1"/>
  <c r="AL259" i="5"/>
  <c r="AK259" i="5"/>
  <c r="BM258" i="5"/>
  <c r="BL258" i="5"/>
  <c r="BK258" i="5"/>
  <c r="BJ258" i="5"/>
  <c r="BI258" i="5"/>
  <c r="BH258" i="5"/>
  <c r="BG258" i="5"/>
  <c r="BF258" i="5"/>
  <c r="BD258" i="5"/>
  <c r="BA258" i="5"/>
  <c r="AQ258" i="5"/>
  <c r="AR258" i="5" s="1"/>
  <c r="AP258" i="5"/>
  <c r="AY258" i="5" s="1"/>
  <c r="AO258" i="5"/>
  <c r="AN258" i="5"/>
  <c r="AM258" i="5"/>
  <c r="AL258" i="5"/>
  <c r="AK258" i="5"/>
  <c r="BM257" i="5"/>
  <c r="BL257" i="5"/>
  <c r="BK257" i="5"/>
  <c r="BJ257" i="5"/>
  <c r="BI257" i="5"/>
  <c r="BH257" i="5"/>
  <c r="BG257" i="5"/>
  <c r="BF257" i="5"/>
  <c r="BD257" i="5" s="1"/>
  <c r="BC257" i="5"/>
  <c r="BA257" i="5"/>
  <c r="AU257" i="5"/>
  <c r="AR257" i="5"/>
  <c r="AQ257" i="5"/>
  <c r="AO257" i="5"/>
  <c r="AP257" i="5" s="1"/>
  <c r="AM257" i="5"/>
  <c r="AN257" i="5" s="1"/>
  <c r="AK257" i="5"/>
  <c r="AL257" i="5" s="1"/>
  <c r="BM256" i="5"/>
  <c r="BL256" i="5"/>
  <c r="BK256" i="5"/>
  <c r="BJ256" i="5"/>
  <c r="BI256" i="5"/>
  <c r="BH256" i="5"/>
  <c r="BD256" i="5" s="1"/>
  <c r="BG256" i="5"/>
  <c r="BF256" i="5"/>
  <c r="BC256" i="5" s="1"/>
  <c r="BA256" i="5"/>
  <c r="AR256" i="5"/>
  <c r="AQ256" i="5"/>
  <c r="AO256" i="5"/>
  <c r="AP256" i="5" s="1"/>
  <c r="AN256" i="5"/>
  <c r="AM256" i="5"/>
  <c r="AL256" i="5"/>
  <c r="AK256" i="5"/>
  <c r="BM255" i="5"/>
  <c r="BL255" i="5"/>
  <c r="BK255" i="5"/>
  <c r="BJ255" i="5"/>
  <c r="BI255" i="5"/>
  <c r="BH255" i="5"/>
  <c r="BG255" i="5"/>
  <c r="BC255" i="5" s="1"/>
  <c r="BF255" i="5"/>
  <c r="BA255" i="5"/>
  <c r="AQ255" i="5"/>
  <c r="AR255" i="5" s="1"/>
  <c r="AP255" i="5"/>
  <c r="AX255" i="5" s="1"/>
  <c r="AO255" i="5"/>
  <c r="AM255" i="5"/>
  <c r="AN255" i="5" s="1"/>
  <c r="AK255" i="5"/>
  <c r="AL255" i="5" s="1"/>
  <c r="AY255" i="5" s="1"/>
  <c r="BM254" i="5"/>
  <c r="BL254" i="5"/>
  <c r="BK254" i="5"/>
  <c r="BJ254" i="5"/>
  <c r="BI254" i="5"/>
  <c r="BH254" i="5"/>
  <c r="BG254" i="5"/>
  <c r="BF254" i="5"/>
  <c r="BA254" i="5"/>
  <c r="AR254" i="5"/>
  <c r="AQ254" i="5"/>
  <c r="AP254" i="5"/>
  <c r="AY254" i="5" s="1"/>
  <c r="AO254" i="5"/>
  <c r="AM254" i="5"/>
  <c r="AN254" i="5" s="1"/>
  <c r="AL254" i="5"/>
  <c r="AK254" i="5"/>
  <c r="BM253" i="5"/>
  <c r="BL253" i="5"/>
  <c r="BK253" i="5"/>
  <c r="BJ253" i="5"/>
  <c r="BI253" i="5"/>
  <c r="BH253" i="5"/>
  <c r="BG253" i="5"/>
  <c r="BF253" i="5"/>
  <c r="BC253" i="5" s="1"/>
  <c r="BA253" i="5"/>
  <c r="AQ253" i="5"/>
  <c r="AR253" i="5" s="1"/>
  <c r="AO253" i="5"/>
  <c r="AP253" i="5" s="1"/>
  <c r="AX253" i="5" s="1"/>
  <c r="AN253" i="5"/>
  <c r="AM253" i="5"/>
  <c r="AK253" i="5"/>
  <c r="AL253" i="5" s="1"/>
  <c r="BM252" i="5"/>
  <c r="BL252" i="5"/>
  <c r="BK252" i="5"/>
  <c r="BJ252" i="5"/>
  <c r="BI252" i="5"/>
  <c r="BH252" i="5"/>
  <c r="BG252" i="5"/>
  <c r="BF252" i="5"/>
  <c r="BA252" i="5"/>
  <c r="AR252" i="5"/>
  <c r="AW252" i="5" s="1"/>
  <c r="AQ252" i="5"/>
  <c r="AP252" i="5"/>
  <c r="AO252" i="5"/>
  <c r="AN252" i="5"/>
  <c r="AM252" i="5"/>
  <c r="AK252" i="5"/>
  <c r="AL252" i="5" s="1"/>
  <c r="BM251" i="5"/>
  <c r="BL251" i="5"/>
  <c r="BK251" i="5"/>
  <c r="BJ251" i="5"/>
  <c r="BI251" i="5"/>
  <c r="BH251" i="5"/>
  <c r="BG251" i="5"/>
  <c r="BD251" i="5" s="1"/>
  <c r="BF251" i="5"/>
  <c r="BC251" i="5"/>
  <c r="BA251" i="5"/>
  <c r="AW251" i="5"/>
  <c r="AQ251" i="5"/>
  <c r="AR251" i="5" s="1"/>
  <c r="AO251" i="5"/>
  <c r="AP251" i="5" s="1"/>
  <c r="AM251" i="5"/>
  <c r="AN251" i="5" s="1"/>
  <c r="AL251" i="5"/>
  <c r="AK251" i="5"/>
  <c r="BM250" i="5"/>
  <c r="BL250" i="5"/>
  <c r="BK250" i="5"/>
  <c r="BJ250" i="5"/>
  <c r="BI250" i="5"/>
  <c r="BH250" i="5"/>
  <c r="BG250" i="5"/>
  <c r="BF250" i="5"/>
  <c r="BD250" i="5"/>
  <c r="BA250" i="5"/>
  <c r="AV250" i="5"/>
  <c r="AQ250" i="5"/>
  <c r="AR250" i="5" s="1"/>
  <c r="AP250" i="5"/>
  <c r="AY250" i="5" s="1"/>
  <c r="AO250" i="5"/>
  <c r="AN250" i="5"/>
  <c r="AM250" i="5"/>
  <c r="AL250" i="5"/>
  <c r="AK250" i="5"/>
  <c r="BM249" i="5"/>
  <c r="BL249" i="5"/>
  <c r="BK249" i="5"/>
  <c r="BJ249" i="5"/>
  <c r="BI249" i="5"/>
  <c r="BH249" i="5"/>
  <c r="BG249" i="5"/>
  <c r="BF249" i="5"/>
  <c r="BD249" i="5" s="1"/>
  <c r="BC249" i="5"/>
  <c r="BA249" i="5"/>
  <c r="AU249" i="5"/>
  <c r="AR249" i="5"/>
  <c r="AV249" i="5" s="1"/>
  <c r="AQ249" i="5"/>
  <c r="AO249" i="5"/>
  <c r="AP249" i="5" s="1"/>
  <c r="AM249" i="5"/>
  <c r="AN249" i="5" s="1"/>
  <c r="AK249" i="5"/>
  <c r="AL249" i="5" s="1"/>
  <c r="BM248" i="5"/>
  <c r="BL248" i="5"/>
  <c r="BK248" i="5"/>
  <c r="BJ248" i="5"/>
  <c r="BI248" i="5"/>
  <c r="BH248" i="5"/>
  <c r="BD248" i="5" s="1"/>
  <c r="BG248" i="5"/>
  <c r="BF248" i="5"/>
  <c r="BC248" i="5" s="1"/>
  <c r="BA248" i="5"/>
  <c r="AR248" i="5"/>
  <c r="AQ248" i="5"/>
  <c r="AO248" i="5"/>
  <c r="AP248" i="5" s="1"/>
  <c r="AN248" i="5"/>
  <c r="AM248" i="5"/>
  <c r="AL248" i="5"/>
  <c r="AK248" i="5"/>
  <c r="BM247" i="5"/>
  <c r="BL247" i="5"/>
  <c r="BK247" i="5"/>
  <c r="BJ247" i="5"/>
  <c r="BI247" i="5"/>
  <c r="BH247" i="5"/>
  <c r="BG247" i="5"/>
  <c r="BC247" i="5" s="1"/>
  <c r="BF247" i="5"/>
  <c r="BA247" i="5"/>
  <c r="AQ247" i="5"/>
  <c r="AR247" i="5" s="1"/>
  <c r="AP247" i="5"/>
  <c r="AX247" i="5" s="1"/>
  <c r="AO247" i="5"/>
  <c r="AM247" i="5"/>
  <c r="AN247" i="5" s="1"/>
  <c r="AK247" i="5"/>
  <c r="AL247" i="5" s="1"/>
  <c r="AY247" i="5" s="1"/>
  <c r="BM246" i="5"/>
  <c r="BL246" i="5"/>
  <c r="BK246" i="5"/>
  <c r="BJ246" i="5"/>
  <c r="BI246" i="5"/>
  <c r="BH246" i="5"/>
  <c r="BG246" i="5"/>
  <c r="BF246" i="5"/>
  <c r="BA246" i="5"/>
  <c r="AX246" i="5"/>
  <c r="AR246" i="5"/>
  <c r="AQ246" i="5"/>
  <c r="AP246" i="5"/>
  <c r="AY246" i="5" s="1"/>
  <c r="AO246" i="5"/>
  <c r="AM246" i="5"/>
  <c r="AN246" i="5" s="1"/>
  <c r="AL246" i="5"/>
  <c r="AK246" i="5"/>
  <c r="BM245" i="5"/>
  <c r="BL245" i="5"/>
  <c r="BK245" i="5"/>
  <c r="BJ245" i="5"/>
  <c r="BI245" i="5"/>
  <c r="BH245" i="5"/>
  <c r="BG245" i="5"/>
  <c r="BD245" i="5" s="1"/>
  <c r="BF245" i="5"/>
  <c r="BC245" i="5" s="1"/>
  <c r="BA245" i="5"/>
  <c r="AW245" i="5"/>
  <c r="AQ245" i="5"/>
  <c r="AR245" i="5" s="1"/>
  <c r="AO245" i="5"/>
  <c r="AP245" i="5" s="1"/>
  <c r="AX245" i="5" s="1"/>
  <c r="AN245" i="5"/>
  <c r="AM245" i="5"/>
  <c r="AK245" i="5"/>
  <c r="AL245" i="5" s="1"/>
  <c r="AY245" i="5" s="1"/>
  <c r="BM244" i="5"/>
  <c r="BL244" i="5"/>
  <c r="BK244" i="5"/>
  <c r="BJ244" i="5"/>
  <c r="BI244" i="5"/>
  <c r="BH244" i="5"/>
  <c r="BD244" i="5" s="1"/>
  <c r="BG244" i="5"/>
  <c r="BF244" i="5"/>
  <c r="BA244" i="5"/>
  <c r="AR244" i="5"/>
  <c r="AQ244" i="5"/>
  <c r="AP244" i="5"/>
  <c r="AY244" i="5" s="1"/>
  <c r="AO244" i="5"/>
  <c r="AN244" i="5"/>
  <c r="AM244" i="5"/>
  <c r="AK244" i="5"/>
  <c r="AL244" i="5" s="1"/>
  <c r="BM243" i="5"/>
  <c r="BL243" i="5"/>
  <c r="BK243" i="5"/>
  <c r="BJ243" i="5"/>
  <c r="BI243" i="5"/>
  <c r="BH243" i="5"/>
  <c r="BG243" i="5"/>
  <c r="BD243" i="5" s="1"/>
  <c r="BF243" i="5"/>
  <c r="BC243" i="5"/>
  <c r="BA243" i="5"/>
  <c r="AU243" i="5"/>
  <c r="AQ243" i="5"/>
  <c r="AR243" i="5" s="1"/>
  <c r="AO243" i="5"/>
  <c r="AP243" i="5" s="1"/>
  <c r="AY243" i="5" s="1"/>
  <c r="AM243" i="5"/>
  <c r="AN243" i="5" s="1"/>
  <c r="AL243" i="5"/>
  <c r="AK243" i="5"/>
  <c r="BM242" i="5"/>
  <c r="BL242" i="5"/>
  <c r="BK242" i="5"/>
  <c r="BJ242" i="5"/>
  <c r="BI242" i="5"/>
  <c r="BH242" i="5"/>
  <c r="BG242" i="5"/>
  <c r="BF242" i="5"/>
  <c r="BD242" i="5"/>
  <c r="BA242" i="5"/>
  <c r="AX242" i="5"/>
  <c r="AV242" i="5"/>
  <c r="AQ242" i="5"/>
  <c r="AR242" i="5" s="1"/>
  <c r="AP242" i="5"/>
  <c r="AO242" i="5"/>
  <c r="AN242" i="5"/>
  <c r="AM242" i="5"/>
  <c r="AL242" i="5"/>
  <c r="AK242" i="5"/>
  <c r="BM241" i="5"/>
  <c r="BL241" i="5"/>
  <c r="BK241" i="5"/>
  <c r="BJ241" i="5"/>
  <c r="BI241" i="5"/>
  <c r="BH241" i="5"/>
  <c r="BG241" i="5"/>
  <c r="BF241" i="5"/>
  <c r="BA241" i="5"/>
  <c r="AW241" i="5"/>
  <c r="AU241" i="5"/>
  <c r="AS241" i="5" s="1"/>
  <c r="AR241" i="5"/>
  <c r="AV241" i="5" s="1"/>
  <c r="AQ241" i="5"/>
  <c r="AP241" i="5"/>
  <c r="AO241" i="5"/>
  <c r="AM241" i="5"/>
  <c r="AN241" i="5" s="1"/>
  <c r="AX241" i="5" s="1"/>
  <c r="AK241" i="5"/>
  <c r="AL241" i="5" s="1"/>
  <c r="BM240" i="5"/>
  <c r="BL240" i="5"/>
  <c r="BK240" i="5"/>
  <c r="BJ240" i="5"/>
  <c r="BI240" i="5"/>
  <c r="BH240" i="5"/>
  <c r="BG240" i="5"/>
  <c r="BF240" i="5"/>
  <c r="BA240" i="5"/>
  <c r="AQ240" i="5"/>
  <c r="AR240" i="5" s="1"/>
  <c r="AO240" i="5"/>
  <c r="AP240" i="5" s="1"/>
  <c r="AX240" i="5" s="1"/>
  <c r="AN240" i="5"/>
  <c r="AM240" i="5"/>
  <c r="AL240" i="5"/>
  <c r="AY240" i="5" s="1"/>
  <c r="AK240" i="5"/>
  <c r="BM239" i="5"/>
  <c r="BL239" i="5"/>
  <c r="BK239" i="5"/>
  <c r="BJ239" i="5"/>
  <c r="BI239" i="5"/>
  <c r="BH239" i="5"/>
  <c r="BG239" i="5"/>
  <c r="BF239" i="5"/>
  <c r="BD239" i="5"/>
  <c r="BA239" i="5"/>
  <c r="AY239" i="5"/>
  <c r="AQ239" i="5"/>
  <c r="AR239" i="5" s="1"/>
  <c r="AW239" i="5" s="1"/>
  <c r="AP239" i="5"/>
  <c r="AO239" i="5"/>
  <c r="AM239" i="5"/>
  <c r="AN239" i="5" s="1"/>
  <c r="AX239" i="5" s="1"/>
  <c r="AK239" i="5"/>
  <c r="AL239" i="5" s="1"/>
  <c r="BM238" i="5"/>
  <c r="BL238" i="5"/>
  <c r="BK238" i="5"/>
  <c r="BJ238" i="5"/>
  <c r="BI238" i="5"/>
  <c r="BH238" i="5"/>
  <c r="BG238" i="5"/>
  <c r="BF238" i="5"/>
  <c r="BA238" i="5"/>
  <c r="AR238" i="5"/>
  <c r="AQ238" i="5"/>
  <c r="AO238" i="5"/>
  <c r="AP238" i="5" s="1"/>
  <c r="AM238" i="5"/>
  <c r="AN238" i="5" s="1"/>
  <c r="AL238" i="5"/>
  <c r="AK238" i="5"/>
  <c r="BM237" i="5"/>
  <c r="BL237" i="5"/>
  <c r="BK237" i="5"/>
  <c r="BJ237" i="5"/>
  <c r="BI237" i="5"/>
  <c r="BH237" i="5"/>
  <c r="BG237" i="5"/>
  <c r="BF237" i="5"/>
  <c r="BC237" i="5" s="1"/>
  <c r="BA237" i="5"/>
  <c r="AT237" i="5"/>
  <c r="AD237" i="5" s="1"/>
  <c r="AS237" i="5"/>
  <c r="AQ237" i="5"/>
  <c r="AR237" i="5" s="1"/>
  <c r="AU237" i="5" s="1"/>
  <c r="AO237" i="5"/>
  <c r="AP237" i="5" s="1"/>
  <c r="AN237" i="5"/>
  <c r="AM237" i="5"/>
  <c r="AK237" i="5"/>
  <c r="AL237" i="5" s="1"/>
  <c r="AC237" i="5"/>
  <c r="BM236" i="5"/>
  <c r="BL236" i="5"/>
  <c r="BK236" i="5"/>
  <c r="BJ236" i="5"/>
  <c r="BI236" i="5"/>
  <c r="BH236" i="5"/>
  <c r="BG236" i="5"/>
  <c r="BF236" i="5"/>
  <c r="BD236" i="5"/>
  <c r="BC236" i="5"/>
  <c r="BA236" i="5"/>
  <c r="AU236" i="5"/>
  <c r="AR236" i="5"/>
  <c r="AV236" i="5" s="1"/>
  <c r="AQ236" i="5"/>
  <c r="AP236" i="5"/>
  <c r="AO236" i="5"/>
  <c r="AM236" i="5"/>
  <c r="AN236" i="5" s="1"/>
  <c r="AL236" i="5"/>
  <c r="AK236" i="5"/>
  <c r="BM235" i="5"/>
  <c r="BL235" i="5"/>
  <c r="BK235" i="5"/>
  <c r="BJ235" i="5"/>
  <c r="BI235" i="5"/>
  <c r="BH235" i="5"/>
  <c r="BG235" i="5"/>
  <c r="BF235" i="5"/>
  <c r="BD235" i="5" s="1"/>
  <c r="BA235" i="5"/>
  <c r="AR235" i="5"/>
  <c r="AQ235" i="5"/>
  <c r="AO235" i="5"/>
  <c r="AP235" i="5" s="1"/>
  <c r="AN235" i="5"/>
  <c r="AM235" i="5"/>
  <c r="AK235" i="5"/>
  <c r="AL235" i="5" s="1"/>
  <c r="BM234" i="5"/>
  <c r="BL234" i="5"/>
  <c r="BK234" i="5"/>
  <c r="BJ234" i="5"/>
  <c r="BI234" i="5"/>
  <c r="BH234" i="5"/>
  <c r="BD234" i="5" s="1"/>
  <c r="BG234" i="5"/>
  <c r="BC234" i="5" s="1"/>
  <c r="BF234" i="5"/>
  <c r="BA234" i="5"/>
  <c r="AR234" i="5"/>
  <c r="AU234" i="5" s="1"/>
  <c r="AQ234" i="5"/>
  <c r="AO234" i="5"/>
  <c r="AP234" i="5" s="1"/>
  <c r="AN234" i="5"/>
  <c r="AM234" i="5"/>
  <c r="AK234" i="5"/>
  <c r="AL234" i="5" s="1"/>
  <c r="BM233" i="5"/>
  <c r="BL233" i="5"/>
  <c r="BK233" i="5"/>
  <c r="BJ233" i="5"/>
  <c r="BI233" i="5"/>
  <c r="BH233" i="5"/>
  <c r="BG233" i="5"/>
  <c r="BC233" i="5" s="1"/>
  <c r="BF233" i="5"/>
  <c r="BA233" i="5"/>
  <c r="AY233" i="5"/>
  <c r="AQ233" i="5"/>
  <c r="AR233" i="5" s="1"/>
  <c r="AP233" i="5"/>
  <c r="AO233" i="5"/>
  <c r="AM233" i="5"/>
  <c r="AN233" i="5" s="1"/>
  <c r="AL233" i="5"/>
  <c r="AK233" i="5"/>
  <c r="BM232" i="5"/>
  <c r="BL232" i="5"/>
  <c r="BK232" i="5"/>
  <c r="BJ232" i="5"/>
  <c r="BI232" i="5"/>
  <c r="BH232" i="5"/>
  <c r="BG232" i="5"/>
  <c r="BF232" i="5"/>
  <c r="BA232" i="5"/>
  <c r="AQ232" i="5"/>
  <c r="AR232" i="5" s="1"/>
  <c r="AP232" i="5"/>
  <c r="AY232" i="5" s="1"/>
  <c r="AO232" i="5"/>
  <c r="AM232" i="5"/>
  <c r="AN232" i="5" s="1"/>
  <c r="AL232" i="5"/>
  <c r="AK232" i="5"/>
  <c r="BM231" i="5"/>
  <c r="BL231" i="5"/>
  <c r="BK231" i="5"/>
  <c r="BJ231" i="5"/>
  <c r="BI231" i="5"/>
  <c r="BH231" i="5"/>
  <c r="BG231" i="5"/>
  <c r="BF231" i="5"/>
  <c r="BD231" i="5" s="1"/>
  <c r="BA231" i="5"/>
  <c r="AR231" i="5"/>
  <c r="AU231" i="5" s="1"/>
  <c r="AQ231" i="5"/>
  <c r="AO231" i="5"/>
  <c r="AP231" i="5" s="1"/>
  <c r="AN231" i="5"/>
  <c r="AM231" i="5"/>
  <c r="AK231" i="5"/>
  <c r="AL231" i="5" s="1"/>
  <c r="BM230" i="5"/>
  <c r="BL230" i="5"/>
  <c r="BK230" i="5"/>
  <c r="BJ230" i="5"/>
  <c r="BI230" i="5"/>
  <c r="BH230" i="5"/>
  <c r="BG230" i="5"/>
  <c r="BF230" i="5"/>
  <c r="BD230" i="5"/>
  <c r="BA230" i="5"/>
  <c r="AR230" i="5"/>
  <c r="AQ230" i="5"/>
  <c r="AO230" i="5"/>
  <c r="AP230" i="5" s="1"/>
  <c r="AN230" i="5"/>
  <c r="AM230" i="5"/>
  <c r="AK230" i="5"/>
  <c r="AL230" i="5" s="1"/>
  <c r="BM229" i="5"/>
  <c r="BL229" i="5"/>
  <c r="BK229" i="5"/>
  <c r="BJ229" i="5"/>
  <c r="BI229" i="5"/>
  <c r="BH229" i="5"/>
  <c r="BG229" i="5"/>
  <c r="BD229" i="5" s="1"/>
  <c r="BF229" i="5"/>
  <c r="BC229" i="5"/>
  <c r="BA229" i="5"/>
  <c r="AY229" i="5"/>
  <c r="AQ229" i="5"/>
  <c r="AR229" i="5" s="1"/>
  <c r="AP229" i="5"/>
  <c r="AX229" i="5" s="1"/>
  <c r="AO229" i="5"/>
  <c r="AM229" i="5"/>
  <c r="AN229" i="5" s="1"/>
  <c r="AL229" i="5"/>
  <c r="AK229" i="5"/>
  <c r="BM228" i="5"/>
  <c r="BL228" i="5"/>
  <c r="BK228" i="5"/>
  <c r="BJ228" i="5"/>
  <c r="BI228" i="5"/>
  <c r="BH228" i="5"/>
  <c r="BG228" i="5"/>
  <c r="BF228" i="5"/>
  <c r="BA228" i="5"/>
  <c r="AQ228" i="5"/>
  <c r="AR228" i="5" s="1"/>
  <c r="AP228" i="5"/>
  <c r="AY228" i="5" s="1"/>
  <c r="AO228" i="5"/>
  <c r="AM228" i="5"/>
  <c r="AN228" i="5" s="1"/>
  <c r="AL228" i="5"/>
  <c r="AK228" i="5"/>
  <c r="BM227" i="5"/>
  <c r="BL227" i="5"/>
  <c r="BK227" i="5"/>
  <c r="BJ227" i="5"/>
  <c r="BI227" i="5"/>
  <c r="BH227" i="5"/>
  <c r="BG227" i="5"/>
  <c r="BF227" i="5"/>
  <c r="BD227" i="5" s="1"/>
  <c r="BA227" i="5"/>
  <c r="AR227" i="5"/>
  <c r="AQ227" i="5"/>
  <c r="AO227" i="5"/>
  <c r="AP227" i="5" s="1"/>
  <c r="AN227" i="5"/>
  <c r="AM227" i="5"/>
  <c r="AK227" i="5"/>
  <c r="AL227" i="5" s="1"/>
  <c r="BM226" i="5"/>
  <c r="BL226" i="5"/>
  <c r="BK226" i="5"/>
  <c r="BJ226" i="5"/>
  <c r="BI226" i="5"/>
  <c r="BH226" i="5"/>
  <c r="BD226" i="5" s="1"/>
  <c r="BG226" i="5"/>
  <c r="BC226" i="5" s="1"/>
  <c r="BF226" i="5"/>
  <c r="BA226" i="5"/>
  <c r="AR226" i="5"/>
  <c r="AU226" i="5" s="1"/>
  <c r="AQ226" i="5"/>
  <c r="AO226" i="5"/>
  <c r="AP226" i="5" s="1"/>
  <c r="AN226" i="5"/>
  <c r="AM226" i="5"/>
  <c r="AK226" i="5"/>
  <c r="AL226" i="5" s="1"/>
  <c r="BM225" i="5"/>
  <c r="BL225" i="5"/>
  <c r="BK225" i="5"/>
  <c r="BJ225" i="5"/>
  <c r="BI225" i="5"/>
  <c r="BH225" i="5"/>
  <c r="BG225" i="5"/>
  <c r="BC225" i="5" s="1"/>
  <c r="BF225" i="5"/>
  <c r="BA225" i="5"/>
  <c r="AY225" i="5"/>
  <c r="AQ225" i="5"/>
  <c r="AR225" i="5" s="1"/>
  <c r="AP225" i="5"/>
  <c r="AO225" i="5"/>
  <c r="AM225" i="5"/>
  <c r="AN225" i="5" s="1"/>
  <c r="AL225" i="5"/>
  <c r="AK225" i="5"/>
  <c r="BM224" i="5"/>
  <c r="BL224" i="5"/>
  <c r="BK224" i="5"/>
  <c r="BJ224" i="5"/>
  <c r="BI224" i="5"/>
  <c r="BH224" i="5"/>
  <c r="BG224" i="5"/>
  <c r="BF224" i="5"/>
  <c r="BA224" i="5"/>
  <c r="AQ224" i="5"/>
  <c r="AR224" i="5" s="1"/>
  <c r="AP224" i="5"/>
  <c r="AY224" i="5" s="1"/>
  <c r="AO224" i="5"/>
  <c r="AM224" i="5"/>
  <c r="AN224" i="5" s="1"/>
  <c r="AL224" i="5"/>
  <c r="AK224" i="5"/>
  <c r="BM223" i="5"/>
  <c r="BL223" i="5"/>
  <c r="BK223" i="5"/>
  <c r="BJ223" i="5"/>
  <c r="BI223" i="5"/>
  <c r="BH223" i="5"/>
  <c r="BG223" i="5"/>
  <c r="BF223" i="5"/>
  <c r="BD223" i="5" s="1"/>
  <c r="BA223" i="5"/>
  <c r="AR223" i="5"/>
  <c r="AU223" i="5" s="1"/>
  <c r="AQ223" i="5"/>
  <c r="AO223" i="5"/>
  <c r="AP223" i="5" s="1"/>
  <c r="AN223" i="5"/>
  <c r="AM223" i="5"/>
  <c r="AK223" i="5"/>
  <c r="AL223" i="5" s="1"/>
  <c r="BM222" i="5"/>
  <c r="BL222" i="5"/>
  <c r="BK222" i="5"/>
  <c r="BJ222" i="5"/>
  <c r="BI222" i="5"/>
  <c r="BH222" i="5"/>
  <c r="BG222" i="5"/>
  <c r="BF222" i="5"/>
  <c r="BD222" i="5"/>
  <c r="BA222" i="5"/>
  <c r="AR222" i="5"/>
  <c r="AQ222" i="5"/>
  <c r="AO222" i="5"/>
  <c r="AP222" i="5" s="1"/>
  <c r="AN222" i="5"/>
  <c r="AM222" i="5"/>
  <c r="AK222" i="5"/>
  <c r="AL222" i="5" s="1"/>
  <c r="BM221" i="5"/>
  <c r="BL221" i="5"/>
  <c r="BK221" i="5"/>
  <c r="BJ221" i="5"/>
  <c r="BI221" i="5"/>
  <c r="BH221" i="5"/>
  <c r="BG221" i="5"/>
  <c r="BD221" i="5" s="1"/>
  <c r="BF221" i="5"/>
  <c r="BC221" i="5"/>
  <c r="BA221" i="5"/>
  <c r="AY221" i="5"/>
  <c r="AQ221" i="5"/>
  <c r="AR221" i="5" s="1"/>
  <c r="AP221" i="5"/>
  <c r="AX221" i="5" s="1"/>
  <c r="AO221" i="5"/>
  <c r="AM221" i="5"/>
  <c r="AN221" i="5" s="1"/>
  <c r="AL221" i="5"/>
  <c r="AK221" i="5"/>
  <c r="BM220" i="5"/>
  <c r="BL220" i="5"/>
  <c r="BK220" i="5"/>
  <c r="BJ220" i="5"/>
  <c r="BI220" i="5"/>
  <c r="BH220" i="5"/>
  <c r="BG220" i="5"/>
  <c r="BF220" i="5"/>
  <c r="BA220" i="5"/>
  <c r="AQ220" i="5"/>
  <c r="AR220" i="5" s="1"/>
  <c r="AP220" i="5"/>
  <c r="AY220" i="5" s="1"/>
  <c r="AO220" i="5"/>
  <c r="AM220" i="5"/>
  <c r="AN220" i="5" s="1"/>
  <c r="AL220" i="5"/>
  <c r="AK220" i="5"/>
  <c r="BM219" i="5"/>
  <c r="BL219" i="5"/>
  <c r="BK219" i="5"/>
  <c r="BJ219" i="5"/>
  <c r="BI219" i="5"/>
  <c r="BH219" i="5"/>
  <c r="BG219" i="5"/>
  <c r="BF219" i="5"/>
  <c r="BD219" i="5" s="1"/>
  <c r="BA219" i="5"/>
  <c r="AR219" i="5"/>
  <c r="AQ219" i="5"/>
  <c r="AO219" i="5"/>
  <c r="AP219" i="5" s="1"/>
  <c r="AN219" i="5"/>
  <c r="AM219" i="5"/>
  <c r="AK219" i="5"/>
  <c r="AL219" i="5" s="1"/>
  <c r="BM218" i="5"/>
  <c r="BL218" i="5"/>
  <c r="BK218" i="5"/>
  <c r="BJ218" i="5"/>
  <c r="BI218" i="5"/>
  <c r="BH218" i="5"/>
  <c r="BD218" i="5" s="1"/>
  <c r="BG218" i="5"/>
  <c r="BF218" i="5"/>
  <c r="BC218" i="5" s="1"/>
  <c r="BA218" i="5"/>
  <c r="AR218" i="5"/>
  <c r="AU218" i="5" s="1"/>
  <c r="AQ218" i="5"/>
  <c r="AO218" i="5"/>
  <c r="AP218" i="5" s="1"/>
  <c r="AN218" i="5"/>
  <c r="AM218" i="5"/>
  <c r="AK218" i="5"/>
  <c r="AL218" i="5" s="1"/>
  <c r="BM217" i="5"/>
  <c r="BL217" i="5"/>
  <c r="BK217" i="5"/>
  <c r="BJ217" i="5"/>
  <c r="BI217" i="5"/>
  <c r="BH217" i="5"/>
  <c r="BG217" i="5"/>
  <c r="BC217" i="5" s="1"/>
  <c r="BF217" i="5"/>
  <c r="BA217" i="5"/>
  <c r="AQ217" i="5"/>
  <c r="AR217" i="5" s="1"/>
  <c r="AP217" i="5"/>
  <c r="AX217" i="5" s="1"/>
  <c r="AO217" i="5"/>
  <c r="AM217" i="5"/>
  <c r="AN217" i="5" s="1"/>
  <c r="AK217" i="5"/>
  <c r="AL217" i="5" s="1"/>
  <c r="AY217" i="5" s="1"/>
  <c r="BM216" i="5"/>
  <c r="BL216" i="5"/>
  <c r="BK216" i="5"/>
  <c r="BJ216" i="5"/>
  <c r="BI216" i="5"/>
  <c r="BH216" i="5"/>
  <c r="BG216" i="5"/>
  <c r="BF216" i="5"/>
  <c r="BA216" i="5"/>
  <c r="AQ216" i="5"/>
  <c r="AR216" i="5" s="1"/>
  <c r="AP216" i="5"/>
  <c r="AY216" i="5" s="1"/>
  <c r="AO216" i="5"/>
  <c r="AM216" i="5"/>
  <c r="AN216" i="5" s="1"/>
  <c r="AL216" i="5"/>
  <c r="AK216" i="5"/>
  <c r="BM215" i="5"/>
  <c r="BL215" i="5"/>
  <c r="BK215" i="5"/>
  <c r="BJ215" i="5"/>
  <c r="BI215" i="5"/>
  <c r="BH215" i="5"/>
  <c r="BG215" i="5"/>
  <c r="BF215" i="5"/>
  <c r="BD215" i="5" s="1"/>
  <c r="BA215" i="5"/>
  <c r="AR215" i="5"/>
  <c r="AU215" i="5" s="1"/>
  <c r="AQ215" i="5"/>
  <c r="AO215" i="5"/>
  <c r="AP215" i="5" s="1"/>
  <c r="AN215" i="5"/>
  <c r="AM215" i="5"/>
  <c r="AK215" i="5"/>
  <c r="AL215" i="5" s="1"/>
  <c r="BM214" i="5"/>
  <c r="BL214" i="5"/>
  <c r="BK214" i="5"/>
  <c r="BJ214" i="5"/>
  <c r="BI214" i="5"/>
  <c r="BH214" i="5"/>
  <c r="BG214" i="5"/>
  <c r="BF214" i="5"/>
  <c r="BD214" i="5"/>
  <c r="BA214" i="5"/>
  <c r="AR214" i="5"/>
  <c r="AW214" i="5" s="1"/>
  <c r="AQ214" i="5"/>
  <c r="AO214" i="5"/>
  <c r="AP214" i="5" s="1"/>
  <c r="AN214" i="5"/>
  <c r="AM214" i="5"/>
  <c r="AK214" i="5"/>
  <c r="AL214" i="5" s="1"/>
  <c r="BM213" i="5"/>
  <c r="BL213" i="5"/>
  <c r="BK213" i="5"/>
  <c r="BJ213" i="5"/>
  <c r="BI213" i="5"/>
  <c r="BH213" i="5"/>
  <c r="BG213" i="5"/>
  <c r="BD213" i="5" s="1"/>
  <c r="BF213" i="5"/>
  <c r="BC213" i="5"/>
  <c r="BA213" i="5"/>
  <c r="AY213" i="5"/>
  <c r="AQ213" i="5"/>
  <c r="AR213" i="5" s="1"/>
  <c r="AP213" i="5"/>
  <c r="AO213" i="5"/>
  <c r="AM213" i="5"/>
  <c r="AN213" i="5" s="1"/>
  <c r="AL213" i="5"/>
  <c r="AK213" i="5"/>
  <c r="BM212" i="5"/>
  <c r="BL212" i="5"/>
  <c r="BK212" i="5"/>
  <c r="BJ212" i="5"/>
  <c r="BI212" i="5"/>
  <c r="BH212" i="5"/>
  <c r="BG212" i="5"/>
  <c r="BF212" i="5"/>
  <c r="BA212" i="5"/>
  <c r="AQ212" i="5"/>
  <c r="AR212" i="5" s="1"/>
  <c r="AP212" i="5"/>
  <c r="AY212" i="5" s="1"/>
  <c r="AO212" i="5"/>
  <c r="AM212" i="5"/>
  <c r="AN212" i="5" s="1"/>
  <c r="AL212" i="5"/>
  <c r="AK212" i="5"/>
  <c r="BM211" i="5"/>
  <c r="BL211" i="5"/>
  <c r="BK211" i="5"/>
  <c r="BJ211" i="5"/>
  <c r="BI211" i="5"/>
  <c r="BH211" i="5"/>
  <c r="BG211" i="5"/>
  <c r="BF211" i="5"/>
  <c r="BD211" i="5" s="1"/>
  <c r="BA211" i="5"/>
  <c r="AR211" i="5"/>
  <c r="AV211" i="5" s="1"/>
  <c r="AQ211" i="5"/>
  <c r="AO211" i="5"/>
  <c r="AP211" i="5" s="1"/>
  <c r="AM211" i="5"/>
  <c r="AN211" i="5" s="1"/>
  <c r="AK211" i="5"/>
  <c r="AL211" i="5" s="1"/>
  <c r="BM210" i="5"/>
  <c r="BL210" i="5"/>
  <c r="BK210" i="5"/>
  <c r="BJ210" i="5"/>
  <c r="BI210" i="5"/>
  <c r="BH210" i="5"/>
  <c r="BD210" i="5" s="1"/>
  <c r="BG210" i="5"/>
  <c r="BF210" i="5"/>
  <c r="BC210" i="5" s="1"/>
  <c r="BA210" i="5"/>
  <c r="AR210" i="5"/>
  <c r="AU210" i="5" s="1"/>
  <c r="AQ210" i="5"/>
  <c r="AO210" i="5"/>
  <c r="AP210" i="5" s="1"/>
  <c r="AN210" i="5"/>
  <c r="AM210" i="5"/>
  <c r="AK210" i="5"/>
  <c r="AL210" i="5" s="1"/>
  <c r="BM209" i="5"/>
  <c r="BL209" i="5"/>
  <c r="BK209" i="5"/>
  <c r="BJ209" i="5"/>
  <c r="BI209" i="5"/>
  <c r="BH209" i="5"/>
  <c r="BG209" i="5"/>
  <c r="BC209" i="5" s="1"/>
  <c r="BF209" i="5"/>
  <c r="BA209" i="5"/>
  <c r="AQ209" i="5"/>
  <c r="AR209" i="5" s="1"/>
  <c r="AP209" i="5"/>
  <c r="AO209" i="5"/>
  <c r="AM209" i="5"/>
  <c r="AN209" i="5" s="1"/>
  <c r="AK209" i="5"/>
  <c r="AL209" i="5" s="1"/>
  <c r="AY209" i="5" s="1"/>
  <c r="BM208" i="5"/>
  <c r="BL208" i="5"/>
  <c r="BK208" i="5"/>
  <c r="BJ208" i="5"/>
  <c r="BI208" i="5"/>
  <c r="BH208" i="5"/>
  <c r="BG208" i="5"/>
  <c r="BF208" i="5"/>
  <c r="BA208" i="5"/>
  <c r="AQ208" i="5"/>
  <c r="AR208" i="5" s="1"/>
  <c r="AP208" i="5"/>
  <c r="AY208" i="5" s="1"/>
  <c r="AO208" i="5"/>
  <c r="AM208" i="5"/>
  <c r="AN208" i="5" s="1"/>
  <c r="AL208" i="5"/>
  <c r="AK208" i="5"/>
  <c r="BM207" i="5"/>
  <c r="BL207" i="5"/>
  <c r="BK207" i="5"/>
  <c r="BJ207" i="5"/>
  <c r="BI207" i="5"/>
  <c r="BH207" i="5"/>
  <c r="BG207" i="5"/>
  <c r="BF207" i="5"/>
  <c r="BD207" i="5" s="1"/>
  <c r="BA207" i="5"/>
  <c r="AQ207" i="5"/>
  <c r="AR207" i="5" s="1"/>
  <c r="AO207" i="5"/>
  <c r="AP207" i="5" s="1"/>
  <c r="AN207" i="5"/>
  <c r="AM207" i="5"/>
  <c r="AK207" i="5"/>
  <c r="AL207" i="5" s="1"/>
  <c r="BM206" i="5"/>
  <c r="BL206" i="5"/>
  <c r="BK206" i="5"/>
  <c r="BJ206" i="5"/>
  <c r="BI206" i="5"/>
  <c r="BH206" i="5"/>
  <c r="BG206" i="5"/>
  <c r="BF206" i="5"/>
  <c r="BD206" i="5"/>
  <c r="BA206" i="5"/>
  <c r="AR206" i="5"/>
  <c r="AW206" i="5" s="1"/>
  <c r="AQ206" i="5"/>
  <c r="AO206" i="5"/>
  <c r="AP206" i="5" s="1"/>
  <c r="AN206" i="5"/>
  <c r="AM206" i="5"/>
  <c r="AK206" i="5"/>
  <c r="AL206" i="5" s="1"/>
  <c r="BM205" i="5"/>
  <c r="BL205" i="5"/>
  <c r="BK205" i="5"/>
  <c r="BJ205" i="5"/>
  <c r="BI205" i="5"/>
  <c r="BH205" i="5"/>
  <c r="BG205" i="5"/>
  <c r="BF205" i="5"/>
  <c r="BC205" i="5"/>
  <c r="BA205" i="5"/>
  <c r="AQ205" i="5"/>
  <c r="AR205" i="5" s="1"/>
  <c r="AO205" i="5"/>
  <c r="AP205" i="5" s="1"/>
  <c r="AM205" i="5"/>
  <c r="AN205" i="5" s="1"/>
  <c r="AL205" i="5"/>
  <c r="AK205" i="5"/>
  <c r="BM204" i="5"/>
  <c r="BL204" i="5"/>
  <c r="BK204" i="5"/>
  <c r="BJ204" i="5"/>
  <c r="BI204" i="5"/>
  <c r="BH204" i="5"/>
  <c r="BG204" i="5"/>
  <c r="BF204" i="5"/>
  <c r="BA204" i="5"/>
  <c r="AQ204" i="5"/>
  <c r="AR204" i="5" s="1"/>
  <c r="AP204" i="5"/>
  <c r="AY204" i="5" s="1"/>
  <c r="AO204" i="5"/>
  <c r="AM204" i="5"/>
  <c r="AN204" i="5" s="1"/>
  <c r="AL204" i="5"/>
  <c r="AK204" i="5"/>
  <c r="BM203" i="5"/>
  <c r="BL203" i="5"/>
  <c r="BK203" i="5"/>
  <c r="BJ203" i="5"/>
  <c r="BI203" i="5"/>
  <c r="BH203" i="5"/>
  <c r="BG203" i="5"/>
  <c r="BF203" i="5"/>
  <c r="BD203" i="5" s="1"/>
  <c r="BA203" i="5"/>
  <c r="AR203" i="5"/>
  <c r="AQ203" i="5"/>
  <c r="AO203" i="5"/>
  <c r="AP203" i="5" s="1"/>
  <c r="AM203" i="5"/>
  <c r="AN203" i="5" s="1"/>
  <c r="AK203" i="5"/>
  <c r="AL203" i="5" s="1"/>
  <c r="BM202" i="5"/>
  <c r="BL202" i="5"/>
  <c r="BK202" i="5"/>
  <c r="BJ202" i="5"/>
  <c r="BI202" i="5"/>
  <c r="BH202" i="5"/>
  <c r="BD202" i="5" s="1"/>
  <c r="BG202" i="5"/>
  <c r="BF202" i="5"/>
  <c r="BC202" i="5" s="1"/>
  <c r="BA202" i="5"/>
  <c r="AR202" i="5"/>
  <c r="AU202" i="5" s="1"/>
  <c r="AQ202" i="5"/>
  <c r="AO202" i="5"/>
  <c r="AP202" i="5" s="1"/>
  <c r="AN202" i="5"/>
  <c r="AM202" i="5"/>
  <c r="AK202" i="5"/>
  <c r="AL202" i="5" s="1"/>
  <c r="BM201" i="5"/>
  <c r="BL201" i="5"/>
  <c r="BK201" i="5"/>
  <c r="BJ201" i="5"/>
  <c r="BI201" i="5"/>
  <c r="BH201" i="5"/>
  <c r="BG201" i="5"/>
  <c r="BC201" i="5" s="1"/>
  <c r="BF201" i="5"/>
  <c r="BA201" i="5"/>
  <c r="AQ201" i="5"/>
  <c r="AR201" i="5" s="1"/>
  <c r="AP201" i="5"/>
  <c r="AX201" i="5" s="1"/>
  <c r="AO201" i="5"/>
  <c r="AM201" i="5"/>
  <c r="AN201" i="5" s="1"/>
  <c r="AK201" i="5"/>
  <c r="AL201" i="5" s="1"/>
  <c r="AY201" i="5" s="1"/>
  <c r="BM200" i="5"/>
  <c r="BL200" i="5"/>
  <c r="BK200" i="5"/>
  <c r="BJ200" i="5"/>
  <c r="BI200" i="5"/>
  <c r="BH200" i="5"/>
  <c r="BG200" i="5"/>
  <c r="BF200" i="5"/>
  <c r="BA200" i="5"/>
  <c r="AQ200" i="5"/>
  <c r="AR200" i="5" s="1"/>
  <c r="AP200" i="5"/>
  <c r="AY200" i="5" s="1"/>
  <c r="AO200" i="5"/>
  <c r="AM200" i="5"/>
  <c r="AN200" i="5" s="1"/>
  <c r="AL200" i="5"/>
  <c r="AK200" i="5"/>
  <c r="BM199" i="5"/>
  <c r="BL199" i="5"/>
  <c r="BK199" i="5"/>
  <c r="BJ199" i="5"/>
  <c r="BI199" i="5"/>
  <c r="BH199" i="5"/>
  <c r="BG199" i="5"/>
  <c r="BF199" i="5"/>
  <c r="BD199" i="5" s="1"/>
  <c r="BA199" i="5"/>
  <c r="AQ199" i="5"/>
  <c r="AR199" i="5" s="1"/>
  <c r="AO199" i="5"/>
  <c r="AP199" i="5" s="1"/>
  <c r="AN199" i="5"/>
  <c r="AM199" i="5"/>
  <c r="AK199" i="5"/>
  <c r="AL199" i="5" s="1"/>
  <c r="BM198" i="5"/>
  <c r="BL198" i="5"/>
  <c r="BK198" i="5"/>
  <c r="BJ198" i="5"/>
  <c r="BI198" i="5"/>
  <c r="BH198" i="5"/>
  <c r="BG198" i="5"/>
  <c r="BF198" i="5"/>
  <c r="BD198" i="5"/>
  <c r="BA198" i="5"/>
  <c r="AR198" i="5"/>
  <c r="AQ198" i="5"/>
  <c r="AO198" i="5"/>
  <c r="AP198" i="5" s="1"/>
  <c r="AN198" i="5"/>
  <c r="AM198" i="5"/>
  <c r="AK198" i="5"/>
  <c r="AL198" i="5" s="1"/>
  <c r="BM197" i="5"/>
  <c r="BL197" i="5"/>
  <c r="BK197" i="5"/>
  <c r="BJ197" i="5"/>
  <c r="BI197" i="5"/>
  <c r="BH197" i="5"/>
  <c r="BG197" i="5"/>
  <c r="BF197" i="5"/>
  <c r="BC197" i="5"/>
  <c r="BA197" i="5"/>
  <c r="AQ197" i="5"/>
  <c r="AR197" i="5" s="1"/>
  <c r="AO197" i="5"/>
  <c r="AP197" i="5" s="1"/>
  <c r="AM197" i="5"/>
  <c r="AN197" i="5" s="1"/>
  <c r="AL197" i="5"/>
  <c r="AK197" i="5"/>
  <c r="BM196" i="5"/>
  <c r="BL196" i="5"/>
  <c r="BK196" i="5"/>
  <c r="BJ196" i="5"/>
  <c r="BI196" i="5"/>
  <c r="BH196" i="5"/>
  <c r="BG196" i="5"/>
  <c r="BF196" i="5"/>
  <c r="BA196" i="5"/>
  <c r="AQ196" i="5"/>
  <c r="AR196" i="5" s="1"/>
  <c r="AP196" i="5"/>
  <c r="AY196" i="5" s="1"/>
  <c r="AO196" i="5"/>
  <c r="AM196" i="5"/>
  <c r="AN196" i="5" s="1"/>
  <c r="AL196" i="5"/>
  <c r="AK196" i="5"/>
  <c r="BM195" i="5"/>
  <c r="BL195" i="5"/>
  <c r="BK195" i="5"/>
  <c r="BJ195" i="5"/>
  <c r="BI195" i="5"/>
  <c r="BH195" i="5"/>
  <c r="BG195" i="5"/>
  <c r="BF195" i="5"/>
  <c r="BD195" i="5" s="1"/>
  <c r="BA195" i="5"/>
  <c r="AR195" i="5"/>
  <c r="AV195" i="5" s="1"/>
  <c r="AQ195" i="5"/>
  <c r="AO195" i="5"/>
  <c r="AP195" i="5" s="1"/>
  <c r="AM195" i="5"/>
  <c r="AN195" i="5" s="1"/>
  <c r="AK195" i="5"/>
  <c r="AL195" i="5" s="1"/>
  <c r="BM194" i="5"/>
  <c r="BL194" i="5"/>
  <c r="BK194" i="5"/>
  <c r="BJ194" i="5"/>
  <c r="BI194" i="5"/>
  <c r="BH194" i="5"/>
  <c r="BD194" i="5" s="1"/>
  <c r="BG194" i="5"/>
  <c r="BF194" i="5"/>
  <c r="BC194" i="5" s="1"/>
  <c r="BA194" i="5"/>
  <c r="AR194" i="5"/>
  <c r="AU194" i="5" s="1"/>
  <c r="AQ194" i="5"/>
  <c r="AO194" i="5"/>
  <c r="AP194" i="5" s="1"/>
  <c r="AN194" i="5"/>
  <c r="AM194" i="5"/>
  <c r="AK194" i="5"/>
  <c r="AL194" i="5" s="1"/>
  <c r="BM193" i="5"/>
  <c r="BL193" i="5"/>
  <c r="BK193" i="5"/>
  <c r="BJ193" i="5"/>
  <c r="BI193" i="5"/>
  <c r="BH193" i="5"/>
  <c r="BG193" i="5"/>
  <c r="BC193" i="5" s="1"/>
  <c r="BF193" i="5"/>
  <c r="BA193" i="5"/>
  <c r="AQ193" i="5"/>
  <c r="AR193" i="5" s="1"/>
  <c r="AP193" i="5"/>
  <c r="AO193" i="5"/>
  <c r="AM193" i="5"/>
  <c r="AN193" i="5" s="1"/>
  <c r="AK193" i="5"/>
  <c r="AL193" i="5" s="1"/>
  <c r="AY193" i="5" s="1"/>
  <c r="BM192" i="5"/>
  <c r="BL192" i="5"/>
  <c r="BK192" i="5"/>
  <c r="BJ192" i="5"/>
  <c r="BI192" i="5"/>
  <c r="BH192" i="5"/>
  <c r="BG192" i="5"/>
  <c r="BF192" i="5"/>
  <c r="BA192" i="5"/>
  <c r="AQ192" i="5"/>
  <c r="AR192" i="5" s="1"/>
  <c r="AP192" i="5"/>
  <c r="AY192" i="5" s="1"/>
  <c r="AO192" i="5"/>
  <c r="AM192" i="5"/>
  <c r="AN192" i="5" s="1"/>
  <c r="AL192" i="5"/>
  <c r="AK192" i="5"/>
  <c r="BM191" i="5"/>
  <c r="BL191" i="5"/>
  <c r="BK191" i="5"/>
  <c r="BJ191" i="5"/>
  <c r="BI191" i="5"/>
  <c r="BH191" i="5"/>
  <c r="BG191" i="5"/>
  <c r="BF191" i="5"/>
  <c r="BD191" i="5" s="1"/>
  <c r="BA191" i="5"/>
  <c r="AQ191" i="5"/>
  <c r="AR191" i="5" s="1"/>
  <c r="AO191" i="5"/>
  <c r="AP191" i="5" s="1"/>
  <c r="AM191" i="5"/>
  <c r="AN191" i="5" s="1"/>
  <c r="AK191" i="5"/>
  <c r="AL191" i="5" s="1"/>
  <c r="BM190" i="5"/>
  <c r="BL190" i="5"/>
  <c r="BK190" i="5"/>
  <c r="BJ190" i="5"/>
  <c r="BI190" i="5"/>
  <c r="BH190" i="5"/>
  <c r="BG190" i="5"/>
  <c r="BF190" i="5"/>
  <c r="BC190" i="5" s="1"/>
  <c r="BD190" i="5"/>
  <c r="BA190" i="5"/>
  <c r="AR190" i="5"/>
  <c r="AW190" i="5" s="1"/>
  <c r="AQ190" i="5"/>
  <c r="AO190" i="5"/>
  <c r="AP190" i="5" s="1"/>
  <c r="AN190" i="5"/>
  <c r="AM190" i="5"/>
  <c r="AK190" i="5"/>
  <c r="AL190" i="5" s="1"/>
  <c r="BM189" i="5"/>
  <c r="BL189" i="5"/>
  <c r="BK189" i="5"/>
  <c r="BJ189" i="5"/>
  <c r="BI189" i="5"/>
  <c r="BH189" i="5"/>
  <c r="BG189" i="5"/>
  <c r="BF189" i="5"/>
  <c r="BC189" i="5"/>
  <c r="BA189" i="5"/>
  <c r="AQ189" i="5"/>
  <c r="AR189" i="5" s="1"/>
  <c r="AO189" i="5"/>
  <c r="AP189" i="5" s="1"/>
  <c r="AM189" i="5"/>
  <c r="AN189" i="5" s="1"/>
  <c r="AK189" i="5"/>
  <c r="AL189" i="5" s="1"/>
  <c r="BM188" i="5"/>
  <c r="BL188" i="5"/>
  <c r="BK188" i="5"/>
  <c r="BJ188" i="5"/>
  <c r="BI188" i="5"/>
  <c r="BH188" i="5"/>
  <c r="BG188" i="5"/>
  <c r="BF188" i="5"/>
  <c r="BA188" i="5"/>
  <c r="AU188" i="5"/>
  <c r="AS188" i="5" s="1"/>
  <c r="AR188" i="5"/>
  <c r="AW188" i="5" s="1"/>
  <c r="AQ188" i="5"/>
  <c r="AP188" i="5"/>
  <c r="AY188" i="5" s="1"/>
  <c r="AO188" i="5"/>
  <c r="AM188" i="5"/>
  <c r="AN188" i="5" s="1"/>
  <c r="AL188" i="5"/>
  <c r="AK188" i="5"/>
  <c r="BM187" i="5"/>
  <c r="BL187" i="5"/>
  <c r="BK187" i="5"/>
  <c r="BJ187" i="5"/>
  <c r="BI187" i="5"/>
  <c r="BH187" i="5"/>
  <c r="BG187" i="5"/>
  <c r="BF187" i="5"/>
  <c r="BD187" i="5" s="1"/>
  <c r="BA187" i="5"/>
  <c r="AR187" i="5"/>
  <c r="AQ187" i="5"/>
  <c r="AO187" i="5"/>
  <c r="AP187" i="5" s="1"/>
  <c r="AM187" i="5"/>
  <c r="AN187" i="5" s="1"/>
  <c r="AK187" i="5"/>
  <c r="AL187" i="5" s="1"/>
  <c r="BM186" i="5"/>
  <c r="BL186" i="5"/>
  <c r="BK186" i="5"/>
  <c r="BJ186" i="5"/>
  <c r="BI186" i="5"/>
  <c r="BH186" i="5"/>
  <c r="BD186" i="5" s="1"/>
  <c r="BG186" i="5"/>
  <c r="BF186" i="5"/>
  <c r="BC186" i="5" s="1"/>
  <c r="BA186" i="5"/>
  <c r="AR186" i="5"/>
  <c r="AU186" i="5" s="1"/>
  <c r="AQ186" i="5"/>
  <c r="AP186" i="5"/>
  <c r="AX186" i="5" s="1"/>
  <c r="AO186" i="5"/>
  <c r="AN186" i="5"/>
  <c r="AM186" i="5"/>
  <c r="AK186" i="5"/>
  <c r="AL186" i="5" s="1"/>
  <c r="AY186" i="5" s="1"/>
  <c r="BM185" i="5"/>
  <c r="BL185" i="5"/>
  <c r="BK185" i="5"/>
  <c r="BJ185" i="5"/>
  <c r="BI185" i="5"/>
  <c r="BH185" i="5"/>
  <c r="BG185" i="5"/>
  <c r="BC185" i="5" s="1"/>
  <c r="BF185" i="5"/>
  <c r="BA185" i="5"/>
  <c r="AQ185" i="5"/>
  <c r="AR185" i="5" s="1"/>
  <c r="AP185" i="5"/>
  <c r="AX185" i="5" s="1"/>
  <c r="AO185" i="5"/>
  <c r="AM185" i="5"/>
  <c r="AN185" i="5" s="1"/>
  <c r="AK185" i="5"/>
  <c r="AL185" i="5" s="1"/>
  <c r="AY185" i="5" s="1"/>
  <c r="BM184" i="5"/>
  <c r="BL184" i="5"/>
  <c r="BK184" i="5"/>
  <c r="BJ184" i="5"/>
  <c r="BI184" i="5"/>
  <c r="BH184" i="5"/>
  <c r="BG184" i="5"/>
  <c r="BF184" i="5"/>
  <c r="BA184" i="5"/>
  <c r="AQ184" i="5"/>
  <c r="AR184" i="5" s="1"/>
  <c r="AP184" i="5"/>
  <c r="AY184" i="5" s="1"/>
  <c r="AO184" i="5"/>
  <c r="AM184" i="5"/>
  <c r="AN184" i="5" s="1"/>
  <c r="AL184" i="5"/>
  <c r="AK184" i="5"/>
  <c r="BM183" i="5"/>
  <c r="BL183" i="5"/>
  <c r="BK183" i="5"/>
  <c r="BJ183" i="5"/>
  <c r="BI183" i="5"/>
  <c r="BH183" i="5"/>
  <c r="BG183" i="5"/>
  <c r="BF183" i="5"/>
  <c r="BD183" i="5" s="1"/>
  <c r="BA183" i="5"/>
  <c r="AQ183" i="5"/>
  <c r="AR183" i="5" s="1"/>
  <c r="AO183" i="5"/>
  <c r="AP183" i="5" s="1"/>
  <c r="AM183" i="5"/>
  <c r="AN183" i="5" s="1"/>
  <c r="AK183" i="5"/>
  <c r="AL183" i="5" s="1"/>
  <c r="BM182" i="5"/>
  <c r="BL182" i="5"/>
  <c r="BK182" i="5"/>
  <c r="BJ182" i="5"/>
  <c r="BI182" i="5"/>
  <c r="BH182" i="5"/>
  <c r="BG182" i="5"/>
  <c r="BF182" i="5"/>
  <c r="BC182" i="5" s="1"/>
  <c r="BD182" i="5"/>
  <c r="BA182" i="5"/>
  <c r="AR182" i="5"/>
  <c r="AQ182" i="5"/>
  <c r="AO182" i="5"/>
  <c r="AP182" i="5" s="1"/>
  <c r="AN182" i="5"/>
  <c r="AM182" i="5"/>
  <c r="AK182" i="5"/>
  <c r="AL182" i="5" s="1"/>
  <c r="BM181" i="5"/>
  <c r="BL181" i="5"/>
  <c r="BK181" i="5"/>
  <c r="BJ181" i="5"/>
  <c r="BI181" i="5"/>
  <c r="BH181" i="5"/>
  <c r="BG181" i="5"/>
  <c r="BF181" i="5"/>
  <c r="BC181" i="5"/>
  <c r="BA181" i="5"/>
  <c r="AQ181" i="5"/>
  <c r="AR181" i="5" s="1"/>
  <c r="AO181" i="5"/>
  <c r="AP181" i="5" s="1"/>
  <c r="AM181" i="5"/>
  <c r="AN181" i="5" s="1"/>
  <c r="AK181" i="5"/>
  <c r="AL181" i="5" s="1"/>
  <c r="BM180" i="5"/>
  <c r="BL180" i="5"/>
  <c r="BK180" i="5"/>
  <c r="BJ180" i="5"/>
  <c r="BI180" i="5"/>
  <c r="BH180" i="5"/>
  <c r="BG180" i="5"/>
  <c r="BF180" i="5"/>
  <c r="BA180" i="5"/>
  <c r="AU180" i="5"/>
  <c r="AS180" i="5" s="1"/>
  <c r="AR180" i="5"/>
  <c r="AW180" i="5" s="1"/>
  <c r="AQ180" i="5"/>
  <c r="AP180" i="5"/>
  <c r="AY180" i="5" s="1"/>
  <c r="AO180" i="5"/>
  <c r="AM180" i="5"/>
  <c r="AN180" i="5" s="1"/>
  <c r="AL180" i="5"/>
  <c r="AK180" i="5"/>
  <c r="BM179" i="5"/>
  <c r="BL179" i="5"/>
  <c r="BK179" i="5"/>
  <c r="BJ179" i="5"/>
  <c r="BI179" i="5"/>
  <c r="BH179" i="5"/>
  <c r="BG179" i="5"/>
  <c r="BF179" i="5"/>
  <c r="BD179" i="5" s="1"/>
  <c r="BA179" i="5"/>
  <c r="AR179" i="5"/>
  <c r="AV179" i="5" s="1"/>
  <c r="AQ179" i="5"/>
  <c r="AO179" i="5"/>
  <c r="AP179" i="5" s="1"/>
  <c r="AM179" i="5"/>
  <c r="AN179" i="5" s="1"/>
  <c r="AK179" i="5"/>
  <c r="AL179" i="5" s="1"/>
  <c r="BM178" i="5"/>
  <c r="BL178" i="5"/>
  <c r="BK178" i="5"/>
  <c r="BJ178" i="5"/>
  <c r="BI178" i="5"/>
  <c r="BH178" i="5"/>
  <c r="BD178" i="5" s="1"/>
  <c r="BG178" i="5"/>
  <c r="BF178" i="5"/>
  <c r="BC178" i="5" s="1"/>
  <c r="BA178" i="5"/>
  <c r="AR178" i="5"/>
  <c r="AU178" i="5" s="1"/>
  <c r="AQ178" i="5"/>
  <c r="AP178" i="5"/>
  <c r="AX178" i="5" s="1"/>
  <c r="AO178" i="5"/>
  <c r="AN178" i="5"/>
  <c r="AM178" i="5"/>
  <c r="AK178" i="5"/>
  <c r="AL178" i="5" s="1"/>
  <c r="AY178" i="5" s="1"/>
  <c r="BM177" i="5"/>
  <c r="BL177" i="5"/>
  <c r="BK177" i="5"/>
  <c r="BJ177" i="5"/>
  <c r="BI177" i="5"/>
  <c r="BH177" i="5"/>
  <c r="BG177" i="5"/>
  <c r="BC177" i="5" s="1"/>
  <c r="BF177" i="5"/>
  <c r="BA177" i="5"/>
  <c r="AQ177" i="5"/>
  <c r="AR177" i="5" s="1"/>
  <c r="AP177" i="5"/>
  <c r="AX177" i="5" s="1"/>
  <c r="AO177" i="5"/>
  <c r="AM177" i="5"/>
  <c r="AN177" i="5" s="1"/>
  <c r="AK177" i="5"/>
  <c r="AL177" i="5" s="1"/>
  <c r="AY177" i="5" s="1"/>
  <c r="BM176" i="5"/>
  <c r="BL176" i="5"/>
  <c r="BK176" i="5"/>
  <c r="BJ176" i="5"/>
  <c r="BI176" i="5"/>
  <c r="BH176" i="5"/>
  <c r="BG176" i="5"/>
  <c r="BF176" i="5"/>
  <c r="BA176" i="5"/>
  <c r="AQ176" i="5"/>
  <c r="AR176" i="5" s="1"/>
  <c r="AP176" i="5"/>
  <c r="AY176" i="5" s="1"/>
  <c r="AO176" i="5"/>
  <c r="AM176" i="5"/>
  <c r="AN176" i="5" s="1"/>
  <c r="AL176" i="5"/>
  <c r="AK176" i="5"/>
  <c r="BM175" i="5"/>
  <c r="BL175" i="5"/>
  <c r="BK175" i="5"/>
  <c r="BJ175" i="5"/>
  <c r="BI175" i="5"/>
  <c r="BH175" i="5"/>
  <c r="BG175" i="5"/>
  <c r="BF175" i="5"/>
  <c r="BD175" i="5" s="1"/>
  <c r="BA175" i="5"/>
  <c r="AQ175" i="5"/>
  <c r="AR175" i="5" s="1"/>
  <c r="AO175" i="5"/>
  <c r="AP175" i="5" s="1"/>
  <c r="AM175" i="5"/>
  <c r="AN175" i="5" s="1"/>
  <c r="AK175" i="5"/>
  <c r="AL175" i="5" s="1"/>
  <c r="BM174" i="5"/>
  <c r="BL174" i="5"/>
  <c r="BK174" i="5"/>
  <c r="BJ174" i="5"/>
  <c r="BI174" i="5"/>
  <c r="BH174" i="5"/>
  <c r="BG174" i="5"/>
  <c r="BF174" i="5"/>
  <c r="BC174" i="5" s="1"/>
  <c r="BD174" i="5"/>
  <c r="BA174" i="5"/>
  <c r="AR174" i="5"/>
  <c r="AQ174" i="5"/>
  <c r="AO174" i="5"/>
  <c r="AP174" i="5" s="1"/>
  <c r="AN174" i="5"/>
  <c r="AM174" i="5"/>
  <c r="AK174" i="5"/>
  <c r="AL174" i="5" s="1"/>
  <c r="BM173" i="5"/>
  <c r="BL173" i="5"/>
  <c r="BK173" i="5"/>
  <c r="BJ173" i="5"/>
  <c r="BI173" i="5"/>
  <c r="BH173" i="5"/>
  <c r="BG173" i="5"/>
  <c r="BF173" i="5"/>
  <c r="BC173" i="5"/>
  <c r="BA173" i="5"/>
  <c r="AQ173" i="5"/>
  <c r="AR173" i="5" s="1"/>
  <c r="AO173" i="5"/>
  <c r="AP173" i="5" s="1"/>
  <c r="AM173" i="5"/>
  <c r="AN173" i="5" s="1"/>
  <c r="AK173" i="5"/>
  <c r="AL173" i="5" s="1"/>
  <c r="BM172" i="5"/>
  <c r="BL172" i="5"/>
  <c r="BK172" i="5"/>
  <c r="BJ172" i="5"/>
  <c r="BI172" i="5"/>
  <c r="BH172" i="5"/>
  <c r="BG172" i="5"/>
  <c r="BF172" i="5"/>
  <c r="BA172" i="5"/>
  <c r="AU172" i="5"/>
  <c r="AS172" i="5" s="1"/>
  <c r="AR172" i="5"/>
  <c r="AW172" i="5" s="1"/>
  <c r="AQ172" i="5"/>
  <c r="AP172" i="5"/>
  <c r="AY172" i="5" s="1"/>
  <c r="AO172" i="5"/>
  <c r="AM172" i="5"/>
  <c r="AN172" i="5" s="1"/>
  <c r="AL172" i="5"/>
  <c r="AK172" i="5"/>
  <c r="BM171" i="5"/>
  <c r="BL171" i="5"/>
  <c r="BK171" i="5"/>
  <c r="BJ171" i="5"/>
  <c r="BI171" i="5"/>
  <c r="BH171" i="5"/>
  <c r="BG171" i="5"/>
  <c r="BC171" i="5" s="1"/>
  <c r="BF171" i="5"/>
  <c r="BD171" i="5" s="1"/>
  <c r="BA171" i="5"/>
  <c r="AR171" i="5"/>
  <c r="AV171" i="5" s="1"/>
  <c r="AQ171" i="5"/>
  <c r="AO171" i="5"/>
  <c r="AP171" i="5" s="1"/>
  <c r="AM171" i="5"/>
  <c r="AN171" i="5" s="1"/>
  <c r="AK171" i="5"/>
  <c r="AL171" i="5" s="1"/>
  <c r="BM170" i="5"/>
  <c r="BL170" i="5"/>
  <c r="BK170" i="5"/>
  <c r="BJ170" i="5"/>
  <c r="BI170" i="5"/>
  <c r="BH170" i="5"/>
  <c r="BD170" i="5" s="1"/>
  <c r="BG170" i="5"/>
  <c r="BF170" i="5"/>
  <c r="BC170" i="5" s="1"/>
  <c r="BA170" i="5"/>
  <c r="AR170" i="5"/>
  <c r="AU170" i="5" s="1"/>
  <c r="AQ170" i="5"/>
  <c r="AP170" i="5"/>
  <c r="AX170" i="5" s="1"/>
  <c r="AO170" i="5"/>
  <c r="AN170" i="5"/>
  <c r="AM170" i="5"/>
  <c r="AK170" i="5"/>
  <c r="AL170" i="5" s="1"/>
  <c r="AY170" i="5" s="1"/>
  <c r="BM169" i="5"/>
  <c r="BL169" i="5"/>
  <c r="BK169" i="5"/>
  <c r="BJ169" i="5"/>
  <c r="BI169" i="5"/>
  <c r="BH169" i="5"/>
  <c r="BG169" i="5"/>
  <c r="BC169" i="5" s="1"/>
  <c r="BF169" i="5"/>
  <c r="BA169" i="5"/>
  <c r="AQ169" i="5"/>
  <c r="AR169" i="5" s="1"/>
  <c r="AP169" i="5"/>
  <c r="AO169" i="5"/>
  <c r="AM169" i="5"/>
  <c r="AN169" i="5" s="1"/>
  <c r="AK169" i="5"/>
  <c r="AL169" i="5" s="1"/>
  <c r="AY169" i="5" s="1"/>
  <c r="BM168" i="5"/>
  <c r="BL168" i="5"/>
  <c r="BK168" i="5"/>
  <c r="BJ168" i="5"/>
  <c r="BI168" i="5"/>
  <c r="BH168" i="5"/>
  <c r="BG168" i="5"/>
  <c r="BF168" i="5"/>
  <c r="BA168" i="5"/>
  <c r="AQ168" i="5"/>
  <c r="AR168" i="5" s="1"/>
  <c r="AP168" i="5"/>
  <c r="AY168" i="5" s="1"/>
  <c r="AO168" i="5"/>
  <c r="AN168" i="5"/>
  <c r="AM168" i="5"/>
  <c r="AL168" i="5"/>
  <c r="AK168" i="5"/>
  <c r="BM167" i="5"/>
  <c r="BL167" i="5"/>
  <c r="BK167" i="5"/>
  <c r="BJ167" i="5"/>
  <c r="BI167" i="5"/>
  <c r="BH167" i="5"/>
  <c r="BG167" i="5"/>
  <c r="BF167" i="5"/>
  <c r="BD167" i="5" s="1"/>
  <c r="BA167" i="5"/>
  <c r="AQ167" i="5"/>
  <c r="AR167" i="5" s="1"/>
  <c r="AO167" i="5"/>
  <c r="AP167" i="5" s="1"/>
  <c r="AM167" i="5"/>
  <c r="AN167" i="5" s="1"/>
  <c r="AK167" i="5"/>
  <c r="AL167" i="5" s="1"/>
  <c r="BM166" i="5"/>
  <c r="BL166" i="5"/>
  <c r="BK166" i="5"/>
  <c r="BJ166" i="5"/>
  <c r="BI166" i="5"/>
  <c r="BH166" i="5"/>
  <c r="BG166" i="5"/>
  <c r="BF166" i="5"/>
  <c r="BC166" i="5" s="1"/>
  <c r="BD166" i="5"/>
  <c r="BA166" i="5"/>
  <c r="AR166" i="5"/>
  <c r="AQ166" i="5"/>
  <c r="AO166" i="5"/>
  <c r="AP166" i="5" s="1"/>
  <c r="AN166" i="5"/>
  <c r="AM166" i="5"/>
  <c r="AL166" i="5"/>
  <c r="AK166" i="5"/>
  <c r="BM165" i="5"/>
  <c r="BL165" i="5"/>
  <c r="BK165" i="5"/>
  <c r="BJ165" i="5"/>
  <c r="BI165" i="5"/>
  <c r="BH165" i="5"/>
  <c r="BG165" i="5"/>
  <c r="BF165" i="5"/>
  <c r="BC165" i="5"/>
  <c r="BA165" i="5"/>
  <c r="AQ165" i="5"/>
  <c r="AR165" i="5" s="1"/>
  <c r="AO165" i="5"/>
  <c r="AP165" i="5" s="1"/>
  <c r="AM165" i="5"/>
  <c r="AN165" i="5" s="1"/>
  <c r="AK165" i="5"/>
  <c r="AL165" i="5" s="1"/>
  <c r="BM164" i="5"/>
  <c r="BL164" i="5"/>
  <c r="BK164" i="5"/>
  <c r="BJ164" i="5"/>
  <c r="BI164" i="5"/>
  <c r="BH164" i="5"/>
  <c r="BG164" i="5"/>
  <c r="BF164" i="5"/>
  <c r="BA164" i="5"/>
  <c r="AU164" i="5"/>
  <c r="AS164" i="5" s="1"/>
  <c r="AR164" i="5"/>
  <c r="AW164" i="5" s="1"/>
  <c r="AQ164" i="5"/>
  <c r="AP164" i="5"/>
  <c r="AY164" i="5" s="1"/>
  <c r="AO164" i="5"/>
  <c r="AM164" i="5"/>
  <c r="AN164" i="5" s="1"/>
  <c r="AL164" i="5"/>
  <c r="AK164" i="5"/>
  <c r="BM163" i="5"/>
  <c r="BL163" i="5"/>
  <c r="BK163" i="5"/>
  <c r="BJ163" i="5"/>
  <c r="BI163" i="5"/>
  <c r="BH163" i="5"/>
  <c r="BG163" i="5"/>
  <c r="BC163" i="5" s="1"/>
  <c r="BF163" i="5"/>
  <c r="BD163" i="5" s="1"/>
  <c r="BA163" i="5"/>
  <c r="AR163" i="5"/>
  <c r="AV163" i="5" s="1"/>
  <c r="AQ163" i="5"/>
  <c r="AO163" i="5"/>
  <c r="AP163" i="5" s="1"/>
  <c r="AM163" i="5"/>
  <c r="AN163" i="5" s="1"/>
  <c r="AK163" i="5"/>
  <c r="AL163" i="5" s="1"/>
  <c r="BM162" i="5"/>
  <c r="BL162" i="5"/>
  <c r="BK162" i="5"/>
  <c r="BJ162" i="5"/>
  <c r="BI162" i="5"/>
  <c r="BH162" i="5"/>
  <c r="BD162" i="5" s="1"/>
  <c r="BG162" i="5"/>
  <c r="BF162" i="5"/>
  <c r="BC162" i="5" s="1"/>
  <c r="BA162" i="5"/>
  <c r="AR162" i="5"/>
  <c r="AU162" i="5" s="1"/>
  <c r="AQ162" i="5"/>
  <c r="AP162" i="5"/>
  <c r="AO162" i="5"/>
  <c r="AN162" i="5"/>
  <c r="AM162" i="5"/>
  <c r="AK162" i="5"/>
  <c r="AL162" i="5" s="1"/>
  <c r="BM161" i="5"/>
  <c r="BL161" i="5"/>
  <c r="BK161" i="5"/>
  <c r="BJ161" i="5"/>
  <c r="BI161" i="5"/>
  <c r="BH161" i="5"/>
  <c r="BG161" i="5"/>
  <c r="BC161" i="5" s="1"/>
  <c r="BF161" i="5"/>
  <c r="BA161" i="5"/>
  <c r="AQ161" i="5"/>
  <c r="AR161" i="5" s="1"/>
  <c r="AP161" i="5"/>
  <c r="AX161" i="5" s="1"/>
  <c r="AO161" i="5"/>
  <c r="AM161" i="5"/>
  <c r="AN161" i="5" s="1"/>
  <c r="AK161" i="5"/>
  <c r="AL161" i="5" s="1"/>
  <c r="AY161" i="5" s="1"/>
  <c r="BM160" i="5"/>
  <c r="BL160" i="5"/>
  <c r="BK160" i="5"/>
  <c r="BJ160" i="5"/>
  <c r="BI160" i="5"/>
  <c r="BH160" i="5"/>
  <c r="BG160" i="5"/>
  <c r="BF160" i="5"/>
  <c r="BA160" i="5"/>
  <c r="AQ160" i="5"/>
  <c r="AR160" i="5" s="1"/>
  <c r="AP160" i="5"/>
  <c r="AY160" i="5" s="1"/>
  <c r="AO160" i="5"/>
  <c r="AN160" i="5"/>
  <c r="AM160" i="5"/>
  <c r="AL160" i="5"/>
  <c r="AK160" i="5"/>
  <c r="BM159" i="5"/>
  <c r="BL159" i="5"/>
  <c r="BK159" i="5"/>
  <c r="BJ159" i="5"/>
  <c r="BI159" i="5"/>
  <c r="BH159" i="5"/>
  <c r="BG159" i="5"/>
  <c r="BF159" i="5"/>
  <c r="BD159" i="5" s="1"/>
  <c r="BA159" i="5"/>
  <c r="AQ159" i="5"/>
  <c r="AR159" i="5" s="1"/>
  <c r="AO159" i="5"/>
  <c r="AP159" i="5" s="1"/>
  <c r="AM159" i="5"/>
  <c r="AN159" i="5" s="1"/>
  <c r="AK159" i="5"/>
  <c r="AL159" i="5" s="1"/>
  <c r="BM158" i="5"/>
  <c r="BL158" i="5"/>
  <c r="BK158" i="5"/>
  <c r="BJ158" i="5"/>
  <c r="BI158" i="5"/>
  <c r="BH158" i="5"/>
  <c r="BG158" i="5"/>
  <c r="BF158" i="5"/>
  <c r="BC158" i="5" s="1"/>
  <c r="BD158" i="5"/>
  <c r="BA158" i="5"/>
  <c r="AR158" i="5"/>
  <c r="AU158" i="5" s="1"/>
  <c r="AQ158" i="5"/>
  <c r="AO158" i="5"/>
  <c r="AP158" i="5" s="1"/>
  <c r="AN158" i="5"/>
  <c r="AM158" i="5"/>
  <c r="AK158" i="5"/>
  <c r="AL158" i="5" s="1"/>
  <c r="BM157" i="5"/>
  <c r="BL157" i="5"/>
  <c r="BK157" i="5"/>
  <c r="BJ157" i="5"/>
  <c r="BI157" i="5"/>
  <c r="BH157" i="5"/>
  <c r="BG157" i="5"/>
  <c r="BF157" i="5"/>
  <c r="BD157" i="5"/>
  <c r="BC157" i="5"/>
  <c r="BA157" i="5"/>
  <c r="AQ157" i="5"/>
  <c r="AR157" i="5" s="1"/>
  <c r="AO157" i="5"/>
  <c r="AP157" i="5" s="1"/>
  <c r="AM157" i="5"/>
  <c r="AN157" i="5" s="1"/>
  <c r="AK157" i="5"/>
  <c r="AL157" i="5" s="1"/>
  <c r="BM156" i="5"/>
  <c r="BL156" i="5"/>
  <c r="BK156" i="5"/>
  <c r="BJ156" i="5"/>
  <c r="BI156" i="5"/>
  <c r="BH156" i="5"/>
  <c r="BG156" i="5"/>
  <c r="BF156" i="5"/>
  <c r="BC156" i="5"/>
  <c r="BA156" i="5"/>
  <c r="AQ156" i="5"/>
  <c r="AR156" i="5" s="1"/>
  <c r="AP156" i="5"/>
  <c r="AY156" i="5" s="1"/>
  <c r="AO156" i="5"/>
  <c r="AM156" i="5"/>
  <c r="AN156" i="5" s="1"/>
  <c r="AL156" i="5"/>
  <c r="AK156" i="5"/>
  <c r="BM155" i="5"/>
  <c r="BL155" i="5"/>
  <c r="BK155" i="5"/>
  <c r="BJ155" i="5"/>
  <c r="BI155" i="5"/>
  <c r="BH155" i="5"/>
  <c r="BG155" i="5"/>
  <c r="BF155" i="5"/>
  <c r="BD155" i="5" s="1"/>
  <c r="BA155" i="5"/>
  <c r="AR155" i="5"/>
  <c r="AQ155" i="5"/>
  <c r="AO155" i="5"/>
  <c r="AP155" i="5" s="1"/>
  <c r="AM155" i="5"/>
  <c r="AN155" i="5" s="1"/>
  <c r="AK155" i="5"/>
  <c r="AL155" i="5" s="1"/>
  <c r="BM154" i="5"/>
  <c r="BL154" i="5"/>
  <c r="BK154" i="5"/>
  <c r="BJ154" i="5"/>
  <c r="BI154" i="5"/>
  <c r="BH154" i="5"/>
  <c r="BG154" i="5"/>
  <c r="BF154" i="5"/>
  <c r="BC154" i="5" s="1"/>
  <c r="BA154" i="5"/>
  <c r="AR154" i="5"/>
  <c r="AU154" i="5" s="1"/>
  <c r="AQ154" i="5"/>
  <c r="AO154" i="5"/>
  <c r="AP154" i="5" s="1"/>
  <c r="AN154" i="5"/>
  <c r="AM154" i="5"/>
  <c r="AK154" i="5"/>
  <c r="AL154" i="5" s="1"/>
  <c r="BM153" i="5"/>
  <c r="BL153" i="5"/>
  <c r="BK153" i="5"/>
  <c r="BJ153" i="5"/>
  <c r="BI153" i="5"/>
  <c r="BH153" i="5"/>
  <c r="BG153" i="5"/>
  <c r="BD153" i="5" s="1"/>
  <c r="BF153" i="5"/>
  <c r="BA153" i="5"/>
  <c r="AQ153" i="5"/>
  <c r="AR153" i="5" s="1"/>
  <c r="AP153" i="5"/>
  <c r="AO153" i="5"/>
  <c r="AM153" i="5"/>
  <c r="AN153" i="5" s="1"/>
  <c r="AK153" i="5"/>
  <c r="AL153" i="5" s="1"/>
  <c r="AY153" i="5" s="1"/>
  <c r="BM152" i="5"/>
  <c r="BL152" i="5"/>
  <c r="BK152" i="5"/>
  <c r="BJ152" i="5"/>
  <c r="BI152" i="5"/>
  <c r="BH152" i="5"/>
  <c r="BG152" i="5"/>
  <c r="BF152" i="5"/>
  <c r="BA152" i="5"/>
  <c r="AQ152" i="5"/>
  <c r="AR152" i="5" s="1"/>
  <c r="AP152" i="5"/>
  <c r="AY152" i="5" s="1"/>
  <c r="AO152" i="5"/>
  <c r="AM152" i="5"/>
  <c r="AN152" i="5" s="1"/>
  <c r="AL152" i="5"/>
  <c r="AK152" i="5"/>
  <c r="BM151" i="5"/>
  <c r="BL151" i="5"/>
  <c r="BK151" i="5"/>
  <c r="BJ151" i="5"/>
  <c r="BI151" i="5"/>
  <c r="BH151" i="5"/>
  <c r="BG151" i="5"/>
  <c r="BF151" i="5"/>
  <c r="BD151" i="5" s="1"/>
  <c r="BA151" i="5"/>
  <c r="AQ151" i="5"/>
  <c r="AR151" i="5" s="1"/>
  <c r="AO151" i="5"/>
  <c r="AP151" i="5" s="1"/>
  <c r="AN151" i="5"/>
  <c r="AM151" i="5"/>
  <c r="AK151" i="5"/>
  <c r="AL151" i="5" s="1"/>
  <c r="BM150" i="5"/>
  <c r="BL150" i="5"/>
  <c r="BK150" i="5"/>
  <c r="BJ150" i="5"/>
  <c r="BI150" i="5"/>
  <c r="BH150" i="5"/>
  <c r="BG150" i="5"/>
  <c r="BF150" i="5"/>
  <c r="BC150" i="5" s="1"/>
  <c r="BD150" i="5"/>
  <c r="BA150" i="5"/>
  <c r="AR150" i="5"/>
  <c r="AU150" i="5" s="1"/>
  <c r="AQ150" i="5"/>
  <c r="AO150" i="5"/>
  <c r="AP150" i="5" s="1"/>
  <c r="AN150" i="5"/>
  <c r="AM150" i="5"/>
  <c r="AK150" i="5"/>
  <c r="AL150" i="5" s="1"/>
  <c r="BM149" i="5"/>
  <c r="BL149" i="5"/>
  <c r="BK149" i="5"/>
  <c r="BJ149" i="5"/>
  <c r="BI149" i="5"/>
  <c r="BH149" i="5"/>
  <c r="BG149" i="5"/>
  <c r="BF149" i="5"/>
  <c r="BD149" i="5"/>
  <c r="BC149" i="5"/>
  <c r="BA149" i="5"/>
  <c r="AQ149" i="5"/>
  <c r="AR149" i="5" s="1"/>
  <c r="AO149" i="5"/>
  <c r="AP149" i="5" s="1"/>
  <c r="AM149" i="5"/>
  <c r="AN149" i="5" s="1"/>
  <c r="AK149" i="5"/>
  <c r="AL149" i="5" s="1"/>
  <c r="BM148" i="5"/>
  <c r="BL148" i="5"/>
  <c r="BK148" i="5"/>
  <c r="BJ148" i="5"/>
  <c r="BI148" i="5"/>
  <c r="BH148" i="5"/>
  <c r="BG148" i="5"/>
  <c r="BF148" i="5"/>
  <c r="BC148" i="5"/>
  <c r="BA148" i="5"/>
  <c r="AQ148" i="5"/>
  <c r="AR148" i="5" s="1"/>
  <c r="AP148" i="5"/>
  <c r="AY148" i="5" s="1"/>
  <c r="AO148" i="5"/>
  <c r="AM148" i="5"/>
  <c r="AN148" i="5" s="1"/>
  <c r="AL148" i="5"/>
  <c r="AK148" i="5"/>
  <c r="BM147" i="5"/>
  <c r="BL147" i="5"/>
  <c r="BK147" i="5"/>
  <c r="BJ147" i="5"/>
  <c r="BI147" i="5"/>
  <c r="BH147" i="5"/>
  <c r="BG147" i="5"/>
  <c r="BF147" i="5"/>
  <c r="BD147" i="5" s="1"/>
  <c r="BA147" i="5"/>
  <c r="AR147" i="5"/>
  <c r="AV147" i="5" s="1"/>
  <c r="AQ147" i="5"/>
  <c r="AO147" i="5"/>
  <c r="AP147" i="5" s="1"/>
  <c r="AM147" i="5"/>
  <c r="AN147" i="5" s="1"/>
  <c r="AK147" i="5"/>
  <c r="AL147" i="5" s="1"/>
  <c r="BM146" i="5"/>
  <c r="BL146" i="5"/>
  <c r="BK146" i="5"/>
  <c r="BJ146" i="5"/>
  <c r="BI146" i="5"/>
  <c r="BH146" i="5"/>
  <c r="BD146" i="5" s="1"/>
  <c r="BG146" i="5"/>
  <c r="BF146" i="5"/>
  <c r="BC146" i="5" s="1"/>
  <c r="BA146" i="5"/>
  <c r="AR146" i="5"/>
  <c r="AU146" i="5" s="1"/>
  <c r="AQ146" i="5"/>
  <c r="AO146" i="5"/>
  <c r="AP146" i="5" s="1"/>
  <c r="AN146" i="5"/>
  <c r="AM146" i="5"/>
  <c r="AK146" i="5"/>
  <c r="AL146" i="5" s="1"/>
  <c r="BM145" i="5"/>
  <c r="BL145" i="5"/>
  <c r="BK145" i="5"/>
  <c r="BJ145" i="5"/>
  <c r="BI145" i="5"/>
  <c r="BH145" i="5"/>
  <c r="BG145" i="5"/>
  <c r="BC145" i="5" s="1"/>
  <c r="BF145" i="5"/>
  <c r="BA145" i="5"/>
  <c r="AQ145" i="5"/>
  <c r="AR145" i="5" s="1"/>
  <c r="AP145" i="5"/>
  <c r="AO145" i="5"/>
  <c r="AM145" i="5"/>
  <c r="AN145" i="5" s="1"/>
  <c r="AK145" i="5"/>
  <c r="AL145" i="5" s="1"/>
  <c r="AY145" i="5" s="1"/>
  <c r="BM144" i="5"/>
  <c r="BL144" i="5"/>
  <c r="BK144" i="5"/>
  <c r="BJ144" i="5"/>
  <c r="BI144" i="5"/>
  <c r="BH144" i="5"/>
  <c r="BG144" i="5"/>
  <c r="BF144" i="5"/>
  <c r="BA144" i="5"/>
  <c r="AQ144" i="5"/>
  <c r="AR144" i="5" s="1"/>
  <c r="AP144" i="5"/>
  <c r="AY144" i="5" s="1"/>
  <c r="AO144" i="5"/>
  <c r="AM144" i="5"/>
  <c r="AN144" i="5" s="1"/>
  <c r="AL144" i="5"/>
  <c r="AK144" i="5"/>
  <c r="BM143" i="5"/>
  <c r="BL143" i="5"/>
  <c r="BK143" i="5"/>
  <c r="BJ143" i="5"/>
  <c r="BI143" i="5"/>
  <c r="BH143" i="5"/>
  <c r="BG143" i="5"/>
  <c r="BF143" i="5"/>
  <c r="BD143" i="5" s="1"/>
  <c r="BA143" i="5"/>
  <c r="AQ143" i="5"/>
  <c r="AR143" i="5" s="1"/>
  <c r="AO143" i="5"/>
  <c r="AP143" i="5" s="1"/>
  <c r="AM143" i="5"/>
  <c r="AN143" i="5" s="1"/>
  <c r="AK143" i="5"/>
  <c r="AL143" i="5" s="1"/>
  <c r="BM142" i="5"/>
  <c r="BL142" i="5"/>
  <c r="BK142" i="5"/>
  <c r="BJ142" i="5"/>
  <c r="BI142" i="5"/>
  <c r="BH142" i="5"/>
  <c r="BC142" i="5" s="1"/>
  <c r="BG142" i="5"/>
  <c r="BF142" i="5"/>
  <c r="BD142" i="5"/>
  <c r="BA142" i="5"/>
  <c r="AR142" i="5"/>
  <c r="AU142" i="5" s="1"/>
  <c r="AQ142" i="5"/>
  <c r="AO142" i="5"/>
  <c r="AP142" i="5" s="1"/>
  <c r="AN142" i="5"/>
  <c r="AM142" i="5"/>
  <c r="AK142" i="5"/>
  <c r="AL142" i="5" s="1"/>
  <c r="BM141" i="5"/>
  <c r="BL141" i="5"/>
  <c r="BK141" i="5"/>
  <c r="BJ141" i="5"/>
  <c r="BI141" i="5"/>
  <c r="BH141" i="5"/>
  <c r="BG141" i="5"/>
  <c r="BF141" i="5"/>
  <c r="BD141" i="5"/>
  <c r="BC141" i="5"/>
  <c r="BA141" i="5"/>
  <c r="AQ141" i="5"/>
  <c r="AR141" i="5" s="1"/>
  <c r="AO141" i="5"/>
  <c r="AP141" i="5" s="1"/>
  <c r="AM141" i="5"/>
  <c r="AN141" i="5" s="1"/>
  <c r="AK141" i="5"/>
  <c r="AL141" i="5" s="1"/>
  <c r="BM140" i="5"/>
  <c r="BL140" i="5"/>
  <c r="BK140" i="5"/>
  <c r="BJ140" i="5"/>
  <c r="BI140" i="5"/>
  <c r="BH140" i="5"/>
  <c r="BG140" i="5"/>
  <c r="BF140" i="5"/>
  <c r="BC140" i="5"/>
  <c r="BA140" i="5"/>
  <c r="AQ140" i="5"/>
  <c r="AR140" i="5" s="1"/>
  <c r="AP140" i="5"/>
  <c r="AY140" i="5" s="1"/>
  <c r="AO140" i="5"/>
  <c r="AM140" i="5"/>
  <c r="AN140" i="5" s="1"/>
  <c r="AL140" i="5"/>
  <c r="AK140" i="5"/>
  <c r="BM139" i="5"/>
  <c r="BL139" i="5"/>
  <c r="BK139" i="5"/>
  <c r="BJ139" i="5"/>
  <c r="BI139" i="5"/>
  <c r="BH139" i="5"/>
  <c r="BG139" i="5"/>
  <c r="BF139" i="5"/>
  <c r="BD139" i="5" s="1"/>
  <c r="BA139" i="5"/>
  <c r="AR139" i="5"/>
  <c r="AQ139" i="5"/>
  <c r="AO139" i="5"/>
  <c r="AP139" i="5" s="1"/>
  <c r="AM139" i="5"/>
  <c r="AN139" i="5" s="1"/>
  <c r="AK139" i="5"/>
  <c r="AL139" i="5" s="1"/>
  <c r="BM138" i="5"/>
  <c r="BL138" i="5"/>
  <c r="BK138" i="5"/>
  <c r="BJ138" i="5"/>
  <c r="BI138" i="5"/>
  <c r="BH138" i="5"/>
  <c r="BD138" i="5" s="1"/>
  <c r="BG138" i="5"/>
  <c r="BF138" i="5"/>
  <c r="BC138" i="5" s="1"/>
  <c r="BA138" i="5"/>
  <c r="AR138" i="5"/>
  <c r="AU138" i="5" s="1"/>
  <c r="AQ138" i="5"/>
  <c r="AO138" i="5"/>
  <c r="AP138" i="5" s="1"/>
  <c r="AN138" i="5"/>
  <c r="AM138" i="5"/>
  <c r="AK138" i="5"/>
  <c r="AL138" i="5" s="1"/>
  <c r="BM137" i="5"/>
  <c r="BL137" i="5"/>
  <c r="BK137" i="5"/>
  <c r="BJ137" i="5"/>
  <c r="BI137" i="5"/>
  <c r="BH137" i="5"/>
  <c r="BG137" i="5"/>
  <c r="BC137" i="5" s="1"/>
  <c r="BF137" i="5"/>
  <c r="BA137" i="5"/>
  <c r="AQ137" i="5"/>
  <c r="AR137" i="5" s="1"/>
  <c r="AP137" i="5"/>
  <c r="AX137" i="5" s="1"/>
  <c r="AO137" i="5"/>
  <c r="AM137" i="5"/>
  <c r="AN137" i="5" s="1"/>
  <c r="AK137" i="5"/>
  <c r="AL137" i="5" s="1"/>
  <c r="AY137" i="5" s="1"/>
  <c r="BM136" i="5"/>
  <c r="BL136" i="5"/>
  <c r="BK136" i="5"/>
  <c r="BJ136" i="5"/>
  <c r="BI136" i="5"/>
  <c r="BH136" i="5"/>
  <c r="BG136" i="5"/>
  <c r="BF136" i="5"/>
  <c r="BA136" i="5"/>
  <c r="AQ136" i="5"/>
  <c r="AR136" i="5" s="1"/>
  <c r="AP136" i="5"/>
  <c r="AY136" i="5" s="1"/>
  <c r="AO136" i="5"/>
  <c r="AM136" i="5"/>
  <c r="AN136" i="5" s="1"/>
  <c r="AL136" i="5"/>
  <c r="AK136" i="5"/>
  <c r="BM135" i="5"/>
  <c r="BL135" i="5"/>
  <c r="BK135" i="5"/>
  <c r="BJ135" i="5"/>
  <c r="BI135" i="5"/>
  <c r="BH135" i="5"/>
  <c r="BG135" i="5"/>
  <c r="BF135" i="5"/>
  <c r="BD135" i="5" s="1"/>
  <c r="BA135" i="5"/>
  <c r="AQ135" i="5"/>
  <c r="AR135" i="5" s="1"/>
  <c r="AO135" i="5"/>
  <c r="AP135" i="5" s="1"/>
  <c r="AM135" i="5"/>
  <c r="AN135" i="5" s="1"/>
  <c r="AK135" i="5"/>
  <c r="AL135" i="5" s="1"/>
  <c r="BM134" i="5"/>
  <c r="BL134" i="5"/>
  <c r="BK134" i="5"/>
  <c r="BJ134" i="5"/>
  <c r="BI134" i="5"/>
  <c r="BH134" i="5"/>
  <c r="BC134" i="5" s="1"/>
  <c r="BG134" i="5"/>
  <c r="BF134" i="5"/>
  <c r="BD134" i="5"/>
  <c r="BA134" i="5"/>
  <c r="AR134" i="5"/>
  <c r="AU134" i="5" s="1"/>
  <c r="AQ134" i="5"/>
  <c r="AO134" i="5"/>
  <c r="AP134" i="5" s="1"/>
  <c r="AN134" i="5"/>
  <c r="AM134" i="5"/>
  <c r="AK134" i="5"/>
  <c r="AL134" i="5" s="1"/>
  <c r="BM133" i="5"/>
  <c r="BL133" i="5"/>
  <c r="BK133" i="5"/>
  <c r="BJ133" i="5"/>
  <c r="BI133" i="5"/>
  <c r="BH133" i="5"/>
  <c r="BG133" i="5"/>
  <c r="BF133" i="5"/>
  <c r="BD133" i="5"/>
  <c r="BC133" i="5"/>
  <c r="BA133" i="5"/>
  <c r="AQ133" i="5"/>
  <c r="AR133" i="5" s="1"/>
  <c r="AO133" i="5"/>
  <c r="AP133" i="5" s="1"/>
  <c r="AM133" i="5"/>
  <c r="AN133" i="5" s="1"/>
  <c r="AK133" i="5"/>
  <c r="AL133" i="5" s="1"/>
  <c r="BM132" i="5"/>
  <c r="BL132" i="5"/>
  <c r="BK132" i="5"/>
  <c r="BJ132" i="5"/>
  <c r="BI132" i="5"/>
  <c r="BH132" i="5"/>
  <c r="BG132" i="5"/>
  <c r="BF132" i="5"/>
  <c r="BC132" i="5"/>
  <c r="BA132" i="5"/>
  <c r="AQ132" i="5"/>
  <c r="AR132" i="5" s="1"/>
  <c r="AP132" i="5"/>
  <c r="AY132" i="5" s="1"/>
  <c r="AO132" i="5"/>
  <c r="AM132" i="5"/>
  <c r="AN132" i="5" s="1"/>
  <c r="AL132" i="5"/>
  <c r="AK132" i="5"/>
  <c r="BM131" i="5"/>
  <c r="BL131" i="5"/>
  <c r="BK131" i="5"/>
  <c r="BJ131" i="5"/>
  <c r="BI131" i="5"/>
  <c r="BH131" i="5"/>
  <c r="BG131" i="5"/>
  <c r="BF131" i="5"/>
  <c r="BD131" i="5" s="1"/>
  <c r="BA131" i="5"/>
  <c r="AR131" i="5"/>
  <c r="AV131" i="5" s="1"/>
  <c r="AQ131" i="5"/>
  <c r="AO131" i="5"/>
  <c r="AP131" i="5" s="1"/>
  <c r="AM131" i="5"/>
  <c r="AN131" i="5" s="1"/>
  <c r="AK131" i="5"/>
  <c r="AL131" i="5" s="1"/>
  <c r="BM130" i="5"/>
  <c r="BL130" i="5"/>
  <c r="BK130" i="5"/>
  <c r="BJ130" i="5"/>
  <c r="BI130" i="5"/>
  <c r="BH130" i="5"/>
  <c r="BD130" i="5" s="1"/>
  <c r="BG130" i="5"/>
  <c r="BF130" i="5"/>
  <c r="BC130" i="5" s="1"/>
  <c r="BA130" i="5"/>
  <c r="AR130" i="5"/>
  <c r="AU130" i="5" s="1"/>
  <c r="AQ130" i="5"/>
  <c r="AO130" i="5"/>
  <c r="AP130" i="5" s="1"/>
  <c r="AN130" i="5"/>
  <c r="AM130" i="5"/>
  <c r="AK130" i="5"/>
  <c r="AL130" i="5" s="1"/>
  <c r="BM129" i="5"/>
  <c r="BL129" i="5"/>
  <c r="BK129" i="5"/>
  <c r="BJ129" i="5"/>
  <c r="BI129" i="5"/>
  <c r="BH129" i="5"/>
  <c r="BG129" i="5"/>
  <c r="BC129" i="5" s="1"/>
  <c r="BF129" i="5"/>
  <c r="BA129" i="5"/>
  <c r="AQ129" i="5"/>
  <c r="AR129" i="5" s="1"/>
  <c r="AP129" i="5"/>
  <c r="AO129" i="5"/>
  <c r="AM129" i="5"/>
  <c r="AN129" i="5" s="1"/>
  <c r="AK129" i="5"/>
  <c r="AL129" i="5" s="1"/>
  <c r="AY129" i="5" s="1"/>
  <c r="BM128" i="5"/>
  <c r="BL128" i="5"/>
  <c r="BK128" i="5"/>
  <c r="BJ128" i="5"/>
  <c r="BI128" i="5"/>
  <c r="BH128" i="5"/>
  <c r="BG128" i="5"/>
  <c r="BF128" i="5"/>
  <c r="BA128" i="5"/>
  <c r="AQ128" i="5"/>
  <c r="AR128" i="5" s="1"/>
  <c r="AP128" i="5"/>
  <c r="AY128" i="5" s="1"/>
  <c r="AO128" i="5"/>
  <c r="AM128" i="5"/>
  <c r="AN128" i="5" s="1"/>
  <c r="AL128" i="5"/>
  <c r="AK128" i="5"/>
  <c r="BM127" i="5"/>
  <c r="BL127" i="5"/>
  <c r="BK127" i="5"/>
  <c r="BJ127" i="5"/>
  <c r="BI127" i="5"/>
  <c r="BH127" i="5"/>
  <c r="BG127" i="5"/>
  <c r="BF127" i="5"/>
  <c r="BD127" i="5" s="1"/>
  <c r="BA127" i="5"/>
  <c r="AQ127" i="5"/>
  <c r="AR127" i="5" s="1"/>
  <c r="AO127" i="5"/>
  <c r="AP127" i="5" s="1"/>
  <c r="AM127" i="5"/>
  <c r="AN127" i="5" s="1"/>
  <c r="AK127" i="5"/>
  <c r="AL127" i="5" s="1"/>
  <c r="BM126" i="5"/>
  <c r="BL126" i="5"/>
  <c r="BK126" i="5"/>
  <c r="BJ126" i="5"/>
  <c r="BI126" i="5"/>
  <c r="BH126" i="5"/>
  <c r="BC126" i="5" s="1"/>
  <c r="BG126" i="5"/>
  <c r="BF126" i="5"/>
  <c r="BD126" i="5"/>
  <c r="BA126" i="5"/>
  <c r="AR126" i="5"/>
  <c r="AU126" i="5" s="1"/>
  <c r="AQ126" i="5"/>
  <c r="AO126" i="5"/>
  <c r="AP126" i="5" s="1"/>
  <c r="AN126" i="5"/>
  <c r="AM126" i="5"/>
  <c r="AK126" i="5"/>
  <c r="AL126" i="5" s="1"/>
  <c r="BM125" i="5"/>
  <c r="BL125" i="5"/>
  <c r="BK125" i="5"/>
  <c r="BJ125" i="5"/>
  <c r="BI125" i="5"/>
  <c r="BH125" i="5"/>
  <c r="BG125" i="5"/>
  <c r="BF125" i="5"/>
  <c r="BD125" i="5"/>
  <c r="BC125" i="5"/>
  <c r="BA125" i="5"/>
  <c r="AQ125" i="5"/>
  <c r="AR125" i="5" s="1"/>
  <c r="AO125" i="5"/>
  <c r="AP125" i="5" s="1"/>
  <c r="AM125" i="5"/>
  <c r="AN125" i="5" s="1"/>
  <c r="AK125" i="5"/>
  <c r="AL125" i="5" s="1"/>
  <c r="BM124" i="5"/>
  <c r="BL124" i="5"/>
  <c r="BK124" i="5"/>
  <c r="BJ124" i="5"/>
  <c r="BI124" i="5"/>
  <c r="BH124" i="5"/>
  <c r="BG124" i="5"/>
  <c r="BF124" i="5"/>
  <c r="BC124" i="5"/>
  <c r="BA124" i="5"/>
  <c r="AU124" i="5"/>
  <c r="AS124" i="5" s="1"/>
  <c r="AR124" i="5"/>
  <c r="AW124" i="5" s="1"/>
  <c r="AQ124" i="5"/>
  <c r="AP124" i="5"/>
  <c r="AY124" i="5" s="1"/>
  <c r="AO124" i="5"/>
  <c r="AM124" i="5"/>
  <c r="AN124" i="5" s="1"/>
  <c r="AL124" i="5"/>
  <c r="AK124" i="5"/>
  <c r="BM123" i="5"/>
  <c r="BL123" i="5"/>
  <c r="BK123" i="5"/>
  <c r="BJ123" i="5"/>
  <c r="BI123" i="5"/>
  <c r="BH123" i="5"/>
  <c r="BG123" i="5"/>
  <c r="BF123" i="5"/>
  <c r="BD123" i="5" s="1"/>
  <c r="BA123" i="5"/>
  <c r="AQ123" i="5"/>
  <c r="AR123" i="5" s="1"/>
  <c r="AO123" i="5"/>
  <c r="AP123" i="5" s="1"/>
  <c r="AM123" i="5"/>
  <c r="AN123" i="5" s="1"/>
  <c r="AK123" i="5"/>
  <c r="AL123" i="5" s="1"/>
  <c r="BM122" i="5"/>
  <c r="BL122" i="5"/>
  <c r="BK122" i="5"/>
  <c r="BJ122" i="5"/>
  <c r="BI122" i="5"/>
  <c r="BH122" i="5"/>
  <c r="BD122" i="5" s="1"/>
  <c r="BG122" i="5"/>
  <c r="BF122" i="5"/>
  <c r="BC122" i="5" s="1"/>
  <c r="BA122" i="5"/>
  <c r="AR122" i="5"/>
  <c r="AU122" i="5" s="1"/>
  <c r="AQ122" i="5"/>
  <c r="AP122" i="5"/>
  <c r="AY122" i="5" s="1"/>
  <c r="AO122" i="5"/>
  <c r="AN122" i="5"/>
  <c r="AM122" i="5"/>
  <c r="AK122" i="5"/>
  <c r="AL122" i="5" s="1"/>
  <c r="BM121" i="5"/>
  <c r="BL121" i="5"/>
  <c r="BK121" i="5"/>
  <c r="BJ121" i="5"/>
  <c r="BI121" i="5"/>
  <c r="BH121" i="5"/>
  <c r="BG121" i="5"/>
  <c r="BC121" i="5" s="1"/>
  <c r="BF121" i="5"/>
  <c r="BA121" i="5"/>
  <c r="AQ121" i="5"/>
  <c r="AR121" i="5" s="1"/>
  <c r="AO121" i="5"/>
  <c r="AP121" i="5" s="1"/>
  <c r="AM121" i="5"/>
  <c r="AN121" i="5" s="1"/>
  <c r="AK121" i="5"/>
  <c r="AL121" i="5" s="1"/>
  <c r="BM120" i="5"/>
  <c r="BL120" i="5"/>
  <c r="BK120" i="5"/>
  <c r="BJ120" i="5"/>
  <c r="BI120" i="5"/>
  <c r="BH120" i="5"/>
  <c r="BG120" i="5"/>
  <c r="BF120" i="5"/>
  <c r="BA120" i="5"/>
  <c r="AQ120" i="5"/>
  <c r="AR120" i="5" s="1"/>
  <c r="AP120" i="5"/>
  <c r="AY120" i="5" s="1"/>
  <c r="AO120" i="5"/>
  <c r="AN120" i="5"/>
  <c r="AM120" i="5"/>
  <c r="AL120" i="5"/>
  <c r="AK120" i="5"/>
  <c r="BM119" i="5"/>
  <c r="BL119" i="5"/>
  <c r="BK119" i="5"/>
  <c r="BJ119" i="5"/>
  <c r="BI119" i="5"/>
  <c r="BH119" i="5"/>
  <c r="BG119" i="5"/>
  <c r="BF119" i="5"/>
  <c r="BD119" i="5" s="1"/>
  <c r="BA119" i="5"/>
  <c r="AQ119" i="5"/>
  <c r="AR119" i="5" s="1"/>
  <c r="AO119" i="5"/>
  <c r="AP119" i="5" s="1"/>
  <c r="AM119" i="5"/>
  <c r="AN119" i="5" s="1"/>
  <c r="AK119" i="5"/>
  <c r="AL119" i="5" s="1"/>
  <c r="BM118" i="5"/>
  <c r="BL118" i="5"/>
  <c r="BK118" i="5"/>
  <c r="BJ118" i="5"/>
  <c r="BI118" i="5"/>
  <c r="BH118" i="5"/>
  <c r="BC118" i="5" s="1"/>
  <c r="BG118" i="5"/>
  <c r="BF118" i="5"/>
  <c r="BD118" i="5"/>
  <c r="BA118" i="5"/>
  <c r="AR118" i="5"/>
  <c r="AU118" i="5" s="1"/>
  <c r="AQ118" i="5"/>
  <c r="AO118" i="5"/>
  <c r="AP118" i="5" s="1"/>
  <c r="AN118" i="5"/>
  <c r="AM118" i="5"/>
  <c r="AL118" i="5"/>
  <c r="AK118" i="5"/>
  <c r="BM117" i="5"/>
  <c r="BL117" i="5"/>
  <c r="BK117" i="5"/>
  <c r="BJ117" i="5"/>
  <c r="BI117" i="5"/>
  <c r="BH117" i="5"/>
  <c r="BG117" i="5"/>
  <c r="BF117" i="5"/>
  <c r="BD117" i="5"/>
  <c r="BC117" i="5"/>
  <c r="BA117" i="5"/>
  <c r="AQ117" i="5"/>
  <c r="AR117" i="5" s="1"/>
  <c r="AO117" i="5"/>
  <c r="AP117" i="5" s="1"/>
  <c r="AM117" i="5"/>
  <c r="AN117" i="5" s="1"/>
  <c r="AK117" i="5"/>
  <c r="AL117" i="5" s="1"/>
  <c r="BM116" i="5"/>
  <c r="BL116" i="5"/>
  <c r="BK116" i="5"/>
  <c r="BJ116" i="5"/>
  <c r="BI116" i="5"/>
  <c r="BH116" i="5"/>
  <c r="BG116" i="5"/>
  <c r="BF116" i="5"/>
  <c r="BC116" i="5"/>
  <c r="BA116" i="5"/>
  <c r="AU116" i="5"/>
  <c r="AS116" i="5" s="1"/>
  <c r="AR116" i="5"/>
  <c r="AW116" i="5" s="1"/>
  <c r="AQ116" i="5"/>
  <c r="AP116" i="5"/>
  <c r="AY116" i="5" s="1"/>
  <c r="AO116" i="5"/>
  <c r="AM116" i="5"/>
  <c r="AN116" i="5" s="1"/>
  <c r="AL116" i="5"/>
  <c r="AK116" i="5"/>
  <c r="BM115" i="5"/>
  <c r="BL115" i="5"/>
  <c r="BK115" i="5"/>
  <c r="BJ115" i="5"/>
  <c r="BI115" i="5"/>
  <c r="BH115" i="5"/>
  <c r="BG115" i="5"/>
  <c r="BF115" i="5"/>
  <c r="BD115" i="5" s="1"/>
  <c r="BA115" i="5"/>
  <c r="AQ115" i="5"/>
  <c r="AR115" i="5" s="1"/>
  <c r="AO115" i="5"/>
  <c r="AP115" i="5" s="1"/>
  <c r="AM115" i="5"/>
  <c r="AN115" i="5" s="1"/>
  <c r="AK115" i="5"/>
  <c r="AL115" i="5" s="1"/>
  <c r="BM114" i="5"/>
  <c r="BL114" i="5"/>
  <c r="BK114" i="5"/>
  <c r="BJ114" i="5"/>
  <c r="BI114" i="5"/>
  <c r="BH114" i="5"/>
  <c r="BD114" i="5" s="1"/>
  <c r="BG114" i="5"/>
  <c r="BF114" i="5"/>
  <c r="BC114" i="5" s="1"/>
  <c r="BA114" i="5"/>
  <c r="AR114" i="5"/>
  <c r="AQ114" i="5"/>
  <c r="AP114" i="5"/>
  <c r="AY114" i="5" s="1"/>
  <c r="AO114" i="5"/>
  <c r="AN114" i="5"/>
  <c r="AM114" i="5"/>
  <c r="AK114" i="5"/>
  <c r="AL114" i="5" s="1"/>
  <c r="BM113" i="5"/>
  <c r="BL113" i="5"/>
  <c r="BK113" i="5"/>
  <c r="BJ113" i="5"/>
  <c r="BI113" i="5"/>
  <c r="BH113" i="5"/>
  <c r="BG113" i="5"/>
  <c r="BF113" i="5"/>
  <c r="BA113" i="5"/>
  <c r="AQ113" i="5"/>
  <c r="AR113" i="5" s="1"/>
  <c r="AO113" i="5"/>
  <c r="AP113" i="5" s="1"/>
  <c r="AX113" i="5" s="1"/>
  <c r="AM113" i="5"/>
  <c r="AN113" i="5" s="1"/>
  <c r="AK113" i="5"/>
  <c r="AL113" i="5" s="1"/>
  <c r="BM112" i="5"/>
  <c r="BL112" i="5"/>
  <c r="BK112" i="5"/>
  <c r="BJ112" i="5"/>
  <c r="BI112" i="5"/>
  <c r="BH112" i="5"/>
  <c r="BG112" i="5"/>
  <c r="BF112" i="5"/>
  <c r="BA112" i="5"/>
  <c r="AQ112" i="5"/>
  <c r="AR112" i="5" s="1"/>
  <c r="AP112" i="5"/>
  <c r="AY112" i="5" s="1"/>
  <c r="AO112" i="5"/>
  <c r="AN112" i="5"/>
  <c r="AM112" i="5"/>
  <c r="AL112" i="5"/>
  <c r="AK112" i="5"/>
  <c r="BM111" i="5"/>
  <c r="BL111" i="5"/>
  <c r="BK111" i="5"/>
  <c r="BJ111" i="5"/>
  <c r="BI111" i="5"/>
  <c r="BH111" i="5"/>
  <c r="BG111" i="5"/>
  <c r="BF111" i="5"/>
  <c r="BA111" i="5"/>
  <c r="AQ111" i="5"/>
  <c r="AR111" i="5" s="1"/>
  <c r="AP111" i="5"/>
  <c r="AO111" i="5"/>
  <c r="AM111" i="5"/>
  <c r="AN111" i="5" s="1"/>
  <c r="AK111" i="5"/>
  <c r="AL111" i="5" s="1"/>
  <c r="BM110" i="5"/>
  <c r="BL110" i="5"/>
  <c r="BK110" i="5"/>
  <c r="BJ110" i="5"/>
  <c r="BI110" i="5"/>
  <c r="BH110" i="5"/>
  <c r="BG110" i="5"/>
  <c r="BF110" i="5"/>
  <c r="BC110" i="5" s="1"/>
  <c r="BE110" i="5" s="1"/>
  <c r="BD110" i="5"/>
  <c r="BA110" i="5"/>
  <c r="AR110" i="5"/>
  <c r="AU110" i="5" s="1"/>
  <c r="AQ110" i="5"/>
  <c r="AO110" i="5"/>
  <c r="AP110" i="5" s="1"/>
  <c r="AW110" i="5" s="1"/>
  <c r="AN110" i="5"/>
  <c r="AM110" i="5"/>
  <c r="AL110" i="5"/>
  <c r="AK110" i="5"/>
  <c r="BM109" i="5"/>
  <c r="BL109" i="5"/>
  <c r="BK109" i="5"/>
  <c r="BJ109" i="5"/>
  <c r="BI109" i="5"/>
  <c r="BH109" i="5"/>
  <c r="BG109" i="5"/>
  <c r="BF109" i="5"/>
  <c r="BD109" i="5"/>
  <c r="BC109" i="5"/>
  <c r="BA109" i="5"/>
  <c r="AV109" i="5"/>
  <c r="AU109" i="5"/>
  <c r="AQ109" i="5"/>
  <c r="AR109" i="5" s="1"/>
  <c r="AO109" i="5"/>
  <c r="AP109" i="5" s="1"/>
  <c r="AM109" i="5"/>
  <c r="AN109" i="5" s="1"/>
  <c r="AK109" i="5"/>
  <c r="AL109" i="5" s="1"/>
  <c r="BM108" i="5"/>
  <c r="BL108" i="5"/>
  <c r="BK108" i="5"/>
  <c r="BJ108" i="5"/>
  <c r="BI108" i="5"/>
  <c r="BH108" i="5"/>
  <c r="BG108" i="5"/>
  <c r="BF108" i="5"/>
  <c r="BC108" i="5"/>
  <c r="BA108" i="5"/>
  <c r="AU108" i="5"/>
  <c r="AR108" i="5"/>
  <c r="AW108" i="5" s="1"/>
  <c r="AQ108" i="5"/>
  <c r="AP108" i="5"/>
  <c r="AO108" i="5"/>
  <c r="AM108" i="5"/>
  <c r="AN108" i="5" s="1"/>
  <c r="AL108" i="5"/>
  <c r="AK108" i="5"/>
  <c r="BM107" i="5"/>
  <c r="BL107" i="5"/>
  <c r="BK107" i="5"/>
  <c r="BJ107" i="5"/>
  <c r="BI107" i="5"/>
  <c r="BH107" i="5"/>
  <c r="BG107" i="5"/>
  <c r="BC107" i="5" s="1"/>
  <c r="BF107" i="5"/>
  <c r="BD107" i="5" s="1"/>
  <c r="BA107" i="5"/>
  <c r="AQ107" i="5"/>
  <c r="AR107" i="5" s="1"/>
  <c r="AO107" i="5"/>
  <c r="AP107" i="5" s="1"/>
  <c r="AM107" i="5"/>
  <c r="AN107" i="5" s="1"/>
  <c r="AK107" i="5"/>
  <c r="AL107" i="5" s="1"/>
  <c r="BM106" i="5"/>
  <c r="BL106" i="5"/>
  <c r="BK106" i="5"/>
  <c r="BJ106" i="5"/>
  <c r="BI106" i="5"/>
  <c r="BH106" i="5"/>
  <c r="BD106" i="5" s="1"/>
  <c r="BG106" i="5"/>
  <c r="BF106" i="5"/>
  <c r="BA106" i="5"/>
  <c r="AR106" i="5"/>
  <c r="AQ106" i="5"/>
  <c r="AP106" i="5"/>
  <c r="AO106" i="5"/>
  <c r="AN106" i="5"/>
  <c r="AM106" i="5"/>
  <c r="AK106" i="5"/>
  <c r="AL106" i="5" s="1"/>
  <c r="BM105" i="5"/>
  <c r="BL105" i="5"/>
  <c r="BK105" i="5"/>
  <c r="BJ105" i="5"/>
  <c r="BI105" i="5"/>
  <c r="BH105" i="5"/>
  <c r="BG105" i="5"/>
  <c r="BF105" i="5"/>
  <c r="BA105" i="5"/>
  <c r="AQ105" i="5"/>
  <c r="AR105" i="5" s="1"/>
  <c r="AO105" i="5"/>
  <c r="AP105" i="5" s="1"/>
  <c r="AM105" i="5"/>
  <c r="AN105" i="5" s="1"/>
  <c r="AK105" i="5"/>
  <c r="AL105" i="5" s="1"/>
  <c r="AY105" i="5" s="1"/>
  <c r="BM104" i="5"/>
  <c r="BL104" i="5"/>
  <c r="BK104" i="5"/>
  <c r="BJ104" i="5"/>
  <c r="BI104" i="5"/>
  <c r="BH104" i="5"/>
  <c r="BG104" i="5"/>
  <c r="BF104" i="5"/>
  <c r="BA104" i="5"/>
  <c r="AQ104" i="5"/>
  <c r="AR104" i="5" s="1"/>
  <c r="AP104" i="5"/>
  <c r="AX104" i="5" s="1"/>
  <c r="AO104" i="5"/>
  <c r="AN104" i="5"/>
  <c r="AM104" i="5"/>
  <c r="AL104" i="5"/>
  <c r="AY104" i="5" s="1"/>
  <c r="AK104" i="5"/>
  <c r="BM103" i="5"/>
  <c r="BL103" i="5"/>
  <c r="BK103" i="5"/>
  <c r="BJ103" i="5"/>
  <c r="BI103" i="5"/>
  <c r="BH103" i="5"/>
  <c r="BG103" i="5"/>
  <c r="BF103" i="5"/>
  <c r="BA103" i="5"/>
  <c r="AQ103" i="5"/>
  <c r="AR103" i="5" s="1"/>
  <c r="AO103" i="5"/>
  <c r="AP103" i="5" s="1"/>
  <c r="AM103" i="5"/>
  <c r="AN103" i="5" s="1"/>
  <c r="AK103" i="5"/>
  <c r="AL103" i="5" s="1"/>
  <c r="BM102" i="5"/>
  <c r="BL102" i="5"/>
  <c r="BK102" i="5"/>
  <c r="BJ102" i="5"/>
  <c r="BI102" i="5"/>
  <c r="BH102" i="5"/>
  <c r="BG102" i="5"/>
  <c r="BF102" i="5"/>
  <c r="BC102" i="5" s="1"/>
  <c r="BA102" i="5"/>
  <c r="AR102" i="5"/>
  <c r="AU102" i="5" s="1"/>
  <c r="AQ102" i="5"/>
  <c r="AO102" i="5"/>
  <c r="AP102" i="5" s="1"/>
  <c r="AN102" i="5"/>
  <c r="AM102" i="5"/>
  <c r="AL102" i="5"/>
  <c r="AK102" i="5"/>
  <c r="BM101" i="5"/>
  <c r="BL101" i="5"/>
  <c r="BK101" i="5"/>
  <c r="BJ101" i="5"/>
  <c r="BI101" i="5"/>
  <c r="BH101" i="5"/>
  <c r="BG101" i="5"/>
  <c r="BF101" i="5"/>
  <c r="BD101" i="5"/>
  <c r="BC101" i="5"/>
  <c r="BA101" i="5"/>
  <c r="AU101" i="5"/>
  <c r="AQ101" i="5"/>
  <c r="AR101" i="5" s="1"/>
  <c r="AO101" i="5"/>
  <c r="AP101" i="5" s="1"/>
  <c r="AY101" i="5" s="1"/>
  <c r="AN101" i="5"/>
  <c r="AM101" i="5"/>
  <c r="AK101" i="5"/>
  <c r="AL101" i="5" s="1"/>
  <c r="BM100" i="5"/>
  <c r="BL100" i="5"/>
  <c r="BK100" i="5"/>
  <c r="BJ100" i="5"/>
  <c r="BI100" i="5"/>
  <c r="BH100" i="5"/>
  <c r="BG100" i="5"/>
  <c r="BF100" i="5"/>
  <c r="BC100" i="5"/>
  <c r="BA100" i="5"/>
  <c r="AX100" i="5"/>
  <c r="AU100" i="5"/>
  <c r="AR100" i="5"/>
  <c r="AQ100" i="5"/>
  <c r="AP100" i="5"/>
  <c r="AO100" i="5"/>
  <c r="AM100" i="5"/>
  <c r="AN100" i="5" s="1"/>
  <c r="AL100" i="5"/>
  <c r="AK100" i="5"/>
  <c r="BM99" i="5"/>
  <c r="BL99" i="5"/>
  <c r="BK99" i="5"/>
  <c r="BJ99" i="5"/>
  <c r="BI99" i="5"/>
  <c r="BH99" i="5"/>
  <c r="BG99" i="5"/>
  <c r="BC99" i="5" s="1"/>
  <c r="BF99" i="5"/>
  <c r="BD99" i="5" s="1"/>
  <c r="BE99" i="5" s="1"/>
  <c r="BA99" i="5"/>
  <c r="AQ99" i="5"/>
  <c r="AR99" i="5" s="1"/>
  <c r="AW99" i="5" s="1"/>
  <c r="AO99" i="5"/>
  <c r="AP99" i="5" s="1"/>
  <c r="AM99" i="5"/>
  <c r="AN99" i="5" s="1"/>
  <c r="AK99" i="5"/>
  <c r="AL99" i="5" s="1"/>
  <c r="BM98" i="5"/>
  <c r="BL98" i="5"/>
  <c r="BK98" i="5"/>
  <c r="BJ98" i="5"/>
  <c r="BI98" i="5"/>
  <c r="BH98" i="5"/>
  <c r="BD98" i="5" s="1"/>
  <c r="BG98" i="5"/>
  <c r="BF98" i="5"/>
  <c r="BA98" i="5"/>
  <c r="AR98" i="5"/>
  <c r="AQ98" i="5"/>
  <c r="AP98" i="5"/>
  <c r="AO98" i="5"/>
  <c r="AN98" i="5"/>
  <c r="AM98" i="5"/>
  <c r="AK98" i="5"/>
  <c r="AL98" i="5" s="1"/>
  <c r="BM97" i="5"/>
  <c r="BL97" i="5"/>
  <c r="BK97" i="5"/>
  <c r="BJ97" i="5"/>
  <c r="BI97" i="5"/>
  <c r="BH97" i="5"/>
  <c r="BG97" i="5"/>
  <c r="BC97" i="5" s="1"/>
  <c r="BE97" i="5" s="1"/>
  <c r="BF97" i="5"/>
  <c r="BD97" i="5" s="1"/>
  <c r="BA97" i="5"/>
  <c r="AY97" i="5"/>
  <c r="AR97" i="5"/>
  <c r="AV97" i="5" s="1"/>
  <c r="AQ97" i="5"/>
  <c r="AO97" i="5"/>
  <c r="AP97" i="5" s="1"/>
  <c r="AM97" i="5"/>
  <c r="AN97" i="5" s="1"/>
  <c r="AK97" i="5"/>
  <c r="AL97" i="5" s="1"/>
  <c r="BM96" i="5"/>
  <c r="BL96" i="5"/>
  <c r="BK96" i="5"/>
  <c r="BJ96" i="5"/>
  <c r="BI96" i="5"/>
  <c r="BH96" i="5"/>
  <c r="BG96" i="5"/>
  <c r="BD96" i="5" s="1"/>
  <c r="BF96" i="5"/>
  <c r="BA96" i="5"/>
  <c r="AQ96" i="5"/>
  <c r="AR96" i="5" s="1"/>
  <c r="AP96" i="5"/>
  <c r="AY96" i="5" s="1"/>
  <c r="AO96" i="5"/>
  <c r="AN96" i="5"/>
  <c r="AM96" i="5"/>
  <c r="AL96" i="5"/>
  <c r="AK96" i="5"/>
  <c r="BM95" i="5"/>
  <c r="BL95" i="5"/>
  <c r="BK95" i="5"/>
  <c r="BJ95" i="5"/>
  <c r="BI95" i="5"/>
  <c r="BH95" i="5"/>
  <c r="BG95" i="5"/>
  <c r="BF95" i="5"/>
  <c r="BA95" i="5"/>
  <c r="AV95" i="5"/>
  <c r="AU95" i="5"/>
  <c r="AS95" i="5" s="1"/>
  <c r="AQ95" i="5"/>
  <c r="AR95" i="5" s="1"/>
  <c r="AP95" i="5"/>
  <c r="AX95" i="5" s="1"/>
  <c r="AO95" i="5"/>
  <c r="AM95" i="5"/>
  <c r="AN95" i="5" s="1"/>
  <c r="AL95" i="5"/>
  <c r="AK95" i="5"/>
  <c r="BM94" i="5"/>
  <c r="BL94" i="5"/>
  <c r="BK94" i="5"/>
  <c r="BJ94" i="5"/>
  <c r="BI94" i="5"/>
  <c r="BH94" i="5"/>
  <c r="BG94" i="5"/>
  <c r="BF94" i="5"/>
  <c r="BC94" i="5" s="1"/>
  <c r="BA94" i="5"/>
  <c r="AR94" i="5"/>
  <c r="AQ94" i="5"/>
  <c r="AO94" i="5"/>
  <c r="AP94" i="5" s="1"/>
  <c r="AM94" i="5"/>
  <c r="AN94" i="5" s="1"/>
  <c r="AK94" i="5"/>
  <c r="AL94" i="5" s="1"/>
  <c r="BM93" i="5"/>
  <c r="BL93" i="5"/>
  <c r="BK93" i="5"/>
  <c r="BJ93" i="5"/>
  <c r="BI93" i="5"/>
  <c r="BH93" i="5"/>
  <c r="BG93" i="5"/>
  <c r="BD93" i="5" s="1"/>
  <c r="BF93" i="5"/>
  <c r="BA93" i="5"/>
  <c r="AW93" i="5"/>
  <c r="AV93" i="5"/>
  <c r="AR93" i="5"/>
  <c r="AU93" i="5" s="1"/>
  <c r="AQ93" i="5"/>
  <c r="AO93" i="5"/>
  <c r="AP93" i="5" s="1"/>
  <c r="AN93" i="5"/>
  <c r="AM93" i="5"/>
  <c r="AK93" i="5"/>
  <c r="AL93" i="5" s="1"/>
  <c r="BM92" i="5"/>
  <c r="BL92" i="5"/>
  <c r="BK92" i="5"/>
  <c r="BJ92" i="5"/>
  <c r="BI92" i="5"/>
  <c r="BH92" i="5"/>
  <c r="BG92" i="5"/>
  <c r="BF92" i="5"/>
  <c r="BA92" i="5"/>
  <c r="AR92" i="5"/>
  <c r="AW92" i="5" s="1"/>
  <c r="AQ92" i="5"/>
  <c r="AP92" i="5"/>
  <c r="AO92" i="5"/>
  <c r="AN92" i="5"/>
  <c r="AM92" i="5"/>
  <c r="AK92" i="5"/>
  <c r="AL92" i="5" s="1"/>
  <c r="BM91" i="5"/>
  <c r="BL91" i="5"/>
  <c r="BK91" i="5"/>
  <c r="BJ91" i="5"/>
  <c r="BI91" i="5"/>
  <c r="BH91" i="5"/>
  <c r="BG91" i="5"/>
  <c r="BF91" i="5"/>
  <c r="BA91" i="5"/>
  <c r="AR91" i="5"/>
  <c r="AQ91" i="5"/>
  <c r="AO91" i="5"/>
  <c r="AP91" i="5" s="1"/>
  <c r="AM91" i="5"/>
  <c r="AN91" i="5" s="1"/>
  <c r="AK91" i="5"/>
  <c r="AL91" i="5" s="1"/>
  <c r="BM90" i="5"/>
  <c r="BL90" i="5"/>
  <c r="BK90" i="5"/>
  <c r="BJ90" i="5"/>
  <c r="BI90" i="5"/>
  <c r="BH90" i="5"/>
  <c r="BG90" i="5"/>
  <c r="BF90" i="5"/>
  <c r="BA90" i="5"/>
  <c r="AY90" i="5"/>
  <c r="AQ90" i="5"/>
  <c r="AR90" i="5" s="1"/>
  <c r="AP90" i="5"/>
  <c r="AX90" i="5" s="1"/>
  <c r="AO90" i="5"/>
  <c r="AN90" i="5"/>
  <c r="AM90" i="5"/>
  <c r="AL90" i="5"/>
  <c r="AK90" i="5"/>
  <c r="BM89" i="5"/>
  <c r="BL89" i="5"/>
  <c r="BK89" i="5"/>
  <c r="BJ89" i="5"/>
  <c r="BI89" i="5"/>
  <c r="BH89" i="5"/>
  <c r="BG89" i="5"/>
  <c r="BF89" i="5"/>
  <c r="BA89" i="5"/>
  <c r="AQ89" i="5"/>
  <c r="AR89" i="5" s="1"/>
  <c r="AP89" i="5"/>
  <c r="AO89" i="5"/>
  <c r="AM89" i="5"/>
  <c r="AN89" i="5" s="1"/>
  <c r="AK89" i="5"/>
  <c r="AL89" i="5" s="1"/>
  <c r="BM88" i="5"/>
  <c r="BL88" i="5"/>
  <c r="BK88" i="5"/>
  <c r="BJ88" i="5"/>
  <c r="BI88" i="5"/>
  <c r="BH88" i="5"/>
  <c r="BG88" i="5"/>
  <c r="BF88" i="5"/>
  <c r="BC88" i="5" s="1"/>
  <c r="BE88" i="5" s="1"/>
  <c r="BD88" i="5"/>
  <c r="BA88" i="5"/>
  <c r="AR88" i="5"/>
  <c r="AU88" i="5" s="1"/>
  <c r="AQ88" i="5"/>
  <c r="AO88" i="5"/>
  <c r="AP88" i="5" s="1"/>
  <c r="AN88" i="5"/>
  <c r="AM88" i="5"/>
  <c r="AL88" i="5"/>
  <c r="AK88" i="5"/>
  <c r="BM87" i="5"/>
  <c r="BL87" i="5"/>
  <c r="BK87" i="5"/>
  <c r="BJ87" i="5"/>
  <c r="BI87" i="5"/>
  <c r="BH87" i="5"/>
  <c r="BG87" i="5"/>
  <c r="BE87" i="5" s="1"/>
  <c r="BF87" i="5"/>
  <c r="BD87" i="5"/>
  <c r="BC87" i="5"/>
  <c r="BA87" i="5"/>
  <c r="AQ87" i="5"/>
  <c r="AR87" i="5" s="1"/>
  <c r="AO87" i="5"/>
  <c r="AP87" i="5" s="1"/>
  <c r="AN87" i="5"/>
  <c r="AM87" i="5"/>
  <c r="AK87" i="5"/>
  <c r="AL87" i="5" s="1"/>
  <c r="BM86" i="5"/>
  <c r="BL86" i="5"/>
  <c r="BK86" i="5"/>
  <c r="BJ86" i="5"/>
  <c r="BI86" i="5"/>
  <c r="BH86" i="5"/>
  <c r="BG86" i="5"/>
  <c r="BF86" i="5"/>
  <c r="BC86" i="5"/>
  <c r="BA86" i="5"/>
  <c r="AU86" i="5"/>
  <c r="AR86" i="5"/>
  <c r="AW86" i="5" s="1"/>
  <c r="AQ86" i="5"/>
  <c r="AP86" i="5"/>
  <c r="AV86" i="5" s="1"/>
  <c r="AO86" i="5"/>
  <c r="AM86" i="5"/>
  <c r="AN86" i="5" s="1"/>
  <c r="AL86" i="5"/>
  <c r="AK86" i="5"/>
  <c r="BM85" i="5"/>
  <c r="BL85" i="5"/>
  <c r="BK85" i="5"/>
  <c r="BJ85" i="5"/>
  <c r="BI85" i="5"/>
  <c r="BE85" i="5" s="1"/>
  <c r="BH85" i="5"/>
  <c r="BG85" i="5"/>
  <c r="BF85" i="5"/>
  <c r="BD85" i="5" s="1"/>
  <c r="BC85" i="5"/>
  <c r="BA85" i="5"/>
  <c r="AQ85" i="5"/>
  <c r="AR85" i="5" s="1"/>
  <c r="AO85" i="5"/>
  <c r="AP85" i="5" s="1"/>
  <c r="AM85" i="5"/>
  <c r="AN85" i="5" s="1"/>
  <c r="AL85" i="5"/>
  <c r="AK85" i="5"/>
  <c r="BM84" i="5"/>
  <c r="BL84" i="5"/>
  <c r="BK84" i="5"/>
  <c r="BJ84" i="5"/>
  <c r="BI84" i="5"/>
  <c r="BH84" i="5"/>
  <c r="BD84" i="5" s="1"/>
  <c r="BG84" i="5"/>
  <c r="BF84" i="5"/>
  <c r="BC84" i="5" s="1"/>
  <c r="BA84" i="5"/>
  <c r="AR84" i="5"/>
  <c r="AU84" i="5" s="1"/>
  <c r="AQ84" i="5"/>
  <c r="AP84" i="5"/>
  <c r="AO84" i="5"/>
  <c r="AN84" i="5"/>
  <c r="AM84" i="5"/>
  <c r="AK84" i="5"/>
  <c r="AL84" i="5" s="1"/>
  <c r="BM83" i="5"/>
  <c r="BL83" i="5"/>
  <c r="BK83" i="5"/>
  <c r="BJ83" i="5"/>
  <c r="BI83" i="5"/>
  <c r="BH83" i="5"/>
  <c r="BG83" i="5"/>
  <c r="BF83" i="5"/>
  <c r="BA83" i="5"/>
  <c r="AR83" i="5"/>
  <c r="AQ83" i="5"/>
  <c r="AO83" i="5"/>
  <c r="AP83" i="5" s="1"/>
  <c r="AM83" i="5"/>
  <c r="AN83" i="5" s="1"/>
  <c r="AK83" i="5"/>
  <c r="AL83" i="5" s="1"/>
  <c r="BM82" i="5"/>
  <c r="BL82" i="5"/>
  <c r="BK82" i="5"/>
  <c r="BJ82" i="5"/>
  <c r="BI82" i="5"/>
  <c r="BH82" i="5"/>
  <c r="BG82" i="5"/>
  <c r="BF82" i="5"/>
  <c r="BA82" i="5"/>
  <c r="AY82" i="5"/>
  <c r="AQ82" i="5"/>
  <c r="AR82" i="5" s="1"/>
  <c r="AP82" i="5"/>
  <c r="AX82" i="5" s="1"/>
  <c r="AO82" i="5"/>
  <c r="AN82" i="5"/>
  <c r="AM82" i="5"/>
  <c r="AL82" i="5"/>
  <c r="AK82" i="5"/>
  <c r="BM81" i="5"/>
  <c r="BL81" i="5"/>
  <c r="BK81" i="5"/>
  <c r="BJ81" i="5"/>
  <c r="BI81" i="5"/>
  <c r="BH81" i="5"/>
  <c r="BG81" i="5"/>
  <c r="BF81" i="5"/>
  <c r="BA81" i="5"/>
  <c r="AQ81" i="5"/>
  <c r="AR81" i="5" s="1"/>
  <c r="AP81" i="5"/>
  <c r="AO81" i="5"/>
  <c r="AM81" i="5"/>
  <c r="AN81" i="5" s="1"/>
  <c r="AK81" i="5"/>
  <c r="AL81" i="5" s="1"/>
  <c r="BM80" i="5"/>
  <c r="BL80" i="5"/>
  <c r="BK80" i="5"/>
  <c r="BJ80" i="5"/>
  <c r="BI80" i="5"/>
  <c r="BH80" i="5"/>
  <c r="BG80" i="5"/>
  <c r="BF80" i="5"/>
  <c r="BC80" i="5" s="1"/>
  <c r="BE80" i="5" s="1"/>
  <c r="BD80" i="5"/>
  <c r="BA80" i="5"/>
  <c r="AR80" i="5"/>
  <c r="AU80" i="5" s="1"/>
  <c r="AQ80" i="5"/>
  <c r="AO80" i="5"/>
  <c r="AP80" i="5" s="1"/>
  <c r="AN80" i="5"/>
  <c r="AM80" i="5"/>
  <c r="AL80" i="5"/>
  <c r="AK80" i="5"/>
  <c r="BM79" i="5"/>
  <c r="BL79" i="5"/>
  <c r="BK79" i="5"/>
  <c r="BJ79" i="5"/>
  <c r="BI79" i="5"/>
  <c r="BH79" i="5"/>
  <c r="BG79" i="5"/>
  <c r="BE79" i="5" s="1"/>
  <c r="BF79" i="5"/>
  <c r="BD79" i="5"/>
  <c r="BC79" i="5"/>
  <c r="BA79" i="5"/>
  <c r="AQ79" i="5"/>
  <c r="AR79" i="5" s="1"/>
  <c r="AO79" i="5"/>
  <c r="AP79" i="5" s="1"/>
  <c r="AN79" i="5"/>
  <c r="AM79" i="5"/>
  <c r="AK79" i="5"/>
  <c r="AL79" i="5" s="1"/>
  <c r="BM78" i="5"/>
  <c r="BL78" i="5"/>
  <c r="BK78" i="5"/>
  <c r="BJ78" i="5"/>
  <c r="BI78" i="5"/>
  <c r="BH78" i="5"/>
  <c r="BG78" i="5"/>
  <c r="BF78" i="5"/>
  <c r="BC78" i="5"/>
  <c r="BA78" i="5"/>
  <c r="AU78" i="5"/>
  <c r="AR78" i="5"/>
  <c r="AW78" i="5" s="1"/>
  <c r="AQ78" i="5"/>
  <c r="AP78" i="5"/>
  <c r="AV78" i="5" s="1"/>
  <c r="AO78" i="5"/>
  <c r="AM78" i="5"/>
  <c r="AN78" i="5" s="1"/>
  <c r="AL78" i="5"/>
  <c r="AK78" i="5"/>
  <c r="BM77" i="5"/>
  <c r="BL77" i="5"/>
  <c r="BK77" i="5"/>
  <c r="BJ77" i="5"/>
  <c r="BI77" i="5"/>
  <c r="BE77" i="5" s="1"/>
  <c r="BH77" i="5"/>
  <c r="BG77" i="5"/>
  <c r="BF77" i="5"/>
  <c r="BD77" i="5" s="1"/>
  <c r="BC77" i="5"/>
  <c r="BA77" i="5"/>
  <c r="AQ77" i="5"/>
  <c r="AR77" i="5" s="1"/>
  <c r="AO77" i="5"/>
  <c r="AP77" i="5" s="1"/>
  <c r="AM77" i="5"/>
  <c r="AN77" i="5" s="1"/>
  <c r="AL77" i="5"/>
  <c r="AK77" i="5"/>
  <c r="BM76" i="5"/>
  <c r="BL76" i="5"/>
  <c r="BK76" i="5"/>
  <c r="BJ76" i="5"/>
  <c r="BI76" i="5"/>
  <c r="BH76" i="5"/>
  <c r="BD76" i="5" s="1"/>
  <c r="BG76" i="5"/>
  <c r="BF76" i="5"/>
  <c r="BC76" i="5" s="1"/>
  <c r="BA76" i="5"/>
  <c r="AR76" i="5"/>
  <c r="AU76" i="5" s="1"/>
  <c r="AQ76" i="5"/>
  <c r="AP76" i="5"/>
  <c r="AO76" i="5"/>
  <c r="AN76" i="5"/>
  <c r="AM76" i="5"/>
  <c r="AK76" i="5"/>
  <c r="AL76" i="5" s="1"/>
  <c r="BM75" i="5"/>
  <c r="BL75" i="5"/>
  <c r="BK75" i="5"/>
  <c r="BJ75" i="5"/>
  <c r="BI75" i="5"/>
  <c r="BH75" i="5"/>
  <c r="BG75" i="5"/>
  <c r="BF75" i="5"/>
  <c r="BA75" i="5"/>
  <c r="AR75" i="5"/>
  <c r="AW75" i="5" s="1"/>
  <c r="AQ75" i="5"/>
  <c r="AO75" i="5"/>
  <c r="AP75" i="5" s="1"/>
  <c r="AM75" i="5"/>
  <c r="AN75" i="5" s="1"/>
  <c r="AK75" i="5"/>
  <c r="AL75" i="5" s="1"/>
  <c r="BM74" i="5"/>
  <c r="BL74" i="5"/>
  <c r="BK74" i="5"/>
  <c r="BJ74" i="5"/>
  <c r="BI74" i="5"/>
  <c r="BH74" i="5"/>
  <c r="BG74" i="5"/>
  <c r="BF74" i="5"/>
  <c r="BA74" i="5"/>
  <c r="AY74" i="5"/>
  <c r="AQ74" i="5"/>
  <c r="AR74" i="5" s="1"/>
  <c r="AP74" i="5"/>
  <c r="AX74" i="5" s="1"/>
  <c r="AO74" i="5"/>
  <c r="AN74" i="5"/>
  <c r="AM74" i="5"/>
  <c r="AL74" i="5"/>
  <c r="AK74" i="5"/>
  <c r="BM73" i="5"/>
  <c r="BL73" i="5"/>
  <c r="BK73" i="5"/>
  <c r="BJ73" i="5"/>
  <c r="BI73" i="5"/>
  <c r="BH73" i="5"/>
  <c r="BG73" i="5"/>
  <c r="BF73" i="5"/>
  <c r="BA73" i="5"/>
  <c r="AQ73" i="5"/>
  <c r="AR73" i="5" s="1"/>
  <c r="AP73" i="5"/>
  <c r="AY73" i="5" s="1"/>
  <c r="AO73" i="5"/>
  <c r="AM73" i="5"/>
  <c r="AN73" i="5" s="1"/>
  <c r="AK73" i="5"/>
  <c r="AL73" i="5" s="1"/>
  <c r="BM72" i="5"/>
  <c r="BL72" i="5"/>
  <c r="BK72" i="5"/>
  <c r="BJ72" i="5"/>
  <c r="BI72" i="5"/>
  <c r="BH72" i="5"/>
  <c r="BG72" i="5"/>
  <c r="BF72" i="5"/>
  <c r="BC72" i="5" s="1"/>
  <c r="BE72" i="5" s="1"/>
  <c r="BD72" i="5"/>
  <c r="BA72" i="5"/>
  <c r="AR72" i="5"/>
  <c r="AU72" i="5" s="1"/>
  <c r="AQ72" i="5"/>
  <c r="AO72" i="5"/>
  <c r="AP72" i="5" s="1"/>
  <c r="AN72" i="5"/>
  <c r="AM72" i="5"/>
  <c r="AL72" i="5"/>
  <c r="AK72" i="5"/>
  <c r="BM71" i="5"/>
  <c r="BL71" i="5"/>
  <c r="BK71" i="5"/>
  <c r="BE71" i="5" s="1"/>
  <c r="BJ71" i="5"/>
  <c r="BI71" i="5"/>
  <c r="BH71" i="5"/>
  <c r="BG71" i="5"/>
  <c r="BF71" i="5"/>
  <c r="BD71" i="5"/>
  <c r="BC71" i="5"/>
  <c r="BA71" i="5"/>
  <c r="AQ71" i="5"/>
  <c r="AR71" i="5" s="1"/>
  <c r="AO71" i="5"/>
  <c r="AP71" i="5" s="1"/>
  <c r="AN71" i="5"/>
  <c r="AM71" i="5"/>
  <c r="AK71" i="5"/>
  <c r="AL71" i="5" s="1"/>
  <c r="BM70" i="5"/>
  <c r="BL70" i="5"/>
  <c r="BK70" i="5"/>
  <c r="BJ70" i="5"/>
  <c r="BI70" i="5"/>
  <c r="BH70" i="5"/>
  <c r="BG70" i="5"/>
  <c r="BF70" i="5"/>
  <c r="BE70" i="5" s="1"/>
  <c r="BD70" i="5"/>
  <c r="BC70" i="5"/>
  <c r="BA70" i="5"/>
  <c r="AV70" i="5"/>
  <c r="AU70" i="5"/>
  <c r="AR70" i="5"/>
  <c r="AW70" i="5" s="1"/>
  <c r="AQ70" i="5"/>
  <c r="AP70" i="5"/>
  <c r="AY70" i="5" s="1"/>
  <c r="AO70" i="5"/>
  <c r="AM70" i="5"/>
  <c r="AN70" i="5" s="1"/>
  <c r="AL70" i="5"/>
  <c r="AK70" i="5"/>
  <c r="BM69" i="5"/>
  <c r="BL69" i="5"/>
  <c r="BK69" i="5"/>
  <c r="BJ69" i="5"/>
  <c r="BI69" i="5"/>
  <c r="BE69" i="5" s="1"/>
  <c r="BH69" i="5"/>
  <c r="BG69" i="5"/>
  <c r="BD69" i="5" s="1"/>
  <c r="BF69" i="5"/>
  <c r="BC69" i="5"/>
  <c r="BA69" i="5"/>
  <c r="AQ69" i="5"/>
  <c r="AR69" i="5" s="1"/>
  <c r="AO69" i="5"/>
  <c r="AP69" i="5" s="1"/>
  <c r="AM69" i="5"/>
  <c r="AN69" i="5" s="1"/>
  <c r="AL69" i="5"/>
  <c r="AK69" i="5"/>
  <c r="BM68" i="5"/>
  <c r="BL68" i="5"/>
  <c r="BK68" i="5"/>
  <c r="BJ68" i="5"/>
  <c r="BI68" i="5"/>
  <c r="BH68" i="5"/>
  <c r="BD68" i="5" s="1"/>
  <c r="BG68" i="5"/>
  <c r="BF68" i="5"/>
  <c r="BC68" i="5" s="1"/>
  <c r="BA68" i="5"/>
  <c r="AR68" i="5"/>
  <c r="AU68" i="5" s="1"/>
  <c r="AQ68" i="5"/>
  <c r="AP68" i="5"/>
  <c r="AY68" i="5" s="1"/>
  <c r="AO68" i="5"/>
  <c r="AN68" i="5"/>
  <c r="AM68" i="5"/>
  <c r="AK68" i="5"/>
  <c r="AL68" i="5" s="1"/>
  <c r="BM67" i="5"/>
  <c r="BL67" i="5"/>
  <c r="BK67" i="5"/>
  <c r="BJ67" i="5"/>
  <c r="BI67" i="5"/>
  <c r="BH67" i="5"/>
  <c r="BG67" i="5"/>
  <c r="BF67" i="5"/>
  <c r="BA67" i="5"/>
  <c r="AR67" i="5"/>
  <c r="AQ67" i="5"/>
  <c r="AO67" i="5"/>
  <c r="AP67" i="5" s="1"/>
  <c r="AM67" i="5"/>
  <c r="AN67" i="5" s="1"/>
  <c r="AK67" i="5"/>
  <c r="AL67" i="5" s="1"/>
  <c r="BM66" i="5"/>
  <c r="BL66" i="5"/>
  <c r="BK66" i="5"/>
  <c r="BJ66" i="5"/>
  <c r="BI66" i="5"/>
  <c r="BH66" i="5"/>
  <c r="BG66" i="5"/>
  <c r="BF66" i="5"/>
  <c r="BA66" i="5"/>
  <c r="AY66" i="5"/>
  <c r="AQ66" i="5"/>
  <c r="AR66" i="5" s="1"/>
  <c r="AP66" i="5"/>
  <c r="AX66" i="5" s="1"/>
  <c r="AO66" i="5"/>
  <c r="AN66" i="5"/>
  <c r="AM66" i="5"/>
  <c r="AL66" i="5"/>
  <c r="AK66" i="5"/>
  <c r="BM65" i="5"/>
  <c r="BL65" i="5"/>
  <c r="BK65" i="5"/>
  <c r="BJ65" i="5"/>
  <c r="BI65" i="5"/>
  <c r="BH65" i="5"/>
  <c r="BG65" i="5"/>
  <c r="BF65" i="5"/>
  <c r="BA65" i="5"/>
  <c r="AQ65" i="5"/>
  <c r="AR65" i="5" s="1"/>
  <c r="AP65" i="5"/>
  <c r="AO65" i="5"/>
  <c r="AM65" i="5"/>
  <c r="AN65" i="5" s="1"/>
  <c r="AK65" i="5"/>
  <c r="AL65" i="5" s="1"/>
  <c r="BM64" i="5"/>
  <c r="BL64" i="5"/>
  <c r="BK64" i="5"/>
  <c r="BJ64" i="5"/>
  <c r="BI64" i="5"/>
  <c r="BH64" i="5"/>
  <c r="BG64" i="5"/>
  <c r="BF64" i="5"/>
  <c r="BD64" i="5" s="1"/>
  <c r="BA64" i="5"/>
  <c r="AR64" i="5"/>
  <c r="AU64" i="5" s="1"/>
  <c r="AQ64" i="5"/>
  <c r="AO64" i="5"/>
  <c r="AP64" i="5" s="1"/>
  <c r="AN64" i="5"/>
  <c r="AM64" i="5"/>
  <c r="AL64" i="5"/>
  <c r="AK64" i="5"/>
  <c r="BM63" i="5"/>
  <c r="BL63" i="5"/>
  <c r="BE63" i="5" s="1"/>
  <c r="BK63" i="5"/>
  <c r="BJ63" i="5"/>
  <c r="BI63" i="5"/>
  <c r="BH63" i="5"/>
  <c r="BG63" i="5"/>
  <c r="BF63" i="5"/>
  <c r="BD63" i="5"/>
  <c r="BC63" i="5"/>
  <c r="BA63" i="5"/>
  <c r="AQ63" i="5"/>
  <c r="AR63" i="5" s="1"/>
  <c r="AO63" i="5"/>
  <c r="AP63" i="5" s="1"/>
  <c r="AN63" i="5"/>
  <c r="AM63" i="5"/>
  <c r="AK63" i="5"/>
  <c r="AL63" i="5" s="1"/>
  <c r="BM62" i="5"/>
  <c r="BL62" i="5"/>
  <c r="BK62" i="5"/>
  <c r="BJ62" i="5"/>
  <c r="BI62" i="5"/>
  <c r="BH62" i="5"/>
  <c r="BG62" i="5"/>
  <c r="BF62" i="5"/>
  <c r="BE62" i="5" s="1"/>
  <c r="BD62" i="5"/>
  <c r="BC62" i="5"/>
  <c r="BA62" i="5"/>
  <c r="AV62" i="5"/>
  <c r="AU62" i="5"/>
  <c r="AR62" i="5"/>
  <c r="AW62" i="5" s="1"/>
  <c r="AQ62" i="5"/>
  <c r="AP62" i="5"/>
  <c r="AY62" i="5" s="1"/>
  <c r="AO62" i="5"/>
  <c r="AM62" i="5"/>
  <c r="AN62" i="5" s="1"/>
  <c r="AL62" i="5"/>
  <c r="AK62" i="5"/>
  <c r="BM61" i="5"/>
  <c r="BL61" i="5"/>
  <c r="BK61" i="5"/>
  <c r="BJ61" i="5"/>
  <c r="BI61" i="5"/>
  <c r="BH61" i="5"/>
  <c r="BE61" i="5" s="1"/>
  <c r="BG61" i="5"/>
  <c r="BD61" i="5" s="1"/>
  <c r="BF61" i="5"/>
  <c r="BC61" i="5"/>
  <c r="BA61" i="5"/>
  <c r="AU61" i="5"/>
  <c r="AT61" i="5"/>
  <c r="AD61" i="5" s="1"/>
  <c r="AS61" i="5"/>
  <c r="AC61" i="5" s="1"/>
  <c r="AR61" i="5"/>
  <c r="AV61" i="5" s="1"/>
  <c r="AQ61" i="5"/>
  <c r="AO61" i="5"/>
  <c r="AP61" i="5" s="1"/>
  <c r="AM61" i="5"/>
  <c r="AN61" i="5" s="1"/>
  <c r="AL61" i="5"/>
  <c r="AK61" i="5"/>
  <c r="BM60" i="5"/>
  <c r="BL60" i="5"/>
  <c r="BK60" i="5"/>
  <c r="BJ60" i="5"/>
  <c r="BI60" i="5"/>
  <c r="BH60" i="5"/>
  <c r="BG60" i="5"/>
  <c r="BD60" i="5" s="1"/>
  <c r="BF60" i="5"/>
  <c r="BC60" i="5" s="1"/>
  <c r="BA60" i="5"/>
  <c r="AR60" i="5"/>
  <c r="AU60" i="5" s="1"/>
  <c r="AQ60" i="5"/>
  <c r="AP60" i="5"/>
  <c r="AX60" i="5" s="1"/>
  <c r="AO60" i="5"/>
  <c r="AN60" i="5"/>
  <c r="AM60" i="5"/>
  <c r="AK60" i="5"/>
  <c r="AL60" i="5" s="1"/>
  <c r="AY60" i="5" s="1"/>
  <c r="BM59" i="5"/>
  <c r="BL59" i="5"/>
  <c r="BK59" i="5"/>
  <c r="BJ59" i="5"/>
  <c r="BI59" i="5"/>
  <c r="BH59" i="5"/>
  <c r="BG59" i="5"/>
  <c r="BF59" i="5"/>
  <c r="BA59" i="5"/>
  <c r="AR59" i="5"/>
  <c r="AW59" i="5" s="1"/>
  <c r="AQ59" i="5"/>
  <c r="AP59" i="5"/>
  <c r="AX59" i="5" s="1"/>
  <c r="AO59" i="5"/>
  <c r="AM59" i="5"/>
  <c r="AN59" i="5" s="1"/>
  <c r="AK59" i="5"/>
  <c r="AL59" i="5" s="1"/>
  <c r="AY59" i="5" s="1"/>
  <c r="BM58" i="5"/>
  <c r="BL58" i="5"/>
  <c r="BK58" i="5"/>
  <c r="BJ58" i="5"/>
  <c r="BI58" i="5"/>
  <c r="BH58" i="5"/>
  <c r="BG58" i="5"/>
  <c r="BF58" i="5"/>
  <c r="BA58" i="5"/>
  <c r="AY58" i="5"/>
  <c r="AQ58" i="5"/>
  <c r="AR58" i="5" s="1"/>
  <c r="AP58" i="5"/>
  <c r="AX58" i="5" s="1"/>
  <c r="AO58" i="5"/>
  <c r="AN58" i="5"/>
  <c r="AM58" i="5"/>
  <c r="AL58" i="5"/>
  <c r="AK58" i="5"/>
  <c r="BM57" i="5"/>
  <c r="BL57" i="5"/>
  <c r="BK57" i="5"/>
  <c r="BJ57" i="5"/>
  <c r="BI57" i="5"/>
  <c r="BH57" i="5"/>
  <c r="BG57" i="5"/>
  <c r="BF57" i="5"/>
  <c r="BA57" i="5"/>
  <c r="AQ57" i="5"/>
  <c r="AR57" i="5" s="1"/>
  <c r="AP57" i="5"/>
  <c r="AY57" i="5" s="1"/>
  <c r="AO57" i="5"/>
  <c r="AN57" i="5"/>
  <c r="AM57" i="5"/>
  <c r="AK57" i="5"/>
  <c r="AL57" i="5" s="1"/>
  <c r="BM56" i="5"/>
  <c r="BL56" i="5"/>
  <c r="BK56" i="5"/>
  <c r="BJ56" i="5"/>
  <c r="BI56" i="5"/>
  <c r="BH56" i="5"/>
  <c r="BG56" i="5"/>
  <c r="BF56" i="5"/>
  <c r="BC56" i="5" s="1"/>
  <c r="BE56" i="5" s="1"/>
  <c r="BD56" i="5"/>
  <c r="BA56" i="5"/>
  <c r="AR56" i="5"/>
  <c r="AU56" i="5" s="1"/>
  <c r="AQ56" i="5"/>
  <c r="AO56" i="5"/>
  <c r="AP56" i="5" s="1"/>
  <c r="AN56" i="5"/>
  <c r="AM56" i="5"/>
  <c r="AK56" i="5"/>
  <c r="AL56" i="5" s="1"/>
  <c r="BM55" i="5"/>
  <c r="BL55" i="5"/>
  <c r="BK55" i="5"/>
  <c r="BE55" i="5" s="1"/>
  <c r="BJ55" i="5"/>
  <c r="BI55" i="5"/>
  <c r="BH55" i="5"/>
  <c r="BG55" i="5"/>
  <c r="BF55" i="5"/>
  <c r="BD55" i="5"/>
  <c r="BC55" i="5"/>
  <c r="BA55" i="5"/>
  <c r="AQ55" i="5"/>
  <c r="AR55" i="5" s="1"/>
  <c r="AO55" i="5"/>
  <c r="AP55" i="5" s="1"/>
  <c r="AN55" i="5"/>
  <c r="AM55" i="5"/>
  <c r="AL55" i="5"/>
  <c r="AK55" i="5"/>
  <c r="BM54" i="5"/>
  <c r="BL54" i="5"/>
  <c r="BK54" i="5"/>
  <c r="BJ54" i="5"/>
  <c r="BI54" i="5"/>
  <c r="BH54" i="5"/>
  <c r="BG54" i="5"/>
  <c r="BF54" i="5"/>
  <c r="BE54" i="5" s="1"/>
  <c r="BD54" i="5"/>
  <c r="BC54" i="5"/>
  <c r="BA54" i="5"/>
  <c r="AV54" i="5"/>
  <c r="AU54" i="5"/>
  <c r="AR54" i="5"/>
  <c r="AW54" i="5" s="1"/>
  <c r="AQ54" i="5"/>
  <c r="AP54" i="5"/>
  <c r="AY54" i="5" s="1"/>
  <c r="AO54" i="5"/>
  <c r="AM54" i="5"/>
  <c r="AN54" i="5" s="1"/>
  <c r="AL54" i="5"/>
  <c r="AK54" i="5"/>
  <c r="BM53" i="5"/>
  <c r="BL53" i="5"/>
  <c r="BK53" i="5"/>
  <c r="BJ53" i="5"/>
  <c r="BI53" i="5"/>
  <c r="BH53" i="5"/>
  <c r="BE53" i="5" s="1"/>
  <c r="BG53" i="5"/>
  <c r="BF53" i="5"/>
  <c r="BD53" i="5" s="1"/>
  <c r="BC53" i="5"/>
  <c r="BA53" i="5"/>
  <c r="AU53" i="5"/>
  <c r="AT53" i="5"/>
  <c r="AD53" i="5" s="1"/>
  <c r="AS53" i="5"/>
  <c r="AC53" i="5" s="1"/>
  <c r="AR53" i="5"/>
  <c r="AV53" i="5" s="1"/>
  <c r="AQ53" i="5"/>
  <c r="AO53" i="5"/>
  <c r="AP53" i="5" s="1"/>
  <c r="AM53" i="5"/>
  <c r="AN53" i="5" s="1"/>
  <c r="AL53" i="5"/>
  <c r="AK53" i="5"/>
  <c r="BM52" i="5"/>
  <c r="BL52" i="5"/>
  <c r="BK52" i="5"/>
  <c r="BJ52" i="5"/>
  <c r="BI52" i="5"/>
  <c r="BH52" i="5"/>
  <c r="BG52" i="5"/>
  <c r="BD52" i="5" s="1"/>
  <c r="BF52" i="5"/>
  <c r="BC52" i="5" s="1"/>
  <c r="BA52" i="5"/>
  <c r="AR52" i="5"/>
  <c r="AU52" i="5" s="1"/>
  <c r="AQ52" i="5"/>
  <c r="AP52" i="5"/>
  <c r="AX52" i="5" s="1"/>
  <c r="AO52" i="5"/>
  <c r="AN52" i="5"/>
  <c r="AM52" i="5"/>
  <c r="AK52" i="5"/>
  <c r="AL52" i="5" s="1"/>
  <c r="AY52" i="5" s="1"/>
  <c r="BM51" i="5"/>
  <c r="BL51" i="5"/>
  <c r="BK51" i="5"/>
  <c r="BJ51" i="5"/>
  <c r="BI51" i="5"/>
  <c r="BH51" i="5"/>
  <c r="BG51" i="5"/>
  <c r="BF51" i="5"/>
  <c r="BA51" i="5"/>
  <c r="AR51" i="5"/>
  <c r="AW51" i="5" s="1"/>
  <c r="AQ51" i="5"/>
  <c r="AP51" i="5"/>
  <c r="AX51" i="5" s="1"/>
  <c r="AO51" i="5"/>
  <c r="AM51" i="5"/>
  <c r="AN51" i="5" s="1"/>
  <c r="AK51" i="5"/>
  <c r="AL51" i="5" s="1"/>
  <c r="AY51" i="5" s="1"/>
  <c r="BM50" i="5"/>
  <c r="BL50" i="5"/>
  <c r="BK50" i="5"/>
  <c r="BJ50" i="5"/>
  <c r="BI50" i="5"/>
  <c r="BH50" i="5"/>
  <c r="BG50" i="5"/>
  <c r="BF50" i="5"/>
  <c r="BA50" i="5"/>
  <c r="AY50" i="5"/>
  <c r="AQ50" i="5"/>
  <c r="AR50" i="5" s="1"/>
  <c r="AP50" i="5"/>
  <c r="AX50" i="5" s="1"/>
  <c r="AO50" i="5"/>
  <c r="AM50" i="5"/>
  <c r="AN50" i="5" s="1"/>
  <c r="AL50" i="5"/>
  <c r="AK50" i="5"/>
  <c r="BM49" i="5"/>
  <c r="BL49" i="5"/>
  <c r="BK49" i="5"/>
  <c r="BJ49" i="5"/>
  <c r="BI49" i="5"/>
  <c r="BH49" i="5"/>
  <c r="BG49" i="5"/>
  <c r="BF49" i="5"/>
  <c r="BA49" i="5"/>
  <c r="AQ49" i="5"/>
  <c r="AR49" i="5" s="1"/>
  <c r="AP49" i="5"/>
  <c r="AY49" i="5" s="1"/>
  <c r="AO49" i="5"/>
  <c r="AN49" i="5"/>
  <c r="AM49" i="5"/>
  <c r="AK49" i="5"/>
  <c r="AL49" i="5" s="1"/>
  <c r="BM48" i="5"/>
  <c r="BL48" i="5"/>
  <c r="BK48" i="5"/>
  <c r="BJ48" i="5"/>
  <c r="BI48" i="5"/>
  <c r="BH48" i="5"/>
  <c r="BG48" i="5"/>
  <c r="BF48" i="5"/>
  <c r="BC48" i="5" s="1"/>
  <c r="BE48" i="5" s="1"/>
  <c r="BD48" i="5"/>
  <c r="BA48" i="5"/>
  <c r="AR48" i="5"/>
  <c r="AU48" i="5" s="1"/>
  <c r="AQ48" i="5"/>
  <c r="AO48" i="5"/>
  <c r="AP48" i="5" s="1"/>
  <c r="AN48" i="5"/>
  <c r="AM48" i="5"/>
  <c r="AK48" i="5"/>
  <c r="AL48" i="5" s="1"/>
  <c r="BM47" i="5"/>
  <c r="BL47" i="5"/>
  <c r="BK47" i="5"/>
  <c r="BE47" i="5" s="1"/>
  <c r="BJ47" i="5"/>
  <c r="BI47" i="5"/>
  <c r="BH47" i="5"/>
  <c r="BG47" i="5"/>
  <c r="BF47" i="5"/>
  <c r="BD47" i="5"/>
  <c r="BC47" i="5"/>
  <c r="BA47" i="5"/>
  <c r="AQ47" i="5"/>
  <c r="AR47" i="5" s="1"/>
  <c r="AO47" i="5"/>
  <c r="AP47" i="5" s="1"/>
  <c r="AN47" i="5"/>
  <c r="AM47" i="5"/>
  <c r="AL47" i="5"/>
  <c r="AK47" i="5"/>
  <c r="BM46" i="5"/>
  <c r="BL46" i="5"/>
  <c r="BK46" i="5"/>
  <c r="BJ46" i="5"/>
  <c r="BI46" i="5"/>
  <c r="BH46" i="5"/>
  <c r="BG46" i="5"/>
  <c r="BF46" i="5"/>
  <c r="BE46" i="5" s="1"/>
  <c r="BD46" i="5"/>
  <c r="BC46" i="5"/>
  <c r="BA46" i="5"/>
  <c r="AV46" i="5"/>
  <c r="AU46" i="5"/>
  <c r="AR46" i="5"/>
  <c r="AW46" i="5" s="1"/>
  <c r="AQ46" i="5"/>
  <c r="AP46" i="5"/>
  <c r="AY46" i="5" s="1"/>
  <c r="AO46" i="5"/>
  <c r="AM46" i="5"/>
  <c r="AN46" i="5" s="1"/>
  <c r="AL46" i="5"/>
  <c r="AK46" i="5"/>
  <c r="BM45" i="5"/>
  <c r="BL45" i="5"/>
  <c r="BK45" i="5"/>
  <c r="BJ45" i="5"/>
  <c r="BI45" i="5"/>
  <c r="BH45" i="5"/>
  <c r="BG45" i="5"/>
  <c r="BF45" i="5"/>
  <c r="BD45" i="5" s="1"/>
  <c r="BC45" i="5"/>
  <c r="BA45" i="5"/>
  <c r="AU45" i="5"/>
  <c r="AT45" i="5"/>
  <c r="AD45" i="5" s="1"/>
  <c r="AS45" i="5"/>
  <c r="AC45" i="5" s="1"/>
  <c r="AR45" i="5"/>
  <c r="AQ45" i="5"/>
  <c r="AO45" i="5"/>
  <c r="AP45" i="5" s="1"/>
  <c r="AM45" i="5"/>
  <c r="AN45" i="5" s="1"/>
  <c r="AL45" i="5"/>
  <c r="AK45" i="5"/>
  <c r="BM44" i="5"/>
  <c r="BL44" i="5"/>
  <c r="BK44" i="5"/>
  <c r="BJ44" i="5"/>
  <c r="BI44" i="5"/>
  <c r="BH44" i="5"/>
  <c r="BG44" i="5"/>
  <c r="BD44" i="5" s="1"/>
  <c r="BF44" i="5"/>
  <c r="BC44" i="5" s="1"/>
  <c r="BA44" i="5"/>
  <c r="AR44" i="5"/>
  <c r="AU44" i="5" s="1"/>
  <c r="AQ44" i="5"/>
  <c r="AP44" i="5"/>
  <c r="AX44" i="5" s="1"/>
  <c r="AO44" i="5"/>
  <c r="AN44" i="5"/>
  <c r="AM44" i="5"/>
  <c r="AK44" i="5"/>
  <c r="AL44" i="5" s="1"/>
  <c r="AY44" i="5" s="1"/>
  <c r="BM43" i="5"/>
  <c r="BL43" i="5"/>
  <c r="BK43" i="5"/>
  <c r="BJ43" i="5"/>
  <c r="BI43" i="5"/>
  <c r="BH43" i="5"/>
  <c r="BG43" i="5"/>
  <c r="BF43" i="5"/>
  <c r="BA43" i="5"/>
  <c r="AR43" i="5"/>
  <c r="AW43" i="5" s="1"/>
  <c r="AQ43" i="5"/>
  <c r="AP43" i="5"/>
  <c r="AX43" i="5" s="1"/>
  <c r="AO43" i="5"/>
  <c r="AM43" i="5"/>
  <c r="AN43" i="5" s="1"/>
  <c r="AK43" i="5"/>
  <c r="AL43" i="5" s="1"/>
  <c r="AY43" i="5" s="1"/>
  <c r="BM42" i="5"/>
  <c r="BL42" i="5"/>
  <c r="BK42" i="5"/>
  <c r="BJ42" i="5"/>
  <c r="BI42" i="5"/>
  <c r="BH42" i="5"/>
  <c r="BG42" i="5"/>
  <c r="BF42" i="5"/>
  <c r="BA42" i="5"/>
  <c r="AY42" i="5"/>
  <c r="AQ42" i="5"/>
  <c r="AR42" i="5" s="1"/>
  <c r="AP42" i="5"/>
  <c r="AO42" i="5"/>
  <c r="AM42" i="5"/>
  <c r="AN42" i="5" s="1"/>
  <c r="AL42" i="5"/>
  <c r="AK42" i="5"/>
  <c r="BM41" i="5"/>
  <c r="BL41" i="5"/>
  <c r="BK41" i="5"/>
  <c r="BJ41" i="5"/>
  <c r="BI41" i="5"/>
  <c r="BH41" i="5"/>
  <c r="BG41" i="5"/>
  <c r="BF41" i="5"/>
  <c r="BA41" i="5"/>
  <c r="AQ41" i="5"/>
  <c r="AR41" i="5" s="1"/>
  <c r="AP41" i="5"/>
  <c r="AY41" i="5" s="1"/>
  <c r="AO41" i="5"/>
  <c r="AN41" i="5"/>
  <c r="AM41" i="5"/>
  <c r="AK41" i="5"/>
  <c r="AL41" i="5" s="1"/>
  <c r="BM40" i="5"/>
  <c r="BL40" i="5"/>
  <c r="BK40" i="5"/>
  <c r="BJ40" i="5"/>
  <c r="BI40" i="5"/>
  <c r="BH40" i="5"/>
  <c r="BG40" i="5"/>
  <c r="BF40" i="5"/>
  <c r="BC40" i="5" s="1"/>
  <c r="BE40" i="5" s="1"/>
  <c r="BD40" i="5"/>
  <c r="BA40" i="5"/>
  <c r="AR40" i="5"/>
  <c r="AU40" i="5" s="1"/>
  <c r="AQ40" i="5"/>
  <c r="AO40" i="5"/>
  <c r="AP40" i="5" s="1"/>
  <c r="AN40" i="5"/>
  <c r="AM40" i="5"/>
  <c r="AK40" i="5"/>
  <c r="AL40" i="5" s="1"/>
  <c r="BM39" i="5"/>
  <c r="BL39" i="5"/>
  <c r="BK39" i="5"/>
  <c r="BE39" i="5" s="1"/>
  <c r="BJ39" i="5"/>
  <c r="BI39" i="5"/>
  <c r="BH39" i="5"/>
  <c r="BG39" i="5"/>
  <c r="BF39" i="5"/>
  <c r="BD39" i="5"/>
  <c r="BC39" i="5"/>
  <c r="BA39" i="5"/>
  <c r="AQ39" i="5"/>
  <c r="AR39" i="5" s="1"/>
  <c r="AO39" i="5"/>
  <c r="AP39" i="5" s="1"/>
  <c r="AN39" i="5"/>
  <c r="AM39" i="5"/>
  <c r="AL39" i="5"/>
  <c r="AK39" i="5"/>
  <c r="BM38" i="5"/>
  <c r="BL38" i="5"/>
  <c r="BK38" i="5"/>
  <c r="BJ38" i="5"/>
  <c r="BI38" i="5"/>
  <c r="BH38" i="5"/>
  <c r="BG38" i="5"/>
  <c r="BF38" i="5"/>
  <c r="BE38" i="5" s="1"/>
  <c r="BD38" i="5"/>
  <c r="BC38" i="5"/>
  <c r="BA38" i="5"/>
  <c r="AQ38" i="5"/>
  <c r="AR38" i="5" s="1"/>
  <c r="AP38" i="5"/>
  <c r="AY38" i="5" s="1"/>
  <c r="AO38" i="5"/>
  <c r="AM38" i="5"/>
  <c r="AN38" i="5" s="1"/>
  <c r="AL38" i="5"/>
  <c r="AK38" i="5"/>
  <c r="BM37" i="5"/>
  <c r="BL37" i="5"/>
  <c r="BK37" i="5"/>
  <c r="BJ37" i="5"/>
  <c r="BI37" i="5"/>
  <c r="BH37" i="5"/>
  <c r="BE37" i="5" s="1"/>
  <c r="BG37" i="5"/>
  <c r="BF37" i="5"/>
  <c r="BD37" i="5" s="1"/>
  <c r="BC37" i="5"/>
  <c r="BA37" i="5"/>
  <c r="AU37" i="5"/>
  <c r="AT37" i="5"/>
  <c r="AD37" i="5" s="1"/>
  <c r="AS37" i="5"/>
  <c r="AC37" i="5" s="1"/>
  <c r="AR37" i="5"/>
  <c r="AV37" i="5" s="1"/>
  <c r="AQ37" i="5"/>
  <c r="AO37" i="5"/>
  <c r="AP37" i="5" s="1"/>
  <c r="AM37" i="5"/>
  <c r="AN37" i="5" s="1"/>
  <c r="AL37" i="5"/>
  <c r="AK37" i="5"/>
  <c r="BM36" i="5"/>
  <c r="BL36" i="5"/>
  <c r="BK36" i="5"/>
  <c r="BJ36" i="5"/>
  <c r="BI36" i="5"/>
  <c r="BH36" i="5"/>
  <c r="BG36" i="5"/>
  <c r="BD36" i="5" s="1"/>
  <c r="BF36" i="5"/>
  <c r="BC36" i="5" s="1"/>
  <c r="BA36" i="5"/>
  <c r="AR36" i="5"/>
  <c r="AU36" i="5" s="1"/>
  <c r="AQ36" i="5"/>
  <c r="AO36" i="5"/>
  <c r="AP36" i="5" s="1"/>
  <c r="AN36" i="5"/>
  <c r="AM36" i="5"/>
  <c r="AK36" i="5"/>
  <c r="AL36" i="5" s="1"/>
  <c r="BM35" i="5"/>
  <c r="BL35" i="5"/>
  <c r="BK35" i="5"/>
  <c r="BJ35" i="5"/>
  <c r="BI35" i="5"/>
  <c r="BH35" i="5"/>
  <c r="BG35" i="5"/>
  <c r="BF35" i="5"/>
  <c r="BA35" i="5"/>
  <c r="AR35" i="5"/>
  <c r="AW35" i="5" s="1"/>
  <c r="AQ35" i="5"/>
  <c r="AP35" i="5"/>
  <c r="AX35" i="5" s="1"/>
  <c r="AO35" i="5"/>
  <c r="AM35" i="5"/>
  <c r="AN35" i="5" s="1"/>
  <c r="AK35" i="5"/>
  <c r="AL35" i="5" s="1"/>
  <c r="AY35" i="5" s="1"/>
  <c r="BM34" i="5"/>
  <c r="BL34" i="5"/>
  <c r="BK34" i="5"/>
  <c r="BJ34" i="5"/>
  <c r="BI34" i="5"/>
  <c r="BH34" i="5"/>
  <c r="BG34" i="5"/>
  <c r="BF34" i="5"/>
  <c r="BA34" i="5"/>
  <c r="AY34" i="5"/>
  <c r="AQ34" i="5"/>
  <c r="AR34" i="5" s="1"/>
  <c r="AP34" i="5"/>
  <c r="AX34" i="5" s="1"/>
  <c r="AO34" i="5"/>
  <c r="AM34" i="5"/>
  <c r="AN34" i="5" s="1"/>
  <c r="AL34" i="5"/>
  <c r="AK34" i="5"/>
  <c r="BM33" i="5"/>
  <c r="BL33" i="5"/>
  <c r="BK33" i="5"/>
  <c r="BJ33" i="5"/>
  <c r="BI33" i="5"/>
  <c r="BH33" i="5"/>
  <c r="BG33" i="5"/>
  <c r="BF33" i="5"/>
  <c r="BA33" i="5"/>
  <c r="AQ33" i="5"/>
  <c r="AR33" i="5" s="1"/>
  <c r="AP33" i="5"/>
  <c r="AY33" i="5" s="1"/>
  <c r="AO33" i="5"/>
  <c r="AN33" i="5"/>
  <c r="AM33" i="5"/>
  <c r="AK33" i="5"/>
  <c r="AL33" i="5" s="1"/>
  <c r="BM32" i="5"/>
  <c r="BL32" i="5"/>
  <c r="BK32" i="5"/>
  <c r="BJ32" i="5"/>
  <c r="BI32" i="5"/>
  <c r="BH32" i="5"/>
  <c r="BG32" i="5"/>
  <c r="BF32" i="5"/>
  <c r="BC32" i="5" s="1"/>
  <c r="BE32" i="5" s="1"/>
  <c r="BD32" i="5"/>
  <c r="BA32" i="5"/>
  <c r="AR32" i="5"/>
  <c r="AU32" i="5" s="1"/>
  <c r="AQ32" i="5"/>
  <c r="AO32" i="5"/>
  <c r="AP32" i="5" s="1"/>
  <c r="AN32" i="5"/>
  <c r="AM32" i="5"/>
  <c r="AK32" i="5"/>
  <c r="AL32" i="5" s="1"/>
  <c r="BM31" i="5"/>
  <c r="BL31" i="5"/>
  <c r="BK31" i="5"/>
  <c r="BE31" i="5" s="1"/>
  <c r="BJ31" i="5"/>
  <c r="BI31" i="5"/>
  <c r="BH31" i="5"/>
  <c r="BG31" i="5"/>
  <c r="BF31" i="5"/>
  <c r="BD31" i="5"/>
  <c r="BC31" i="5"/>
  <c r="BA31" i="5"/>
  <c r="AQ31" i="5"/>
  <c r="AR31" i="5" s="1"/>
  <c r="AO31" i="5"/>
  <c r="AP31" i="5" s="1"/>
  <c r="AN31" i="5"/>
  <c r="AM31" i="5"/>
  <c r="AL31" i="5"/>
  <c r="AK31" i="5"/>
  <c r="BM30" i="5"/>
  <c r="BL30" i="5"/>
  <c r="BK30" i="5"/>
  <c r="BJ30" i="5"/>
  <c r="BI30" i="5"/>
  <c r="BH30" i="5"/>
  <c r="BG30" i="5"/>
  <c r="BF30" i="5"/>
  <c r="BE30" i="5" s="1"/>
  <c r="BD30" i="5"/>
  <c r="BC30" i="5"/>
  <c r="BA30" i="5"/>
  <c r="AQ30" i="5"/>
  <c r="AR30" i="5" s="1"/>
  <c r="AP30" i="5"/>
  <c r="AY30" i="5" s="1"/>
  <c r="AO30" i="5"/>
  <c r="AM30" i="5"/>
  <c r="AN30" i="5" s="1"/>
  <c r="AL30" i="5"/>
  <c r="AK30" i="5"/>
  <c r="BM29" i="5"/>
  <c r="BL29" i="5"/>
  <c r="BK29" i="5"/>
  <c r="BJ29" i="5"/>
  <c r="BI29" i="5"/>
  <c r="BH29" i="5"/>
  <c r="BG29" i="5"/>
  <c r="BF29" i="5"/>
  <c r="BD29" i="5" s="1"/>
  <c r="BC29" i="5"/>
  <c r="BA29" i="5"/>
  <c r="AU29" i="5"/>
  <c r="AT29" i="5"/>
  <c r="AD29" i="5" s="1"/>
  <c r="AS29" i="5"/>
  <c r="AC29" i="5" s="1"/>
  <c r="AR29" i="5"/>
  <c r="AQ29" i="5"/>
  <c r="AO29" i="5"/>
  <c r="AP29" i="5" s="1"/>
  <c r="AM29" i="5"/>
  <c r="AN29" i="5" s="1"/>
  <c r="AL29" i="5"/>
  <c r="AK29" i="5"/>
  <c r="BM28" i="5"/>
  <c r="BL28" i="5"/>
  <c r="BK28" i="5"/>
  <c r="BJ28" i="5"/>
  <c r="BI28" i="5"/>
  <c r="BH28" i="5"/>
  <c r="BG28" i="5"/>
  <c r="BD28" i="5" s="1"/>
  <c r="BF28" i="5"/>
  <c r="BC28" i="5" s="1"/>
  <c r="BA28" i="5"/>
  <c r="AR28" i="5"/>
  <c r="AU28" i="5" s="1"/>
  <c r="AQ28" i="5"/>
  <c r="AO28" i="5"/>
  <c r="AP28" i="5" s="1"/>
  <c r="AN28" i="5"/>
  <c r="AM28" i="5"/>
  <c r="AK28" i="5"/>
  <c r="AL28" i="5" s="1"/>
  <c r="BM27" i="5"/>
  <c r="BL27" i="5"/>
  <c r="BK27" i="5"/>
  <c r="BJ27" i="5"/>
  <c r="BI27" i="5"/>
  <c r="BH27" i="5"/>
  <c r="BG27" i="5"/>
  <c r="BF27" i="5"/>
  <c r="BA27" i="5"/>
  <c r="AR27" i="5"/>
  <c r="AW27" i="5" s="1"/>
  <c r="AQ27" i="5"/>
  <c r="AP27" i="5"/>
  <c r="AO27" i="5"/>
  <c r="AM27" i="5"/>
  <c r="AN27" i="5" s="1"/>
  <c r="AK27" i="5"/>
  <c r="AL27" i="5" s="1"/>
  <c r="AY27" i="5" s="1"/>
  <c r="BM26" i="5"/>
  <c r="BL26" i="5"/>
  <c r="BK26" i="5"/>
  <c r="BJ26" i="5"/>
  <c r="BI26" i="5"/>
  <c r="BH26" i="5"/>
  <c r="BG26" i="5"/>
  <c r="BF26" i="5"/>
  <c r="BA26" i="5"/>
  <c r="AY26" i="5"/>
  <c r="AQ26" i="5"/>
  <c r="AR26" i="5" s="1"/>
  <c r="AP26" i="5"/>
  <c r="AO26" i="5"/>
  <c r="AM26" i="5"/>
  <c r="AN26" i="5" s="1"/>
  <c r="AL26" i="5"/>
  <c r="AK26" i="5"/>
  <c r="BM25" i="5"/>
  <c r="BL25" i="5"/>
  <c r="BK25" i="5"/>
  <c r="BJ25" i="5"/>
  <c r="BI25" i="5"/>
  <c r="BH25" i="5"/>
  <c r="BG25" i="5"/>
  <c r="BF25" i="5"/>
  <c r="BA25" i="5"/>
  <c r="AQ25" i="5"/>
  <c r="AR25" i="5" s="1"/>
  <c r="AP25" i="5"/>
  <c r="AY25" i="5" s="1"/>
  <c r="AO25" i="5"/>
  <c r="AN25" i="5"/>
  <c r="AM25" i="5"/>
  <c r="AK25" i="5"/>
  <c r="AL25" i="5" s="1"/>
  <c r="BM24" i="5"/>
  <c r="BL24" i="5"/>
  <c r="BK24" i="5"/>
  <c r="BJ24" i="5"/>
  <c r="BI24" i="5"/>
  <c r="BH24" i="5"/>
  <c r="BG24" i="5"/>
  <c r="BF24" i="5"/>
  <c r="BC24" i="5" s="1"/>
  <c r="BE24" i="5" s="1"/>
  <c r="BD24" i="5"/>
  <c r="BA24" i="5"/>
  <c r="AR24" i="5"/>
  <c r="AU24" i="5" s="1"/>
  <c r="AQ24" i="5"/>
  <c r="AO24" i="5"/>
  <c r="AP24" i="5" s="1"/>
  <c r="AN24" i="5"/>
  <c r="AM24" i="5"/>
  <c r="AK24" i="5"/>
  <c r="AL24" i="5" s="1"/>
  <c r="BM23" i="5"/>
  <c r="BL23" i="5"/>
  <c r="BK23" i="5"/>
  <c r="BE23" i="5" s="1"/>
  <c r="BJ23" i="5"/>
  <c r="BI23" i="5"/>
  <c r="BH23" i="5"/>
  <c r="BG23" i="5"/>
  <c r="BF23" i="5"/>
  <c r="BD23" i="5"/>
  <c r="BC23" i="5"/>
  <c r="BA23" i="5"/>
  <c r="AQ23" i="5"/>
  <c r="AR23" i="5" s="1"/>
  <c r="AO23" i="5"/>
  <c r="AP23" i="5" s="1"/>
  <c r="AN23" i="5"/>
  <c r="AM23" i="5"/>
  <c r="AL23" i="5"/>
  <c r="AK23" i="5"/>
  <c r="BM22" i="5"/>
  <c r="BL22" i="5"/>
  <c r="BK22" i="5"/>
  <c r="BJ22" i="5"/>
  <c r="BI22" i="5"/>
  <c r="BH22" i="5"/>
  <c r="BG22" i="5"/>
  <c r="BF22" i="5"/>
  <c r="BE22" i="5" s="1"/>
  <c r="BD22" i="5"/>
  <c r="BC22" i="5"/>
  <c r="BA22" i="5"/>
  <c r="AV22" i="5"/>
  <c r="AU22" i="5"/>
  <c r="AR22" i="5"/>
  <c r="AW22" i="5" s="1"/>
  <c r="AQ22" i="5"/>
  <c r="AP22" i="5"/>
  <c r="AY22" i="5" s="1"/>
  <c r="AO22" i="5"/>
  <c r="AM22" i="5"/>
  <c r="AN22" i="5" s="1"/>
  <c r="AL22" i="5"/>
  <c r="AK22" i="5"/>
  <c r="BM21" i="5"/>
  <c r="BL21" i="5"/>
  <c r="BK21" i="5"/>
  <c r="BJ21" i="5"/>
  <c r="BI21" i="5"/>
  <c r="BH21" i="5"/>
  <c r="BD21" i="5" s="1"/>
  <c r="BG21" i="5"/>
  <c r="BF21" i="5"/>
  <c r="BC21" i="5"/>
  <c r="BA21" i="5"/>
  <c r="AU21" i="5"/>
  <c r="AT21" i="5"/>
  <c r="AD21" i="5" s="1"/>
  <c r="AS21" i="5"/>
  <c r="AC21" i="5" s="1"/>
  <c r="AR21" i="5"/>
  <c r="AV21" i="5" s="1"/>
  <c r="AQ21" i="5"/>
  <c r="AO21" i="5"/>
  <c r="AP21" i="5" s="1"/>
  <c r="AM21" i="5"/>
  <c r="AN21" i="5" s="1"/>
  <c r="AL21" i="5"/>
  <c r="AK21" i="5"/>
  <c r="BM20" i="5"/>
  <c r="BL20" i="5"/>
  <c r="BK20" i="5"/>
  <c r="BJ20" i="5"/>
  <c r="BI20" i="5"/>
  <c r="BH20" i="5"/>
  <c r="BG20" i="5"/>
  <c r="BD20" i="5" s="1"/>
  <c r="BF20" i="5"/>
  <c r="BC20" i="5" s="1"/>
  <c r="BA20" i="5"/>
  <c r="AR20" i="5"/>
  <c r="AU20" i="5" s="1"/>
  <c r="AQ20" i="5"/>
  <c r="AO20" i="5"/>
  <c r="AP20" i="5" s="1"/>
  <c r="AN20" i="5"/>
  <c r="AM20" i="5"/>
  <c r="AK20" i="5"/>
  <c r="AL20" i="5" s="1"/>
  <c r="BM19" i="5"/>
  <c r="BL19" i="5"/>
  <c r="BK19" i="5"/>
  <c r="BJ19" i="5"/>
  <c r="BI19" i="5"/>
  <c r="BH19" i="5"/>
  <c r="BG19" i="5"/>
  <c r="BF19" i="5"/>
  <c r="BA19" i="5"/>
  <c r="AR19" i="5"/>
  <c r="AW19" i="5" s="1"/>
  <c r="AQ19" i="5"/>
  <c r="AP19" i="5"/>
  <c r="AX19" i="5" s="1"/>
  <c r="AO19" i="5"/>
  <c r="AM19" i="5"/>
  <c r="AN19" i="5" s="1"/>
  <c r="AK19" i="5"/>
  <c r="AL19" i="5" s="1"/>
  <c r="AY19" i="5" s="1"/>
  <c r="BM18" i="5"/>
  <c r="BL18" i="5"/>
  <c r="BK18" i="5"/>
  <c r="BJ18" i="5"/>
  <c r="BI18" i="5"/>
  <c r="BH18" i="5"/>
  <c r="BG18" i="5"/>
  <c r="BF18" i="5"/>
  <c r="BA18" i="5"/>
  <c r="AY18" i="5"/>
  <c r="AQ18" i="5"/>
  <c r="AR18" i="5" s="1"/>
  <c r="AP18" i="5"/>
  <c r="AX18" i="5" s="1"/>
  <c r="AO18" i="5"/>
  <c r="AM18" i="5"/>
  <c r="AN18" i="5" s="1"/>
  <c r="AL18" i="5"/>
  <c r="AK18" i="5"/>
  <c r="BM17" i="5"/>
  <c r="BL17" i="5"/>
  <c r="BK17" i="5"/>
  <c r="BJ17" i="5"/>
  <c r="BI17" i="5"/>
  <c r="BH17" i="5"/>
  <c r="BG17" i="5"/>
  <c r="BF17" i="5"/>
  <c r="BA17" i="5"/>
  <c r="AQ17" i="5"/>
  <c r="AR17" i="5" s="1"/>
  <c r="AP17" i="5"/>
  <c r="AY17" i="5" s="1"/>
  <c r="AO17" i="5"/>
  <c r="AN17" i="5"/>
  <c r="AM17" i="5"/>
  <c r="AK17" i="5"/>
  <c r="AL17" i="5" s="1"/>
  <c r="BM16" i="5"/>
  <c r="BL16" i="5"/>
  <c r="BK16" i="5"/>
  <c r="BJ16" i="5"/>
  <c r="BI16" i="5"/>
  <c r="BH16" i="5"/>
  <c r="BG16" i="5"/>
  <c r="BF16" i="5"/>
  <c r="BC16" i="5" s="1"/>
  <c r="BE16" i="5" s="1"/>
  <c r="BD16" i="5"/>
  <c r="BA16" i="5"/>
  <c r="AR16" i="5"/>
  <c r="AU16" i="5" s="1"/>
  <c r="AQ16" i="5"/>
  <c r="AO16" i="5"/>
  <c r="AP16" i="5" s="1"/>
  <c r="AN16" i="5"/>
  <c r="AM16" i="5"/>
  <c r="AK16" i="5"/>
  <c r="AL16" i="5" s="1"/>
  <c r="BE8" i="5"/>
  <c r="AK8" i="5"/>
  <c r="AK7" i="5"/>
  <c r="AK6" i="5"/>
  <c r="AK5" i="5"/>
  <c r="AK4" i="5"/>
  <c r="AK3" i="5"/>
  <c r="AK2" i="5"/>
  <c r="BH1011" i="1"/>
  <c r="BG1011" i="1"/>
  <c r="BF1011" i="1"/>
  <c r="BE1011" i="1"/>
  <c r="BD1011" i="1"/>
  <c r="BC1011" i="1"/>
  <c r="BB1011" i="1"/>
  <c r="BA1011" i="1"/>
  <c r="AZ1011" i="1"/>
  <c r="AY1011" i="1"/>
  <c r="AX1011" i="1"/>
  <c r="AW1011" i="1"/>
  <c r="AV1011" i="1"/>
  <c r="AU1011" i="1"/>
  <c r="AT1011" i="1"/>
  <c r="AS1011" i="1"/>
  <c r="AR1011" i="1"/>
  <c r="AQ1011" i="1"/>
  <c r="AP1011" i="1"/>
  <c r="AO1011" i="1"/>
  <c r="AN1011" i="1"/>
  <c r="AM1011" i="1"/>
  <c r="AL1011" i="1"/>
  <c r="AK1011" i="1"/>
  <c r="AC1011" i="1"/>
  <c r="AD1011" i="1" s="1"/>
  <c r="AA1011" i="1"/>
  <c r="AB1011" i="1" s="1"/>
  <c r="Z1011" i="1"/>
  <c r="BH1010" i="1"/>
  <c r="BG1010" i="1"/>
  <c r="BF1010" i="1"/>
  <c r="BE1010" i="1"/>
  <c r="BD1010" i="1"/>
  <c r="BC1010" i="1"/>
  <c r="BB1010" i="1"/>
  <c r="BA1010" i="1"/>
  <c r="AZ1010" i="1"/>
  <c r="AY1010" i="1"/>
  <c r="AX1010" i="1"/>
  <c r="AW1010" i="1"/>
  <c r="AV1010" i="1"/>
  <c r="AU1010" i="1"/>
  <c r="AT1010" i="1"/>
  <c r="AS1010" i="1"/>
  <c r="AR1010" i="1"/>
  <c r="AQ1010" i="1"/>
  <c r="AP1010" i="1"/>
  <c r="AO1010" i="1"/>
  <c r="AN1010" i="1"/>
  <c r="AM1010" i="1"/>
  <c r="AL1010" i="1"/>
  <c r="AK1010" i="1"/>
  <c r="Z1010" i="1" s="1"/>
  <c r="AC1010" i="1"/>
  <c r="AD1010" i="1" s="1"/>
  <c r="AB1010" i="1"/>
  <c r="AH1010" i="1" s="1"/>
  <c r="AA1010" i="1"/>
  <c r="BH1009" i="1"/>
  <c r="BG1009" i="1"/>
  <c r="BF1009" i="1"/>
  <c r="BE1009" i="1"/>
  <c r="BD1009" i="1"/>
  <c r="BC1009" i="1"/>
  <c r="BB1009" i="1"/>
  <c r="BA1009" i="1"/>
  <c r="AZ1009" i="1"/>
  <c r="AY1009" i="1"/>
  <c r="AX1009" i="1"/>
  <c r="AW1009" i="1"/>
  <c r="AV1009" i="1"/>
  <c r="AU1009" i="1"/>
  <c r="AT1009" i="1"/>
  <c r="AS1009" i="1"/>
  <c r="AR1009" i="1"/>
  <c r="AQ1009" i="1"/>
  <c r="AP1009" i="1"/>
  <c r="AO1009" i="1"/>
  <c r="AN1009" i="1"/>
  <c r="AM1009" i="1"/>
  <c r="AL1009" i="1"/>
  <c r="AK1009" i="1"/>
  <c r="Z1009" i="1" s="1"/>
  <c r="AG1009" i="1"/>
  <c r="AE1009" i="1"/>
  <c r="AI1009" i="1" s="1"/>
  <c r="S1009" i="1" s="1"/>
  <c r="AD1009" i="1"/>
  <c r="AC1009" i="1"/>
  <c r="AA1009" i="1"/>
  <c r="AB1009" i="1" s="1"/>
  <c r="BH1008" i="1"/>
  <c r="BG1008" i="1"/>
  <c r="BF1008" i="1"/>
  <c r="BE1008" i="1"/>
  <c r="BD1008" i="1"/>
  <c r="BC1008" i="1"/>
  <c r="BB1008" i="1"/>
  <c r="BA1008" i="1"/>
  <c r="AZ1008" i="1"/>
  <c r="AY1008" i="1"/>
  <c r="AX1008" i="1"/>
  <c r="AW1008" i="1"/>
  <c r="AV1008" i="1"/>
  <c r="AU1008" i="1"/>
  <c r="AT1008" i="1"/>
  <c r="AS1008" i="1"/>
  <c r="AR1008" i="1"/>
  <c r="AQ1008" i="1"/>
  <c r="AP1008" i="1"/>
  <c r="AO1008" i="1"/>
  <c r="AN1008" i="1"/>
  <c r="AM1008" i="1"/>
  <c r="AL1008" i="1"/>
  <c r="AK1008" i="1"/>
  <c r="Z1008" i="1" s="1"/>
  <c r="AD1008" i="1"/>
  <c r="AG1008" i="1" s="1"/>
  <c r="AC1008" i="1"/>
  <c r="AA1008" i="1"/>
  <c r="AB1008" i="1" s="1"/>
  <c r="BH1007" i="1"/>
  <c r="BG1007" i="1"/>
  <c r="BF1007" i="1"/>
  <c r="BE1007" i="1"/>
  <c r="BD1007" i="1"/>
  <c r="BC1007" i="1"/>
  <c r="BB1007" i="1"/>
  <c r="BA1007" i="1"/>
  <c r="AZ1007" i="1"/>
  <c r="AY1007" i="1"/>
  <c r="AX1007" i="1"/>
  <c r="AW1007" i="1"/>
  <c r="AV1007" i="1"/>
  <c r="AU1007" i="1"/>
  <c r="AT1007" i="1"/>
  <c r="AS1007" i="1"/>
  <c r="AR1007" i="1"/>
  <c r="AQ1007" i="1"/>
  <c r="AP1007" i="1"/>
  <c r="AO1007" i="1"/>
  <c r="AN1007" i="1"/>
  <c r="AM1007" i="1"/>
  <c r="AL1007" i="1"/>
  <c r="AK1007" i="1"/>
  <c r="Z1007" i="1" s="1"/>
  <c r="AD1007" i="1"/>
  <c r="AE1007" i="1" s="1"/>
  <c r="AI1007" i="1" s="1"/>
  <c r="S1007" i="1" s="1"/>
  <c r="AC1007" i="1"/>
  <c r="AB1007" i="1"/>
  <c r="AF1007" i="1" s="1"/>
  <c r="AA1007" i="1"/>
  <c r="BH1006" i="1"/>
  <c r="BG1006" i="1"/>
  <c r="BF1006" i="1"/>
  <c r="BE1006" i="1"/>
  <c r="BD1006" i="1"/>
  <c r="BC1006" i="1"/>
  <c r="BB1006" i="1"/>
  <c r="BA1006" i="1"/>
  <c r="AZ1006" i="1"/>
  <c r="AY1006" i="1"/>
  <c r="AX1006" i="1"/>
  <c r="AW1006" i="1"/>
  <c r="AV1006" i="1"/>
  <c r="AU1006" i="1"/>
  <c r="AT1006" i="1"/>
  <c r="AS1006" i="1"/>
  <c r="AR1006" i="1"/>
  <c r="AQ1006" i="1"/>
  <c r="AP1006" i="1"/>
  <c r="Z1006" i="1" s="1"/>
  <c r="AO1006" i="1"/>
  <c r="AN1006" i="1"/>
  <c r="AM1006" i="1"/>
  <c r="AL1006" i="1"/>
  <c r="AK1006" i="1"/>
  <c r="AH1006" i="1"/>
  <c r="AF1006" i="1"/>
  <c r="AC1006" i="1"/>
  <c r="AD1006" i="1" s="1"/>
  <c r="AB1006" i="1"/>
  <c r="AA1006" i="1"/>
  <c r="BH1005" i="1"/>
  <c r="BG1005" i="1"/>
  <c r="BF1005" i="1"/>
  <c r="BE1005" i="1"/>
  <c r="BD1005" i="1"/>
  <c r="BC1005" i="1"/>
  <c r="BB1005" i="1"/>
  <c r="BA1005" i="1"/>
  <c r="AZ1005" i="1"/>
  <c r="AY1005" i="1"/>
  <c r="AX1005" i="1"/>
  <c r="AW1005" i="1"/>
  <c r="AV1005" i="1"/>
  <c r="AU1005" i="1"/>
  <c r="AT1005" i="1"/>
  <c r="AS1005" i="1"/>
  <c r="AR1005" i="1"/>
  <c r="AQ1005" i="1"/>
  <c r="AP1005" i="1"/>
  <c r="AO1005" i="1"/>
  <c r="AN1005" i="1"/>
  <c r="AM1005" i="1"/>
  <c r="AL1005" i="1"/>
  <c r="AK1005" i="1"/>
  <c r="Z1005" i="1" s="1"/>
  <c r="AC1005" i="1"/>
  <c r="AD1005" i="1" s="1"/>
  <c r="AB1005" i="1"/>
  <c r="AH1005" i="1" s="1"/>
  <c r="AA1005" i="1"/>
  <c r="BH1004" i="1"/>
  <c r="BG1004" i="1"/>
  <c r="BF1004" i="1"/>
  <c r="BE1004" i="1"/>
  <c r="BD1004" i="1"/>
  <c r="BC1004" i="1"/>
  <c r="BB1004" i="1"/>
  <c r="BA1004" i="1"/>
  <c r="AZ1004" i="1"/>
  <c r="AY1004" i="1"/>
  <c r="AX1004" i="1"/>
  <c r="AW1004" i="1"/>
  <c r="AV1004" i="1"/>
  <c r="AU1004" i="1"/>
  <c r="AT1004" i="1"/>
  <c r="AS1004" i="1"/>
  <c r="AR1004" i="1"/>
  <c r="AQ1004" i="1"/>
  <c r="AP1004" i="1"/>
  <c r="AO1004" i="1"/>
  <c r="AN1004" i="1"/>
  <c r="Z1004" i="1" s="1"/>
  <c r="AM1004" i="1"/>
  <c r="AL1004" i="1"/>
  <c r="AK1004" i="1"/>
  <c r="AE1004" i="1"/>
  <c r="AI1004" i="1" s="1"/>
  <c r="S1004" i="1" s="1"/>
  <c r="AD1004" i="1"/>
  <c r="AG1004" i="1" s="1"/>
  <c r="AC1004" i="1"/>
  <c r="AA1004" i="1"/>
  <c r="AB1004" i="1" s="1"/>
  <c r="BH1003" i="1"/>
  <c r="BG1003" i="1"/>
  <c r="BF1003" i="1"/>
  <c r="BE1003" i="1"/>
  <c r="BD1003" i="1"/>
  <c r="BC1003" i="1"/>
  <c r="BB1003" i="1"/>
  <c r="BA1003" i="1"/>
  <c r="AZ1003" i="1"/>
  <c r="AY1003" i="1"/>
  <c r="AX1003" i="1"/>
  <c r="AW1003" i="1"/>
  <c r="AV1003" i="1"/>
  <c r="AU1003" i="1"/>
  <c r="AT1003" i="1"/>
  <c r="AS1003" i="1"/>
  <c r="AR1003" i="1"/>
  <c r="AQ1003" i="1"/>
  <c r="AP1003" i="1"/>
  <c r="AO1003" i="1"/>
  <c r="AN1003" i="1"/>
  <c r="AM1003" i="1"/>
  <c r="AL1003" i="1"/>
  <c r="AK1003" i="1"/>
  <c r="AC1003" i="1"/>
  <c r="AD1003" i="1" s="1"/>
  <c r="AA1003" i="1"/>
  <c r="AB1003" i="1" s="1"/>
  <c r="Z1003" i="1"/>
  <c r="BH1002" i="1"/>
  <c r="BG1002" i="1"/>
  <c r="BF1002" i="1"/>
  <c r="BE1002" i="1"/>
  <c r="BD1002" i="1"/>
  <c r="BC1002" i="1"/>
  <c r="BB1002" i="1"/>
  <c r="BA1002" i="1"/>
  <c r="AZ1002" i="1"/>
  <c r="AY1002" i="1"/>
  <c r="AX1002" i="1"/>
  <c r="AW1002" i="1"/>
  <c r="AV1002" i="1"/>
  <c r="AU1002" i="1"/>
  <c r="AT1002" i="1"/>
  <c r="AS1002" i="1"/>
  <c r="AR1002" i="1"/>
  <c r="AQ1002" i="1"/>
  <c r="AP1002" i="1"/>
  <c r="AO1002" i="1"/>
  <c r="AN1002" i="1"/>
  <c r="AM1002" i="1"/>
  <c r="AL1002" i="1"/>
  <c r="AK1002" i="1"/>
  <c r="Z1002" i="1" s="1"/>
  <c r="AC1002" i="1"/>
  <c r="AD1002" i="1" s="1"/>
  <c r="AB1002" i="1"/>
  <c r="AH1002" i="1" s="1"/>
  <c r="AA1002" i="1"/>
  <c r="BH1001" i="1"/>
  <c r="BG1001" i="1"/>
  <c r="BF1001" i="1"/>
  <c r="BE1001" i="1"/>
  <c r="BD1001" i="1"/>
  <c r="BC1001" i="1"/>
  <c r="BB1001" i="1"/>
  <c r="BA1001" i="1"/>
  <c r="AZ1001" i="1"/>
  <c r="AY1001" i="1"/>
  <c r="AX1001" i="1"/>
  <c r="AW1001" i="1"/>
  <c r="AV1001" i="1"/>
  <c r="AU1001" i="1"/>
  <c r="AT1001" i="1"/>
  <c r="AS1001" i="1"/>
  <c r="AR1001" i="1"/>
  <c r="AQ1001" i="1"/>
  <c r="AP1001" i="1"/>
  <c r="AO1001" i="1"/>
  <c r="AN1001" i="1"/>
  <c r="AM1001" i="1"/>
  <c r="AL1001" i="1"/>
  <c r="AK1001" i="1"/>
  <c r="Z1001" i="1" s="1"/>
  <c r="AG1001" i="1"/>
  <c r="AE1001" i="1"/>
  <c r="AI1001" i="1" s="1"/>
  <c r="S1001" i="1" s="1"/>
  <c r="AD1001" i="1"/>
  <c r="AC1001" i="1"/>
  <c r="AA1001" i="1"/>
  <c r="AB1001" i="1" s="1"/>
  <c r="BH1000" i="1"/>
  <c r="BG1000" i="1"/>
  <c r="BF1000" i="1"/>
  <c r="BE1000" i="1"/>
  <c r="BD1000" i="1"/>
  <c r="BC1000" i="1"/>
  <c r="BB1000" i="1"/>
  <c r="BA1000" i="1"/>
  <c r="AZ1000" i="1"/>
  <c r="AY1000" i="1"/>
  <c r="AX1000" i="1"/>
  <c r="AW1000" i="1"/>
  <c r="AV1000" i="1"/>
  <c r="AU1000" i="1"/>
  <c r="AT1000" i="1"/>
  <c r="AS1000" i="1"/>
  <c r="AR1000" i="1"/>
  <c r="AQ1000" i="1"/>
  <c r="AP1000" i="1"/>
  <c r="AO1000" i="1"/>
  <c r="AN1000" i="1"/>
  <c r="AM1000" i="1"/>
  <c r="AL1000" i="1"/>
  <c r="AK1000" i="1"/>
  <c r="Z1000" i="1" s="1"/>
  <c r="AD1000" i="1"/>
  <c r="AG1000" i="1" s="1"/>
  <c r="AC1000" i="1"/>
  <c r="AA1000" i="1"/>
  <c r="AB1000" i="1" s="1"/>
  <c r="BH999" i="1"/>
  <c r="BG999" i="1"/>
  <c r="BF999" i="1"/>
  <c r="BE999" i="1"/>
  <c r="BD999" i="1"/>
  <c r="BC999" i="1"/>
  <c r="BB999" i="1"/>
  <c r="BA999" i="1"/>
  <c r="AZ999" i="1"/>
  <c r="AY999" i="1"/>
  <c r="AX999" i="1"/>
  <c r="AW999" i="1"/>
  <c r="AV999" i="1"/>
  <c r="AU999" i="1"/>
  <c r="AT999" i="1"/>
  <c r="AS999" i="1"/>
  <c r="AR999" i="1"/>
  <c r="AQ999" i="1"/>
  <c r="AP999" i="1"/>
  <c r="AO999" i="1"/>
  <c r="AN999" i="1"/>
  <c r="AM999" i="1"/>
  <c r="AL999" i="1"/>
  <c r="AK999" i="1"/>
  <c r="Z999" i="1" s="1"/>
  <c r="AD999" i="1"/>
  <c r="AE999" i="1" s="1"/>
  <c r="AI999" i="1" s="1"/>
  <c r="S999" i="1" s="1"/>
  <c r="AC999" i="1"/>
  <c r="AB999" i="1"/>
  <c r="AF999" i="1" s="1"/>
  <c r="AA999" i="1"/>
  <c r="BH998" i="1"/>
  <c r="BG998" i="1"/>
  <c r="BF998" i="1"/>
  <c r="BE998" i="1"/>
  <c r="BD998" i="1"/>
  <c r="BC998" i="1"/>
  <c r="BB998" i="1"/>
  <c r="BA998" i="1"/>
  <c r="AZ998" i="1"/>
  <c r="AY998" i="1"/>
  <c r="AX998" i="1"/>
  <c r="AW998" i="1"/>
  <c r="AV998" i="1"/>
  <c r="AU998" i="1"/>
  <c r="AT998" i="1"/>
  <c r="AS998" i="1"/>
  <c r="AR998" i="1"/>
  <c r="AQ998" i="1"/>
  <c r="AP998" i="1"/>
  <c r="AO998" i="1"/>
  <c r="Z998" i="1" s="1"/>
  <c r="AN998" i="1"/>
  <c r="AM998" i="1"/>
  <c r="AL998" i="1"/>
  <c r="AK998" i="1"/>
  <c r="AH998" i="1"/>
  <c r="AF998" i="1"/>
  <c r="AC998" i="1"/>
  <c r="AD998" i="1" s="1"/>
  <c r="AB998" i="1"/>
  <c r="AA998" i="1"/>
  <c r="BH997" i="1"/>
  <c r="BG997" i="1"/>
  <c r="BF997" i="1"/>
  <c r="BE997" i="1"/>
  <c r="BD997" i="1"/>
  <c r="BC997" i="1"/>
  <c r="BB997" i="1"/>
  <c r="BA997" i="1"/>
  <c r="AZ997" i="1"/>
  <c r="AY997" i="1"/>
  <c r="AX997" i="1"/>
  <c r="AW997" i="1"/>
  <c r="AV997" i="1"/>
  <c r="AU997" i="1"/>
  <c r="AT997" i="1"/>
  <c r="AS997" i="1"/>
  <c r="AR997" i="1"/>
  <c r="AQ997" i="1"/>
  <c r="AP997" i="1"/>
  <c r="AO997" i="1"/>
  <c r="AN997" i="1"/>
  <c r="AM997" i="1"/>
  <c r="AL997" i="1"/>
  <c r="AK997" i="1"/>
  <c r="Z997" i="1" s="1"/>
  <c r="AC997" i="1"/>
  <c r="AD997" i="1" s="1"/>
  <c r="AB997" i="1"/>
  <c r="AH997" i="1" s="1"/>
  <c r="AA997" i="1"/>
  <c r="BH996" i="1"/>
  <c r="BG996" i="1"/>
  <c r="BF996" i="1"/>
  <c r="BE996" i="1"/>
  <c r="BD996" i="1"/>
  <c r="BC996" i="1"/>
  <c r="BB996" i="1"/>
  <c r="BA996" i="1"/>
  <c r="AZ996" i="1"/>
  <c r="AY996" i="1"/>
  <c r="AX996" i="1"/>
  <c r="AW996" i="1"/>
  <c r="AV996" i="1"/>
  <c r="AU996" i="1"/>
  <c r="AT996" i="1"/>
  <c r="AS996" i="1"/>
  <c r="AR996" i="1"/>
  <c r="AQ996" i="1"/>
  <c r="AP996" i="1"/>
  <c r="AO996" i="1"/>
  <c r="AN996" i="1"/>
  <c r="Z996" i="1" s="1"/>
  <c r="AM996" i="1"/>
  <c r="AL996" i="1"/>
  <c r="AK996" i="1"/>
  <c r="AE996" i="1"/>
  <c r="AI996" i="1" s="1"/>
  <c r="S996" i="1" s="1"/>
  <c r="AD996" i="1"/>
  <c r="AG996" i="1" s="1"/>
  <c r="AC996" i="1"/>
  <c r="AA996" i="1"/>
  <c r="AB996" i="1" s="1"/>
  <c r="BH995" i="1"/>
  <c r="BG995" i="1"/>
  <c r="BF995" i="1"/>
  <c r="BE995" i="1"/>
  <c r="BD995" i="1"/>
  <c r="BC995" i="1"/>
  <c r="BB995" i="1"/>
  <c r="BA995" i="1"/>
  <c r="AZ995" i="1"/>
  <c r="AY995" i="1"/>
  <c r="AX995" i="1"/>
  <c r="AW995" i="1"/>
  <c r="AV995" i="1"/>
  <c r="AU995" i="1"/>
  <c r="AT995" i="1"/>
  <c r="AS995" i="1"/>
  <c r="AR995" i="1"/>
  <c r="AQ995" i="1"/>
  <c r="AP995" i="1"/>
  <c r="AO995" i="1"/>
  <c r="AN995" i="1"/>
  <c r="AM995" i="1"/>
  <c r="AL995" i="1"/>
  <c r="AK995" i="1"/>
  <c r="AC995" i="1"/>
  <c r="AD995" i="1" s="1"/>
  <c r="AA995" i="1"/>
  <c r="AB995" i="1" s="1"/>
  <c r="Z995" i="1"/>
  <c r="BH994" i="1"/>
  <c r="BG994" i="1"/>
  <c r="BF994" i="1"/>
  <c r="BE994" i="1"/>
  <c r="BD994" i="1"/>
  <c r="BC994" i="1"/>
  <c r="BB994" i="1"/>
  <c r="BA994" i="1"/>
  <c r="AZ994" i="1"/>
  <c r="AY994" i="1"/>
  <c r="AX994" i="1"/>
  <c r="AW994" i="1"/>
  <c r="AV994" i="1"/>
  <c r="AU994" i="1"/>
  <c r="AT994" i="1"/>
  <c r="AS994" i="1"/>
  <c r="AR994" i="1"/>
  <c r="AQ994" i="1"/>
  <c r="AP994" i="1"/>
  <c r="AO994" i="1"/>
  <c r="AN994" i="1"/>
  <c r="AM994" i="1"/>
  <c r="AL994" i="1"/>
  <c r="AK994" i="1"/>
  <c r="Z994" i="1" s="1"/>
  <c r="AC994" i="1"/>
  <c r="AD994" i="1" s="1"/>
  <c r="AB994" i="1"/>
  <c r="AH994" i="1" s="1"/>
  <c r="AA994" i="1"/>
  <c r="BH993" i="1"/>
  <c r="BG993" i="1"/>
  <c r="BF993" i="1"/>
  <c r="BE993" i="1"/>
  <c r="BD993" i="1"/>
  <c r="BC993" i="1"/>
  <c r="BB993" i="1"/>
  <c r="BA993" i="1"/>
  <c r="AZ993" i="1"/>
  <c r="AY993" i="1"/>
  <c r="AX993" i="1"/>
  <c r="AW993" i="1"/>
  <c r="AV993" i="1"/>
  <c r="AU993" i="1"/>
  <c r="AT993" i="1"/>
  <c r="AS993" i="1"/>
  <c r="AR993" i="1"/>
  <c r="AQ993" i="1"/>
  <c r="AP993" i="1"/>
  <c r="AO993" i="1"/>
  <c r="AN993" i="1"/>
  <c r="AM993" i="1"/>
  <c r="AL993" i="1"/>
  <c r="AK993" i="1"/>
  <c r="Z993" i="1" s="1"/>
  <c r="AG993" i="1"/>
  <c r="AE993" i="1"/>
  <c r="AI993" i="1" s="1"/>
  <c r="S993" i="1" s="1"/>
  <c r="AD993" i="1"/>
  <c r="AC993" i="1"/>
  <c r="AA993" i="1"/>
  <c r="AB993" i="1" s="1"/>
  <c r="BH992" i="1"/>
  <c r="BG992" i="1"/>
  <c r="BF992" i="1"/>
  <c r="BE992" i="1"/>
  <c r="BD992" i="1"/>
  <c r="BC992" i="1"/>
  <c r="BB992" i="1"/>
  <c r="BA992" i="1"/>
  <c r="AZ992" i="1"/>
  <c r="AY992" i="1"/>
  <c r="AX992" i="1"/>
  <c r="AW992" i="1"/>
  <c r="AV992" i="1"/>
  <c r="AU992" i="1"/>
  <c r="AT992" i="1"/>
  <c r="AS992" i="1"/>
  <c r="AR992" i="1"/>
  <c r="Z992" i="1" s="1"/>
  <c r="AQ992" i="1"/>
  <c r="AP992" i="1"/>
  <c r="AO992" i="1"/>
  <c r="AN992" i="1"/>
  <c r="AM992" i="1"/>
  <c r="AL992" i="1"/>
  <c r="AK992" i="1"/>
  <c r="AD992" i="1"/>
  <c r="AG992" i="1" s="1"/>
  <c r="AC992" i="1"/>
  <c r="AA992" i="1"/>
  <c r="AB992" i="1" s="1"/>
  <c r="BH991" i="1"/>
  <c r="BG991" i="1"/>
  <c r="BF991" i="1"/>
  <c r="BE991" i="1"/>
  <c r="BD991" i="1"/>
  <c r="BC991" i="1"/>
  <c r="BB991" i="1"/>
  <c r="BA991" i="1"/>
  <c r="AZ991" i="1"/>
  <c r="AY991" i="1"/>
  <c r="AX991" i="1"/>
  <c r="AW991" i="1"/>
  <c r="AV991" i="1"/>
  <c r="AU991" i="1"/>
  <c r="AT991" i="1"/>
  <c r="AS991" i="1"/>
  <c r="AR991" i="1"/>
  <c r="AQ991" i="1"/>
  <c r="AP991" i="1"/>
  <c r="AO991" i="1"/>
  <c r="AN991" i="1"/>
  <c r="AM991" i="1"/>
  <c r="AL991" i="1"/>
  <c r="AK991" i="1"/>
  <c r="Z991" i="1" s="1"/>
  <c r="AD991" i="1"/>
  <c r="AE991" i="1" s="1"/>
  <c r="AI991" i="1" s="1"/>
  <c r="S991" i="1" s="1"/>
  <c r="AC991" i="1"/>
  <c r="AB991" i="1"/>
  <c r="AF991" i="1" s="1"/>
  <c r="AA991" i="1"/>
  <c r="BH990" i="1"/>
  <c r="BG990" i="1"/>
  <c r="BF990" i="1"/>
  <c r="BE990" i="1"/>
  <c r="BD990" i="1"/>
  <c r="BC990" i="1"/>
  <c r="BB990" i="1"/>
  <c r="BA990" i="1"/>
  <c r="AZ990" i="1"/>
  <c r="AY990" i="1"/>
  <c r="AX990" i="1"/>
  <c r="AW990" i="1"/>
  <c r="AV990" i="1"/>
  <c r="AU990" i="1"/>
  <c r="AT990" i="1"/>
  <c r="AS990" i="1"/>
  <c r="AR990" i="1"/>
  <c r="AQ990" i="1"/>
  <c r="AP990" i="1"/>
  <c r="AO990" i="1"/>
  <c r="Z990" i="1" s="1"/>
  <c r="AN990" i="1"/>
  <c r="AM990" i="1"/>
  <c r="AL990" i="1"/>
  <c r="AK990" i="1"/>
  <c r="AH990" i="1"/>
  <c r="AF990" i="1"/>
  <c r="AC990" i="1"/>
  <c r="AD990" i="1" s="1"/>
  <c r="AB990" i="1"/>
  <c r="AA990" i="1"/>
  <c r="BH989" i="1"/>
  <c r="BG989" i="1"/>
  <c r="BF989" i="1"/>
  <c r="BE989" i="1"/>
  <c r="BD989" i="1"/>
  <c r="BC989" i="1"/>
  <c r="BB989" i="1"/>
  <c r="BA989" i="1"/>
  <c r="AZ989" i="1"/>
  <c r="AY989" i="1"/>
  <c r="AX989" i="1"/>
  <c r="AW989" i="1"/>
  <c r="AV989" i="1"/>
  <c r="AU989" i="1"/>
  <c r="AT989" i="1"/>
  <c r="AS989" i="1"/>
  <c r="AR989" i="1"/>
  <c r="AQ989" i="1"/>
  <c r="AP989" i="1"/>
  <c r="AO989" i="1"/>
  <c r="AN989" i="1"/>
  <c r="AM989" i="1"/>
  <c r="AL989" i="1"/>
  <c r="AK989" i="1"/>
  <c r="Z989" i="1" s="1"/>
  <c r="AC989" i="1"/>
  <c r="AD989" i="1" s="1"/>
  <c r="AB989" i="1"/>
  <c r="AH989" i="1" s="1"/>
  <c r="AA989" i="1"/>
  <c r="BH988" i="1"/>
  <c r="BG988" i="1"/>
  <c r="BF988" i="1"/>
  <c r="BE988" i="1"/>
  <c r="BD988" i="1"/>
  <c r="BC988" i="1"/>
  <c r="BB988" i="1"/>
  <c r="BA988" i="1"/>
  <c r="AZ988" i="1"/>
  <c r="AY988" i="1"/>
  <c r="AX988" i="1"/>
  <c r="AW988" i="1"/>
  <c r="AV988" i="1"/>
  <c r="AU988" i="1"/>
  <c r="AT988" i="1"/>
  <c r="AS988" i="1"/>
  <c r="AR988" i="1"/>
  <c r="AQ988" i="1"/>
  <c r="AP988" i="1"/>
  <c r="AO988" i="1"/>
  <c r="AN988" i="1"/>
  <c r="Z988" i="1" s="1"/>
  <c r="AM988" i="1"/>
  <c r="AL988" i="1"/>
  <c r="AK988" i="1"/>
  <c r="AE988" i="1"/>
  <c r="AI988" i="1" s="1"/>
  <c r="S988" i="1" s="1"/>
  <c r="AD988" i="1"/>
  <c r="AG988" i="1" s="1"/>
  <c r="AC988" i="1"/>
  <c r="AA988" i="1"/>
  <c r="AB988" i="1" s="1"/>
  <c r="BH987" i="1"/>
  <c r="BG987" i="1"/>
  <c r="BF987" i="1"/>
  <c r="BE987" i="1"/>
  <c r="BD987" i="1"/>
  <c r="BC987" i="1"/>
  <c r="BB987" i="1"/>
  <c r="BA987" i="1"/>
  <c r="AZ987" i="1"/>
  <c r="AY987" i="1"/>
  <c r="AX987" i="1"/>
  <c r="AW987" i="1"/>
  <c r="AV987" i="1"/>
  <c r="AU987" i="1"/>
  <c r="AT987" i="1"/>
  <c r="AS987" i="1"/>
  <c r="AR987" i="1"/>
  <c r="AQ987" i="1"/>
  <c r="AP987" i="1"/>
  <c r="AO987" i="1"/>
  <c r="AN987" i="1"/>
  <c r="AM987" i="1"/>
  <c r="AL987" i="1"/>
  <c r="AK987" i="1"/>
  <c r="AC987" i="1"/>
  <c r="AD987" i="1" s="1"/>
  <c r="AA987" i="1"/>
  <c r="AB987" i="1" s="1"/>
  <c r="Z987" i="1"/>
  <c r="BH986" i="1"/>
  <c r="BG986" i="1"/>
  <c r="BF986" i="1"/>
  <c r="BE986" i="1"/>
  <c r="BD986" i="1"/>
  <c r="BC986" i="1"/>
  <c r="BB986" i="1"/>
  <c r="BA986" i="1"/>
  <c r="AZ986" i="1"/>
  <c r="AY986" i="1"/>
  <c r="AX986" i="1"/>
  <c r="AW986" i="1"/>
  <c r="AV986" i="1"/>
  <c r="AU986" i="1"/>
  <c r="AT986" i="1"/>
  <c r="AS986" i="1"/>
  <c r="AR986" i="1"/>
  <c r="AQ986" i="1"/>
  <c r="AP986" i="1"/>
  <c r="AO986" i="1"/>
  <c r="AN986" i="1"/>
  <c r="AM986" i="1"/>
  <c r="AL986" i="1"/>
  <c r="AK986" i="1"/>
  <c r="Z986" i="1" s="1"/>
  <c r="AC986" i="1"/>
  <c r="AD986" i="1" s="1"/>
  <c r="AB986" i="1"/>
  <c r="AH986" i="1" s="1"/>
  <c r="AA986" i="1"/>
  <c r="BH985" i="1"/>
  <c r="BG985" i="1"/>
  <c r="BF985" i="1"/>
  <c r="BE985" i="1"/>
  <c r="BD985" i="1"/>
  <c r="BC985" i="1"/>
  <c r="BB985" i="1"/>
  <c r="BA985" i="1"/>
  <c r="AZ985" i="1"/>
  <c r="AY985" i="1"/>
  <c r="AX985" i="1"/>
  <c r="AW985" i="1"/>
  <c r="AV985" i="1"/>
  <c r="AU985" i="1"/>
  <c r="AT985" i="1"/>
  <c r="AS985" i="1"/>
  <c r="AR985" i="1"/>
  <c r="AQ985" i="1"/>
  <c r="AP985" i="1"/>
  <c r="AO985" i="1"/>
  <c r="AN985" i="1"/>
  <c r="AM985" i="1"/>
  <c r="AL985" i="1"/>
  <c r="AK985" i="1"/>
  <c r="Z985" i="1" s="1"/>
  <c r="AG985" i="1"/>
  <c r="AE985" i="1"/>
  <c r="AI985" i="1" s="1"/>
  <c r="S985" i="1" s="1"/>
  <c r="AD985" i="1"/>
  <c r="AC985" i="1"/>
  <c r="AA985" i="1"/>
  <c r="AB985" i="1" s="1"/>
  <c r="BH984" i="1"/>
  <c r="BG984" i="1"/>
  <c r="BF984" i="1"/>
  <c r="BE984" i="1"/>
  <c r="BD984" i="1"/>
  <c r="BC984" i="1"/>
  <c r="BB984" i="1"/>
  <c r="BA984" i="1"/>
  <c r="AZ984" i="1"/>
  <c r="AY984" i="1"/>
  <c r="AX984" i="1"/>
  <c r="AW984" i="1"/>
  <c r="AV984" i="1"/>
  <c r="AU984" i="1"/>
  <c r="AT984" i="1"/>
  <c r="AS984" i="1"/>
  <c r="AR984" i="1"/>
  <c r="Z984" i="1" s="1"/>
  <c r="AQ984" i="1"/>
  <c r="AP984" i="1"/>
  <c r="AO984" i="1"/>
  <c r="AN984" i="1"/>
  <c r="AM984" i="1"/>
  <c r="AL984" i="1"/>
  <c r="AK984" i="1"/>
  <c r="AD984" i="1"/>
  <c r="AG984" i="1" s="1"/>
  <c r="AC984" i="1"/>
  <c r="AA984" i="1"/>
  <c r="AB984" i="1" s="1"/>
  <c r="BH983" i="1"/>
  <c r="BG983" i="1"/>
  <c r="BF983" i="1"/>
  <c r="BE983" i="1"/>
  <c r="BD983" i="1"/>
  <c r="BC983" i="1"/>
  <c r="BB983" i="1"/>
  <c r="BA983" i="1"/>
  <c r="AZ983" i="1"/>
  <c r="AY983" i="1"/>
  <c r="AX983" i="1"/>
  <c r="AW983" i="1"/>
  <c r="AV983" i="1"/>
  <c r="AU983" i="1"/>
  <c r="AT983" i="1"/>
  <c r="AS983" i="1"/>
  <c r="AR983" i="1"/>
  <c r="AQ983" i="1"/>
  <c r="AP983" i="1"/>
  <c r="AO983" i="1"/>
  <c r="AN983" i="1"/>
  <c r="AM983" i="1"/>
  <c r="AL983" i="1"/>
  <c r="AK983" i="1"/>
  <c r="Z983" i="1" s="1"/>
  <c r="AD983" i="1"/>
  <c r="AE983" i="1" s="1"/>
  <c r="AI983" i="1" s="1"/>
  <c r="S983" i="1" s="1"/>
  <c r="AC983" i="1"/>
  <c r="AB983" i="1"/>
  <c r="AF983" i="1" s="1"/>
  <c r="AA983" i="1"/>
  <c r="BH982" i="1"/>
  <c r="BG982" i="1"/>
  <c r="BF982" i="1"/>
  <c r="BE982" i="1"/>
  <c r="BD982" i="1"/>
  <c r="BC982" i="1"/>
  <c r="BB982" i="1"/>
  <c r="BA982" i="1"/>
  <c r="AZ982" i="1"/>
  <c r="AY982" i="1"/>
  <c r="AX982" i="1"/>
  <c r="AW982" i="1"/>
  <c r="AV982" i="1"/>
  <c r="AU982" i="1"/>
  <c r="AT982" i="1"/>
  <c r="AS982" i="1"/>
  <c r="AR982" i="1"/>
  <c r="AQ982" i="1"/>
  <c r="AP982" i="1"/>
  <c r="AO982" i="1"/>
  <c r="Z982" i="1" s="1"/>
  <c r="AN982" i="1"/>
  <c r="AM982" i="1"/>
  <c r="AL982" i="1"/>
  <c r="AK982" i="1"/>
  <c r="AH982" i="1"/>
  <c r="AF982" i="1"/>
  <c r="AC982" i="1"/>
  <c r="AD982" i="1" s="1"/>
  <c r="AB982" i="1"/>
  <c r="AA982" i="1"/>
  <c r="BH981" i="1"/>
  <c r="BG981" i="1"/>
  <c r="BF981" i="1"/>
  <c r="BE981" i="1"/>
  <c r="BD981" i="1"/>
  <c r="BC981" i="1"/>
  <c r="BB981" i="1"/>
  <c r="BA981" i="1"/>
  <c r="AZ981" i="1"/>
  <c r="AY981" i="1"/>
  <c r="AX981" i="1"/>
  <c r="AW981" i="1"/>
  <c r="AV981" i="1"/>
  <c r="AU981" i="1"/>
  <c r="AT981" i="1"/>
  <c r="AS981" i="1"/>
  <c r="AR981" i="1"/>
  <c r="AQ981" i="1"/>
  <c r="AP981" i="1"/>
  <c r="AO981" i="1"/>
  <c r="AN981" i="1"/>
  <c r="AM981" i="1"/>
  <c r="AL981" i="1"/>
  <c r="AK981" i="1"/>
  <c r="Z981" i="1" s="1"/>
  <c r="AC981" i="1"/>
  <c r="AD981" i="1" s="1"/>
  <c r="AB981" i="1"/>
  <c r="AH981" i="1" s="1"/>
  <c r="AA981" i="1"/>
  <c r="BH980" i="1"/>
  <c r="BG980" i="1"/>
  <c r="BF980" i="1"/>
  <c r="BE980" i="1"/>
  <c r="BD980" i="1"/>
  <c r="BC980" i="1"/>
  <c r="BB980" i="1"/>
  <c r="BA980" i="1"/>
  <c r="AZ980" i="1"/>
  <c r="AY980" i="1"/>
  <c r="AX980" i="1"/>
  <c r="AW980" i="1"/>
  <c r="AV980" i="1"/>
  <c r="AU980" i="1"/>
  <c r="AT980" i="1"/>
  <c r="AS980" i="1"/>
  <c r="AR980" i="1"/>
  <c r="AQ980" i="1"/>
  <c r="AP980" i="1"/>
  <c r="AO980" i="1"/>
  <c r="AN980" i="1"/>
  <c r="Z980" i="1" s="1"/>
  <c r="AM980" i="1"/>
  <c r="AL980" i="1"/>
  <c r="AK980" i="1"/>
  <c r="AE980" i="1"/>
  <c r="AI980" i="1" s="1"/>
  <c r="S980" i="1" s="1"/>
  <c r="AD980" i="1"/>
  <c r="AG980" i="1" s="1"/>
  <c r="AC980" i="1"/>
  <c r="AA980" i="1"/>
  <c r="AB980" i="1" s="1"/>
  <c r="BH979" i="1"/>
  <c r="BG979" i="1"/>
  <c r="BF979" i="1"/>
  <c r="BE979" i="1"/>
  <c r="BD979" i="1"/>
  <c r="BC979" i="1"/>
  <c r="BB979" i="1"/>
  <c r="BA979" i="1"/>
  <c r="AZ979" i="1"/>
  <c r="AY979" i="1"/>
  <c r="AX979" i="1"/>
  <c r="AW979" i="1"/>
  <c r="AV979" i="1"/>
  <c r="AU979" i="1"/>
  <c r="AT979" i="1"/>
  <c r="AS979" i="1"/>
  <c r="AR979" i="1"/>
  <c r="AQ979" i="1"/>
  <c r="AP979" i="1"/>
  <c r="AO979" i="1"/>
  <c r="AN979" i="1"/>
  <c r="AM979" i="1"/>
  <c r="AL979" i="1"/>
  <c r="AK979" i="1"/>
  <c r="AC979" i="1"/>
  <c r="AD979" i="1" s="1"/>
  <c r="AA979" i="1"/>
  <c r="AB979" i="1" s="1"/>
  <c r="Z979" i="1"/>
  <c r="BH978" i="1"/>
  <c r="BG978" i="1"/>
  <c r="BF978" i="1"/>
  <c r="BE978" i="1"/>
  <c r="BD978" i="1"/>
  <c r="BC978" i="1"/>
  <c r="BB978" i="1"/>
  <c r="BA978" i="1"/>
  <c r="AZ978" i="1"/>
  <c r="AY978" i="1"/>
  <c r="AX978" i="1"/>
  <c r="AW978" i="1"/>
  <c r="AV978" i="1"/>
  <c r="AU978" i="1"/>
  <c r="AT978" i="1"/>
  <c r="AS978" i="1"/>
  <c r="AR978" i="1"/>
  <c r="AQ978" i="1"/>
  <c r="AP978" i="1"/>
  <c r="AO978" i="1"/>
  <c r="AN978" i="1"/>
  <c r="AM978" i="1"/>
  <c r="AL978" i="1"/>
  <c r="AK978" i="1"/>
  <c r="Z978" i="1" s="1"/>
  <c r="AC978" i="1"/>
  <c r="AD978" i="1" s="1"/>
  <c r="AB978" i="1"/>
  <c r="AH978" i="1" s="1"/>
  <c r="AA978" i="1"/>
  <c r="BH977" i="1"/>
  <c r="BG977" i="1"/>
  <c r="BF977" i="1"/>
  <c r="BE977" i="1"/>
  <c r="BD977" i="1"/>
  <c r="BC977" i="1"/>
  <c r="BB977" i="1"/>
  <c r="BA977" i="1"/>
  <c r="AZ977" i="1"/>
  <c r="AY977" i="1"/>
  <c r="AX977" i="1"/>
  <c r="AW977" i="1"/>
  <c r="AV977" i="1"/>
  <c r="AU977" i="1"/>
  <c r="AT977" i="1"/>
  <c r="AS977" i="1"/>
  <c r="AR977" i="1"/>
  <c r="AQ977" i="1"/>
  <c r="AP977" i="1"/>
  <c r="AO977" i="1"/>
  <c r="AN977" i="1"/>
  <c r="AM977" i="1"/>
  <c r="AL977" i="1"/>
  <c r="AK977" i="1"/>
  <c r="Z977" i="1" s="1"/>
  <c r="AG977" i="1"/>
  <c r="AE977" i="1"/>
  <c r="AI977" i="1" s="1"/>
  <c r="S977" i="1" s="1"/>
  <c r="AD977" i="1"/>
  <c r="AC977" i="1"/>
  <c r="AA977" i="1"/>
  <c r="AB977" i="1" s="1"/>
  <c r="BH976" i="1"/>
  <c r="BG976" i="1"/>
  <c r="BF976" i="1"/>
  <c r="BE976" i="1"/>
  <c r="BD976" i="1"/>
  <c r="BC976" i="1"/>
  <c r="BB976" i="1"/>
  <c r="BA976" i="1"/>
  <c r="AZ976" i="1"/>
  <c r="AY976" i="1"/>
  <c r="AX976" i="1"/>
  <c r="AW976" i="1"/>
  <c r="AV976" i="1"/>
  <c r="AU976" i="1"/>
  <c r="AT976" i="1"/>
  <c r="AS976" i="1"/>
  <c r="AR976" i="1"/>
  <c r="Z976" i="1" s="1"/>
  <c r="AQ976" i="1"/>
  <c r="AP976" i="1"/>
  <c r="AO976" i="1"/>
  <c r="AN976" i="1"/>
  <c r="AM976" i="1"/>
  <c r="AL976" i="1"/>
  <c r="AK976" i="1"/>
  <c r="AD976" i="1"/>
  <c r="AG976" i="1" s="1"/>
  <c r="AC976" i="1"/>
  <c r="AA976" i="1"/>
  <c r="AB976" i="1" s="1"/>
  <c r="BH975" i="1"/>
  <c r="BG975" i="1"/>
  <c r="BF975" i="1"/>
  <c r="BE975" i="1"/>
  <c r="BD975" i="1"/>
  <c r="BC975" i="1"/>
  <c r="BB975" i="1"/>
  <c r="BA975" i="1"/>
  <c r="AZ975" i="1"/>
  <c r="AY975" i="1"/>
  <c r="AX975" i="1"/>
  <c r="AW975" i="1"/>
  <c r="AV975" i="1"/>
  <c r="AU975" i="1"/>
  <c r="AT975" i="1"/>
  <c r="AS975" i="1"/>
  <c r="AR975" i="1"/>
  <c r="AQ975" i="1"/>
  <c r="AP975" i="1"/>
  <c r="AO975" i="1"/>
  <c r="AN975" i="1"/>
  <c r="AM975" i="1"/>
  <c r="AL975" i="1"/>
  <c r="AK975" i="1"/>
  <c r="Z975" i="1" s="1"/>
  <c r="AD975" i="1"/>
  <c r="AE975" i="1" s="1"/>
  <c r="AI975" i="1" s="1"/>
  <c r="S975" i="1" s="1"/>
  <c r="AC975" i="1"/>
  <c r="AB975" i="1"/>
  <c r="AF975" i="1" s="1"/>
  <c r="AA975" i="1"/>
  <c r="BH974" i="1"/>
  <c r="BG974" i="1"/>
  <c r="BF974" i="1"/>
  <c r="BE974" i="1"/>
  <c r="BD974" i="1"/>
  <c r="BC974" i="1"/>
  <c r="BB974" i="1"/>
  <c r="BA974" i="1"/>
  <c r="AZ974" i="1"/>
  <c r="AY974" i="1"/>
  <c r="AX974" i="1"/>
  <c r="AW974" i="1"/>
  <c r="AV974" i="1"/>
  <c r="AU974" i="1"/>
  <c r="AT974" i="1"/>
  <c r="AS974" i="1"/>
  <c r="AR974" i="1"/>
  <c r="AQ974" i="1"/>
  <c r="AP974" i="1"/>
  <c r="AO974" i="1"/>
  <c r="Z974" i="1" s="1"/>
  <c r="AN974" i="1"/>
  <c r="AM974" i="1"/>
  <c r="AL974" i="1"/>
  <c r="AK974" i="1"/>
  <c r="AH974" i="1"/>
  <c r="AF974" i="1"/>
  <c r="AC974" i="1"/>
  <c r="AD974" i="1" s="1"/>
  <c r="AB974" i="1"/>
  <c r="AA974" i="1"/>
  <c r="BH973" i="1"/>
  <c r="BG973" i="1"/>
  <c r="BF973" i="1"/>
  <c r="BE973" i="1"/>
  <c r="BD973" i="1"/>
  <c r="BC973" i="1"/>
  <c r="BB973" i="1"/>
  <c r="BA973" i="1"/>
  <c r="AZ973" i="1"/>
  <c r="AY973" i="1"/>
  <c r="AX973" i="1"/>
  <c r="AW973" i="1"/>
  <c r="AV973" i="1"/>
  <c r="AU973" i="1"/>
  <c r="AT973" i="1"/>
  <c r="AS973" i="1"/>
  <c r="AR973" i="1"/>
  <c r="AQ973" i="1"/>
  <c r="AP973" i="1"/>
  <c r="AO973" i="1"/>
  <c r="AN973" i="1"/>
  <c r="AM973" i="1"/>
  <c r="AL973" i="1"/>
  <c r="AK973" i="1"/>
  <c r="Z973" i="1" s="1"/>
  <c r="AC973" i="1"/>
  <c r="AD973" i="1" s="1"/>
  <c r="AB973" i="1"/>
  <c r="AH973" i="1" s="1"/>
  <c r="AA973" i="1"/>
  <c r="BH972" i="1"/>
  <c r="BG972" i="1"/>
  <c r="BF972" i="1"/>
  <c r="BE972" i="1"/>
  <c r="BD972" i="1"/>
  <c r="BC972" i="1"/>
  <c r="BB972" i="1"/>
  <c r="BA972" i="1"/>
  <c r="AZ972" i="1"/>
  <c r="AY972" i="1"/>
  <c r="AX972" i="1"/>
  <c r="AW972" i="1"/>
  <c r="AV972" i="1"/>
  <c r="AU972" i="1"/>
  <c r="AT972" i="1"/>
  <c r="AS972" i="1"/>
  <c r="AR972" i="1"/>
  <c r="AQ972" i="1"/>
  <c r="AP972" i="1"/>
  <c r="AO972" i="1"/>
  <c r="AN972" i="1"/>
  <c r="Z972" i="1" s="1"/>
  <c r="AM972" i="1"/>
  <c r="AL972" i="1"/>
  <c r="AK972" i="1"/>
  <c r="AE972" i="1"/>
  <c r="AI972" i="1" s="1"/>
  <c r="S972" i="1" s="1"/>
  <c r="AD972" i="1"/>
  <c r="AG972" i="1" s="1"/>
  <c r="AC972" i="1"/>
  <c r="AA972" i="1"/>
  <c r="AB972" i="1" s="1"/>
  <c r="BH971" i="1"/>
  <c r="BG971" i="1"/>
  <c r="BF971" i="1"/>
  <c r="BE971" i="1"/>
  <c r="BD971" i="1"/>
  <c r="BC971" i="1"/>
  <c r="BB971" i="1"/>
  <c r="BA971" i="1"/>
  <c r="AZ971" i="1"/>
  <c r="AY971" i="1"/>
  <c r="AX971" i="1"/>
  <c r="AW971" i="1"/>
  <c r="AV971" i="1"/>
  <c r="AU971" i="1"/>
  <c r="AT971" i="1"/>
  <c r="AS971" i="1"/>
  <c r="AR971" i="1"/>
  <c r="AQ971" i="1"/>
  <c r="AP971" i="1"/>
  <c r="AO971" i="1"/>
  <c r="AN971" i="1"/>
  <c r="AM971" i="1"/>
  <c r="AL971" i="1"/>
  <c r="AK971" i="1"/>
  <c r="AC971" i="1"/>
  <c r="AD971" i="1" s="1"/>
  <c r="AA971" i="1"/>
  <c r="AB971" i="1" s="1"/>
  <c r="Z971" i="1"/>
  <c r="BH970" i="1"/>
  <c r="BG970" i="1"/>
  <c r="BF970" i="1"/>
  <c r="BE970" i="1"/>
  <c r="BD970" i="1"/>
  <c r="BC970" i="1"/>
  <c r="BB970" i="1"/>
  <c r="BA970" i="1"/>
  <c r="AZ970" i="1"/>
  <c r="AY970" i="1"/>
  <c r="AX970" i="1"/>
  <c r="AW970" i="1"/>
  <c r="AV970" i="1"/>
  <c r="AU970" i="1"/>
  <c r="AT970" i="1"/>
  <c r="AS970" i="1"/>
  <c r="AR970" i="1"/>
  <c r="AQ970" i="1"/>
  <c r="AP970" i="1"/>
  <c r="AO970" i="1"/>
  <c r="AN970" i="1"/>
  <c r="AM970" i="1"/>
  <c r="AL970" i="1"/>
  <c r="AK970" i="1"/>
  <c r="Z970" i="1" s="1"/>
  <c r="AC970" i="1"/>
  <c r="AD970" i="1" s="1"/>
  <c r="AB970" i="1"/>
  <c r="AH970" i="1" s="1"/>
  <c r="AA970" i="1"/>
  <c r="BH969" i="1"/>
  <c r="BG969" i="1"/>
  <c r="BF969" i="1"/>
  <c r="BE969" i="1"/>
  <c r="BD969" i="1"/>
  <c r="BC969" i="1"/>
  <c r="BB969" i="1"/>
  <c r="BA969" i="1"/>
  <c r="AZ969" i="1"/>
  <c r="AY969" i="1"/>
  <c r="AX969" i="1"/>
  <c r="AW969" i="1"/>
  <c r="AV969" i="1"/>
  <c r="AU969" i="1"/>
  <c r="AT969" i="1"/>
  <c r="AS969" i="1"/>
  <c r="AR969" i="1"/>
  <c r="AQ969" i="1"/>
  <c r="AP969" i="1"/>
  <c r="AO969" i="1"/>
  <c r="AN969" i="1"/>
  <c r="AM969" i="1"/>
  <c r="AL969" i="1"/>
  <c r="AK969" i="1"/>
  <c r="Z969" i="1" s="1"/>
  <c r="AG969" i="1"/>
  <c r="AE969" i="1"/>
  <c r="AI969" i="1" s="1"/>
  <c r="S969" i="1" s="1"/>
  <c r="AD969" i="1"/>
  <c r="AC969" i="1"/>
  <c r="AA969" i="1"/>
  <c r="AB969" i="1" s="1"/>
  <c r="BH968" i="1"/>
  <c r="BG968" i="1"/>
  <c r="BF968" i="1"/>
  <c r="BE968" i="1"/>
  <c r="BD968" i="1"/>
  <c r="BC968" i="1"/>
  <c r="BB968" i="1"/>
  <c r="BA968" i="1"/>
  <c r="AZ968" i="1"/>
  <c r="AY968" i="1"/>
  <c r="AX968" i="1"/>
  <c r="AW968" i="1"/>
  <c r="AV968" i="1"/>
  <c r="AU968" i="1"/>
  <c r="AT968" i="1"/>
  <c r="AS968" i="1"/>
  <c r="AR968" i="1"/>
  <c r="Z968" i="1" s="1"/>
  <c r="AQ968" i="1"/>
  <c r="AP968" i="1"/>
  <c r="AO968" i="1"/>
  <c r="AN968" i="1"/>
  <c r="AM968" i="1"/>
  <c r="AL968" i="1"/>
  <c r="AK968" i="1"/>
  <c r="AD968" i="1"/>
  <c r="AG968" i="1" s="1"/>
  <c r="AC968" i="1"/>
  <c r="AA968" i="1"/>
  <c r="AB968" i="1" s="1"/>
  <c r="BH967" i="1"/>
  <c r="BG967" i="1"/>
  <c r="BF967" i="1"/>
  <c r="BE967" i="1"/>
  <c r="BD967" i="1"/>
  <c r="BC967" i="1"/>
  <c r="BB967" i="1"/>
  <c r="BA967" i="1"/>
  <c r="AZ967" i="1"/>
  <c r="AY967" i="1"/>
  <c r="AX967" i="1"/>
  <c r="AW967" i="1"/>
  <c r="AV967" i="1"/>
  <c r="AU967" i="1"/>
  <c r="AT967" i="1"/>
  <c r="AS967" i="1"/>
  <c r="AR967" i="1"/>
  <c r="AQ967" i="1"/>
  <c r="AP967" i="1"/>
  <c r="AO967" i="1"/>
  <c r="AN967" i="1"/>
  <c r="AM967" i="1"/>
  <c r="AL967" i="1"/>
  <c r="AK967" i="1"/>
  <c r="Z967" i="1" s="1"/>
  <c r="AD967" i="1"/>
  <c r="AE967" i="1" s="1"/>
  <c r="AI967" i="1" s="1"/>
  <c r="S967" i="1" s="1"/>
  <c r="AC967" i="1"/>
  <c r="AB967" i="1"/>
  <c r="AF967" i="1" s="1"/>
  <c r="AA967" i="1"/>
  <c r="BH966" i="1"/>
  <c r="BG966" i="1"/>
  <c r="BF966" i="1"/>
  <c r="BE966" i="1"/>
  <c r="BD966" i="1"/>
  <c r="BC966" i="1"/>
  <c r="BB966" i="1"/>
  <c r="BA966" i="1"/>
  <c r="AZ966" i="1"/>
  <c r="AY966" i="1"/>
  <c r="AX966" i="1"/>
  <c r="AW966" i="1"/>
  <c r="AV966" i="1"/>
  <c r="AU966" i="1"/>
  <c r="AT966" i="1"/>
  <c r="AS966" i="1"/>
  <c r="AR966" i="1"/>
  <c r="AQ966" i="1"/>
  <c r="AP966" i="1"/>
  <c r="AO966" i="1"/>
  <c r="Z966" i="1" s="1"/>
  <c r="AN966" i="1"/>
  <c r="AM966" i="1"/>
  <c r="AL966" i="1"/>
  <c r="AK966" i="1"/>
  <c r="AH966" i="1"/>
  <c r="AG966" i="1"/>
  <c r="AF966" i="1"/>
  <c r="AE966" i="1"/>
  <c r="AI966" i="1" s="1"/>
  <c r="S966" i="1" s="1"/>
  <c r="AD966" i="1"/>
  <c r="AC966" i="1"/>
  <c r="AB966" i="1"/>
  <c r="AA966" i="1"/>
  <c r="BH965" i="1"/>
  <c r="BG965" i="1"/>
  <c r="BF965" i="1"/>
  <c r="BE965" i="1"/>
  <c r="BD965" i="1"/>
  <c r="BC965" i="1"/>
  <c r="BB965" i="1"/>
  <c r="BA965" i="1"/>
  <c r="AZ965" i="1"/>
  <c r="AY965" i="1"/>
  <c r="AX965" i="1"/>
  <c r="AW965" i="1"/>
  <c r="AV965" i="1"/>
  <c r="AU965" i="1"/>
  <c r="AT965" i="1"/>
  <c r="AS965" i="1"/>
  <c r="AR965" i="1"/>
  <c r="AQ965" i="1"/>
  <c r="AP965" i="1"/>
  <c r="AO965" i="1"/>
  <c r="AN965" i="1"/>
  <c r="AM965" i="1"/>
  <c r="AL965" i="1"/>
  <c r="AK965" i="1"/>
  <c r="Z965" i="1" s="1"/>
  <c r="AC965" i="1"/>
  <c r="AD965" i="1" s="1"/>
  <c r="AB965" i="1"/>
  <c r="AH965" i="1" s="1"/>
  <c r="AA965" i="1"/>
  <c r="BH964" i="1"/>
  <c r="BG964" i="1"/>
  <c r="BF964" i="1"/>
  <c r="BE964" i="1"/>
  <c r="BD964" i="1"/>
  <c r="BC964" i="1"/>
  <c r="BB964" i="1"/>
  <c r="BA964" i="1"/>
  <c r="AZ964" i="1"/>
  <c r="AY964" i="1"/>
  <c r="AX964" i="1"/>
  <c r="AW964" i="1"/>
  <c r="AV964" i="1"/>
  <c r="AU964" i="1"/>
  <c r="AT964" i="1"/>
  <c r="AS964" i="1"/>
  <c r="AR964" i="1"/>
  <c r="AQ964" i="1"/>
  <c r="AP964" i="1"/>
  <c r="AO964" i="1"/>
  <c r="AN964" i="1"/>
  <c r="Z964" i="1" s="1"/>
  <c r="AM964" i="1"/>
  <c r="AL964" i="1"/>
  <c r="AK964" i="1"/>
  <c r="AE964" i="1"/>
  <c r="AI964" i="1" s="1"/>
  <c r="S964" i="1" s="1"/>
  <c r="AD964" i="1"/>
  <c r="AG964" i="1" s="1"/>
  <c r="AC964" i="1"/>
  <c r="AA964" i="1"/>
  <c r="AB964" i="1" s="1"/>
  <c r="BH963" i="1"/>
  <c r="BG963" i="1"/>
  <c r="BF963" i="1"/>
  <c r="BE963" i="1"/>
  <c r="BD963" i="1"/>
  <c r="BC963" i="1"/>
  <c r="BB963" i="1"/>
  <c r="BA963" i="1"/>
  <c r="AZ963" i="1"/>
  <c r="AY963" i="1"/>
  <c r="AX963" i="1"/>
  <c r="AW963" i="1"/>
  <c r="AV963" i="1"/>
  <c r="AU963" i="1"/>
  <c r="AT963" i="1"/>
  <c r="AS963" i="1"/>
  <c r="AR963" i="1"/>
  <c r="AQ963" i="1"/>
  <c r="AP963" i="1"/>
  <c r="AO963" i="1"/>
  <c r="AN963" i="1"/>
  <c r="AM963" i="1"/>
  <c r="AL963" i="1"/>
  <c r="AK963" i="1"/>
  <c r="AC963" i="1"/>
  <c r="AD963" i="1" s="1"/>
  <c r="AA963" i="1"/>
  <c r="AB963" i="1" s="1"/>
  <c r="Z963" i="1"/>
  <c r="BH962" i="1"/>
  <c r="BG962" i="1"/>
  <c r="BF962" i="1"/>
  <c r="BE962" i="1"/>
  <c r="BD962" i="1"/>
  <c r="BC962" i="1"/>
  <c r="BB962" i="1"/>
  <c r="BA962" i="1"/>
  <c r="AZ962" i="1"/>
  <c r="AY962" i="1"/>
  <c r="AX962" i="1"/>
  <c r="AW962" i="1"/>
  <c r="AV962" i="1"/>
  <c r="AU962" i="1"/>
  <c r="AT962" i="1"/>
  <c r="AS962" i="1"/>
  <c r="AR962" i="1"/>
  <c r="AQ962" i="1"/>
  <c r="AP962" i="1"/>
  <c r="AO962" i="1"/>
  <c r="AN962" i="1"/>
  <c r="AM962" i="1"/>
  <c r="AL962" i="1"/>
  <c r="AK962" i="1"/>
  <c r="Z962" i="1" s="1"/>
  <c r="AC962" i="1"/>
  <c r="AD962" i="1" s="1"/>
  <c r="AB962" i="1"/>
  <c r="AH962" i="1" s="1"/>
  <c r="AA962" i="1"/>
  <c r="BH961" i="1"/>
  <c r="BG961" i="1"/>
  <c r="BF961" i="1"/>
  <c r="BE961" i="1"/>
  <c r="BD961" i="1"/>
  <c r="BC961" i="1"/>
  <c r="BB961" i="1"/>
  <c r="BA961" i="1"/>
  <c r="AZ961" i="1"/>
  <c r="AY961" i="1"/>
  <c r="AX961" i="1"/>
  <c r="AW961" i="1"/>
  <c r="AV961" i="1"/>
  <c r="AU961" i="1"/>
  <c r="AT961" i="1"/>
  <c r="AS961" i="1"/>
  <c r="AR961" i="1"/>
  <c r="AQ961" i="1"/>
  <c r="AP961" i="1"/>
  <c r="AO961" i="1"/>
  <c r="AN961" i="1"/>
  <c r="AM961" i="1"/>
  <c r="AL961" i="1"/>
  <c r="AK961" i="1"/>
  <c r="Z961" i="1" s="1"/>
  <c r="AG961" i="1"/>
  <c r="AE961" i="1"/>
  <c r="AI961" i="1" s="1"/>
  <c r="S961" i="1" s="1"/>
  <c r="AD961" i="1"/>
  <c r="AC961" i="1"/>
  <c r="AA961" i="1"/>
  <c r="AB961" i="1" s="1"/>
  <c r="BH960" i="1"/>
  <c r="BG960" i="1"/>
  <c r="BF960" i="1"/>
  <c r="BE960" i="1"/>
  <c r="BD960" i="1"/>
  <c r="BC960" i="1"/>
  <c r="BB960" i="1"/>
  <c r="BA960" i="1"/>
  <c r="AZ960" i="1"/>
  <c r="AY960" i="1"/>
  <c r="AX960" i="1"/>
  <c r="AW960" i="1"/>
  <c r="AV960" i="1"/>
  <c r="AU960" i="1"/>
  <c r="AT960" i="1"/>
  <c r="AS960" i="1"/>
  <c r="AR960" i="1"/>
  <c r="Z960" i="1" s="1"/>
  <c r="AQ960" i="1"/>
  <c r="AP960" i="1"/>
  <c r="AO960" i="1"/>
  <c r="AN960" i="1"/>
  <c r="AM960" i="1"/>
  <c r="AL960" i="1"/>
  <c r="AK960" i="1"/>
  <c r="AD960" i="1"/>
  <c r="AG960" i="1" s="1"/>
  <c r="AC960" i="1"/>
  <c r="AA960" i="1"/>
  <c r="AB960" i="1" s="1"/>
  <c r="BH959" i="1"/>
  <c r="BG959" i="1"/>
  <c r="BF959" i="1"/>
  <c r="BE959" i="1"/>
  <c r="BD959" i="1"/>
  <c r="BC959" i="1"/>
  <c r="BB959" i="1"/>
  <c r="BA959" i="1"/>
  <c r="AZ959" i="1"/>
  <c r="AY959" i="1"/>
  <c r="AX959" i="1"/>
  <c r="AW959" i="1"/>
  <c r="AV959" i="1"/>
  <c r="AU959" i="1"/>
  <c r="AT959" i="1"/>
  <c r="AS959" i="1"/>
  <c r="AR959" i="1"/>
  <c r="AQ959" i="1"/>
  <c r="AP959" i="1"/>
  <c r="AO959" i="1"/>
  <c r="AN959" i="1"/>
  <c r="AM959" i="1"/>
  <c r="AL959" i="1"/>
  <c r="AK959" i="1"/>
  <c r="Z959" i="1" s="1"/>
  <c r="AD959" i="1"/>
  <c r="AE959" i="1" s="1"/>
  <c r="AI959" i="1" s="1"/>
  <c r="S959" i="1" s="1"/>
  <c r="AC959" i="1"/>
  <c r="AB959" i="1"/>
  <c r="AF959" i="1" s="1"/>
  <c r="AA959" i="1"/>
  <c r="BH958" i="1"/>
  <c r="BG958" i="1"/>
  <c r="BF958" i="1"/>
  <c r="BE958" i="1"/>
  <c r="BD958" i="1"/>
  <c r="BC958" i="1"/>
  <c r="BB958" i="1"/>
  <c r="BA958" i="1"/>
  <c r="AZ958" i="1"/>
  <c r="AY958" i="1"/>
  <c r="AX958" i="1"/>
  <c r="AW958" i="1"/>
  <c r="AV958" i="1"/>
  <c r="AU958" i="1"/>
  <c r="AT958" i="1"/>
  <c r="AS958" i="1"/>
  <c r="AR958" i="1"/>
  <c r="AQ958" i="1"/>
  <c r="AP958" i="1"/>
  <c r="AO958" i="1"/>
  <c r="Z958" i="1" s="1"/>
  <c r="AN958" i="1"/>
  <c r="AM958" i="1"/>
  <c r="AL958" i="1"/>
  <c r="AK958" i="1"/>
  <c r="AH958" i="1"/>
  <c r="AG958" i="1"/>
  <c r="AF958" i="1"/>
  <c r="AE958" i="1"/>
  <c r="AI958" i="1" s="1"/>
  <c r="S958" i="1" s="1"/>
  <c r="AD958" i="1"/>
  <c r="AC958" i="1"/>
  <c r="AB958" i="1"/>
  <c r="AA958" i="1"/>
  <c r="BH957" i="1"/>
  <c r="BG957" i="1"/>
  <c r="BF957" i="1"/>
  <c r="BE957" i="1"/>
  <c r="BD957" i="1"/>
  <c r="BC957" i="1"/>
  <c r="BB957" i="1"/>
  <c r="BA957" i="1"/>
  <c r="AZ957" i="1"/>
  <c r="AY957" i="1"/>
  <c r="AX957" i="1"/>
  <c r="AW957" i="1"/>
  <c r="AV957" i="1"/>
  <c r="AU957" i="1"/>
  <c r="AT957" i="1"/>
  <c r="AS957" i="1"/>
  <c r="AR957" i="1"/>
  <c r="AQ957" i="1"/>
  <c r="AP957" i="1"/>
  <c r="AO957" i="1"/>
  <c r="AN957" i="1"/>
  <c r="AM957" i="1"/>
  <c r="AL957" i="1"/>
  <c r="AK957" i="1"/>
  <c r="Z957" i="1" s="1"/>
  <c r="AC957" i="1"/>
  <c r="AD957" i="1" s="1"/>
  <c r="AB957" i="1"/>
  <c r="AH957" i="1" s="1"/>
  <c r="AA957" i="1"/>
  <c r="BH956" i="1"/>
  <c r="BG956" i="1"/>
  <c r="BF956" i="1"/>
  <c r="BE956" i="1"/>
  <c r="BD956" i="1"/>
  <c r="BC956" i="1"/>
  <c r="BB956" i="1"/>
  <c r="BA956" i="1"/>
  <c r="AZ956" i="1"/>
  <c r="AY956" i="1"/>
  <c r="AX956" i="1"/>
  <c r="AW956" i="1"/>
  <c r="AV956" i="1"/>
  <c r="AU956" i="1"/>
  <c r="AT956" i="1"/>
  <c r="AS956" i="1"/>
  <c r="AR956" i="1"/>
  <c r="AQ956" i="1"/>
  <c r="AP956" i="1"/>
  <c r="AO956" i="1"/>
  <c r="AN956" i="1"/>
  <c r="Z956" i="1" s="1"/>
  <c r="AM956" i="1"/>
  <c r="AL956" i="1"/>
  <c r="AK956" i="1"/>
  <c r="AE956" i="1"/>
  <c r="AI956" i="1" s="1"/>
  <c r="S956" i="1" s="1"/>
  <c r="AD956" i="1"/>
  <c r="AG956" i="1" s="1"/>
  <c r="AC956" i="1"/>
  <c r="AA956" i="1"/>
  <c r="AB956" i="1" s="1"/>
  <c r="BH955" i="1"/>
  <c r="BG955" i="1"/>
  <c r="BF955" i="1"/>
  <c r="BE955" i="1"/>
  <c r="BD955" i="1"/>
  <c r="BC955" i="1"/>
  <c r="BB955" i="1"/>
  <c r="BA955" i="1"/>
  <c r="AZ955" i="1"/>
  <c r="AY955" i="1"/>
  <c r="AX955" i="1"/>
  <c r="AW955" i="1"/>
  <c r="AV955" i="1"/>
  <c r="AU955" i="1"/>
  <c r="AT955" i="1"/>
  <c r="AS955" i="1"/>
  <c r="AR955" i="1"/>
  <c r="AQ955" i="1"/>
  <c r="AP955" i="1"/>
  <c r="AO955" i="1"/>
  <c r="AN955" i="1"/>
  <c r="AM955" i="1"/>
  <c r="AL955" i="1"/>
  <c r="AK955" i="1"/>
  <c r="AC955" i="1"/>
  <c r="AD955" i="1" s="1"/>
  <c r="AA955" i="1"/>
  <c r="AB955" i="1" s="1"/>
  <c r="Z955" i="1"/>
  <c r="BH954" i="1"/>
  <c r="BG954" i="1"/>
  <c r="BF954" i="1"/>
  <c r="BE954" i="1"/>
  <c r="BD954" i="1"/>
  <c r="BC954" i="1"/>
  <c r="BB954" i="1"/>
  <c r="BA954" i="1"/>
  <c r="AZ954" i="1"/>
  <c r="AY954" i="1"/>
  <c r="AX954" i="1"/>
  <c r="AW954" i="1"/>
  <c r="AV954" i="1"/>
  <c r="AU954" i="1"/>
  <c r="AT954" i="1"/>
  <c r="AS954" i="1"/>
  <c r="AR954" i="1"/>
  <c r="AQ954" i="1"/>
  <c r="AP954" i="1"/>
  <c r="AO954" i="1"/>
  <c r="AN954" i="1"/>
  <c r="AM954" i="1"/>
  <c r="AL954" i="1"/>
  <c r="AK954" i="1"/>
  <c r="Z954" i="1" s="1"/>
  <c r="AC954" i="1"/>
  <c r="AD954" i="1" s="1"/>
  <c r="AB954" i="1"/>
  <c r="AH954" i="1" s="1"/>
  <c r="AA954" i="1"/>
  <c r="BH953" i="1"/>
  <c r="BG953" i="1"/>
  <c r="BF953" i="1"/>
  <c r="BE953" i="1"/>
  <c r="BD953" i="1"/>
  <c r="BC953" i="1"/>
  <c r="BB953" i="1"/>
  <c r="BA953" i="1"/>
  <c r="AZ953" i="1"/>
  <c r="AY953" i="1"/>
  <c r="AX953" i="1"/>
  <c r="AW953" i="1"/>
  <c r="AV953" i="1"/>
  <c r="AU953" i="1"/>
  <c r="AT953" i="1"/>
  <c r="AS953" i="1"/>
  <c r="AR953" i="1"/>
  <c r="AQ953" i="1"/>
  <c r="AP953" i="1"/>
  <c r="AO953" i="1"/>
  <c r="AN953" i="1"/>
  <c r="Z953" i="1" s="1"/>
  <c r="AM953" i="1"/>
  <c r="AL953" i="1"/>
  <c r="AK953" i="1"/>
  <c r="AG953" i="1"/>
  <c r="AE953" i="1"/>
  <c r="AI953" i="1" s="1"/>
  <c r="S953" i="1" s="1"/>
  <c r="AD953" i="1"/>
  <c r="AC953" i="1"/>
  <c r="AA953" i="1"/>
  <c r="AB953" i="1" s="1"/>
  <c r="BH952" i="1"/>
  <c r="BG952" i="1"/>
  <c r="BF952" i="1"/>
  <c r="BE952" i="1"/>
  <c r="BD952" i="1"/>
  <c r="BC952" i="1"/>
  <c r="BB952" i="1"/>
  <c r="BA952" i="1"/>
  <c r="AZ952" i="1"/>
  <c r="AY952" i="1"/>
  <c r="AX952" i="1"/>
  <c r="AW952" i="1"/>
  <c r="AV952" i="1"/>
  <c r="AU952" i="1"/>
  <c r="AT952" i="1"/>
  <c r="AS952" i="1"/>
  <c r="AR952" i="1"/>
  <c r="Z952" i="1" s="1"/>
  <c r="AQ952" i="1"/>
  <c r="AP952" i="1"/>
  <c r="AO952" i="1"/>
  <c r="AN952" i="1"/>
  <c r="AM952" i="1"/>
  <c r="AL952" i="1"/>
  <c r="AK952" i="1"/>
  <c r="AD952" i="1"/>
  <c r="AG952" i="1" s="1"/>
  <c r="AC952" i="1"/>
  <c r="AA952" i="1"/>
  <c r="AB952" i="1" s="1"/>
  <c r="BH951" i="1"/>
  <c r="BG951" i="1"/>
  <c r="BF951" i="1"/>
  <c r="BE951" i="1"/>
  <c r="BD951" i="1"/>
  <c r="BC951" i="1"/>
  <c r="BB951" i="1"/>
  <c r="BA951" i="1"/>
  <c r="AZ951" i="1"/>
  <c r="AY951" i="1"/>
  <c r="AX951" i="1"/>
  <c r="AW951" i="1"/>
  <c r="AV951" i="1"/>
  <c r="AU951" i="1"/>
  <c r="AT951" i="1"/>
  <c r="AS951" i="1"/>
  <c r="AR951" i="1"/>
  <c r="AQ951" i="1"/>
  <c r="AP951" i="1"/>
  <c r="AO951" i="1"/>
  <c r="AN951" i="1"/>
  <c r="AM951" i="1"/>
  <c r="AL951" i="1"/>
  <c r="AK951" i="1"/>
  <c r="Z951" i="1" s="1"/>
  <c r="AD951" i="1"/>
  <c r="AE951" i="1" s="1"/>
  <c r="AI951" i="1" s="1"/>
  <c r="S951" i="1" s="1"/>
  <c r="AC951" i="1"/>
  <c r="AB951" i="1"/>
  <c r="AF951" i="1" s="1"/>
  <c r="AA951" i="1"/>
  <c r="BH950" i="1"/>
  <c r="BG950" i="1"/>
  <c r="BF950" i="1"/>
  <c r="BE950" i="1"/>
  <c r="BD950" i="1"/>
  <c r="BC950" i="1"/>
  <c r="BB950" i="1"/>
  <c r="BA950" i="1"/>
  <c r="AZ950" i="1"/>
  <c r="AY950" i="1"/>
  <c r="AX950" i="1"/>
  <c r="AW950" i="1"/>
  <c r="AV950" i="1"/>
  <c r="AU950" i="1"/>
  <c r="AT950" i="1"/>
  <c r="AS950" i="1"/>
  <c r="AR950" i="1"/>
  <c r="AQ950" i="1"/>
  <c r="AP950" i="1"/>
  <c r="AO950" i="1"/>
  <c r="Z950" i="1" s="1"/>
  <c r="AN950" i="1"/>
  <c r="AM950" i="1"/>
  <c r="AL950" i="1"/>
  <c r="AK950" i="1"/>
  <c r="AH950" i="1"/>
  <c r="AG950" i="1"/>
  <c r="AF950" i="1"/>
  <c r="AE950" i="1"/>
  <c r="AI950" i="1" s="1"/>
  <c r="S950" i="1" s="1"/>
  <c r="AD950" i="1"/>
  <c r="AC950" i="1"/>
  <c r="AB950" i="1"/>
  <c r="AA950" i="1"/>
  <c r="BH949" i="1"/>
  <c r="BG949" i="1"/>
  <c r="BF949" i="1"/>
  <c r="BE949" i="1"/>
  <c r="BD949" i="1"/>
  <c r="BC949" i="1"/>
  <c r="BB949" i="1"/>
  <c r="BA949" i="1"/>
  <c r="AZ949" i="1"/>
  <c r="AY949" i="1"/>
  <c r="AX949" i="1"/>
  <c r="AW949" i="1"/>
  <c r="AV949" i="1"/>
  <c r="AU949" i="1"/>
  <c r="AT949" i="1"/>
  <c r="AS949" i="1"/>
  <c r="AR949" i="1"/>
  <c r="AQ949" i="1"/>
  <c r="AP949" i="1"/>
  <c r="AO949" i="1"/>
  <c r="AN949" i="1"/>
  <c r="AM949" i="1"/>
  <c r="AL949" i="1"/>
  <c r="AK949" i="1"/>
  <c r="Z949" i="1" s="1"/>
  <c r="AC949" i="1"/>
  <c r="AD949" i="1" s="1"/>
  <c r="AB949" i="1"/>
  <c r="AH949" i="1" s="1"/>
  <c r="AA949" i="1"/>
  <c r="BH948" i="1"/>
  <c r="BG948" i="1"/>
  <c r="BF948" i="1"/>
  <c r="BE948" i="1"/>
  <c r="BD948" i="1"/>
  <c r="BC948" i="1"/>
  <c r="BB948" i="1"/>
  <c r="BA948" i="1"/>
  <c r="AZ948" i="1"/>
  <c r="AY948" i="1"/>
  <c r="AX948" i="1"/>
  <c r="AW948" i="1"/>
  <c r="AV948" i="1"/>
  <c r="AU948" i="1"/>
  <c r="AT948" i="1"/>
  <c r="AS948" i="1"/>
  <c r="AR948" i="1"/>
  <c r="AQ948" i="1"/>
  <c r="AP948" i="1"/>
  <c r="AO948" i="1"/>
  <c r="AN948" i="1"/>
  <c r="Z948" i="1" s="1"/>
  <c r="AM948" i="1"/>
  <c r="AL948" i="1"/>
  <c r="AK948" i="1"/>
  <c r="AE948" i="1"/>
  <c r="AI948" i="1" s="1"/>
  <c r="S948" i="1" s="1"/>
  <c r="AD948" i="1"/>
  <c r="AG948" i="1" s="1"/>
  <c r="AC948" i="1"/>
  <c r="AA948" i="1"/>
  <c r="AB948" i="1" s="1"/>
  <c r="BH947" i="1"/>
  <c r="BG947" i="1"/>
  <c r="BF947" i="1"/>
  <c r="BE947" i="1"/>
  <c r="BD947" i="1"/>
  <c r="BC947" i="1"/>
  <c r="BB947" i="1"/>
  <c r="BA947" i="1"/>
  <c r="AZ947" i="1"/>
  <c r="AY947" i="1"/>
  <c r="AX947" i="1"/>
  <c r="AW947" i="1"/>
  <c r="AV947" i="1"/>
  <c r="AU947" i="1"/>
  <c r="AT947" i="1"/>
  <c r="AS947" i="1"/>
  <c r="AR947" i="1"/>
  <c r="AQ947" i="1"/>
  <c r="AP947" i="1"/>
  <c r="AO947" i="1"/>
  <c r="AN947" i="1"/>
  <c r="AM947" i="1"/>
  <c r="AL947" i="1"/>
  <c r="AK947" i="1"/>
  <c r="AC947" i="1"/>
  <c r="AD947" i="1" s="1"/>
  <c r="AA947" i="1"/>
  <c r="AB947" i="1" s="1"/>
  <c r="Z947" i="1"/>
  <c r="BH946" i="1"/>
  <c r="BG946" i="1"/>
  <c r="BF946" i="1"/>
  <c r="BE946" i="1"/>
  <c r="BD946" i="1"/>
  <c r="BC946" i="1"/>
  <c r="BB946" i="1"/>
  <c r="BA946" i="1"/>
  <c r="AZ946" i="1"/>
  <c r="AY946" i="1"/>
  <c r="AX946" i="1"/>
  <c r="AW946" i="1"/>
  <c r="AV946" i="1"/>
  <c r="AU946" i="1"/>
  <c r="AT946" i="1"/>
  <c r="AS946" i="1"/>
  <c r="AR946" i="1"/>
  <c r="AQ946" i="1"/>
  <c r="AP946" i="1"/>
  <c r="AO946" i="1"/>
  <c r="AN946" i="1"/>
  <c r="AM946" i="1"/>
  <c r="AL946" i="1"/>
  <c r="AK946" i="1"/>
  <c r="Z946" i="1" s="1"/>
  <c r="AC946" i="1"/>
  <c r="AD946" i="1" s="1"/>
  <c r="AB946" i="1"/>
  <c r="AH946" i="1" s="1"/>
  <c r="AA946" i="1"/>
  <c r="BH945" i="1"/>
  <c r="BG945" i="1"/>
  <c r="BF945" i="1"/>
  <c r="BE945" i="1"/>
  <c r="BD945" i="1"/>
  <c r="BC945" i="1"/>
  <c r="BB945" i="1"/>
  <c r="BA945" i="1"/>
  <c r="AZ945" i="1"/>
  <c r="AY945" i="1"/>
  <c r="AX945" i="1"/>
  <c r="AW945" i="1"/>
  <c r="AV945" i="1"/>
  <c r="AU945" i="1"/>
  <c r="AT945" i="1"/>
  <c r="AS945" i="1"/>
  <c r="AR945" i="1"/>
  <c r="AQ945" i="1"/>
  <c r="AP945" i="1"/>
  <c r="AO945" i="1"/>
  <c r="AN945" i="1"/>
  <c r="AM945" i="1"/>
  <c r="AL945" i="1"/>
  <c r="AK945" i="1"/>
  <c r="AG945" i="1"/>
  <c r="AE945" i="1"/>
  <c r="AI945" i="1" s="1"/>
  <c r="S945" i="1" s="1"/>
  <c r="AD945" i="1"/>
  <c r="AC945" i="1"/>
  <c r="AA945" i="1"/>
  <c r="AB945" i="1" s="1"/>
  <c r="AH945" i="1" s="1"/>
  <c r="BH944" i="1"/>
  <c r="BG944" i="1"/>
  <c r="BF944" i="1"/>
  <c r="BE944" i="1"/>
  <c r="BD944" i="1"/>
  <c r="BC944" i="1"/>
  <c r="BB944" i="1"/>
  <c r="BA944" i="1"/>
  <c r="AZ944" i="1"/>
  <c r="AY944" i="1"/>
  <c r="AX944" i="1"/>
  <c r="AW944" i="1"/>
  <c r="AV944" i="1"/>
  <c r="AU944" i="1"/>
  <c r="AT944" i="1"/>
  <c r="AS944" i="1"/>
  <c r="AR944" i="1"/>
  <c r="Z944" i="1" s="1"/>
  <c r="AQ944" i="1"/>
  <c r="AP944" i="1"/>
  <c r="AO944" i="1"/>
  <c r="AN944" i="1"/>
  <c r="AM944" i="1"/>
  <c r="AL944" i="1"/>
  <c r="AK944" i="1"/>
  <c r="AD944" i="1"/>
  <c r="AG944" i="1" s="1"/>
  <c r="AC944" i="1"/>
  <c r="AA944" i="1"/>
  <c r="AB944" i="1" s="1"/>
  <c r="BH943" i="1"/>
  <c r="BG943" i="1"/>
  <c r="BF943" i="1"/>
  <c r="BE943" i="1"/>
  <c r="BD943" i="1"/>
  <c r="BC943" i="1"/>
  <c r="BB943" i="1"/>
  <c r="BA943" i="1"/>
  <c r="AZ943" i="1"/>
  <c r="AY943" i="1"/>
  <c r="AX943" i="1"/>
  <c r="AW943" i="1"/>
  <c r="AV943" i="1"/>
  <c r="AU943" i="1"/>
  <c r="AT943" i="1"/>
  <c r="AS943" i="1"/>
  <c r="AR943" i="1"/>
  <c r="AQ943" i="1"/>
  <c r="AP943" i="1"/>
  <c r="AO943" i="1"/>
  <c r="AN943" i="1"/>
  <c r="AM943" i="1"/>
  <c r="AL943" i="1"/>
  <c r="AK943" i="1"/>
  <c r="AD943" i="1"/>
  <c r="AC943" i="1"/>
  <c r="AA943" i="1"/>
  <c r="AB943" i="1" s="1"/>
  <c r="BH942" i="1"/>
  <c r="BG942" i="1"/>
  <c r="BF942" i="1"/>
  <c r="BE942" i="1"/>
  <c r="BD942" i="1"/>
  <c r="BC942" i="1"/>
  <c r="BB942" i="1"/>
  <c r="BA942" i="1"/>
  <c r="AZ942" i="1"/>
  <c r="AY942" i="1"/>
  <c r="AX942" i="1"/>
  <c r="AW942" i="1"/>
  <c r="AV942" i="1"/>
  <c r="AU942" i="1"/>
  <c r="AT942" i="1"/>
  <c r="AS942" i="1"/>
  <c r="AR942" i="1"/>
  <c r="AQ942" i="1"/>
  <c r="AP942" i="1"/>
  <c r="AO942" i="1"/>
  <c r="AN942" i="1"/>
  <c r="AM942" i="1"/>
  <c r="AL942" i="1"/>
  <c r="AK942" i="1"/>
  <c r="AH942" i="1"/>
  <c r="AG942" i="1"/>
  <c r="AF942" i="1"/>
  <c r="AD942" i="1"/>
  <c r="AE942" i="1" s="1"/>
  <c r="AI942" i="1" s="1"/>
  <c r="AC942" i="1"/>
  <c r="AB942" i="1"/>
  <c r="AA942" i="1"/>
  <c r="S942" i="1"/>
  <c r="BH941" i="1"/>
  <c r="BG941" i="1"/>
  <c r="BF941" i="1"/>
  <c r="BE941" i="1"/>
  <c r="BD941" i="1"/>
  <c r="BC941" i="1"/>
  <c r="BB941" i="1"/>
  <c r="BA941" i="1"/>
  <c r="AZ941" i="1"/>
  <c r="AY941" i="1"/>
  <c r="AX941" i="1"/>
  <c r="AW941" i="1"/>
  <c r="AV941" i="1"/>
  <c r="AU941" i="1"/>
  <c r="AT941" i="1"/>
  <c r="AS941" i="1"/>
  <c r="AR941" i="1"/>
  <c r="AQ941" i="1"/>
  <c r="AP941" i="1"/>
  <c r="AO941" i="1"/>
  <c r="AN941" i="1"/>
  <c r="AM941" i="1"/>
  <c r="AL941" i="1"/>
  <c r="AK941" i="1"/>
  <c r="Z941" i="1" s="1"/>
  <c r="AC941" i="1"/>
  <c r="AD941" i="1" s="1"/>
  <c r="AB941" i="1"/>
  <c r="AA941" i="1"/>
  <c r="BH940" i="1"/>
  <c r="BG940" i="1"/>
  <c r="BF940" i="1"/>
  <c r="BE940" i="1"/>
  <c r="BD940" i="1"/>
  <c r="BC940" i="1"/>
  <c r="BB940" i="1"/>
  <c r="BA940" i="1"/>
  <c r="AZ940" i="1"/>
  <c r="AY940" i="1"/>
  <c r="AX940" i="1"/>
  <c r="AW940" i="1"/>
  <c r="AV940" i="1"/>
  <c r="AU940" i="1"/>
  <c r="AT940" i="1"/>
  <c r="AS940" i="1"/>
  <c r="AR940" i="1"/>
  <c r="AQ940" i="1"/>
  <c r="AP940" i="1"/>
  <c r="AO940" i="1"/>
  <c r="AN940" i="1"/>
  <c r="Z940" i="1" s="1"/>
  <c r="AM940" i="1"/>
  <c r="AL940" i="1"/>
  <c r="AK940" i="1"/>
  <c r="AH940" i="1"/>
  <c r="AF940" i="1"/>
  <c r="AE940" i="1"/>
  <c r="AI940" i="1" s="1"/>
  <c r="S940" i="1" s="1"/>
  <c r="AD940" i="1"/>
  <c r="AG940" i="1" s="1"/>
  <c r="AC940" i="1"/>
  <c r="AB940" i="1"/>
  <c r="AA940" i="1"/>
  <c r="BH939" i="1"/>
  <c r="BG939" i="1"/>
  <c r="BF939" i="1"/>
  <c r="BE939" i="1"/>
  <c r="BD939" i="1"/>
  <c r="BC939" i="1"/>
  <c r="BB939" i="1"/>
  <c r="BA939" i="1"/>
  <c r="AZ939" i="1"/>
  <c r="AY939" i="1"/>
  <c r="AX939" i="1"/>
  <c r="AW939" i="1"/>
  <c r="AV939" i="1"/>
  <c r="AU939" i="1"/>
  <c r="AT939" i="1"/>
  <c r="AS939" i="1"/>
  <c r="AR939" i="1"/>
  <c r="AQ939" i="1"/>
  <c r="AP939" i="1"/>
  <c r="AO939" i="1"/>
  <c r="AN939" i="1"/>
  <c r="AM939" i="1"/>
  <c r="AL939" i="1"/>
  <c r="AK939" i="1"/>
  <c r="AH939" i="1"/>
  <c r="AC939" i="1"/>
  <c r="AD939" i="1" s="1"/>
  <c r="AA939" i="1"/>
  <c r="AB939" i="1" s="1"/>
  <c r="AF939" i="1" s="1"/>
  <c r="Z939" i="1"/>
  <c r="BH938" i="1"/>
  <c r="BG938" i="1"/>
  <c r="BF938" i="1"/>
  <c r="BE938" i="1"/>
  <c r="BD938" i="1"/>
  <c r="BC938" i="1"/>
  <c r="BB938" i="1"/>
  <c r="BA938" i="1"/>
  <c r="AZ938" i="1"/>
  <c r="AY938" i="1"/>
  <c r="AX938" i="1"/>
  <c r="AW938" i="1"/>
  <c r="AV938" i="1"/>
  <c r="AU938" i="1"/>
  <c r="AT938" i="1"/>
  <c r="AS938" i="1"/>
  <c r="AR938" i="1"/>
  <c r="AQ938" i="1"/>
  <c r="AP938" i="1"/>
  <c r="AO938" i="1"/>
  <c r="AN938" i="1"/>
  <c r="AM938" i="1"/>
  <c r="AL938" i="1"/>
  <c r="AK938" i="1"/>
  <c r="Z938" i="1" s="1"/>
  <c r="AC938" i="1"/>
  <c r="AD938" i="1" s="1"/>
  <c r="AB938" i="1"/>
  <c r="AH938" i="1" s="1"/>
  <c r="AA938" i="1"/>
  <c r="BH937" i="1"/>
  <c r="BG937" i="1"/>
  <c r="BF937" i="1"/>
  <c r="BE937" i="1"/>
  <c r="BD937" i="1"/>
  <c r="BC937" i="1"/>
  <c r="BB937" i="1"/>
  <c r="BA937" i="1"/>
  <c r="AZ937" i="1"/>
  <c r="AY937" i="1"/>
  <c r="AX937" i="1"/>
  <c r="AW937" i="1"/>
  <c r="AV937" i="1"/>
  <c r="AU937" i="1"/>
  <c r="AT937" i="1"/>
  <c r="AS937" i="1"/>
  <c r="AR937" i="1"/>
  <c r="AQ937" i="1"/>
  <c r="AP937" i="1"/>
  <c r="AO937" i="1"/>
  <c r="AN937" i="1"/>
  <c r="AM937" i="1"/>
  <c r="AL937" i="1"/>
  <c r="AK937" i="1"/>
  <c r="Z937" i="1" s="1"/>
  <c r="AG937" i="1"/>
  <c r="AE937" i="1"/>
  <c r="AI937" i="1" s="1"/>
  <c r="S937" i="1" s="1"/>
  <c r="AD937" i="1"/>
  <c r="AC937" i="1"/>
  <c r="AA937" i="1"/>
  <c r="AB937" i="1" s="1"/>
  <c r="AH937" i="1" s="1"/>
  <c r="BH936" i="1"/>
  <c r="BG936" i="1"/>
  <c r="BF936" i="1"/>
  <c r="BE936" i="1"/>
  <c r="BD936" i="1"/>
  <c r="BC936" i="1"/>
  <c r="BB936" i="1"/>
  <c r="BA936" i="1"/>
  <c r="AZ936" i="1"/>
  <c r="AY936" i="1"/>
  <c r="AX936" i="1"/>
  <c r="AW936" i="1"/>
  <c r="AV936" i="1"/>
  <c r="AU936" i="1"/>
  <c r="AT936" i="1"/>
  <c r="AS936" i="1"/>
  <c r="AR936" i="1"/>
  <c r="Z936" i="1" s="1"/>
  <c r="AQ936" i="1"/>
  <c r="AP936" i="1"/>
  <c r="AO936" i="1"/>
  <c r="AN936" i="1"/>
  <c r="AM936" i="1"/>
  <c r="AL936" i="1"/>
  <c r="AK936" i="1"/>
  <c r="AD936" i="1"/>
  <c r="AG936" i="1" s="1"/>
  <c r="AC936" i="1"/>
  <c r="AA936" i="1"/>
  <c r="AB936" i="1" s="1"/>
  <c r="BH935" i="1"/>
  <c r="BG935" i="1"/>
  <c r="BF935" i="1"/>
  <c r="BE935" i="1"/>
  <c r="BD935" i="1"/>
  <c r="BC935" i="1"/>
  <c r="BB935" i="1"/>
  <c r="BA935" i="1"/>
  <c r="AZ935" i="1"/>
  <c r="AY935" i="1"/>
  <c r="AX935" i="1"/>
  <c r="AW935" i="1"/>
  <c r="AV935" i="1"/>
  <c r="AU935" i="1"/>
  <c r="AT935" i="1"/>
  <c r="AS935" i="1"/>
  <c r="AR935" i="1"/>
  <c r="AQ935" i="1"/>
  <c r="AP935" i="1"/>
  <c r="AO935" i="1"/>
  <c r="AN935" i="1"/>
  <c r="AM935" i="1"/>
  <c r="AL935" i="1"/>
  <c r="AK935" i="1"/>
  <c r="AD935" i="1"/>
  <c r="AC935" i="1"/>
  <c r="AB935" i="1"/>
  <c r="AF935" i="1" s="1"/>
  <c r="AA935" i="1"/>
  <c r="BH934" i="1"/>
  <c r="BG934" i="1"/>
  <c r="BF934" i="1"/>
  <c r="BE934" i="1"/>
  <c r="BD934" i="1"/>
  <c r="BC934" i="1"/>
  <c r="BB934" i="1"/>
  <c r="BA934" i="1"/>
  <c r="AZ934" i="1"/>
  <c r="AY934" i="1"/>
  <c r="AX934" i="1"/>
  <c r="AW934" i="1"/>
  <c r="AV934" i="1"/>
  <c r="AU934" i="1"/>
  <c r="AT934" i="1"/>
  <c r="AS934" i="1"/>
  <c r="AR934" i="1"/>
  <c r="AQ934" i="1"/>
  <c r="AP934" i="1"/>
  <c r="AO934" i="1"/>
  <c r="AN934" i="1"/>
  <c r="AM934" i="1"/>
  <c r="AL934" i="1"/>
  <c r="AK934" i="1"/>
  <c r="AH934" i="1"/>
  <c r="AG934" i="1"/>
  <c r="AF934" i="1"/>
  <c r="AE934" i="1"/>
  <c r="AI934" i="1" s="1"/>
  <c r="AD934" i="1"/>
  <c r="AC934" i="1"/>
  <c r="AB934" i="1"/>
  <c r="AA934" i="1"/>
  <c r="S934" i="1"/>
  <c r="BH933" i="1"/>
  <c r="BG933" i="1"/>
  <c r="BF933" i="1"/>
  <c r="BE933" i="1"/>
  <c r="BD933" i="1"/>
  <c r="BC933" i="1"/>
  <c r="BB933" i="1"/>
  <c r="BA933" i="1"/>
  <c r="AZ933" i="1"/>
  <c r="AY933" i="1"/>
  <c r="AX933" i="1"/>
  <c r="AW933" i="1"/>
  <c r="AV933" i="1"/>
  <c r="AU933" i="1"/>
  <c r="AT933" i="1"/>
  <c r="AS933" i="1"/>
  <c r="AR933" i="1"/>
  <c r="AQ933" i="1"/>
  <c r="AP933" i="1"/>
  <c r="AO933" i="1"/>
  <c r="AN933" i="1"/>
  <c r="AM933" i="1"/>
  <c r="AL933" i="1"/>
  <c r="AK933" i="1"/>
  <c r="Z933" i="1" s="1"/>
  <c r="AC933" i="1"/>
  <c r="AD933" i="1" s="1"/>
  <c r="AB933" i="1"/>
  <c r="AA933" i="1"/>
  <c r="BH932" i="1"/>
  <c r="BG932" i="1"/>
  <c r="BF932" i="1"/>
  <c r="BE932" i="1"/>
  <c r="BD932" i="1"/>
  <c r="BC932" i="1"/>
  <c r="BB932" i="1"/>
  <c r="BA932" i="1"/>
  <c r="AZ932" i="1"/>
  <c r="AY932" i="1"/>
  <c r="AX932" i="1"/>
  <c r="AW932" i="1"/>
  <c r="AV932" i="1"/>
  <c r="AU932" i="1"/>
  <c r="AT932" i="1"/>
  <c r="AS932" i="1"/>
  <c r="AR932" i="1"/>
  <c r="AQ932" i="1"/>
  <c r="AP932" i="1"/>
  <c r="AO932" i="1"/>
  <c r="AN932" i="1"/>
  <c r="Z932" i="1" s="1"/>
  <c r="AM932" i="1"/>
  <c r="AL932" i="1"/>
  <c r="AK932" i="1"/>
  <c r="AH932" i="1"/>
  <c r="AF932" i="1"/>
  <c r="AE932" i="1"/>
  <c r="AI932" i="1" s="1"/>
  <c r="S932" i="1" s="1"/>
  <c r="AD932" i="1"/>
  <c r="AG932" i="1" s="1"/>
  <c r="AC932" i="1"/>
  <c r="AB932" i="1"/>
  <c r="AA932" i="1"/>
  <c r="BH931" i="1"/>
  <c r="BG931" i="1"/>
  <c r="BF931" i="1"/>
  <c r="BE931" i="1"/>
  <c r="BD931" i="1"/>
  <c r="BC931" i="1"/>
  <c r="BB931" i="1"/>
  <c r="BA931" i="1"/>
  <c r="AZ931" i="1"/>
  <c r="AY931" i="1"/>
  <c r="AX931" i="1"/>
  <c r="AW931" i="1"/>
  <c r="AV931" i="1"/>
  <c r="AU931" i="1"/>
  <c r="AT931" i="1"/>
  <c r="AS931" i="1"/>
  <c r="AR931" i="1"/>
  <c r="AQ931" i="1"/>
  <c r="AP931" i="1"/>
  <c r="AO931" i="1"/>
  <c r="AN931" i="1"/>
  <c r="AM931" i="1"/>
  <c r="AL931" i="1"/>
  <c r="AK931" i="1"/>
  <c r="AH931" i="1"/>
  <c r="AC931" i="1"/>
  <c r="AD931" i="1" s="1"/>
  <c r="AA931" i="1"/>
  <c r="AB931" i="1" s="1"/>
  <c r="AF931" i="1" s="1"/>
  <c r="Z931" i="1"/>
  <c r="BH930" i="1"/>
  <c r="BG930" i="1"/>
  <c r="BF930" i="1"/>
  <c r="BE930" i="1"/>
  <c r="BD930" i="1"/>
  <c r="BC930" i="1"/>
  <c r="BB930" i="1"/>
  <c r="BA930" i="1"/>
  <c r="AZ930" i="1"/>
  <c r="AY930" i="1"/>
  <c r="AX930" i="1"/>
  <c r="AW930" i="1"/>
  <c r="AV930" i="1"/>
  <c r="AU930" i="1"/>
  <c r="AT930" i="1"/>
  <c r="AS930" i="1"/>
  <c r="AR930" i="1"/>
  <c r="AQ930" i="1"/>
  <c r="AP930" i="1"/>
  <c r="AO930" i="1"/>
  <c r="AN930" i="1"/>
  <c r="AM930" i="1"/>
  <c r="AL930" i="1"/>
  <c r="AK930" i="1"/>
  <c r="Z930" i="1" s="1"/>
  <c r="AC930" i="1"/>
  <c r="AD930" i="1" s="1"/>
  <c r="AB930" i="1"/>
  <c r="AH930" i="1" s="1"/>
  <c r="AA930" i="1"/>
  <c r="BH929" i="1"/>
  <c r="BG929" i="1"/>
  <c r="BF929" i="1"/>
  <c r="BE929" i="1"/>
  <c r="BD929" i="1"/>
  <c r="BC929" i="1"/>
  <c r="BB929" i="1"/>
  <c r="BA929" i="1"/>
  <c r="AZ929" i="1"/>
  <c r="AY929" i="1"/>
  <c r="AX929" i="1"/>
  <c r="AW929" i="1"/>
  <c r="AV929" i="1"/>
  <c r="AU929" i="1"/>
  <c r="AT929" i="1"/>
  <c r="AS929" i="1"/>
  <c r="AR929" i="1"/>
  <c r="AQ929" i="1"/>
  <c r="AP929" i="1"/>
  <c r="AO929" i="1"/>
  <c r="AN929" i="1"/>
  <c r="AM929" i="1"/>
  <c r="AL929" i="1"/>
  <c r="Z929" i="1" s="1"/>
  <c r="AK929" i="1"/>
  <c r="AG929" i="1"/>
  <c r="AE929" i="1"/>
  <c r="AI929" i="1" s="1"/>
  <c r="S929" i="1" s="1"/>
  <c r="AD929" i="1"/>
  <c r="AC929" i="1"/>
  <c r="AA929" i="1"/>
  <c r="AB929" i="1" s="1"/>
  <c r="AH929" i="1" s="1"/>
  <c r="BH928" i="1"/>
  <c r="BG928" i="1"/>
  <c r="BF928" i="1"/>
  <c r="BE928" i="1"/>
  <c r="BD928" i="1"/>
  <c r="BC928" i="1"/>
  <c r="BB928" i="1"/>
  <c r="BA928" i="1"/>
  <c r="AZ928" i="1"/>
  <c r="AY928" i="1"/>
  <c r="AX928" i="1"/>
  <c r="AW928" i="1"/>
  <c r="AV928" i="1"/>
  <c r="AU928" i="1"/>
  <c r="AT928" i="1"/>
  <c r="AS928" i="1"/>
  <c r="AR928" i="1"/>
  <c r="Z928" i="1" s="1"/>
  <c r="AQ928" i="1"/>
  <c r="AP928" i="1"/>
  <c r="AO928" i="1"/>
  <c r="AN928" i="1"/>
  <c r="AM928" i="1"/>
  <c r="AL928" i="1"/>
  <c r="AK928" i="1"/>
  <c r="AD928" i="1"/>
  <c r="AG928" i="1" s="1"/>
  <c r="AC928" i="1"/>
  <c r="AA928" i="1"/>
  <c r="AB928" i="1" s="1"/>
  <c r="BH927" i="1"/>
  <c r="BG927" i="1"/>
  <c r="BF927" i="1"/>
  <c r="BE927" i="1"/>
  <c r="BD927" i="1"/>
  <c r="BC927" i="1"/>
  <c r="BB927" i="1"/>
  <c r="BA927" i="1"/>
  <c r="AZ927" i="1"/>
  <c r="AY927" i="1"/>
  <c r="AX927" i="1"/>
  <c r="AW927" i="1"/>
  <c r="AV927" i="1"/>
  <c r="AU927" i="1"/>
  <c r="AT927" i="1"/>
  <c r="AS927" i="1"/>
  <c r="AR927" i="1"/>
  <c r="AQ927" i="1"/>
  <c r="AP927" i="1"/>
  <c r="AO927" i="1"/>
  <c r="AN927" i="1"/>
  <c r="AM927" i="1"/>
  <c r="AL927" i="1"/>
  <c r="AK927" i="1"/>
  <c r="AD927" i="1"/>
  <c r="AC927" i="1"/>
  <c r="AB927" i="1"/>
  <c r="AF927" i="1" s="1"/>
  <c r="AA927" i="1"/>
  <c r="BH926" i="1"/>
  <c r="BG926" i="1"/>
  <c r="BF926" i="1"/>
  <c r="BE926" i="1"/>
  <c r="BD926" i="1"/>
  <c r="BC926" i="1"/>
  <c r="BB926" i="1"/>
  <c r="BA926" i="1"/>
  <c r="AZ926" i="1"/>
  <c r="AY926" i="1"/>
  <c r="AX926" i="1"/>
  <c r="AW926" i="1"/>
  <c r="AV926" i="1"/>
  <c r="AU926" i="1"/>
  <c r="AT926" i="1"/>
  <c r="AS926" i="1"/>
  <c r="AR926" i="1"/>
  <c r="AQ926" i="1"/>
  <c r="AP926" i="1"/>
  <c r="AO926" i="1"/>
  <c r="AN926" i="1"/>
  <c r="AM926" i="1"/>
  <c r="AL926" i="1"/>
  <c r="AK926" i="1"/>
  <c r="AH926" i="1"/>
  <c r="AG926" i="1"/>
  <c r="AF926" i="1"/>
  <c r="AE926" i="1"/>
  <c r="AI926" i="1" s="1"/>
  <c r="AD926" i="1"/>
  <c r="AC926" i="1"/>
  <c r="AB926" i="1"/>
  <c r="AA926" i="1"/>
  <c r="S926" i="1"/>
  <c r="BH925" i="1"/>
  <c r="BG925" i="1"/>
  <c r="BF925" i="1"/>
  <c r="BE925" i="1"/>
  <c r="BD925" i="1"/>
  <c r="BC925" i="1"/>
  <c r="BB925" i="1"/>
  <c r="BA925" i="1"/>
  <c r="AZ925" i="1"/>
  <c r="AY925" i="1"/>
  <c r="AX925" i="1"/>
  <c r="AW925" i="1"/>
  <c r="AV925" i="1"/>
  <c r="AU925" i="1"/>
  <c r="AT925" i="1"/>
  <c r="AS925" i="1"/>
  <c r="AR925" i="1"/>
  <c r="AQ925" i="1"/>
  <c r="AP925" i="1"/>
  <c r="AO925" i="1"/>
  <c r="AN925" i="1"/>
  <c r="AM925" i="1"/>
  <c r="AL925" i="1"/>
  <c r="AK925" i="1"/>
  <c r="Z925" i="1" s="1"/>
  <c r="AC925" i="1"/>
  <c r="AD925" i="1" s="1"/>
  <c r="AB925" i="1"/>
  <c r="AA925" i="1"/>
  <c r="BH924" i="1"/>
  <c r="BG924" i="1"/>
  <c r="BF924" i="1"/>
  <c r="BE924" i="1"/>
  <c r="BD924" i="1"/>
  <c r="BC924" i="1"/>
  <c r="BB924" i="1"/>
  <c r="BA924" i="1"/>
  <c r="AZ924" i="1"/>
  <c r="AY924" i="1"/>
  <c r="AX924" i="1"/>
  <c r="AW924" i="1"/>
  <c r="AV924" i="1"/>
  <c r="AU924" i="1"/>
  <c r="AT924" i="1"/>
  <c r="AS924" i="1"/>
  <c r="AR924" i="1"/>
  <c r="AQ924" i="1"/>
  <c r="AP924" i="1"/>
  <c r="AO924" i="1"/>
  <c r="AN924" i="1"/>
  <c r="Z924" i="1" s="1"/>
  <c r="AM924" i="1"/>
  <c r="AL924" i="1"/>
  <c r="AK924" i="1"/>
  <c r="AH924" i="1"/>
  <c r="AF924" i="1"/>
  <c r="AE924" i="1"/>
  <c r="AI924" i="1" s="1"/>
  <c r="S924" i="1" s="1"/>
  <c r="AD924" i="1"/>
  <c r="AG924" i="1" s="1"/>
  <c r="AC924" i="1"/>
  <c r="AB924" i="1"/>
  <c r="AA924" i="1"/>
  <c r="BH923" i="1"/>
  <c r="BG923" i="1"/>
  <c r="BF923" i="1"/>
  <c r="BE923" i="1"/>
  <c r="BD923" i="1"/>
  <c r="BC923" i="1"/>
  <c r="BB923" i="1"/>
  <c r="BA923" i="1"/>
  <c r="AZ923" i="1"/>
  <c r="AY923" i="1"/>
  <c r="AX923" i="1"/>
  <c r="AW923" i="1"/>
  <c r="AV923" i="1"/>
  <c r="AU923" i="1"/>
  <c r="AT923" i="1"/>
  <c r="AS923" i="1"/>
  <c r="AR923" i="1"/>
  <c r="AQ923" i="1"/>
  <c r="AP923" i="1"/>
  <c r="AO923" i="1"/>
  <c r="AN923" i="1"/>
  <c r="AM923" i="1"/>
  <c r="AL923" i="1"/>
  <c r="AK923" i="1"/>
  <c r="AH923" i="1"/>
  <c r="AC923" i="1"/>
  <c r="AD923" i="1" s="1"/>
  <c r="AA923" i="1"/>
  <c r="AB923" i="1" s="1"/>
  <c r="AF923" i="1" s="1"/>
  <c r="Z923" i="1"/>
  <c r="BH922" i="1"/>
  <c r="BG922" i="1"/>
  <c r="BF922" i="1"/>
  <c r="BE922" i="1"/>
  <c r="BD922" i="1"/>
  <c r="BC922" i="1"/>
  <c r="BB922" i="1"/>
  <c r="BA922" i="1"/>
  <c r="AZ922" i="1"/>
  <c r="AY922" i="1"/>
  <c r="AX922" i="1"/>
  <c r="AW922" i="1"/>
  <c r="AV922" i="1"/>
  <c r="AU922" i="1"/>
  <c r="AT922" i="1"/>
  <c r="AS922" i="1"/>
  <c r="AR922" i="1"/>
  <c r="AQ922" i="1"/>
  <c r="AP922" i="1"/>
  <c r="AO922" i="1"/>
  <c r="AN922" i="1"/>
  <c r="AM922" i="1"/>
  <c r="AL922" i="1"/>
  <c r="AK922" i="1"/>
  <c r="Z922" i="1" s="1"/>
  <c r="AC922" i="1"/>
  <c r="AD922" i="1" s="1"/>
  <c r="AB922" i="1"/>
  <c r="AH922" i="1" s="1"/>
  <c r="AA922" i="1"/>
  <c r="BH921" i="1"/>
  <c r="BG921" i="1"/>
  <c r="BF921" i="1"/>
  <c r="BE921" i="1"/>
  <c r="BD921" i="1"/>
  <c r="BC921" i="1"/>
  <c r="BB921" i="1"/>
  <c r="BA921" i="1"/>
  <c r="AZ921" i="1"/>
  <c r="AY921" i="1"/>
  <c r="AX921" i="1"/>
  <c r="AW921" i="1"/>
  <c r="AV921" i="1"/>
  <c r="AU921" i="1"/>
  <c r="AT921" i="1"/>
  <c r="AS921" i="1"/>
  <c r="AR921" i="1"/>
  <c r="AQ921" i="1"/>
  <c r="AP921" i="1"/>
  <c r="AO921" i="1"/>
  <c r="AN921" i="1"/>
  <c r="AM921" i="1"/>
  <c r="AL921" i="1"/>
  <c r="AK921" i="1"/>
  <c r="AG921" i="1"/>
  <c r="AE921" i="1"/>
  <c r="AI921" i="1" s="1"/>
  <c r="AD921" i="1"/>
  <c r="AC921" i="1"/>
  <c r="AA921" i="1"/>
  <c r="AB921" i="1" s="1"/>
  <c r="AH921" i="1" s="1"/>
  <c r="S921" i="1"/>
  <c r="BH920" i="1"/>
  <c r="BG920" i="1"/>
  <c r="BF920" i="1"/>
  <c r="BE920" i="1"/>
  <c r="BD920" i="1"/>
  <c r="BC920" i="1"/>
  <c r="BB920" i="1"/>
  <c r="BA920" i="1"/>
  <c r="AZ920" i="1"/>
  <c r="AY920" i="1"/>
  <c r="AX920" i="1"/>
  <c r="AW920" i="1"/>
  <c r="AV920" i="1"/>
  <c r="AU920" i="1"/>
  <c r="AT920" i="1"/>
  <c r="AS920" i="1"/>
  <c r="AR920" i="1"/>
  <c r="AQ920" i="1"/>
  <c r="AP920" i="1"/>
  <c r="AO920" i="1"/>
  <c r="AN920" i="1"/>
  <c r="AM920" i="1"/>
  <c r="AL920" i="1"/>
  <c r="AK920" i="1"/>
  <c r="Z920" i="1" s="1"/>
  <c r="AD920" i="1"/>
  <c r="AG920" i="1" s="1"/>
  <c r="AC920" i="1"/>
  <c r="AA920" i="1"/>
  <c r="AB920" i="1" s="1"/>
  <c r="BH919" i="1"/>
  <c r="BG919" i="1"/>
  <c r="BF919" i="1"/>
  <c r="BE919" i="1"/>
  <c r="BD919" i="1"/>
  <c r="BC919" i="1"/>
  <c r="BB919" i="1"/>
  <c r="BA919" i="1"/>
  <c r="AZ919" i="1"/>
  <c r="AY919" i="1"/>
  <c r="AX919" i="1"/>
  <c r="AW919" i="1"/>
  <c r="AV919" i="1"/>
  <c r="AU919" i="1"/>
  <c r="AT919" i="1"/>
  <c r="AS919" i="1"/>
  <c r="AR919" i="1"/>
  <c r="AQ919" i="1"/>
  <c r="AP919" i="1"/>
  <c r="AO919" i="1"/>
  <c r="AN919" i="1"/>
  <c r="AM919" i="1"/>
  <c r="AL919" i="1"/>
  <c r="AK919" i="1"/>
  <c r="AE919" i="1"/>
  <c r="AI919" i="1" s="1"/>
  <c r="S919" i="1" s="1"/>
  <c r="AD919" i="1"/>
  <c r="AG919" i="1" s="1"/>
  <c r="AC919" i="1"/>
  <c r="AB919" i="1"/>
  <c r="AF919" i="1" s="1"/>
  <c r="AA919" i="1"/>
  <c r="BH918" i="1"/>
  <c r="BG918" i="1"/>
  <c r="BF918" i="1"/>
  <c r="BE918" i="1"/>
  <c r="BD918" i="1"/>
  <c r="BC918" i="1"/>
  <c r="BB918" i="1"/>
  <c r="BA918" i="1"/>
  <c r="AZ918" i="1"/>
  <c r="AY918" i="1"/>
  <c r="AX918" i="1"/>
  <c r="AW918" i="1"/>
  <c r="AV918" i="1"/>
  <c r="AU918" i="1"/>
  <c r="AT918" i="1"/>
  <c r="AS918" i="1"/>
  <c r="AR918" i="1"/>
  <c r="AQ918" i="1"/>
  <c r="AP918" i="1"/>
  <c r="AO918" i="1"/>
  <c r="Z918" i="1" s="1"/>
  <c r="AN918" i="1"/>
  <c r="AM918" i="1"/>
  <c r="AL918" i="1"/>
  <c r="AK918" i="1"/>
  <c r="AH918" i="1"/>
  <c r="AG918" i="1"/>
  <c r="AF918" i="1"/>
  <c r="AE918" i="1"/>
  <c r="AI918" i="1" s="1"/>
  <c r="S918" i="1" s="1"/>
  <c r="AD918" i="1"/>
  <c r="AC918" i="1"/>
  <c r="AB918" i="1"/>
  <c r="AA918" i="1"/>
  <c r="BH917" i="1"/>
  <c r="BG917" i="1"/>
  <c r="BF917" i="1"/>
  <c r="BE917" i="1"/>
  <c r="BD917" i="1"/>
  <c r="BC917" i="1"/>
  <c r="BB917" i="1"/>
  <c r="BA917" i="1"/>
  <c r="AZ917" i="1"/>
  <c r="AY917" i="1"/>
  <c r="AX917" i="1"/>
  <c r="AW917" i="1"/>
  <c r="AV917" i="1"/>
  <c r="AU917" i="1"/>
  <c r="AT917" i="1"/>
  <c r="AS917" i="1"/>
  <c r="AR917" i="1"/>
  <c r="AQ917" i="1"/>
  <c r="AP917" i="1"/>
  <c r="AO917" i="1"/>
  <c r="AN917" i="1"/>
  <c r="AM917" i="1"/>
  <c r="AL917" i="1"/>
  <c r="AK917" i="1"/>
  <c r="Z917" i="1" s="1"/>
  <c r="AC917" i="1"/>
  <c r="AD917" i="1" s="1"/>
  <c r="AB917" i="1"/>
  <c r="AA917" i="1"/>
  <c r="BH916" i="1"/>
  <c r="BG916" i="1"/>
  <c r="BF916" i="1"/>
  <c r="BE916" i="1"/>
  <c r="BD916" i="1"/>
  <c r="BC916" i="1"/>
  <c r="BB916" i="1"/>
  <c r="BA916" i="1"/>
  <c r="AZ916" i="1"/>
  <c r="AY916" i="1"/>
  <c r="AX916" i="1"/>
  <c r="AW916" i="1"/>
  <c r="AV916" i="1"/>
  <c r="AU916" i="1"/>
  <c r="AT916" i="1"/>
  <c r="AS916" i="1"/>
  <c r="AR916" i="1"/>
  <c r="AQ916" i="1"/>
  <c r="AP916" i="1"/>
  <c r="AO916" i="1"/>
  <c r="AN916" i="1"/>
  <c r="AM916" i="1"/>
  <c r="AL916" i="1"/>
  <c r="AK916" i="1"/>
  <c r="AH916" i="1"/>
  <c r="AF916" i="1"/>
  <c r="AD916" i="1"/>
  <c r="AG916" i="1" s="1"/>
  <c r="AC916" i="1"/>
  <c r="AB916" i="1"/>
  <c r="AA916" i="1"/>
  <c r="BH915" i="1"/>
  <c r="BG915" i="1"/>
  <c r="BF915" i="1"/>
  <c r="BE915" i="1"/>
  <c r="BD915" i="1"/>
  <c r="BC915" i="1"/>
  <c r="BB915" i="1"/>
  <c r="BA915" i="1"/>
  <c r="AZ915" i="1"/>
  <c r="AY915" i="1"/>
  <c r="AX915" i="1"/>
  <c r="AW915" i="1"/>
  <c r="AV915" i="1"/>
  <c r="AU915" i="1"/>
  <c r="AT915" i="1"/>
  <c r="AS915" i="1"/>
  <c r="AR915" i="1"/>
  <c r="Z915" i="1" s="1"/>
  <c r="AQ915" i="1"/>
  <c r="AP915" i="1"/>
  <c r="AO915" i="1"/>
  <c r="AN915" i="1"/>
  <c r="AM915" i="1"/>
  <c r="AL915" i="1"/>
  <c r="AK915" i="1"/>
  <c r="AI915" i="1"/>
  <c r="AG915" i="1"/>
  <c r="AC915" i="1"/>
  <c r="AD915" i="1" s="1"/>
  <c r="AE915" i="1" s="1"/>
  <c r="AA915" i="1"/>
  <c r="AB915" i="1" s="1"/>
  <c r="AF915" i="1" s="1"/>
  <c r="S915" i="1"/>
  <c r="BH914" i="1"/>
  <c r="BG914" i="1"/>
  <c r="BF914" i="1"/>
  <c r="BE914" i="1"/>
  <c r="BD914" i="1"/>
  <c r="BC914" i="1"/>
  <c r="BB914" i="1"/>
  <c r="BA914" i="1"/>
  <c r="AZ914" i="1"/>
  <c r="AY914" i="1"/>
  <c r="AX914" i="1"/>
  <c r="AW914" i="1"/>
  <c r="AV914" i="1"/>
  <c r="AU914" i="1"/>
  <c r="AT914" i="1"/>
  <c r="AS914" i="1"/>
  <c r="AR914" i="1"/>
  <c r="AQ914" i="1"/>
  <c r="AP914" i="1"/>
  <c r="AO914" i="1"/>
  <c r="AN914" i="1"/>
  <c r="AM914" i="1"/>
  <c r="AL914" i="1"/>
  <c r="AK914" i="1"/>
  <c r="AD914" i="1"/>
  <c r="AC914" i="1"/>
  <c r="AB914" i="1"/>
  <c r="AA914" i="1"/>
  <c r="BH913" i="1"/>
  <c r="BG913" i="1"/>
  <c r="BF913" i="1"/>
  <c r="BE913" i="1"/>
  <c r="BD913" i="1"/>
  <c r="BC913" i="1"/>
  <c r="BB913" i="1"/>
  <c r="BA913" i="1"/>
  <c r="AZ913" i="1"/>
  <c r="AY913" i="1"/>
  <c r="AX913" i="1"/>
  <c r="AW913" i="1"/>
  <c r="AV913" i="1"/>
  <c r="AU913" i="1"/>
  <c r="AT913" i="1"/>
  <c r="AS913" i="1"/>
  <c r="AR913" i="1"/>
  <c r="AQ913" i="1"/>
  <c r="AP913" i="1"/>
  <c r="AO913" i="1"/>
  <c r="AN913" i="1"/>
  <c r="AM913" i="1"/>
  <c r="AL913" i="1"/>
  <c r="AK913" i="1"/>
  <c r="AG913" i="1"/>
  <c r="AF913" i="1"/>
  <c r="AE913" i="1"/>
  <c r="AI913" i="1" s="1"/>
  <c r="S913" i="1" s="1"/>
  <c r="AD913" i="1"/>
  <c r="AC913" i="1"/>
  <c r="AA913" i="1"/>
  <c r="AB913" i="1" s="1"/>
  <c r="AH913" i="1" s="1"/>
  <c r="BH912" i="1"/>
  <c r="BG912" i="1"/>
  <c r="BF912" i="1"/>
  <c r="BE912" i="1"/>
  <c r="BD912" i="1"/>
  <c r="BC912" i="1"/>
  <c r="BB912" i="1"/>
  <c r="BA912" i="1"/>
  <c r="AZ912" i="1"/>
  <c r="AY912" i="1"/>
  <c r="AX912" i="1"/>
  <c r="AW912" i="1"/>
  <c r="AV912" i="1"/>
  <c r="AU912" i="1"/>
  <c r="AT912" i="1"/>
  <c r="AS912" i="1"/>
  <c r="AR912" i="1"/>
  <c r="AQ912" i="1"/>
  <c r="AP912" i="1"/>
  <c r="AO912" i="1"/>
  <c r="AN912" i="1"/>
  <c r="AM912" i="1"/>
  <c r="AL912" i="1"/>
  <c r="AK912" i="1"/>
  <c r="AD912" i="1"/>
  <c r="AG912" i="1" s="1"/>
  <c r="AC912" i="1"/>
  <c r="AB912" i="1"/>
  <c r="AF912" i="1" s="1"/>
  <c r="AA912" i="1"/>
  <c r="Z912" i="1"/>
  <c r="BH911" i="1"/>
  <c r="BG911" i="1"/>
  <c r="BF911" i="1"/>
  <c r="BE911" i="1"/>
  <c r="BD911" i="1"/>
  <c r="BC911" i="1"/>
  <c r="BB911" i="1"/>
  <c r="BA911" i="1"/>
  <c r="AZ911" i="1"/>
  <c r="AY911" i="1"/>
  <c r="AX911" i="1"/>
  <c r="AW911" i="1"/>
  <c r="AV911" i="1"/>
  <c r="AU911" i="1"/>
  <c r="AT911" i="1"/>
  <c r="AS911" i="1"/>
  <c r="AR911" i="1"/>
  <c r="AQ911" i="1"/>
  <c r="AP911" i="1"/>
  <c r="AO911" i="1"/>
  <c r="AN911" i="1"/>
  <c r="AM911" i="1"/>
  <c r="AL911" i="1"/>
  <c r="AK911" i="1"/>
  <c r="AE911" i="1"/>
  <c r="AI911" i="1" s="1"/>
  <c r="S911" i="1" s="1"/>
  <c r="AD911" i="1"/>
  <c r="AG911" i="1" s="1"/>
  <c r="AC911" i="1"/>
  <c r="AA911" i="1"/>
  <c r="AB911" i="1" s="1"/>
  <c r="BH910" i="1"/>
  <c r="BG910" i="1"/>
  <c r="BF910" i="1"/>
  <c r="BE910" i="1"/>
  <c r="BD910" i="1"/>
  <c r="BC910" i="1"/>
  <c r="BB910" i="1"/>
  <c r="BA910" i="1"/>
  <c r="AZ910" i="1"/>
  <c r="AY910" i="1"/>
  <c r="AX910" i="1"/>
  <c r="AW910" i="1"/>
  <c r="AV910" i="1"/>
  <c r="AU910" i="1"/>
  <c r="AT910" i="1"/>
  <c r="AS910" i="1"/>
  <c r="AR910" i="1"/>
  <c r="AQ910" i="1"/>
  <c r="AP910" i="1"/>
  <c r="AO910" i="1"/>
  <c r="AN910" i="1"/>
  <c r="AM910" i="1"/>
  <c r="AL910" i="1"/>
  <c r="AK910" i="1"/>
  <c r="AH910" i="1"/>
  <c r="AG910" i="1"/>
  <c r="AF910" i="1"/>
  <c r="AD910" i="1"/>
  <c r="AE910" i="1" s="1"/>
  <c r="AI910" i="1" s="1"/>
  <c r="S910" i="1" s="1"/>
  <c r="AC910" i="1"/>
  <c r="AB910" i="1"/>
  <c r="AA910" i="1"/>
  <c r="Z910" i="1"/>
  <c r="BH909" i="1"/>
  <c r="BG909" i="1"/>
  <c r="BF909" i="1"/>
  <c r="BE909" i="1"/>
  <c r="BD909" i="1"/>
  <c r="BC909" i="1"/>
  <c r="BB909" i="1"/>
  <c r="BA909" i="1"/>
  <c r="AZ909" i="1"/>
  <c r="AY909" i="1"/>
  <c r="AX909" i="1"/>
  <c r="AW909" i="1"/>
  <c r="AV909" i="1"/>
  <c r="AU909" i="1"/>
  <c r="AT909" i="1"/>
  <c r="AS909" i="1"/>
  <c r="AR909" i="1"/>
  <c r="AQ909" i="1"/>
  <c r="AP909" i="1"/>
  <c r="AO909" i="1"/>
  <c r="AN909" i="1"/>
  <c r="AM909" i="1"/>
  <c r="AL909" i="1"/>
  <c r="AK909" i="1"/>
  <c r="AI909" i="1"/>
  <c r="S909" i="1" s="1"/>
  <c r="AE909" i="1"/>
  <c r="AC909" i="1"/>
  <c r="AD909" i="1" s="1"/>
  <c r="AG909" i="1" s="1"/>
  <c r="AB909" i="1"/>
  <c r="AA909" i="1"/>
  <c r="BH908" i="1"/>
  <c r="BG908" i="1"/>
  <c r="BF908" i="1"/>
  <c r="BE908" i="1"/>
  <c r="BD908" i="1"/>
  <c r="BC908" i="1"/>
  <c r="BB908" i="1"/>
  <c r="BA908" i="1"/>
  <c r="AZ908" i="1"/>
  <c r="AY908" i="1"/>
  <c r="AX908" i="1"/>
  <c r="AW908" i="1"/>
  <c r="AV908" i="1"/>
  <c r="AU908" i="1"/>
  <c r="AT908" i="1"/>
  <c r="AS908" i="1"/>
  <c r="AR908" i="1"/>
  <c r="AQ908" i="1"/>
  <c r="AP908" i="1"/>
  <c r="AO908" i="1"/>
  <c r="AN908" i="1"/>
  <c r="Z908" i="1" s="1"/>
  <c r="AM908" i="1"/>
  <c r="AL908" i="1"/>
  <c r="AK908" i="1"/>
  <c r="AF908" i="1"/>
  <c r="AD908" i="1"/>
  <c r="AG908" i="1" s="1"/>
  <c r="AC908" i="1"/>
  <c r="AA908" i="1"/>
  <c r="AB908" i="1" s="1"/>
  <c r="AH908" i="1" s="1"/>
  <c r="BH907" i="1"/>
  <c r="BG907" i="1"/>
  <c r="BF907" i="1"/>
  <c r="BE907" i="1"/>
  <c r="BD907" i="1"/>
  <c r="BC907" i="1"/>
  <c r="BB907" i="1"/>
  <c r="BA907" i="1"/>
  <c r="AZ907" i="1"/>
  <c r="AY907" i="1"/>
  <c r="AX907" i="1"/>
  <c r="AW907" i="1"/>
  <c r="AV907" i="1"/>
  <c r="AU907" i="1"/>
  <c r="AT907" i="1"/>
  <c r="AS907" i="1"/>
  <c r="AR907" i="1"/>
  <c r="AQ907" i="1"/>
  <c r="AP907" i="1"/>
  <c r="AO907" i="1"/>
  <c r="AN907" i="1"/>
  <c r="AM907" i="1"/>
  <c r="AL907" i="1"/>
  <c r="Z907" i="1" s="1"/>
  <c r="AK907" i="1"/>
  <c r="AG907" i="1"/>
  <c r="AF907" i="1"/>
  <c r="AE907" i="1"/>
  <c r="AI907" i="1" s="1"/>
  <c r="S907" i="1" s="1"/>
  <c r="AD907" i="1"/>
  <c r="AC907" i="1"/>
  <c r="AA907" i="1"/>
  <c r="AB907" i="1" s="1"/>
  <c r="AH907" i="1" s="1"/>
  <c r="BH906" i="1"/>
  <c r="BG906" i="1"/>
  <c r="BF906" i="1"/>
  <c r="BE906" i="1"/>
  <c r="BD906" i="1"/>
  <c r="BC906" i="1"/>
  <c r="BB906" i="1"/>
  <c r="BA906" i="1"/>
  <c r="AZ906" i="1"/>
  <c r="AY906" i="1"/>
  <c r="AX906" i="1"/>
  <c r="AW906" i="1"/>
  <c r="AV906" i="1"/>
  <c r="AU906" i="1"/>
  <c r="AT906" i="1"/>
  <c r="AS906" i="1"/>
  <c r="AR906" i="1"/>
  <c r="AQ906" i="1"/>
  <c r="AP906" i="1"/>
  <c r="AO906" i="1"/>
  <c r="AN906" i="1"/>
  <c r="Z906" i="1" s="1"/>
  <c r="AM906" i="1"/>
  <c r="AL906" i="1"/>
  <c r="AK906" i="1"/>
  <c r="AI906" i="1"/>
  <c r="AG906" i="1"/>
  <c r="AE906" i="1"/>
  <c r="AD906" i="1"/>
  <c r="AC906" i="1"/>
  <c r="AA906" i="1"/>
  <c r="AB906" i="1" s="1"/>
  <c r="S906" i="1"/>
  <c r="BH905" i="1"/>
  <c r="BG905" i="1"/>
  <c r="BF905" i="1"/>
  <c r="BE905" i="1"/>
  <c r="BD905" i="1"/>
  <c r="BC905" i="1"/>
  <c r="BB905" i="1"/>
  <c r="BA905" i="1"/>
  <c r="AZ905" i="1"/>
  <c r="AY905" i="1"/>
  <c r="AX905" i="1"/>
  <c r="AW905" i="1"/>
  <c r="AV905" i="1"/>
  <c r="AU905" i="1"/>
  <c r="AT905" i="1"/>
  <c r="AS905" i="1"/>
  <c r="AR905" i="1"/>
  <c r="AQ905" i="1"/>
  <c r="AP905" i="1"/>
  <c r="AO905" i="1"/>
  <c r="AN905" i="1"/>
  <c r="AM905" i="1"/>
  <c r="AL905" i="1"/>
  <c r="AK905" i="1"/>
  <c r="Z905" i="1" s="1"/>
  <c r="AD905" i="1"/>
  <c r="AE905" i="1" s="1"/>
  <c r="AI905" i="1" s="1"/>
  <c r="S905" i="1" s="1"/>
  <c r="AC905" i="1"/>
  <c r="AB905" i="1"/>
  <c r="AH905" i="1" s="1"/>
  <c r="AA905" i="1"/>
  <c r="BH904" i="1"/>
  <c r="BG904" i="1"/>
  <c r="BF904" i="1"/>
  <c r="BE904" i="1"/>
  <c r="BD904" i="1"/>
  <c r="BC904" i="1"/>
  <c r="BB904" i="1"/>
  <c r="BA904" i="1"/>
  <c r="AZ904" i="1"/>
  <c r="AY904" i="1"/>
  <c r="AX904" i="1"/>
  <c r="AW904" i="1"/>
  <c r="AV904" i="1"/>
  <c r="AU904" i="1"/>
  <c r="AT904" i="1"/>
  <c r="AS904" i="1"/>
  <c r="AR904" i="1"/>
  <c r="AQ904" i="1"/>
  <c r="AP904" i="1"/>
  <c r="AO904" i="1"/>
  <c r="AN904" i="1"/>
  <c r="AM904" i="1"/>
  <c r="AL904" i="1"/>
  <c r="AK904" i="1"/>
  <c r="Z904" i="1" s="1"/>
  <c r="AG904" i="1"/>
  <c r="AF904" i="1"/>
  <c r="AE904" i="1"/>
  <c r="AI904" i="1" s="1"/>
  <c r="S904" i="1" s="1"/>
  <c r="AD904" i="1"/>
  <c r="AC904" i="1"/>
  <c r="AB904" i="1"/>
  <c r="AH904" i="1" s="1"/>
  <c r="AA904" i="1"/>
  <c r="BH903" i="1"/>
  <c r="BG903" i="1"/>
  <c r="BF903" i="1"/>
  <c r="BE903" i="1"/>
  <c r="BD903" i="1"/>
  <c r="BC903" i="1"/>
  <c r="BB903" i="1"/>
  <c r="BA903" i="1"/>
  <c r="AZ903" i="1"/>
  <c r="AY903" i="1"/>
  <c r="AX903" i="1"/>
  <c r="AW903" i="1"/>
  <c r="AV903" i="1"/>
  <c r="AU903" i="1"/>
  <c r="AT903" i="1"/>
  <c r="AS903" i="1"/>
  <c r="AR903" i="1"/>
  <c r="AQ903" i="1"/>
  <c r="AP903" i="1"/>
  <c r="AO903" i="1"/>
  <c r="AN903" i="1"/>
  <c r="AM903" i="1"/>
  <c r="AL903" i="1"/>
  <c r="AK903" i="1"/>
  <c r="AI903" i="1"/>
  <c r="AH903" i="1"/>
  <c r="AG903" i="1"/>
  <c r="AE903" i="1"/>
  <c r="AD903" i="1"/>
  <c r="AC903" i="1"/>
  <c r="AB903" i="1"/>
  <c r="AF903" i="1" s="1"/>
  <c r="AA903" i="1"/>
  <c r="Z903" i="1"/>
  <c r="S903" i="1"/>
  <c r="BH902" i="1"/>
  <c r="BG902" i="1"/>
  <c r="BF902" i="1"/>
  <c r="BE902" i="1"/>
  <c r="BD902" i="1"/>
  <c r="BC902" i="1"/>
  <c r="BB902" i="1"/>
  <c r="BA902" i="1"/>
  <c r="AZ902" i="1"/>
  <c r="AY902" i="1"/>
  <c r="AX902" i="1"/>
  <c r="AW902" i="1"/>
  <c r="AV902" i="1"/>
  <c r="AU902" i="1"/>
  <c r="AT902" i="1"/>
  <c r="AS902" i="1"/>
  <c r="AR902" i="1"/>
  <c r="AQ902" i="1"/>
  <c r="AP902" i="1"/>
  <c r="AO902" i="1"/>
  <c r="AN902" i="1"/>
  <c r="AM902" i="1"/>
  <c r="AL902" i="1"/>
  <c r="AK902" i="1"/>
  <c r="Z902" i="1" s="1"/>
  <c r="AC902" i="1"/>
  <c r="AD902" i="1" s="1"/>
  <c r="AB902" i="1"/>
  <c r="AF902" i="1" s="1"/>
  <c r="AA902" i="1"/>
  <c r="BH901" i="1"/>
  <c r="BG901" i="1"/>
  <c r="BF901" i="1"/>
  <c r="BE901" i="1"/>
  <c r="BD901" i="1"/>
  <c r="BC901" i="1"/>
  <c r="BB901" i="1"/>
  <c r="BA901" i="1"/>
  <c r="AZ901" i="1"/>
  <c r="AY901" i="1"/>
  <c r="AX901" i="1"/>
  <c r="AW901" i="1"/>
  <c r="AV901" i="1"/>
  <c r="AU901" i="1"/>
  <c r="AT901" i="1"/>
  <c r="AS901" i="1"/>
  <c r="AR901" i="1"/>
  <c r="AQ901" i="1"/>
  <c r="AP901" i="1"/>
  <c r="AO901" i="1"/>
  <c r="Z901" i="1" s="1"/>
  <c r="AN901" i="1"/>
  <c r="AM901" i="1"/>
  <c r="AL901" i="1"/>
  <c r="AK901" i="1"/>
  <c r="AH901" i="1"/>
  <c r="AF901" i="1"/>
  <c r="AE901" i="1"/>
  <c r="AI901" i="1" s="1"/>
  <c r="S901" i="1" s="1"/>
  <c r="AD901" i="1"/>
  <c r="AG901" i="1" s="1"/>
  <c r="AC901" i="1"/>
  <c r="AB901" i="1"/>
  <c r="AA901" i="1"/>
  <c r="BH900" i="1"/>
  <c r="BG900" i="1"/>
  <c r="BF900" i="1"/>
  <c r="BE900" i="1"/>
  <c r="BD900" i="1"/>
  <c r="BC900" i="1"/>
  <c r="BB900" i="1"/>
  <c r="BA900" i="1"/>
  <c r="AZ900" i="1"/>
  <c r="AY900" i="1"/>
  <c r="AX900" i="1"/>
  <c r="AW900" i="1"/>
  <c r="AV900" i="1"/>
  <c r="AU900" i="1"/>
  <c r="AT900" i="1"/>
  <c r="AS900" i="1"/>
  <c r="AR900" i="1"/>
  <c r="AQ900" i="1"/>
  <c r="AP900" i="1"/>
  <c r="AO900" i="1"/>
  <c r="AN900" i="1"/>
  <c r="AM900" i="1"/>
  <c r="AL900" i="1"/>
  <c r="Z900" i="1" s="1"/>
  <c r="AK900" i="1"/>
  <c r="AC900" i="1"/>
  <c r="AD900" i="1" s="1"/>
  <c r="AA900" i="1"/>
  <c r="AB900" i="1" s="1"/>
  <c r="BH899" i="1"/>
  <c r="BG899" i="1"/>
  <c r="BF899" i="1"/>
  <c r="BE899" i="1"/>
  <c r="BD899" i="1"/>
  <c r="BC899" i="1"/>
  <c r="BB899" i="1"/>
  <c r="BA899" i="1"/>
  <c r="AZ899" i="1"/>
  <c r="AY899" i="1"/>
  <c r="AX899" i="1"/>
  <c r="AW899" i="1"/>
  <c r="AV899" i="1"/>
  <c r="AU899" i="1"/>
  <c r="AT899" i="1"/>
  <c r="AS899" i="1"/>
  <c r="AR899" i="1"/>
  <c r="AQ899" i="1"/>
  <c r="AP899" i="1"/>
  <c r="AO899" i="1"/>
  <c r="AN899" i="1"/>
  <c r="AM899" i="1"/>
  <c r="AL899" i="1"/>
  <c r="AK899" i="1"/>
  <c r="Z899" i="1" s="1"/>
  <c r="AF899" i="1"/>
  <c r="AD899" i="1"/>
  <c r="AG899" i="1" s="1"/>
  <c r="AC899" i="1"/>
  <c r="AB899" i="1"/>
  <c r="AH899" i="1" s="1"/>
  <c r="AA899" i="1"/>
  <c r="BH898" i="1"/>
  <c r="BG898" i="1"/>
  <c r="BF898" i="1"/>
  <c r="BE898" i="1"/>
  <c r="BD898" i="1"/>
  <c r="BC898" i="1"/>
  <c r="BB898" i="1"/>
  <c r="BA898" i="1"/>
  <c r="AZ898" i="1"/>
  <c r="AY898" i="1"/>
  <c r="AX898" i="1"/>
  <c r="AW898" i="1"/>
  <c r="AV898" i="1"/>
  <c r="AU898" i="1"/>
  <c r="AT898" i="1"/>
  <c r="AS898" i="1"/>
  <c r="AR898" i="1"/>
  <c r="AQ898" i="1"/>
  <c r="AP898" i="1"/>
  <c r="AO898" i="1"/>
  <c r="AN898" i="1"/>
  <c r="Z898" i="1" s="1"/>
  <c r="AM898" i="1"/>
  <c r="AL898" i="1"/>
  <c r="AK898" i="1"/>
  <c r="AI898" i="1"/>
  <c r="AG898" i="1"/>
  <c r="AE898" i="1"/>
  <c r="AD898" i="1"/>
  <c r="AC898" i="1"/>
  <c r="AA898" i="1"/>
  <c r="AB898" i="1" s="1"/>
  <c r="S898" i="1"/>
  <c r="BH897" i="1"/>
  <c r="BG897" i="1"/>
  <c r="BF897" i="1"/>
  <c r="BE897" i="1"/>
  <c r="BD897" i="1"/>
  <c r="BC897" i="1"/>
  <c r="BB897" i="1"/>
  <c r="BA897" i="1"/>
  <c r="AZ897" i="1"/>
  <c r="AY897" i="1"/>
  <c r="AX897" i="1"/>
  <c r="AW897" i="1"/>
  <c r="AV897" i="1"/>
  <c r="AU897" i="1"/>
  <c r="AT897" i="1"/>
  <c r="AS897" i="1"/>
  <c r="AR897" i="1"/>
  <c r="AQ897" i="1"/>
  <c r="AP897" i="1"/>
  <c r="AO897" i="1"/>
  <c r="AN897" i="1"/>
  <c r="AM897" i="1"/>
  <c r="AL897" i="1"/>
  <c r="AK897" i="1"/>
  <c r="Z897" i="1" s="1"/>
  <c r="AD897" i="1"/>
  <c r="AE897" i="1" s="1"/>
  <c r="AI897" i="1" s="1"/>
  <c r="S897" i="1" s="1"/>
  <c r="AC897" i="1"/>
  <c r="AB897" i="1"/>
  <c r="AH897" i="1" s="1"/>
  <c r="AA897" i="1"/>
  <c r="BH896" i="1"/>
  <c r="BG896" i="1"/>
  <c r="BF896" i="1"/>
  <c r="BE896" i="1"/>
  <c r="BD896" i="1"/>
  <c r="BC896" i="1"/>
  <c r="BB896" i="1"/>
  <c r="BA896" i="1"/>
  <c r="AZ896" i="1"/>
  <c r="AY896" i="1"/>
  <c r="AX896" i="1"/>
  <c r="AW896" i="1"/>
  <c r="AV896" i="1"/>
  <c r="AU896" i="1"/>
  <c r="AT896" i="1"/>
  <c r="AS896" i="1"/>
  <c r="AR896" i="1"/>
  <c r="AQ896" i="1"/>
  <c r="AP896" i="1"/>
  <c r="AO896" i="1"/>
  <c r="AN896" i="1"/>
  <c r="AM896" i="1"/>
  <c r="AL896" i="1"/>
  <c r="AK896" i="1"/>
  <c r="Z896" i="1" s="1"/>
  <c r="AG896" i="1"/>
  <c r="AF896" i="1"/>
  <c r="AE896" i="1"/>
  <c r="AI896" i="1" s="1"/>
  <c r="S896" i="1" s="1"/>
  <c r="AD896" i="1"/>
  <c r="AC896" i="1"/>
  <c r="AB896" i="1"/>
  <c r="AH896" i="1" s="1"/>
  <c r="AA896" i="1"/>
  <c r="BH895" i="1"/>
  <c r="BG895" i="1"/>
  <c r="BF895" i="1"/>
  <c r="BE895" i="1"/>
  <c r="BD895" i="1"/>
  <c r="BC895" i="1"/>
  <c r="BB895" i="1"/>
  <c r="BA895" i="1"/>
  <c r="AZ895" i="1"/>
  <c r="AY895" i="1"/>
  <c r="AX895" i="1"/>
  <c r="AW895" i="1"/>
  <c r="AV895" i="1"/>
  <c r="AU895" i="1"/>
  <c r="AT895" i="1"/>
  <c r="AS895" i="1"/>
  <c r="AR895" i="1"/>
  <c r="AQ895" i="1"/>
  <c r="AP895" i="1"/>
  <c r="AO895" i="1"/>
  <c r="AN895" i="1"/>
  <c r="AM895" i="1"/>
  <c r="AL895" i="1"/>
  <c r="AK895" i="1"/>
  <c r="AI895" i="1"/>
  <c r="AH895" i="1"/>
  <c r="AG895" i="1"/>
  <c r="AE895" i="1"/>
  <c r="AD895" i="1"/>
  <c r="AC895" i="1"/>
  <c r="AB895" i="1"/>
  <c r="AF895" i="1" s="1"/>
  <c r="AA895" i="1"/>
  <c r="Z895" i="1"/>
  <c r="S895" i="1"/>
  <c r="BH894" i="1"/>
  <c r="BG894" i="1"/>
  <c r="BF894" i="1"/>
  <c r="BE894" i="1"/>
  <c r="BD894" i="1"/>
  <c r="BC894" i="1"/>
  <c r="BB894" i="1"/>
  <c r="BA894" i="1"/>
  <c r="AZ894" i="1"/>
  <c r="AY894" i="1"/>
  <c r="AX894" i="1"/>
  <c r="AW894" i="1"/>
  <c r="AV894" i="1"/>
  <c r="AU894" i="1"/>
  <c r="AT894" i="1"/>
  <c r="AS894" i="1"/>
  <c r="AR894" i="1"/>
  <c r="AQ894" i="1"/>
  <c r="AP894" i="1"/>
  <c r="AO894" i="1"/>
  <c r="AN894" i="1"/>
  <c r="AM894" i="1"/>
  <c r="AL894" i="1"/>
  <c r="AK894" i="1"/>
  <c r="Z894" i="1" s="1"/>
  <c r="AC894" i="1"/>
  <c r="AD894" i="1" s="1"/>
  <c r="AB894" i="1"/>
  <c r="AF894" i="1" s="1"/>
  <c r="AA894" i="1"/>
  <c r="BH893" i="1"/>
  <c r="BG893" i="1"/>
  <c r="BF893" i="1"/>
  <c r="BE893" i="1"/>
  <c r="BD893" i="1"/>
  <c r="BC893" i="1"/>
  <c r="BB893" i="1"/>
  <c r="BA893" i="1"/>
  <c r="AZ893" i="1"/>
  <c r="AY893" i="1"/>
  <c r="AX893" i="1"/>
  <c r="AW893" i="1"/>
  <c r="AV893" i="1"/>
  <c r="AU893" i="1"/>
  <c r="AT893" i="1"/>
  <c r="AS893" i="1"/>
  <c r="AR893" i="1"/>
  <c r="AQ893" i="1"/>
  <c r="AP893" i="1"/>
  <c r="AO893" i="1"/>
  <c r="Z893" i="1" s="1"/>
  <c r="AN893" i="1"/>
  <c r="AM893" i="1"/>
  <c r="AL893" i="1"/>
  <c r="AK893" i="1"/>
  <c r="AH893" i="1"/>
  <c r="AF893" i="1"/>
  <c r="AE893" i="1"/>
  <c r="AI893" i="1" s="1"/>
  <c r="S893" i="1" s="1"/>
  <c r="AD893" i="1"/>
  <c r="AG893" i="1" s="1"/>
  <c r="AC893" i="1"/>
  <c r="AB893" i="1"/>
  <c r="AA893" i="1"/>
  <c r="BH892" i="1"/>
  <c r="BG892" i="1"/>
  <c r="BF892" i="1"/>
  <c r="BE892" i="1"/>
  <c r="BD892" i="1"/>
  <c r="BC892" i="1"/>
  <c r="BB892" i="1"/>
  <c r="BA892" i="1"/>
  <c r="AZ892" i="1"/>
  <c r="AY892" i="1"/>
  <c r="AX892" i="1"/>
  <c r="AW892" i="1"/>
  <c r="AV892" i="1"/>
  <c r="AU892" i="1"/>
  <c r="AT892" i="1"/>
  <c r="AS892" i="1"/>
  <c r="AR892" i="1"/>
  <c r="AQ892" i="1"/>
  <c r="AP892" i="1"/>
  <c r="AO892" i="1"/>
  <c r="AN892" i="1"/>
  <c r="AM892" i="1"/>
  <c r="AL892" i="1"/>
  <c r="Z892" i="1" s="1"/>
  <c r="AK892" i="1"/>
  <c r="AC892" i="1"/>
  <c r="AD892" i="1" s="1"/>
  <c r="AA892" i="1"/>
  <c r="AB892" i="1" s="1"/>
  <c r="BH891" i="1"/>
  <c r="BG891" i="1"/>
  <c r="BF891" i="1"/>
  <c r="BE891" i="1"/>
  <c r="BD891" i="1"/>
  <c r="BC891" i="1"/>
  <c r="BB891" i="1"/>
  <c r="BA891" i="1"/>
  <c r="AZ891" i="1"/>
  <c r="AY891" i="1"/>
  <c r="AX891" i="1"/>
  <c r="AW891" i="1"/>
  <c r="AV891" i="1"/>
  <c r="AU891" i="1"/>
  <c r="AT891" i="1"/>
  <c r="AS891" i="1"/>
  <c r="AR891" i="1"/>
  <c r="AQ891" i="1"/>
  <c r="AP891" i="1"/>
  <c r="AO891" i="1"/>
  <c r="AN891" i="1"/>
  <c r="AM891" i="1"/>
  <c r="AL891" i="1"/>
  <c r="AK891" i="1"/>
  <c r="Z891" i="1" s="1"/>
  <c r="AF891" i="1"/>
  <c r="AD891" i="1"/>
  <c r="AG891" i="1" s="1"/>
  <c r="AC891" i="1"/>
  <c r="AB891" i="1"/>
  <c r="AH891" i="1" s="1"/>
  <c r="AA891" i="1"/>
  <c r="BH890" i="1"/>
  <c r="BG890" i="1"/>
  <c r="BF890" i="1"/>
  <c r="BE890" i="1"/>
  <c r="BD890" i="1"/>
  <c r="BC890" i="1"/>
  <c r="BB890" i="1"/>
  <c r="BA890" i="1"/>
  <c r="AZ890" i="1"/>
  <c r="AY890" i="1"/>
  <c r="AX890" i="1"/>
  <c r="AW890" i="1"/>
  <c r="AV890" i="1"/>
  <c r="AU890" i="1"/>
  <c r="AT890" i="1"/>
  <c r="AS890" i="1"/>
  <c r="AR890" i="1"/>
  <c r="AQ890" i="1"/>
  <c r="AP890" i="1"/>
  <c r="AO890" i="1"/>
  <c r="AN890" i="1"/>
  <c r="Z890" i="1" s="1"/>
  <c r="AM890" i="1"/>
  <c r="AL890" i="1"/>
  <c r="AK890" i="1"/>
  <c r="AI890" i="1"/>
  <c r="AG890" i="1"/>
  <c r="AE890" i="1"/>
  <c r="AD890" i="1"/>
  <c r="AC890" i="1"/>
  <c r="AA890" i="1"/>
  <c r="AB890" i="1" s="1"/>
  <c r="S890" i="1"/>
  <c r="BH889" i="1"/>
  <c r="BG889" i="1"/>
  <c r="BF889" i="1"/>
  <c r="BE889" i="1"/>
  <c r="BD889" i="1"/>
  <c r="BC889" i="1"/>
  <c r="BB889" i="1"/>
  <c r="BA889" i="1"/>
  <c r="AZ889" i="1"/>
  <c r="AY889" i="1"/>
  <c r="AX889" i="1"/>
  <c r="AW889" i="1"/>
  <c r="AV889" i="1"/>
  <c r="AU889" i="1"/>
  <c r="AT889" i="1"/>
  <c r="AS889" i="1"/>
  <c r="AR889" i="1"/>
  <c r="AQ889" i="1"/>
  <c r="AP889" i="1"/>
  <c r="AO889" i="1"/>
  <c r="AN889" i="1"/>
  <c r="AM889" i="1"/>
  <c r="AL889" i="1"/>
  <c r="AK889" i="1"/>
  <c r="Z889" i="1" s="1"/>
  <c r="AD889" i="1"/>
  <c r="AE889" i="1" s="1"/>
  <c r="AI889" i="1" s="1"/>
  <c r="S889" i="1" s="1"/>
  <c r="AC889" i="1"/>
  <c r="AB889" i="1"/>
  <c r="AH889" i="1" s="1"/>
  <c r="AA889" i="1"/>
  <c r="BH888" i="1"/>
  <c r="BG888" i="1"/>
  <c r="BF888" i="1"/>
  <c r="BE888" i="1"/>
  <c r="BD888" i="1"/>
  <c r="BC888" i="1"/>
  <c r="BB888" i="1"/>
  <c r="BA888" i="1"/>
  <c r="AZ888" i="1"/>
  <c r="AY888" i="1"/>
  <c r="AX888" i="1"/>
  <c r="AW888" i="1"/>
  <c r="AV888" i="1"/>
  <c r="AU888" i="1"/>
  <c r="AT888" i="1"/>
  <c r="AS888" i="1"/>
  <c r="AR888" i="1"/>
  <c r="AQ888" i="1"/>
  <c r="AP888" i="1"/>
  <c r="AO888" i="1"/>
  <c r="AN888" i="1"/>
  <c r="AM888" i="1"/>
  <c r="AL888" i="1"/>
  <c r="AK888" i="1"/>
  <c r="Z888" i="1" s="1"/>
  <c r="AG888" i="1"/>
  <c r="AF888" i="1"/>
  <c r="AE888" i="1"/>
  <c r="AI888" i="1" s="1"/>
  <c r="S888" i="1" s="1"/>
  <c r="AD888" i="1"/>
  <c r="AC888" i="1"/>
  <c r="AB888" i="1"/>
  <c r="AH888" i="1" s="1"/>
  <c r="AA888" i="1"/>
  <c r="BH887" i="1"/>
  <c r="BG887" i="1"/>
  <c r="BF887" i="1"/>
  <c r="BE887" i="1"/>
  <c r="BD887" i="1"/>
  <c r="BC887" i="1"/>
  <c r="BB887" i="1"/>
  <c r="BA887" i="1"/>
  <c r="AZ887" i="1"/>
  <c r="AY887" i="1"/>
  <c r="AX887" i="1"/>
  <c r="AW887" i="1"/>
  <c r="AV887" i="1"/>
  <c r="AU887" i="1"/>
  <c r="AT887" i="1"/>
  <c r="AS887" i="1"/>
  <c r="AR887" i="1"/>
  <c r="AQ887" i="1"/>
  <c r="AP887" i="1"/>
  <c r="AO887" i="1"/>
  <c r="AN887" i="1"/>
  <c r="AM887" i="1"/>
  <c r="AL887" i="1"/>
  <c r="AK887" i="1"/>
  <c r="AI887" i="1"/>
  <c r="AH887" i="1"/>
  <c r="AG887" i="1"/>
  <c r="AE887" i="1"/>
  <c r="AD887" i="1"/>
  <c r="AC887" i="1"/>
  <c r="AB887" i="1"/>
  <c r="AF887" i="1" s="1"/>
  <c r="AA887" i="1"/>
  <c r="Z887" i="1"/>
  <c r="S887" i="1"/>
  <c r="BH886" i="1"/>
  <c r="BG886" i="1"/>
  <c r="BF886" i="1"/>
  <c r="BE886" i="1"/>
  <c r="BD886" i="1"/>
  <c r="BC886" i="1"/>
  <c r="BB886" i="1"/>
  <c r="BA886" i="1"/>
  <c r="AZ886" i="1"/>
  <c r="AY886" i="1"/>
  <c r="AX886" i="1"/>
  <c r="AW886" i="1"/>
  <c r="AV886" i="1"/>
  <c r="AU886" i="1"/>
  <c r="AT886" i="1"/>
  <c r="AS886" i="1"/>
  <c r="AR886" i="1"/>
  <c r="AQ886" i="1"/>
  <c r="AP886" i="1"/>
  <c r="AO886" i="1"/>
  <c r="AN886" i="1"/>
  <c r="AM886" i="1"/>
  <c r="AL886" i="1"/>
  <c r="AK886" i="1"/>
  <c r="Z886" i="1" s="1"/>
  <c r="AC886" i="1"/>
  <c r="AD886" i="1" s="1"/>
  <c r="AB886" i="1"/>
  <c r="AF886" i="1" s="1"/>
  <c r="AA886" i="1"/>
  <c r="BH885" i="1"/>
  <c r="BG885" i="1"/>
  <c r="BF885" i="1"/>
  <c r="BE885" i="1"/>
  <c r="BD885" i="1"/>
  <c r="BC885" i="1"/>
  <c r="BB885" i="1"/>
  <c r="BA885" i="1"/>
  <c r="AZ885" i="1"/>
  <c r="AY885" i="1"/>
  <c r="AX885" i="1"/>
  <c r="AW885" i="1"/>
  <c r="AV885" i="1"/>
  <c r="AU885" i="1"/>
  <c r="AT885" i="1"/>
  <c r="AS885" i="1"/>
  <c r="AR885" i="1"/>
  <c r="AQ885" i="1"/>
  <c r="AP885" i="1"/>
  <c r="AO885" i="1"/>
  <c r="Z885" i="1" s="1"/>
  <c r="AN885" i="1"/>
  <c r="AM885" i="1"/>
  <c r="AL885" i="1"/>
  <c r="AK885" i="1"/>
  <c r="AH885" i="1"/>
  <c r="AF885" i="1"/>
  <c r="AE885" i="1"/>
  <c r="AI885" i="1" s="1"/>
  <c r="S885" i="1" s="1"/>
  <c r="AD885" i="1"/>
  <c r="AG885" i="1" s="1"/>
  <c r="AC885" i="1"/>
  <c r="AB885" i="1"/>
  <c r="AA885" i="1"/>
  <c r="BH884" i="1"/>
  <c r="BG884" i="1"/>
  <c r="BF884" i="1"/>
  <c r="BE884" i="1"/>
  <c r="BD884" i="1"/>
  <c r="BC884" i="1"/>
  <c r="BB884" i="1"/>
  <c r="BA884" i="1"/>
  <c r="AZ884" i="1"/>
  <c r="AY884" i="1"/>
  <c r="AX884" i="1"/>
  <c r="AW884" i="1"/>
  <c r="AV884" i="1"/>
  <c r="AU884" i="1"/>
  <c r="AT884" i="1"/>
  <c r="AS884" i="1"/>
  <c r="AR884" i="1"/>
  <c r="AQ884" i="1"/>
  <c r="AP884" i="1"/>
  <c r="AO884" i="1"/>
  <c r="AN884" i="1"/>
  <c r="AM884" i="1"/>
  <c r="AL884" i="1"/>
  <c r="Z884" i="1" s="1"/>
  <c r="AK884" i="1"/>
  <c r="AC884" i="1"/>
  <c r="AD884" i="1" s="1"/>
  <c r="AA884" i="1"/>
  <c r="AB884" i="1" s="1"/>
  <c r="BH883" i="1"/>
  <c r="BG883" i="1"/>
  <c r="BF883" i="1"/>
  <c r="BE883" i="1"/>
  <c r="BD883" i="1"/>
  <c r="BC883" i="1"/>
  <c r="BB883" i="1"/>
  <c r="BA883" i="1"/>
  <c r="AZ883" i="1"/>
  <c r="AY883" i="1"/>
  <c r="AX883" i="1"/>
  <c r="AW883" i="1"/>
  <c r="AV883" i="1"/>
  <c r="AU883" i="1"/>
  <c r="AT883" i="1"/>
  <c r="AS883" i="1"/>
  <c r="AR883" i="1"/>
  <c r="AQ883" i="1"/>
  <c r="AP883" i="1"/>
  <c r="AO883" i="1"/>
  <c r="AN883" i="1"/>
  <c r="AM883" i="1"/>
  <c r="AL883" i="1"/>
  <c r="AK883" i="1"/>
  <c r="Z883" i="1" s="1"/>
  <c r="AF883" i="1"/>
  <c r="AD883" i="1"/>
  <c r="AG883" i="1" s="1"/>
  <c r="AC883" i="1"/>
  <c r="AB883" i="1"/>
  <c r="AH883" i="1" s="1"/>
  <c r="AA883" i="1"/>
  <c r="BH882" i="1"/>
  <c r="BG882" i="1"/>
  <c r="BF882" i="1"/>
  <c r="BE882" i="1"/>
  <c r="BD882" i="1"/>
  <c r="BC882" i="1"/>
  <c r="BB882" i="1"/>
  <c r="BA882" i="1"/>
  <c r="AZ882" i="1"/>
  <c r="AY882" i="1"/>
  <c r="AX882" i="1"/>
  <c r="AW882" i="1"/>
  <c r="AV882" i="1"/>
  <c r="AU882" i="1"/>
  <c r="AT882" i="1"/>
  <c r="AS882" i="1"/>
  <c r="AR882" i="1"/>
  <c r="AQ882" i="1"/>
  <c r="AP882" i="1"/>
  <c r="AO882" i="1"/>
  <c r="AN882" i="1"/>
  <c r="Z882" i="1" s="1"/>
  <c r="AM882" i="1"/>
  <c r="AL882" i="1"/>
  <c r="AK882" i="1"/>
  <c r="AI882" i="1"/>
  <c r="AG882" i="1"/>
  <c r="AE882" i="1"/>
  <c r="AD882" i="1"/>
  <c r="AC882" i="1"/>
  <c r="AA882" i="1"/>
  <c r="AB882" i="1" s="1"/>
  <c r="S882" i="1"/>
  <c r="BH881" i="1"/>
  <c r="BG881" i="1"/>
  <c r="BF881" i="1"/>
  <c r="BE881" i="1"/>
  <c r="BD881" i="1"/>
  <c r="BC881" i="1"/>
  <c r="BB881" i="1"/>
  <c r="BA881" i="1"/>
  <c r="AZ881" i="1"/>
  <c r="AY881" i="1"/>
  <c r="AX881" i="1"/>
  <c r="AW881" i="1"/>
  <c r="AV881" i="1"/>
  <c r="AU881" i="1"/>
  <c r="AT881" i="1"/>
  <c r="AS881" i="1"/>
  <c r="AR881" i="1"/>
  <c r="AQ881" i="1"/>
  <c r="AP881" i="1"/>
  <c r="AO881" i="1"/>
  <c r="AN881" i="1"/>
  <c r="AM881" i="1"/>
  <c r="AL881" i="1"/>
  <c r="AK881" i="1"/>
  <c r="Z881" i="1" s="1"/>
  <c r="AD881" i="1"/>
  <c r="AE881" i="1" s="1"/>
  <c r="AI881" i="1" s="1"/>
  <c r="S881" i="1" s="1"/>
  <c r="AC881" i="1"/>
  <c r="AB881" i="1"/>
  <c r="AH881" i="1" s="1"/>
  <c r="AA881" i="1"/>
  <c r="BH880" i="1"/>
  <c r="BG880" i="1"/>
  <c r="BF880" i="1"/>
  <c r="BE880" i="1"/>
  <c r="BD880" i="1"/>
  <c r="BC880" i="1"/>
  <c r="BB880" i="1"/>
  <c r="BA880" i="1"/>
  <c r="AZ880" i="1"/>
  <c r="AY880" i="1"/>
  <c r="AX880" i="1"/>
  <c r="AW880" i="1"/>
  <c r="AV880" i="1"/>
  <c r="AU880" i="1"/>
  <c r="AT880" i="1"/>
  <c r="AS880" i="1"/>
  <c r="AR880" i="1"/>
  <c r="AQ880" i="1"/>
  <c r="AP880" i="1"/>
  <c r="AO880" i="1"/>
  <c r="AN880" i="1"/>
  <c r="AM880" i="1"/>
  <c r="AL880" i="1"/>
  <c r="AK880" i="1"/>
  <c r="Z880" i="1" s="1"/>
  <c r="AG880" i="1"/>
  <c r="AF880" i="1"/>
  <c r="AE880" i="1"/>
  <c r="AI880" i="1" s="1"/>
  <c r="S880" i="1" s="1"/>
  <c r="AD880" i="1"/>
  <c r="AC880" i="1"/>
  <c r="AB880" i="1"/>
  <c r="AH880" i="1" s="1"/>
  <c r="AA880" i="1"/>
  <c r="BH879" i="1"/>
  <c r="BG879" i="1"/>
  <c r="BF879" i="1"/>
  <c r="BE879" i="1"/>
  <c r="BD879" i="1"/>
  <c r="BC879" i="1"/>
  <c r="BB879" i="1"/>
  <c r="BA879" i="1"/>
  <c r="AZ879" i="1"/>
  <c r="AY879" i="1"/>
  <c r="AX879" i="1"/>
  <c r="AW879" i="1"/>
  <c r="AV879" i="1"/>
  <c r="AU879" i="1"/>
  <c r="AT879" i="1"/>
  <c r="AS879" i="1"/>
  <c r="AR879" i="1"/>
  <c r="AQ879" i="1"/>
  <c r="AP879" i="1"/>
  <c r="AO879" i="1"/>
  <c r="AN879" i="1"/>
  <c r="AM879" i="1"/>
  <c r="AL879" i="1"/>
  <c r="AK879" i="1"/>
  <c r="AI879" i="1"/>
  <c r="AH879" i="1"/>
  <c r="AG879" i="1"/>
  <c r="AE879" i="1"/>
  <c r="AD879" i="1"/>
  <c r="AC879" i="1"/>
  <c r="AB879" i="1"/>
  <c r="AF879" i="1" s="1"/>
  <c r="AA879" i="1"/>
  <c r="Z879" i="1"/>
  <c r="S879" i="1"/>
  <c r="BH878" i="1"/>
  <c r="BG878" i="1"/>
  <c r="BF878" i="1"/>
  <c r="BE878" i="1"/>
  <c r="BD878" i="1"/>
  <c r="BC878" i="1"/>
  <c r="BB878" i="1"/>
  <c r="BA878" i="1"/>
  <c r="AZ878" i="1"/>
  <c r="AY878" i="1"/>
  <c r="AX878" i="1"/>
  <c r="AW878" i="1"/>
  <c r="AV878" i="1"/>
  <c r="AU878" i="1"/>
  <c r="AT878" i="1"/>
  <c r="AS878" i="1"/>
  <c r="AR878" i="1"/>
  <c r="AQ878" i="1"/>
  <c r="AP878" i="1"/>
  <c r="AO878" i="1"/>
  <c r="AN878" i="1"/>
  <c r="AM878" i="1"/>
  <c r="AL878" i="1"/>
  <c r="AK878" i="1"/>
  <c r="Z878" i="1" s="1"/>
  <c r="AC878" i="1"/>
  <c r="AD878" i="1" s="1"/>
  <c r="AB878" i="1"/>
  <c r="AF878" i="1" s="1"/>
  <c r="AA878" i="1"/>
  <c r="BH877" i="1"/>
  <c r="BG877" i="1"/>
  <c r="BF877" i="1"/>
  <c r="BE877" i="1"/>
  <c r="BD877" i="1"/>
  <c r="BC877" i="1"/>
  <c r="BB877" i="1"/>
  <c r="BA877" i="1"/>
  <c r="AZ877" i="1"/>
  <c r="AY877" i="1"/>
  <c r="AX877" i="1"/>
  <c r="AW877" i="1"/>
  <c r="AV877" i="1"/>
  <c r="AU877" i="1"/>
  <c r="AT877" i="1"/>
  <c r="AS877" i="1"/>
  <c r="AR877" i="1"/>
  <c r="AQ877" i="1"/>
  <c r="AP877" i="1"/>
  <c r="AO877" i="1"/>
  <c r="Z877" i="1" s="1"/>
  <c r="AN877" i="1"/>
  <c r="AM877" i="1"/>
  <c r="AL877" i="1"/>
  <c r="AK877" i="1"/>
  <c r="AH877" i="1"/>
  <c r="AF877" i="1"/>
  <c r="AE877" i="1"/>
  <c r="AI877" i="1" s="1"/>
  <c r="S877" i="1" s="1"/>
  <c r="AD877" i="1"/>
  <c r="AG877" i="1" s="1"/>
  <c r="AC877" i="1"/>
  <c r="AB877" i="1"/>
  <c r="AA877" i="1"/>
  <c r="BH876" i="1"/>
  <c r="BG876" i="1"/>
  <c r="BF876" i="1"/>
  <c r="BE876" i="1"/>
  <c r="BD876" i="1"/>
  <c r="BC876" i="1"/>
  <c r="BB876" i="1"/>
  <c r="BA876" i="1"/>
  <c r="AZ876" i="1"/>
  <c r="AY876" i="1"/>
  <c r="AX876" i="1"/>
  <c r="AW876" i="1"/>
  <c r="AV876" i="1"/>
  <c r="AU876" i="1"/>
  <c r="AT876" i="1"/>
  <c r="AS876" i="1"/>
  <c r="AR876" i="1"/>
  <c r="AQ876" i="1"/>
  <c r="AP876" i="1"/>
  <c r="AO876" i="1"/>
  <c r="AN876" i="1"/>
  <c r="AM876" i="1"/>
  <c r="AL876" i="1"/>
  <c r="Z876" i="1" s="1"/>
  <c r="AK876" i="1"/>
  <c r="AC876" i="1"/>
  <c r="AD876" i="1" s="1"/>
  <c r="AA876" i="1"/>
  <c r="AB876" i="1" s="1"/>
  <c r="BH875" i="1"/>
  <c r="BG875" i="1"/>
  <c r="BF875" i="1"/>
  <c r="BE875" i="1"/>
  <c r="BD875" i="1"/>
  <c r="BC875" i="1"/>
  <c r="BB875" i="1"/>
  <c r="BA875" i="1"/>
  <c r="AZ875" i="1"/>
  <c r="AY875" i="1"/>
  <c r="AX875" i="1"/>
  <c r="AW875" i="1"/>
  <c r="AV875" i="1"/>
  <c r="AU875" i="1"/>
  <c r="AT875" i="1"/>
  <c r="AS875" i="1"/>
  <c r="AR875" i="1"/>
  <c r="AQ875" i="1"/>
  <c r="AP875" i="1"/>
  <c r="AO875" i="1"/>
  <c r="AN875" i="1"/>
  <c r="AM875" i="1"/>
  <c r="AL875" i="1"/>
  <c r="AK875" i="1"/>
  <c r="Z875" i="1" s="1"/>
  <c r="AF875" i="1"/>
  <c r="AD875" i="1"/>
  <c r="AG875" i="1" s="1"/>
  <c r="AC875" i="1"/>
  <c r="AB875" i="1"/>
  <c r="AH875" i="1" s="1"/>
  <c r="AA875" i="1"/>
  <c r="BH874" i="1"/>
  <c r="BG874" i="1"/>
  <c r="BF874" i="1"/>
  <c r="BE874" i="1"/>
  <c r="BD874" i="1"/>
  <c r="BC874" i="1"/>
  <c r="BB874" i="1"/>
  <c r="BA874" i="1"/>
  <c r="AZ874" i="1"/>
  <c r="AY874" i="1"/>
  <c r="AX874" i="1"/>
  <c r="AW874" i="1"/>
  <c r="AV874" i="1"/>
  <c r="AU874" i="1"/>
  <c r="AT874" i="1"/>
  <c r="AS874" i="1"/>
  <c r="AR874" i="1"/>
  <c r="AQ874" i="1"/>
  <c r="AP874" i="1"/>
  <c r="AO874" i="1"/>
  <c r="AN874" i="1"/>
  <c r="Z874" i="1" s="1"/>
  <c r="AM874" i="1"/>
  <c r="AL874" i="1"/>
  <c r="AK874" i="1"/>
  <c r="AI874" i="1"/>
  <c r="AG874" i="1"/>
  <c r="AE874" i="1"/>
  <c r="AD874" i="1"/>
  <c r="AC874" i="1"/>
  <c r="AA874" i="1"/>
  <c r="AB874" i="1" s="1"/>
  <c r="S874" i="1"/>
  <c r="BH873" i="1"/>
  <c r="BG873" i="1"/>
  <c r="BF873" i="1"/>
  <c r="BE873" i="1"/>
  <c r="BD873" i="1"/>
  <c r="BC873" i="1"/>
  <c r="BB873" i="1"/>
  <c r="BA873" i="1"/>
  <c r="AZ873" i="1"/>
  <c r="AY873" i="1"/>
  <c r="AX873" i="1"/>
  <c r="AW873" i="1"/>
  <c r="AV873" i="1"/>
  <c r="AU873" i="1"/>
  <c r="AT873" i="1"/>
  <c r="AS873" i="1"/>
  <c r="AR873" i="1"/>
  <c r="AQ873" i="1"/>
  <c r="AP873" i="1"/>
  <c r="AO873" i="1"/>
  <c r="AN873" i="1"/>
  <c r="AM873" i="1"/>
  <c r="AL873" i="1"/>
  <c r="AK873" i="1"/>
  <c r="Z873" i="1" s="1"/>
  <c r="AD873" i="1"/>
  <c r="AE873" i="1" s="1"/>
  <c r="AI873" i="1" s="1"/>
  <c r="S873" i="1" s="1"/>
  <c r="AC873" i="1"/>
  <c r="AB873" i="1"/>
  <c r="AH873" i="1" s="1"/>
  <c r="AA873" i="1"/>
  <c r="BH872" i="1"/>
  <c r="BG872" i="1"/>
  <c r="BF872" i="1"/>
  <c r="BE872" i="1"/>
  <c r="BD872" i="1"/>
  <c r="BC872" i="1"/>
  <c r="BB872" i="1"/>
  <c r="BA872" i="1"/>
  <c r="AZ872" i="1"/>
  <c r="AY872" i="1"/>
  <c r="AX872" i="1"/>
  <c r="AW872" i="1"/>
  <c r="AV872" i="1"/>
  <c r="AU872" i="1"/>
  <c r="AT872" i="1"/>
  <c r="AS872" i="1"/>
  <c r="AR872" i="1"/>
  <c r="AQ872" i="1"/>
  <c r="AP872" i="1"/>
  <c r="AO872" i="1"/>
  <c r="AN872" i="1"/>
  <c r="AM872" i="1"/>
  <c r="AL872" i="1"/>
  <c r="AK872" i="1"/>
  <c r="Z872" i="1" s="1"/>
  <c r="AG872" i="1"/>
  <c r="AF872" i="1"/>
  <c r="AE872" i="1"/>
  <c r="AI872" i="1" s="1"/>
  <c r="S872" i="1" s="1"/>
  <c r="AD872" i="1"/>
  <c r="AC872" i="1"/>
  <c r="AB872" i="1"/>
  <c r="AH872" i="1" s="1"/>
  <c r="AA872" i="1"/>
  <c r="BH871" i="1"/>
  <c r="BG871" i="1"/>
  <c r="BF871" i="1"/>
  <c r="BE871" i="1"/>
  <c r="BD871" i="1"/>
  <c r="BC871" i="1"/>
  <c r="BB871" i="1"/>
  <c r="BA871" i="1"/>
  <c r="AZ871" i="1"/>
  <c r="AY871" i="1"/>
  <c r="AX871" i="1"/>
  <c r="AW871" i="1"/>
  <c r="AV871" i="1"/>
  <c r="AU871" i="1"/>
  <c r="AT871" i="1"/>
  <c r="AS871" i="1"/>
  <c r="AR871" i="1"/>
  <c r="AQ871" i="1"/>
  <c r="AP871" i="1"/>
  <c r="AO871" i="1"/>
  <c r="AN871" i="1"/>
  <c r="AM871" i="1"/>
  <c r="AL871" i="1"/>
  <c r="AK871" i="1"/>
  <c r="AI871" i="1"/>
  <c r="AH871" i="1"/>
  <c r="AG871" i="1"/>
  <c r="AE871" i="1"/>
  <c r="AD871" i="1"/>
  <c r="AC871" i="1"/>
  <c r="AB871" i="1"/>
  <c r="AF871" i="1" s="1"/>
  <c r="AA871" i="1"/>
  <c r="Z871" i="1"/>
  <c r="S871" i="1"/>
  <c r="BH870" i="1"/>
  <c r="BG870" i="1"/>
  <c r="BF870" i="1"/>
  <c r="BE870" i="1"/>
  <c r="BD870" i="1"/>
  <c r="BC870" i="1"/>
  <c r="BB870" i="1"/>
  <c r="BA870" i="1"/>
  <c r="AZ870" i="1"/>
  <c r="AY870" i="1"/>
  <c r="AX870" i="1"/>
  <c r="AW870" i="1"/>
  <c r="AV870" i="1"/>
  <c r="AU870" i="1"/>
  <c r="AT870" i="1"/>
  <c r="AS870" i="1"/>
  <c r="AR870" i="1"/>
  <c r="AQ870" i="1"/>
  <c r="AP870" i="1"/>
  <c r="AO870" i="1"/>
  <c r="AN870" i="1"/>
  <c r="AM870" i="1"/>
  <c r="AL870" i="1"/>
  <c r="AK870" i="1"/>
  <c r="Z870" i="1" s="1"/>
  <c r="AC870" i="1"/>
  <c r="AD870" i="1" s="1"/>
  <c r="AB870" i="1"/>
  <c r="AF870" i="1" s="1"/>
  <c r="AA870" i="1"/>
  <c r="BH869" i="1"/>
  <c r="BG869" i="1"/>
  <c r="BF869" i="1"/>
  <c r="BE869" i="1"/>
  <c r="BD869" i="1"/>
  <c r="BC869" i="1"/>
  <c r="BB869" i="1"/>
  <c r="BA869" i="1"/>
  <c r="AZ869" i="1"/>
  <c r="AY869" i="1"/>
  <c r="AX869" i="1"/>
  <c r="AW869" i="1"/>
  <c r="AV869" i="1"/>
  <c r="AU869" i="1"/>
  <c r="AT869" i="1"/>
  <c r="AS869" i="1"/>
  <c r="AR869" i="1"/>
  <c r="AQ869" i="1"/>
  <c r="AP869" i="1"/>
  <c r="AO869" i="1"/>
  <c r="Z869" i="1" s="1"/>
  <c r="AN869" i="1"/>
  <c r="AM869" i="1"/>
  <c r="AL869" i="1"/>
  <c r="AK869" i="1"/>
  <c r="AH869" i="1"/>
  <c r="AF869" i="1"/>
  <c r="AE869" i="1"/>
  <c r="AI869" i="1" s="1"/>
  <c r="S869" i="1" s="1"/>
  <c r="AD869" i="1"/>
  <c r="AG869" i="1" s="1"/>
  <c r="AC869" i="1"/>
  <c r="AB869" i="1"/>
  <c r="AA869" i="1"/>
  <c r="BH868" i="1"/>
  <c r="BG868" i="1"/>
  <c r="BF868" i="1"/>
  <c r="BE868" i="1"/>
  <c r="BD868" i="1"/>
  <c r="BC868" i="1"/>
  <c r="BB868" i="1"/>
  <c r="BA868" i="1"/>
  <c r="AZ868" i="1"/>
  <c r="AY868" i="1"/>
  <c r="AX868" i="1"/>
  <c r="AW868" i="1"/>
  <c r="AV868" i="1"/>
  <c r="AU868" i="1"/>
  <c r="AT868" i="1"/>
  <c r="AS868" i="1"/>
  <c r="AR868" i="1"/>
  <c r="AQ868" i="1"/>
  <c r="AP868" i="1"/>
  <c r="AO868" i="1"/>
  <c r="AN868" i="1"/>
  <c r="AM868" i="1"/>
  <c r="AL868" i="1"/>
  <c r="Z868" i="1" s="1"/>
  <c r="AK868" i="1"/>
  <c r="AC868" i="1"/>
  <c r="AD868" i="1" s="1"/>
  <c r="AA868" i="1"/>
  <c r="AB868" i="1" s="1"/>
  <c r="BH867" i="1"/>
  <c r="BG867" i="1"/>
  <c r="BF867" i="1"/>
  <c r="BE867" i="1"/>
  <c r="BD867" i="1"/>
  <c r="BC867" i="1"/>
  <c r="BB867" i="1"/>
  <c r="BA867" i="1"/>
  <c r="AZ867" i="1"/>
  <c r="AY867" i="1"/>
  <c r="AX867" i="1"/>
  <c r="AW867" i="1"/>
  <c r="AV867" i="1"/>
  <c r="AU867" i="1"/>
  <c r="AT867" i="1"/>
  <c r="AS867" i="1"/>
  <c r="AR867" i="1"/>
  <c r="AQ867" i="1"/>
  <c r="AP867" i="1"/>
  <c r="AO867" i="1"/>
  <c r="AN867" i="1"/>
  <c r="AM867" i="1"/>
  <c r="AL867" i="1"/>
  <c r="AK867" i="1"/>
  <c r="Z867" i="1" s="1"/>
  <c r="AF867" i="1"/>
  <c r="AD867" i="1"/>
  <c r="AG867" i="1" s="1"/>
  <c r="AC867" i="1"/>
  <c r="AB867" i="1"/>
  <c r="AH867" i="1" s="1"/>
  <c r="AA867" i="1"/>
  <c r="BH866" i="1"/>
  <c r="BG866" i="1"/>
  <c r="BF866" i="1"/>
  <c r="BE866" i="1"/>
  <c r="BD866" i="1"/>
  <c r="BC866" i="1"/>
  <c r="BB866" i="1"/>
  <c r="BA866" i="1"/>
  <c r="AZ866" i="1"/>
  <c r="AY866" i="1"/>
  <c r="AX866" i="1"/>
  <c r="AW866" i="1"/>
  <c r="AV866" i="1"/>
  <c r="AU866" i="1"/>
  <c r="AT866" i="1"/>
  <c r="AS866" i="1"/>
  <c r="AR866" i="1"/>
  <c r="AQ866" i="1"/>
  <c r="AP866" i="1"/>
  <c r="AO866" i="1"/>
  <c r="AN866" i="1"/>
  <c r="Z866" i="1" s="1"/>
  <c r="AM866" i="1"/>
  <c r="AL866" i="1"/>
  <c r="AK866" i="1"/>
  <c r="AI866" i="1"/>
  <c r="AG866" i="1"/>
  <c r="AE866" i="1"/>
  <c r="AD866" i="1"/>
  <c r="AC866" i="1"/>
  <c r="AA866" i="1"/>
  <c r="AB866" i="1" s="1"/>
  <c r="S866" i="1"/>
  <c r="BH865" i="1"/>
  <c r="BG865" i="1"/>
  <c r="BF865" i="1"/>
  <c r="BE865" i="1"/>
  <c r="BD865" i="1"/>
  <c r="BC865" i="1"/>
  <c r="BB865" i="1"/>
  <c r="BA865" i="1"/>
  <c r="AZ865" i="1"/>
  <c r="AY865" i="1"/>
  <c r="AX865" i="1"/>
  <c r="AW865" i="1"/>
  <c r="AV865" i="1"/>
  <c r="AU865" i="1"/>
  <c r="AT865" i="1"/>
  <c r="AS865" i="1"/>
  <c r="AR865" i="1"/>
  <c r="AQ865" i="1"/>
  <c r="AP865" i="1"/>
  <c r="AO865" i="1"/>
  <c r="AN865" i="1"/>
  <c r="AM865" i="1"/>
  <c r="AL865" i="1"/>
  <c r="AK865" i="1"/>
  <c r="Z865" i="1" s="1"/>
  <c r="AD865" i="1"/>
  <c r="AE865" i="1" s="1"/>
  <c r="AI865" i="1" s="1"/>
  <c r="S865" i="1" s="1"/>
  <c r="AC865" i="1"/>
  <c r="AB865" i="1"/>
  <c r="AH865" i="1" s="1"/>
  <c r="AA865" i="1"/>
  <c r="BH864" i="1"/>
  <c r="BG864" i="1"/>
  <c r="BF864" i="1"/>
  <c r="BE864" i="1"/>
  <c r="BD864" i="1"/>
  <c r="BC864" i="1"/>
  <c r="BB864" i="1"/>
  <c r="BA864" i="1"/>
  <c r="AZ864" i="1"/>
  <c r="AY864" i="1"/>
  <c r="AX864" i="1"/>
  <c r="AW864" i="1"/>
  <c r="AV864" i="1"/>
  <c r="AU864" i="1"/>
  <c r="AT864" i="1"/>
  <c r="AS864" i="1"/>
  <c r="AR864" i="1"/>
  <c r="AQ864" i="1"/>
  <c r="AP864" i="1"/>
  <c r="AO864" i="1"/>
  <c r="AN864" i="1"/>
  <c r="AM864" i="1"/>
  <c r="AL864" i="1"/>
  <c r="AK864" i="1"/>
  <c r="Z864" i="1" s="1"/>
  <c r="AG864" i="1"/>
  <c r="AF864" i="1"/>
  <c r="AE864" i="1"/>
  <c r="AI864" i="1" s="1"/>
  <c r="S864" i="1" s="1"/>
  <c r="AD864" i="1"/>
  <c r="AC864" i="1"/>
  <c r="AB864" i="1"/>
  <c r="AH864" i="1" s="1"/>
  <c r="AA864" i="1"/>
  <c r="BH863" i="1"/>
  <c r="BG863" i="1"/>
  <c r="BF863" i="1"/>
  <c r="BE863" i="1"/>
  <c r="BD863" i="1"/>
  <c r="BC863" i="1"/>
  <c r="BB863" i="1"/>
  <c r="BA863" i="1"/>
  <c r="AZ863" i="1"/>
  <c r="AY863" i="1"/>
  <c r="AX863" i="1"/>
  <c r="AW863" i="1"/>
  <c r="AV863" i="1"/>
  <c r="AU863" i="1"/>
  <c r="AT863" i="1"/>
  <c r="AS863" i="1"/>
  <c r="AR863" i="1"/>
  <c r="AQ863" i="1"/>
  <c r="AP863" i="1"/>
  <c r="AO863" i="1"/>
  <c r="AN863" i="1"/>
  <c r="AM863" i="1"/>
  <c r="AL863" i="1"/>
  <c r="AK863" i="1"/>
  <c r="AI863" i="1"/>
  <c r="AH863" i="1"/>
  <c r="AG863" i="1"/>
  <c r="AE863" i="1"/>
  <c r="AD863" i="1"/>
  <c r="AC863" i="1"/>
  <c r="AB863" i="1"/>
  <c r="AF863" i="1" s="1"/>
  <c r="AA863" i="1"/>
  <c r="Z863" i="1"/>
  <c r="S863" i="1"/>
  <c r="BH862" i="1"/>
  <c r="BG862" i="1"/>
  <c r="BF862" i="1"/>
  <c r="BE862" i="1"/>
  <c r="BD862" i="1"/>
  <c r="BC862" i="1"/>
  <c r="BB862" i="1"/>
  <c r="BA862" i="1"/>
  <c r="AZ862" i="1"/>
  <c r="AY862" i="1"/>
  <c r="AX862" i="1"/>
  <c r="AW862" i="1"/>
  <c r="AV862" i="1"/>
  <c r="AU862" i="1"/>
  <c r="AT862" i="1"/>
  <c r="AS862" i="1"/>
  <c r="AR862" i="1"/>
  <c r="AQ862" i="1"/>
  <c r="AP862" i="1"/>
  <c r="AO862" i="1"/>
  <c r="AN862" i="1"/>
  <c r="AM862" i="1"/>
  <c r="AL862" i="1"/>
  <c r="AK862" i="1"/>
  <c r="Z862" i="1" s="1"/>
  <c r="AC862" i="1"/>
  <c r="AD862" i="1" s="1"/>
  <c r="AB862" i="1"/>
  <c r="AF862" i="1" s="1"/>
  <c r="AA862" i="1"/>
  <c r="BH861" i="1"/>
  <c r="BG861" i="1"/>
  <c r="BF861" i="1"/>
  <c r="BE861" i="1"/>
  <c r="BD861" i="1"/>
  <c r="BC861" i="1"/>
  <c r="BB861" i="1"/>
  <c r="BA861" i="1"/>
  <c r="AZ861" i="1"/>
  <c r="AY861" i="1"/>
  <c r="AX861" i="1"/>
  <c r="AW861" i="1"/>
  <c r="AV861" i="1"/>
  <c r="AU861" i="1"/>
  <c r="AT861" i="1"/>
  <c r="AS861" i="1"/>
  <c r="AR861" i="1"/>
  <c r="AQ861" i="1"/>
  <c r="AP861" i="1"/>
  <c r="AO861" i="1"/>
  <c r="Z861" i="1" s="1"/>
  <c r="AN861" i="1"/>
  <c r="AM861" i="1"/>
  <c r="AL861" i="1"/>
  <c r="AK861" i="1"/>
  <c r="AH861" i="1"/>
  <c r="AF861" i="1"/>
  <c r="AE861" i="1"/>
  <c r="AI861" i="1" s="1"/>
  <c r="S861" i="1" s="1"/>
  <c r="AD861" i="1"/>
  <c r="AG861" i="1" s="1"/>
  <c r="AC861" i="1"/>
  <c r="AB861" i="1"/>
  <c r="AA861" i="1"/>
  <c r="BH860" i="1"/>
  <c r="BG860" i="1"/>
  <c r="BF860" i="1"/>
  <c r="BE860" i="1"/>
  <c r="BD860" i="1"/>
  <c r="BC860" i="1"/>
  <c r="BB860" i="1"/>
  <c r="BA860" i="1"/>
  <c r="AZ860" i="1"/>
  <c r="AY860" i="1"/>
  <c r="AX860" i="1"/>
  <c r="AW860" i="1"/>
  <c r="AV860" i="1"/>
  <c r="AU860" i="1"/>
  <c r="AT860" i="1"/>
  <c r="AS860" i="1"/>
  <c r="AR860" i="1"/>
  <c r="AQ860" i="1"/>
  <c r="AP860" i="1"/>
  <c r="AO860" i="1"/>
  <c r="AN860" i="1"/>
  <c r="AM860" i="1"/>
  <c r="AL860" i="1"/>
  <c r="Z860" i="1" s="1"/>
  <c r="AK860" i="1"/>
  <c r="AC860" i="1"/>
  <c r="AD860" i="1" s="1"/>
  <c r="AA860" i="1"/>
  <c r="AB860" i="1" s="1"/>
  <c r="BH859" i="1"/>
  <c r="BG859" i="1"/>
  <c r="BF859" i="1"/>
  <c r="BE859" i="1"/>
  <c r="BD859" i="1"/>
  <c r="BC859" i="1"/>
  <c r="BB859" i="1"/>
  <c r="BA859" i="1"/>
  <c r="AZ859" i="1"/>
  <c r="AY859" i="1"/>
  <c r="AX859" i="1"/>
  <c r="AW859" i="1"/>
  <c r="AV859" i="1"/>
  <c r="AU859" i="1"/>
  <c r="AT859" i="1"/>
  <c r="AS859" i="1"/>
  <c r="AR859" i="1"/>
  <c r="AQ859" i="1"/>
  <c r="AP859" i="1"/>
  <c r="AO859" i="1"/>
  <c r="AN859" i="1"/>
  <c r="AM859" i="1"/>
  <c r="AL859" i="1"/>
  <c r="AK859" i="1"/>
  <c r="Z859" i="1" s="1"/>
  <c r="AF859" i="1"/>
  <c r="AD859" i="1"/>
  <c r="AG859" i="1" s="1"/>
  <c r="AC859" i="1"/>
  <c r="AB859" i="1"/>
  <c r="AH859" i="1" s="1"/>
  <c r="AA859" i="1"/>
  <c r="BH858" i="1"/>
  <c r="BG858" i="1"/>
  <c r="BF858" i="1"/>
  <c r="BE858" i="1"/>
  <c r="BD858" i="1"/>
  <c r="BC858" i="1"/>
  <c r="BB858" i="1"/>
  <c r="BA858" i="1"/>
  <c r="AZ858" i="1"/>
  <c r="AY858" i="1"/>
  <c r="AX858" i="1"/>
  <c r="AW858" i="1"/>
  <c r="AV858" i="1"/>
  <c r="AU858" i="1"/>
  <c r="AT858" i="1"/>
  <c r="AS858" i="1"/>
  <c r="AR858" i="1"/>
  <c r="AQ858" i="1"/>
  <c r="AP858" i="1"/>
  <c r="AO858" i="1"/>
  <c r="AN858" i="1"/>
  <c r="Z858" i="1" s="1"/>
  <c r="AM858" i="1"/>
  <c r="AL858" i="1"/>
  <c r="AK858" i="1"/>
  <c r="AI858" i="1"/>
  <c r="AG858" i="1"/>
  <c r="AE858" i="1"/>
  <c r="AD858" i="1"/>
  <c r="AC858" i="1"/>
  <c r="AA858" i="1"/>
  <c r="AB858" i="1" s="1"/>
  <c r="S858" i="1"/>
  <c r="BH857" i="1"/>
  <c r="BG857" i="1"/>
  <c r="BF857" i="1"/>
  <c r="BE857" i="1"/>
  <c r="BD857" i="1"/>
  <c r="BC857" i="1"/>
  <c r="BB857" i="1"/>
  <c r="BA857" i="1"/>
  <c r="AZ857" i="1"/>
  <c r="AY857" i="1"/>
  <c r="AX857" i="1"/>
  <c r="AW857" i="1"/>
  <c r="AV857" i="1"/>
  <c r="AU857" i="1"/>
  <c r="AT857" i="1"/>
  <c r="AS857" i="1"/>
  <c r="AR857" i="1"/>
  <c r="AQ857" i="1"/>
  <c r="AP857" i="1"/>
  <c r="AO857" i="1"/>
  <c r="AN857" i="1"/>
  <c r="AM857" i="1"/>
  <c r="AL857" i="1"/>
  <c r="AK857" i="1"/>
  <c r="Z857" i="1" s="1"/>
  <c r="AD857" i="1"/>
  <c r="AE857" i="1" s="1"/>
  <c r="AI857" i="1" s="1"/>
  <c r="S857" i="1" s="1"/>
  <c r="AC857" i="1"/>
  <c r="AB857" i="1"/>
  <c r="AH857" i="1" s="1"/>
  <c r="AA857" i="1"/>
  <c r="BH856" i="1"/>
  <c r="BG856" i="1"/>
  <c r="BF856" i="1"/>
  <c r="BE856" i="1"/>
  <c r="BD856" i="1"/>
  <c r="BC856" i="1"/>
  <c r="BB856" i="1"/>
  <c r="BA856" i="1"/>
  <c r="AZ856" i="1"/>
  <c r="AY856" i="1"/>
  <c r="AX856" i="1"/>
  <c r="AW856" i="1"/>
  <c r="AV856" i="1"/>
  <c r="AU856" i="1"/>
  <c r="AT856" i="1"/>
  <c r="AS856" i="1"/>
  <c r="AR856" i="1"/>
  <c r="AQ856" i="1"/>
  <c r="AP856" i="1"/>
  <c r="AO856" i="1"/>
  <c r="AN856" i="1"/>
  <c r="AM856" i="1"/>
  <c r="AL856" i="1"/>
  <c r="AK856" i="1"/>
  <c r="Z856" i="1" s="1"/>
  <c r="AG856" i="1"/>
  <c r="AF856" i="1"/>
  <c r="AE856" i="1"/>
  <c r="AI856" i="1" s="1"/>
  <c r="S856" i="1" s="1"/>
  <c r="AD856" i="1"/>
  <c r="AC856" i="1"/>
  <c r="AB856" i="1"/>
  <c r="AH856" i="1" s="1"/>
  <c r="AA856" i="1"/>
  <c r="BH855" i="1"/>
  <c r="BG855" i="1"/>
  <c r="BF855" i="1"/>
  <c r="BE855" i="1"/>
  <c r="BD855" i="1"/>
  <c r="BC855" i="1"/>
  <c r="BB855" i="1"/>
  <c r="BA855" i="1"/>
  <c r="AZ855" i="1"/>
  <c r="AY855" i="1"/>
  <c r="AX855" i="1"/>
  <c r="AW855" i="1"/>
  <c r="AV855" i="1"/>
  <c r="AU855" i="1"/>
  <c r="AT855" i="1"/>
  <c r="AS855" i="1"/>
  <c r="AR855" i="1"/>
  <c r="AQ855" i="1"/>
  <c r="AP855" i="1"/>
  <c r="AO855" i="1"/>
  <c r="AN855" i="1"/>
  <c r="AM855" i="1"/>
  <c r="AL855" i="1"/>
  <c r="AK855" i="1"/>
  <c r="AI855" i="1"/>
  <c r="AH855" i="1"/>
  <c r="AG855" i="1"/>
  <c r="AE855" i="1"/>
  <c r="AD855" i="1"/>
  <c r="AC855" i="1"/>
  <c r="AB855" i="1"/>
  <c r="AF855" i="1" s="1"/>
  <c r="AA855" i="1"/>
  <c r="Z855" i="1"/>
  <c r="S855" i="1"/>
  <c r="BH854" i="1"/>
  <c r="BG854" i="1"/>
  <c r="BF854" i="1"/>
  <c r="BE854" i="1"/>
  <c r="BD854" i="1"/>
  <c r="BC854" i="1"/>
  <c r="BB854" i="1"/>
  <c r="BA854" i="1"/>
  <c r="AZ854" i="1"/>
  <c r="AY854" i="1"/>
  <c r="AX854" i="1"/>
  <c r="AW854" i="1"/>
  <c r="AV854" i="1"/>
  <c r="AU854" i="1"/>
  <c r="AT854" i="1"/>
  <c r="AS854" i="1"/>
  <c r="AR854" i="1"/>
  <c r="AQ854" i="1"/>
  <c r="AP854" i="1"/>
  <c r="AO854" i="1"/>
  <c r="AN854" i="1"/>
  <c r="AM854" i="1"/>
  <c r="AL854" i="1"/>
  <c r="AK854" i="1"/>
  <c r="Z854" i="1" s="1"/>
  <c r="AC854" i="1"/>
  <c r="AD854" i="1" s="1"/>
  <c r="AB854" i="1"/>
  <c r="AF854" i="1" s="1"/>
  <c r="AA854" i="1"/>
  <c r="BH853" i="1"/>
  <c r="BG853" i="1"/>
  <c r="BF853" i="1"/>
  <c r="BE853" i="1"/>
  <c r="BD853" i="1"/>
  <c r="BC853" i="1"/>
  <c r="BB853" i="1"/>
  <c r="BA853" i="1"/>
  <c r="AZ853" i="1"/>
  <c r="AY853" i="1"/>
  <c r="AX853" i="1"/>
  <c r="AW853" i="1"/>
  <c r="AV853" i="1"/>
  <c r="AU853" i="1"/>
  <c r="AT853" i="1"/>
  <c r="AS853" i="1"/>
  <c r="AR853" i="1"/>
  <c r="AQ853" i="1"/>
  <c r="AP853" i="1"/>
  <c r="AO853" i="1"/>
  <c r="Z853" i="1" s="1"/>
  <c r="AN853" i="1"/>
  <c r="AM853" i="1"/>
  <c r="AL853" i="1"/>
  <c r="AK853" i="1"/>
  <c r="AH853" i="1"/>
  <c r="AF853" i="1"/>
  <c r="AE853" i="1"/>
  <c r="AI853" i="1" s="1"/>
  <c r="S853" i="1" s="1"/>
  <c r="AD853" i="1"/>
  <c r="AG853" i="1" s="1"/>
  <c r="AC853" i="1"/>
  <c r="AB853" i="1"/>
  <c r="AA853" i="1"/>
  <c r="BH852" i="1"/>
  <c r="BG852" i="1"/>
  <c r="BF852" i="1"/>
  <c r="BE852" i="1"/>
  <c r="BD852" i="1"/>
  <c r="BC852" i="1"/>
  <c r="BB852" i="1"/>
  <c r="BA852" i="1"/>
  <c r="AZ852" i="1"/>
  <c r="AY852" i="1"/>
  <c r="AX852" i="1"/>
  <c r="AW852" i="1"/>
  <c r="AV852" i="1"/>
  <c r="AU852" i="1"/>
  <c r="AT852" i="1"/>
  <c r="AS852" i="1"/>
  <c r="AR852" i="1"/>
  <c r="AQ852" i="1"/>
  <c r="AP852" i="1"/>
  <c r="AO852" i="1"/>
  <c r="AN852" i="1"/>
  <c r="AM852" i="1"/>
  <c r="AL852" i="1"/>
  <c r="Z852" i="1" s="1"/>
  <c r="AK852" i="1"/>
  <c r="AC852" i="1"/>
  <c r="AD852" i="1" s="1"/>
  <c r="AA852" i="1"/>
  <c r="AB852" i="1" s="1"/>
  <c r="BH851" i="1"/>
  <c r="BG851" i="1"/>
  <c r="BF851" i="1"/>
  <c r="BE851" i="1"/>
  <c r="BD851" i="1"/>
  <c r="BC851" i="1"/>
  <c r="BB851" i="1"/>
  <c r="BA851" i="1"/>
  <c r="AZ851" i="1"/>
  <c r="AY851" i="1"/>
  <c r="AX851" i="1"/>
  <c r="AW851" i="1"/>
  <c r="AV851" i="1"/>
  <c r="AU851" i="1"/>
  <c r="AT851" i="1"/>
  <c r="AS851" i="1"/>
  <c r="AR851" i="1"/>
  <c r="AQ851" i="1"/>
  <c r="AP851" i="1"/>
  <c r="AO851" i="1"/>
  <c r="AN851" i="1"/>
  <c r="AM851" i="1"/>
  <c r="AL851" i="1"/>
  <c r="AK851" i="1"/>
  <c r="Z851" i="1" s="1"/>
  <c r="AF851" i="1"/>
  <c r="AD851" i="1"/>
  <c r="AG851" i="1" s="1"/>
  <c r="AC851" i="1"/>
  <c r="AB851" i="1"/>
  <c r="AH851" i="1" s="1"/>
  <c r="AA851" i="1"/>
  <c r="BH850" i="1"/>
  <c r="BG850" i="1"/>
  <c r="BF850" i="1"/>
  <c r="BE850" i="1"/>
  <c r="BD850" i="1"/>
  <c r="BC850" i="1"/>
  <c r="BB850" i="1"/>
  <c r="BA850" i="1"/>
  <c r="AZ850" i="1"/>
  <c r="AY850" i="1"/>
  <c r="AX850" i="1"/>
  <c r="AW850" i="1"/>
  <c r="AV850" i="1"/>
  <c r="AU850" i="1"/>
  <c r="AT850" i="1"/>
  <c r="AS850" i="1"/>
  <c r="AR850" i="1"/>
  <c r="AQ850" i="1"/>
  <c r="AP850" i="1"/>
  <c r="AO850" i="1"/>
  <c r="AN850" i="1"/>
  <c r="Z850" i="1" s="1"/>
  <c r="AM850" i="1"/>
  <c r="AL850" i="1"/>
  <c r="AK850" i="1"/>
  <c r="AI850" i="1"/>
  <c r="AG850" i="1"/>
  <c r="AE850" i="1"/>
  <c r="AD850" i="1"/>
  <c r="AC850" i="1"/>
  <c r="AA850" i="1"/>
  <c r="AB850" i="1" s="1"/>
  <c r="S850" i="1"/>
  <c r="BH849" i="1"/>
  <c r="BG849" i="1"/>
  <c r="BF849" i="1"/>
  <c r="BE849" i="1"/>
  <c r="BD849" i="1"/>
  <c r="BC849" i="1"/>
  <c r="BB849" i="1"/>
  <c r="BA849" i="1"/>
  <c r="AZ849" i="1"/>
  <c r="AY849" i="1"/>
  <c r="AX849" i="1"/>
  <c r="AW849" i="1"/>
  <c r="AV849" i="1"/>
  <c r="AU849" i="1"/>
  <c r="AT849" i="1"/>
  <c r="AS849" i="1"/>
  <c r="AR849" i="1"/>
  <c r="AQ849" i="1"/>
  <c r="AP849" i="1"/>
  <c r="AO849" i="1"/>
  <c r="AN849" i="1"/>
  <c r="AM849" i="1"/>
  <c r="AL849" i="1"/>
  <c r="AK849" i="1"/>
  <c r="Z849" i="1" s="1"/>
  <c r="AD849" i="1"/>
  <c r="AE849" i="1" s="1"/>
  <c r="AI849" i="1" s="1"/>
  <c r="S849" i="1" s="1"/>
  <c r="AC849" i="1"/>
  <c r="AB849" i="1"/>
  <c r="AH849" i="1" s="1"/>
  <c r="AA849" i="1"/>
  <c r="BH848" i="1"/>
  <c r="BG848" i="1"/>
  <c r="BF848" i="1"/>
  <c r="BE848" i="1"/>
  <c r="BD848" i="1"/>
  <c r="BC848" i="1"/>
  <c r="BB848" i="1"/>
  <c r="BA848" i="1"/>
  <c r="AZ848" i="1"/>
  <c r="AY848" i="1"/>
  <c r="AX848" i="1"/>
  <c r="AW848" i="1"/>
  <c r="AV848" i="1"/>
  <c r="AU848" i="1"/>
  <c r="AT848" i="1"/>
  <c r="AS848" i="1"/>
  <c r="AR848" i="1"/>
  <c r="AQ848" i="1"/>
  <c r="AP848" i="1"/>
  <c r="AO848" i="1"/>
  <c r="AN848" i="1"/>
  <c r="AM848" i="1"/>
  <c r="AL848" i="1"/>
  <c r="AK848" i="1"/>
  <c r="Z848" i="1" s="1"/>
  <c r="AG848" i="1"/>
  <c r="AF848" i="1"/>
  <c r="AE848" i="1"/>
  <c r="AI848" i="1" s="1"/>
  <c r="S848" i="1" s="1"/>
  <c r="AD848" i="1"/>
  <c r="AC848" i="1"/>
  <c r="AB848" i="1"/>
  <c r="AH848" i="1" s="1"/>
  <c r="AA848" i="1"/>
  <c r="BH847" i="1"/>
  <c r="BG847" i="1"/>
  <c r="BF847" i="1"/>
  <c r="BE847" i="1"/>
  <c r="BD847" i="1"/>
  <c r="BC847" i="1"/>
  <c r="BB847" i="1"/>
  <c r="BA847" i="1"/>
  <c r="AZ847" i="1"/>
  <c r="AY847" i="1"/>
  <c r="AX847" i="1"/>
  <c r="AW847" i="1"/>
  <c r="AV847" i="1"/>
  <c r="AU847" i="1"/>
  <c r="AT847" i="1"/>
  <c r="AS847" i="1"/>
  <c r="AR847" i="1"/>
  <c r="AQ847" i="1"/>
  <c r="AP847" i="1"/>
  <c r="AO847" i="1"/>
  <c r="AN847" i="1"/>
  <c r="AM847" i="1"/>
  <c r="AL847" i="1"/>
  <c r="AK847" i="1"/>
  <c r="AI847" i="1"/>
  <c r="AH847" i="1"/>
  <c r="AG847" i="1"/>
  <c r="AE847" i="1"/>
  <c r="AD847" i="1"/>
  <c r="AC847" i="1"/>
  <c r="AB847" i="1"/>
  <c r="AF847" i="1" s="1"/>
  <c r="AA847" i="1"/>
  <c r="Z847" i="1"/>
  <c r="S847" i="1"/>
  <c r="BH846" i="1"/>
  <c r="BG846" i="1"/>
  <c r="BF846" i="1"/>
  <c r="BE846" i="1"/>
  <c r="BD846" i="1"/>
  <c r="BC846" i="1"/>
  <c r="BB846" i="1"/>
  <c r="BA846" i="1"/>
  <c r="AZ846" i="1"/>
  <c r="AY846" i="1"/>
  <c r="AX846" i="1"/>
  <c r="AW846" i="1"/>
  <c r="AV846" i="1"/>
  <c r="AU846" i="1"/>
  <c r="AT846" i="1"/>
  <c r="AS846" i="1"/>
  <c r="AR846" i="1"/>
  <c r="AQ846" i="1"/>
  <c r="AP846" i="1"/>
  <c r="AO846" i="1"/>
  <c r="AN846" i="1"/>
  <c r="AM846" i="1"/>
  <c r="AL846" i="1"/>
  <c r="AK846" i="1"/>
  <c r="Z846" i="1" s="1"/>
  <c r="AC846" i="1"/>
  <c r="AD846" i="1" s="1"/>
  <c r="AB846" i="1"/>
  <c r="AF846" i="1" s="1"/>
  <c r="AA846" i="1"/>
  <c r="BH845" i="1"/>
  <c r="BG845" i="1"/>
  <c r="BF845" i="1"/>
  <c r="BE845" i="1"/>
  <c r="BD845" i="1"/>
  <c r="BC845" i="1"/>
  <c r="BB845" i="1"/>
  <c r="BA845" i="1"/>
  <c r="AZ845" i="1"/>
  <c r="AY845" i="1"/>
  <c r="AX845" i="1"/>
  <c r="AW845" i="1"/>
  <c r="AV845" i="1"/>
  <c r="AU845" i="1"/>
  <c r="AT845" i="1"/>
  <c r="AS845" i="1"/>
  <c r="AR845" i="1"/>
  <c r="AQ845" i="1"/>
  <c r="AP845" i="1"/>
  <c r="AO845" i="1"/>
  <c r="Z845" i="1" s="1"/>
  <c r="AN845" i="1"/>
  <c r="AM845" i="1"/>
  <c r="AL845" i="1"/>
  <c r="AK845" i="1"/>
  <c r="AH845" i="1"/>
  <c r="AF845" i="1"/>
  <c r="AE845" i="1"/>
  <c r="AI845" i="1" s="1"/>
  <c r="S845" i="1" s="1"/>
  <c r="AD845" i="1"/>
  <c r="AG845" i="1" s="1"/>
  <c r="AC845" i="1"/>
  <c r="AB845" i="1"/>
  <c r="AA845" i="1"/>
  <c r="BH844" i="1"/>
  <c r="BG844" i="1"/>
  <c r="BF844" i="1"/>
  <c r="BE844" i="1"/>
  <c r="BD844" i="1"/>
  <c r="BC844" i="1"/>
  <c r="BB844" i="1"/>
  <c r="BA844" i="1"/>
  <c r="AZ844" i="1"/>
  <c r="AY844" i="1"/>
  <c r="AX844" i="1"/>
  <c r="AW844" i="1"/>
  <c r="AV844" i="1"/>
  <c r="AU844" i="1"/>
  <c r="AT844" i="1"/>
  <c r="AS844" i="1"/>
  <c r="AR844" i="1"/>
  <c r="AQ844" i="1"/>
  <c r="AP844" i="1"/>
  <c r="AO844" i="1"/>
  <c r="AN844" i="1"/>
  <c r="AM844" i="1"/>
  <c r="AL844" i="1"/>
  <c r="Z844" i="1" s="1"/>
  <c r="AK844" i="1"/>
  <c r="AC844" i="1"/>
  <c r="AD844" i="1" s="1"/>
  <c r="AA844" i="1"/>
  <c r="AB844" i="1" s="1"/>
  <c r="BH843" i="1"/>
  <c r="BG843" i="1"/>
  <c r="BF843" i="1"/>
  <c r="BE843" i="1"/>
  <c r="BD843" i="1"/>
  <c r="BC843" i="1"/>
  <c r="BB843" i="1"/>
  <c r="BA843" i="1"/>
  <c r="AZ843" i="1"/>
  <c r="AY843" i="1"/>
  <c r="AX843" i="1"/>
  <c r="AW843" i="1"/>
  <c r="AV843" i="1"/>
  <c r="AU843" i="1"/>
  <c r="AT843" i="1"/>
  <c r="AS843" i="1"/>
  <c r="AR843" i="1"/>
  <c r="AQ843" i="1"/>
  <c r="AP843" i="1"/>
  <c r="AO843" i="1"/>
  <c r="AN843" i="1"/>
  <c r="AM843" i="1"/>
  <c r="AL843" i="1"/>
  <c r="AK843" i="1"/>
  <c r="Z843" i="1" s="1"/>
  <c r="AF843" i="1"/>
  <c r="AD843" i="1"/>
  <c r="AG843" i="1" s="1"/>
  <c r="AC843" i="1"/>
  <c r="AB843" i="1"/>
  <c r="AH843" i="1" s="1"/>
  <c r="AA843" i="1"/>
  <c r="BH842" i="1"/>
  <c r="BG842" i="1"/>
  <c r="BF842" i="1"/>
  <c r="BE842" i="1"/>
  <c r="BD842" i="1"/>
  <c r="BC842" i="1"/>
  <c r="BB842" i="1"/>
  <c r="BA842" i="1"/>
  <c r="AZ842" i="1"/>
  <c r="AY842" i="1"/>
  <c r="AX842" i="1"/>
  <c r="AW842" i="1"/>
  <c r="AV842" i="1"/>
  <c r="AU842" i="1"/>
  <c r="AT842" i="1"/>
  <c r="AS842" i="1"/>
  <c r="AR842" i="1"/>
  <c r="AQ842" i="1"/>
  <c r="AP842" i="1"/>
  <c r="AO842" i="1"/>
  <c r="AN842" i="1"/>
  <c r="Z842" i="1" s="1"/>
  <c r="AM842" i="1"/>
  <c r="AL842" i="1"/>
  <c r="AK842" i="1"/>
  <c r="AI842" i="1"/>
  <c r="AG842" i="1"/>
  <c r="AE842" i="1"/>
  <c r="AD842" i="1"/>
  <c r="AC842" i="1"/>
  <c r="AA842" i="1"/>
  <c r="AB842" i="1" s="1"/>
  <c r="S842" i="1"/>
  <c r="BH841" i="1"/>
  <c r="BG841" i="1"/>
  <c r="BF841" i="1"/>
  <c r="BE841" i="1"/>
  <c r="BD841" i="1"/>
  <c r="BC841" i="1"/>
  <c r="BB841" i="1"/>
  <c r="BA841" i="1"/>
  <c r="AZ841" i="1"/>
  <c r="AY841" i="1"/>
  <c r="AX841" i="1"/>
  <c r="AW841" i="1"/>
  <c r="AV841" i="1"/>
  <c r="AU841" i="1"/>
  <c r="AT841" i="1"/>
  <c r="AS841" i="1"/>
  <c r="AR841" i="1"/>
  <c r="AQ841" i="1"/>
  <c r="AP841" i="1"/>
  <c r="AO841" i="1"/>
  <c r="AN841" i="1"/>
  <c r="AM841" i="1"/>
  <c r="AL841" i="1"/>
  <c r="AK841" i="1"/>
  <c r="Z841" i="1" s="1"/>
  <c r="AD841" i="1"/>
  <c r="AE841" i="1" s="1"/>
  <c r="AI841" i="1" s="1"/>
  <c r="S841" i="1" s="1"/>
  <c r="AC841" i="1"/>
  <c r="AB841" i="1"/>
  <c r="AH841" i="1" s="1"/>
  <c r="AA841" i="1"/>
  <c r="BH840" i="1"/>
  <c r="BG840" i="1"/>
  <c r="BF840" i="1"/>
  <c r="BE840" i="1"/>
  <c r="BD840" i="1"/>
  <c r="BC840" i="1"/>
  <c r="BB840" i="1"/>
  <c r="BA840" i="1"/>
  <c r="AZ840" i="1"/>
  <c r="AY840" i="1"/>
  <c r="AX840" i="1"/>
  <c r="AW840" i="1"/>
  <c r="AV840" i="1"/>
  <c r="AU840" i="1"/>
  <c r="AT840" i="1"/>
  <c r="AS840" i="1"/>
  <c r="AR840" i="1"/>
  <c r="AQ840" i="1"/>
  <c r="AP840" i="1"/>
  <c r="AO840" i="1"/>
  <c r="AN840" i="1"/>
  <c r="AM840" i="1"/>
  <c r="AL840" i="1"/>
  <c r="AK840" i="1"/>
  <c r="Z840" i="1" s="1"/>
  <c r="AG840" i="1"/>
  <c r="AF840" i="1"/>
  <c r="AE840" i="1"/>
  <c r="AI840" i="1" s="1"/>
  <c r="S840" i="1" s="1"/>
  <c r="AD840" i="1"/>
  <c r="AC840" i="1"/>
  <c r="AB840" i="1"/>
  <c r="AH840" i="1" s="1"/>
  <c r="AA840" i="1"/>
  <c r="BH839" i="1"/>
  <c r="BG839" i="1"/>
  <c r="BF839" i="1"/>
  <c r="BE839" i="1"/>
  <c r="BD839" i="1"/>
  <c r="BC839" i="1"/>
  <c r="BB839" i="1"/>
  <c r="BA839" i="1"/>
  <c r="AZ839" i="1"/>
  <c r="AY839" i="1"/>
  <c r="AX839" i="1"/>
  <c r="AW839" i="1"/>
  <c r="AV839" i="1"/>
  <c r="AU839" i="1"/>
  <c r="AT839" i="1"/>
  <c r="AS839" i="1"/>
  <c r="AR839" i="1"/>
  <c r="AQ839" i="1"/>
  <c r="AP839" i="1"/>
  <c r="AO839" i="1"/>
  <c r="AN839" i="1"/>
  <c r="AM839" i="1"/>
  <c r="AL839" i="1"/>
  <c r="AK839" i="1"/>
  <c r="AI839" i="1"/>
  <c r="AH839" i="1"/>
  <c r="AG839" i="1"/>
  <c r="AE839" i="1"/>
  <c r="AD839" i="1"/>
  <c r="AC839" i="1"/>
  <c r="AB839" i="1"/>
  <c r="AF839" i="1" s="1"/>
  <c r="AA839" i="1"/>
  <c r="Z839" i="1"/>
  <c r="S839" i="1"/>
  <c r="BH838" i="1"/>
  <c r="BG838" i="1"/>
  <c r="BF838" i="1"/>
  <c r="BE838" i="1"/>
  <c r="BD838" i="1"/>
  <c r="BC838" i="1"/>
  <c r="BB838" i="1"/>
  <c r="BA838" i="1"/>
  <c r="AZ838" i="1"/>
  <c r="AY838" i="1"/>
  <c r="AX838" i="1"/>
  <c r="AW838" i="1"/>
  <c r="AV838" i="1"/>
  <c r="AU838" i="1"/>
  <c r="AT838" i="1"/>
  <c r="AS838" i="1"/>
  <c r="AR838" i="1"/>
  <c r="AQ838" i="1"/>
  <c r="AP838" i="1"/>
  <c r="AO838" i="1"/>
  <c r="AN838" i="1"/>
  <c r="AM838" i="1"/>
  <c r="AL838" i="1"/>
  <c r="AK838" i="1"/>
  <c r="Z838" i="1" s="1"/>
  <c r="AC838" i="1"/>
  <c r="AD838" i="1" s="1"/>
  <c r="AB838" i="1"/>
  <c r="AF838" i="1" s="1"/>
  <c r="AA838" i="1"/>
  <c r="BH837" i="1"/>
  <c r="BG837" i="1"/>
  <c r="BF837" i="1"/>
  <c r="BE837" i="1"/>
  <c r="BD837" i="1"/>
  <c r="BC837" i="1"/>
  <c r="BB837" i="1"/>
  <c r="BA837" i="1"/>
  <c r="AZ837" i="1"/>
  <c r="AY837" i="1"/>
  <c r="AX837" i="1"/>
  <c r="AW837" i="1"/>
  <c r="AV837" i="1"/>
  <c r="AU837" i="1"/>
  <c r="AT837" i="1"/>
  <c r="AS837" i="1"/>
  <c r="AR837" i="1"/>
  <c r="AQ837" i="1"/>
  <c r="AP837" i="1"/>
  <c r="AO837" i="1"/>
  <c r="Z837" i="1" s="1"/>
  <c r="AN837" i="1"/>
  <c r="AM837" i="1"/>
  <c r="AL837" i="1"/>
  <c r="AK837" i="1"/>
  <c r="AE837" i="1"/>
  <c r="AI837" i="1" s="1"/>
  <c r="S837" i="1" s="1"/>
  <c r="AD837" i="1"/>
  <c r="AG837" i="1" s="1"/>
  <c r="AC837" i="1"/>
  <c r="AA837" i="1"/>
  <c r="AB837" i="1" s="1"/>
  <c r="BH836" i="1"/>
  <c r="BG836" i="1"/>
  <c r="BF836" i="1"/>
  <c r="BE836" i="1"/>
  <c r="BD836" i="1"/>
  <c r="BC836" i="1"/>
  <c r="BB836" i="1"/>
  <c r="BA836" i="1"/>
  <c r="AZ836" i="1"/>
  <c r="AY836" i="1"/>
  <c r="AX836" i="1"/>
  <c r="AW836" i="1"/>
  <c r="AV836" i="1"/>
  <c r="AU836" i="1"/>
  <c r="AT836" i="1"/>
  <c r="AS836" i="1"/>
  <c r="AR836" i="1"/>
  <c r="AQ836" i="1"/>
  <c r="AP836" i="1"/>
  <c r="AO836" i="1"/>
  <c r="AN836" i="1"/>
  <c r="AM836" i="1"/>
  <c r="AL836" i="1"/>
  <c r="Z836" i="1" s="1"/>
  <c r="AK836" i="1"/>
  <c r="AC836" i="1"/>
  <c r="AD836" i="1" s="1"/>
  <c r="AA836" i="1"/>
  <c r="AB836" i="1" s="1"/>
  <c r="BH835" i="1"/>
  <c r="BG835" i="1"/>
  <c r="BF835" i="1"/>
  <c r="BE835" i="1"/>
  <c r="BD835" i="1"/>
  <c r="BC835" i="1"/>
  <c r="BB835" i="1"/>
  <c r="BA835" i="1"/>
  <c r="AZ835" i="1"/>
  <c r="AY835" i="1"/>
  <c r="AX835" i="1"/>
  <c r="AW835" i="1"/>
  <c r="AV835" i="1"/>
  <c r="AU835" i="1"/>
  <c r="AT835" i="1"/>
  <c r="AS835" i="1"/>
  <c r="AR835" i="1"/>
  <c r="AQ835" i="1"/>
  <c r="AP835" i="1"/>
  <c r="AO835" i="1"/>
  <c r="AN835" i="1"/>
  <c r="AM835" i="1"/>
  <c r="AL835" i="1"/>
  <c r="AK835" i="1"/>
  <c r="Z835" i="1" s="1"/>
  <c r="AF835" i="1"/>
  <c r="AD835" i="1"/>
  <c r="AG835" i="1" s="1"/>
  <c r="AC835" i="1"/>
  <c r="AB835" i="1"/>
  <c r="AH835" i="1" s="1"/>
  <c r="AA835" i="1"/>
  <c r="BH834" i="1"/>
  <c r="BG834" i="1"/>
  <c r="BF834" i="1"/>
  <c r="BE834" i="1"/>
  <c r="BD834" i="1"/>
  <c r="BC834" i="1"/>
  <c r="BB834" i="1"/>
  <c r="BA834" i="1"/>
  <c r="AZ834" i="1"/>
  <c r="AY834" i="1"/>
  <c r="AX834" i="1"/>
  <c r="AW834" i="1"/>
  <c r="AV834" i="1"/>
  <c r="AU834" i="1"/>
  <c r="AT834" i="1"/>
  <c r="AS834" i="1"/>
  <c r="AR834" i="1"/>
  <c r="AQ834" i="1"/>
  <c r="AP834" i="1"/>
  <c r="AO834" i="1"/>
  <c r="AN834" i="1"/>
  <c r="Z834" i="1" s="1"/>
  <c r="AM834" i="1"/>
  <c r="AL834" i="1"/>
  <c r="AK834" i="1"/>
  <c r="AI834" i="1"/>
  <c r="AG834" i="1"/>
  <c r="AE834" i="1"/>
  <c r="AD834" i="1"/>
  <c r="AC834" i="1"/>
  <c r="AA834" i="1"/>
  <c r="AB834" i="1" s="1"/>
  <c r="S834" i="1"/>
  <c r="BH833" i="1"/>
  <c r="BG833" i="1"/>
  <c r="BF833" i="1"/>
  <c r="BE833" i="1"/>
  <c r="BD833" i="1"/>
  <c r="BC833" i="1"/>
  <c r="BB833" i="1"/>
  <c r="BA833" i="1"/>
  <c r="AZ833" i="1"/>
  <c r="AY833" i="1"/>
  <c r="AX833" i="1"/>
  <c r="AW833" i="1"/>
  <c r="AV833" i="1"/>
  <c r="AU833" i="1"/>
  <c r="AT833" i="1"/>
  <c r="AS833" i="1"/>
  <c r="AR833" i="1"/>
  <c r="AQ833" i="1"/>
  <c r="AP833" i="1"/>
  <c r="AO833" i="1"/>
  <c r="AN833" i="1"/>
  <c r="AM833" i="1"/>
  <c r="AL833" i="1"/>
  <c r="AK833" i="1"/>
  <c r="Z833" i="1" s="1"/>
  <c r="AD833" i="1"/>
  <c r="AE833" i="1" s="1"/>
  <c r="AI833" i="1" s="1"/>
  <c r="S833" i="1" s="1"/>
  <c r="AC833" i="1"/>
  <c r="AB833" i="1"/>
  <c r="AH833" i="1" s="1"/>
  <c r="AA833" i="1"/>
  <c r="BH832" i="1"/>
  <c r="BG832" i="1"/>
  <c r="BF832" i="1"/>
  <c r="BE832" i="1"/>
  <c r="BD832" i="1"/>
  <c r="BC832" i="1"/>
  <c r="BB832" i="1"/>
  <c r="BA832" i="1"/>
  <c r="AZ832" i="1"/>
  <c r="AY832" i="1"/>
  <c r="AX832" i="1"/>
  <c r="AW832" i="1"/>
  <c r="AV832" i="1"/>
  <c r="AU832" i="1"/>
  <c r="AT832" i="1"/>
  <c r="AS832" i="1"/>
  <c r="AR832" i="1"/>
  <c r="AQ832" i="1"/>
  <c r="AP832" i="1"/>
  <c r="AO832" i="1"/>
  <c r="AN832" i="1"/>
  <c r="AM832" i="1"/>
  <c r="AL832" i="1"/>
  <c r="AK832" i="1"/>
  <c r="Z832" i="1" s="1"/>
  <c r="AG832" i="1"/>
  <c r="AF832" i="1"/>
  <c r="AE832" i="1"/>
  <c r="AI832" i="1" s="1"/>
  <c r="S832" i="1" s="1"/>
  <c r="AD832" i="1"/>
  <c r="AC832" i="1"/>
  <c r="AB832" i="1"/>
  <c r="AH832" i="1" s="1"/>
  <c r="AA832" i="1"/>
  <c r="BH831" i="1"/>
  <c r="BG831" i="1"/>
  <c r="BF831" i="1"/>
  <c r="BE831" i="1"/>
  <c r="BD831" i="1"/>
  <c r="BC831" i="1"/>
  <c r="BB831" i="1"/>
  <c r="BA831" i="1"/>
  <c r="AZ831" i="1"/>
  <c r="AY831" i="1"/>
  <c r="AX831" i="1"/>
  <c r="AW831" i="1"/>
  <c r="AV831" i="1"/>
  <c r="AU831" i="1"/>
  <c r="AT831" i="1"/>
  <c r="AS831" i="1"/>
  <c r="AR831" i="1"/>
  <c r="AQ831" i="1"/>
  <c r="AP831" i="1"/>
  <c r="AO831" i="1"/>
  <c r="AN831" i="1"/>
  <c r="AM831" i="1"/>
  <c r="AL831" i="1"/>
  <c r="AK831" i="1"/>
  <c r="AI831" i="1"/>
  <c r="AH831" i="1"/>
  <c r="AG831" i="1"/>
  <c r="AE831" i="1"/>
  <c r="AD831" i="1"/>
  <c r="AC831" i="1"/>
  <c r="AB831" i="1"/>
  <c r="AF831" i="1" s="1"/>
  <c r="AA831" i="1"/>
  <c r="Z831" i="1"/>
  <c r="S831" i="1"/>
  <c r="BH830" i="1"/>
  <c r="BG830" i="1"/>
  <c r="BF830" i="1"/>
  <c r="BE830" i="1"/>
  <c r="BD830" i="1"/>
  <c r="BC830" i="1"/>
  <c r="BB830" i="1"/>
  <c r="BA830" i="1"/>
  <c r="AZ830" i="1"/>
  <c r="AY830" i="1"/>
  <c r="AX830" i="1"/>
  <c r="AW830" i="1"/>
  <c r="AV830" i="1"/>
  <c r="AU830" i="1"/>
  <c r="AT830" i="1"/>
  <c r="AS830" i="1"/>
  <c r="AR830" i="1"/>
  <c r="AQ830" i="1"/>
  <c r="AP830" i="1"/>
  <c r="AO830" i="1"/>
  <c r="AN830" i="1"/>
  <c r="AM830" i="1"/>
  <c r="AL830" i="1"/>
  <c r="AK830" i="1"/>
  <c r="Z830" i="1" s="1"/>
  <c r="AC830" i="1"/>
  <c r="AD830" i="1" s="1"/>
  <c r="AB830" i="1"/>
  <c r="AF830" i="1" s="1"/>
  <c r="AA830" i="1"/>
  <c r="BH829" i="1"/>
  <c r="BG829" i="1"/>
  <c r="BF829" i="1"/>
  <c r="BE829" i="1"/>
  <c r="BD829" i="1"/>
  <c r="BC829" i="1"/>
  <c r="BB829" i="1"/>
  <c r="BA829" i="1"/>
  <c r="AZ829" i="1"/>
  <c r="AY829" i="1"/>
  <c r="AX829" i="1"/>
  <c r="AW829" i="1"/>
  <c r="AV829" i="1"/>
  <c r="AU829" i="1"/>
  <c r="AT829" i="1"/>
  <c r="AS829" i="1"/>
  <c r="AR829" i="1"/>
  <c r="AQ829" i="1"/>
  <c r="AP829" i="1"/>
  <c r="AO829" i="1"/>
  <c r="Z829" i="1" s="1"/>
  <c r="AN829" i="1"/>
  <c r="AM829" i="1"/>
  <c r="AL829" i="1"/>
  <c r="AK829" i="1"/>
  <c r="AE829" i="1"/>
  <c r="AI829" i="1" s="1"/>
  <c r="S829" i="1" s="1"/>
  <c r="AD829" i="1"/>
  <c r="AG829" i="1" s="1"/>
  <c r="AC829" i="1"/>
  <c r="AA829" i="1"/>
  <c r="AB829" i="1" s="1"/>
  <c r="BH828" i="1"/>
  <c r="BG828" i="1"/>
  <c r="BF828" i="1"/>
  <c r="BE828" i="1"/>
  <c r="BD828" i="1"/>
  <c r="BC828" i="1"/>
  <c r="BB828" i="1"/>
  <c r="BA828" i="1"/>
  <c r="AZ828" i="1"/>
  <c r="AY828" i="1"/>
  <c r="AX828" i="1"/>
  <c r="AW828" i="1"/>
  <c r="AV828" i="1"/>
  <c r="AU828" i="1"/>
  <c r="AT828" i="1"/>
  <c r="AS828" i="1"/>
  <c r="AR828" i="1"/>
  <c r="AQ828" i="1"/>
  <c r="AP828" i="1"/>
  <c r="AO828" i="1"/>
  <c r="AN828" i="1"/>
  <c r="AM828" i="1"/>
  <c r="AL828" i="1"/>
  <c r="Z828" i="1" s="1"/>
  <c r="AK828" i="1"/>
  <c r="AC828" i="1"/>
  <c r="AD828" i="1" s="1"/>
  <c r="AA828" i="1"/>
  <c r="AB828" i="1" s="1"/>
  <c r="BH827" i="1"/>
  <c r="BG827" i="1"/>
  <c r="BF827" i="1"/>
  <c r="BE827" i="1"/>
  <c r="BD827" i="1"/>
  <c r="BC827" i="1"/>
  <c r="BB827" i="1"/>
  <c r="BA827" i="1"/>
  <c r="AZ827" i="1"/>
  <c r="AY827" i="1"/>
  <c r="AX827" i="1"/>
  <c r="AW827" i="1"/>
  <c r="AV827" i="1"/>
  <c r="AU827" i="1"/>
  <c r="AT827" i="1"/>
  <c r="AS827" i="1"/>
  <c r="AR827" i="1"/>
  <c r="AQ827" i="1"/>
  <c r="AP827" i="1"/>
  <c r="AO827" i="1"/>
  <c r="AN827" i="1"/>
  <c r="AM827" i="1"/>
  <c r="AL827" i="1"/>
  <c r="AK827" i="1"/>
  <c r="Z827" i="1" s="1"/>
  <c r="AF827" i="1"/>
  <c r="AD827" i="1"/>
  <c r="AG827" i="1" s="1"/>
  <c r="AC827" i="1"/>
  <c r="AB827" i="1"/>
  <c r="AH827" i="1" s="1"/>
  <c r="AA827" i="1"/>
  <c r="BH826" i="1"/>
  <c r="BG826" i="1"/>
  <c r="BF826" i="1"/>
  <c r="BE826" i="1"/>
  <c r="BD826" i="1"/>
  <c r="BC826" i="1"/>
  <c r="BB826" i="1"/>
  <c r="BA826" i="1"/>
  <c r="AZ826" i="1"/>
  <c r="AY826" i="1"/>
  <c r="AX826" i="1"/>
  <c r="AW826" i="1"/>
  <c r="AV826" i="1"/>
  <c r="AU826" i="1"/>
  <c r="AT826" i="1"/>
  <c r="AS826" i="1"/>
  <c r="AR826" i="1"/>
  <c r="AQ826" i="1"/>
  <c r="AP826" i="1"/>
  <c r="AO826" i="1"/>
  <c r="AN826" i="1"/>
  <c r="Z826" i="1" s="1"/>
  <c r="AM826" i="1"/>
  <c r="AL826" i="1"/>
  <c r="AK826" i="1"/>
  <c r="AI826" i="1"/>
  <c r="AG826" i="1"/>
  <c r="AE826" i="1"/>
  <c r="AD826" i="1"/>
  <c r="AC826" i="1"/>
  <c r="AA826" i="1"/>
  <c r="AB826" i="1" s="1"/>
  <c r="S826" i="1"/>
  <c r="BH825" i="1"/>
  <c r="BG825" i="1"/>
  <c r="BF825" i="1"/>
  <c r="BE825" i="1"/>
  <c r="BD825" i="1"/>
  <c r="BC825" i="1"/>
  <c r="BB825" i="1"/>
  <c r="BA825" i="1"/>
  <c r="AZ825" i="1"/>
  <c r="AY825" i="1"/>
  <c r="AX825" i="1"/>
  <c r="AW825" i="1"/>
  <c r="AV825" i="1"/>
  <c r="AU825" i="1"/>
  <c r="AT825" i="1"/>
  <c r="AS825" i="1"/>
  <c r="AR825" i="1"/>
  <c r="AQ825" i="1"/>
  <c r="AP825" i="1"/>
  <c r="AO825" i="1"/>
  <c r="AN825" i="1"/>
  <c r="AM825" i="1"/>
  <c r="AL825" i="1"/>
  <c r="AK825" i="1"/>
  <c r="Z825" i="1" s="1"/>
  <c r="AD825" i="1"/>
  <c r="AE825" i="1" s="1"/>
  <c r="AI825" i="1" s="1"/>
  <c r="S825" i="1" s="1"/>
  <c r="AC825" i="1"/>
  <c r="AB825" i="1"/>
  <c r="AH825" i="1" s="1"/>
  <c r="AA825" i="1"/>
  <c r="BH824" i="1"/>
  <c r="BG824" i="1"/>
  <c r="BF824" i="1"/>
  <c r="BE824" i="1"/>
  <c r="BD824" i="1"/>
  <c r="BC824" i="1"/>
  <c r="BB824" i="1"/>
  <c r="BA824" i="1"/>
  <c r="AZ824" i="1"/>
  <c r="AY824" i="1"/>
  <c r="AX824" i="1"/>
  <c r="AW824" i="1"/>
  <c r="AV824" i="1"/>
  <c r="AU824" i="1"/>
  <c r="AT824" i="1"/>
  <c r="AS824" i="1"/>
  <c r="AR824" i="1"/>
  <c r="AQ824" i="1"/>
  <c r="AP824" i="1"/>
  <c r="AO824" i="1"/>
  <c r="AN824" i="1"/>
  <c r="AM824" i="1"/>
  <c r="AL824" i="1"/>
  <c r="AK824" i="1"/>
  <c r="Z824" i="1" s="1"/>
  <c r="AG824" i="1"/>
  <c r="AF824" i="1"/>
  <c r="AE824" i="1"/>
  <c r="AI824" i="1" s="1"/>
  <c r="S824" i="1" s="1"/>
  <c r="AD824" i="1"/>
  <c r="AC824" i="1"/>
  <c r="AB824" i="1"/>
  <c r="AH824" i="1" s="1"/>
  <c r="AA824" i="1"/>
  <c r="BH823" i="1"/>
  <c r="BG823" i="1"/>
  <c r="BF823" i="1"/>
  <c r="BE823" i="1"/>
  <c r="BD823" i="1"/>
  <c r="BC823" i="1"/>
  <c r="BB823" i="1"/>
  <c r="BA823" i="1"/>
  <c r="AZ823" i="1"/>
  <c r="AY823" i="1"/>
  <c r="AX823" i="1"/>
  <c r="AW823" i="1"/>
  <c r="AV823" i="1"/>
  <c r="AU823" i="1"/>
  <c r="AT823" i="1"/>
  <c r="AS823" i="1"/>
  <c r="AR823" i="1"/>
  <c r="AQ823" i="1"/>
  <c r="AP823" i="1"/>
  <c r="AO823" i="1"/>
  <c r="AN823" i="1"/>
  <c r="AM823" i="1"/>
  <c r="AL823" i="1"/>
  <c r="AK823" i="1"/>
  <c r="AI823" i="1"/>
  <c r="AH823" i="1"/>
  <c r="AG823" i="1"/>
  <c r="AE823" i="1"/>
  <c r="AD823" i="1"/>
  <c r="AC823" i="1"/>
  <c r="AB823" i="1"/>
  <c r="AF823" i="1" s="1"/>
  <c r="AA823" i="1"/>
  <c r="Z823" i="1"/>
  <c r="S823" i="1"/>
  <c r="BH822" i="1"/>
  <c r="BG822" i="1"/>
  <c r="BF822" i="1"/>
  <c r="BE822" i="1"/>
  <c r="BD822" i="1"/>
  <c r="BC822" i="1"/>
  <c r="BB822" i="1"/>
  <c r="BA822" i="1"/>
  <c r="AZ822" i="1"/>
  <c r="AY822" i="1"/>
  <c r="AX822" i="1"/>
  <c r="AW822" i="1"/>
  <c r="AV822" i="1"/>
  <c r="AU822" i="1"/>
  <c r="AT822" i="1"/>
  <c r="AS822" i="1"/>
  <c r="AR822" i="1"/>
  <c r="AQ822" i="1"/>
  <c r="AP822" i="1"/>
  <c r="AO822" i="1"/>
  <c r="AN822" i="1"/>
  <c r="AM822" i="1"/>
  <c r="AL822" i="1"/>
  <c r="AK822" i="1"/>
  <c r="Z822" i="1" s="1"/>
  <c r="AC822" i="1"/>
  <c r="AD822" i="1" s="1"/>
  <c r="AB822" i="1"/>
  <c r="AF822" i="1" s="1"/>
  <c r="AA822" i="1"/>
  <c r="BH821" i="1"/>
  <c r="BG821" i="1"/>
  <c r="BF821" i="1"/>
  <c r="BE821" i="1"/>
  <c r="BD821" i="1"/>
  <c r="BC821" i="1"/>
  <c r="BB821" i="1"/>
  <c r="BA821" i="1"/>
  <c r="AZ821" i="1"/>
  <c r="AY821" i="1"/>
  <c r="AX821" i="1"/>
  <c r="AW821" i="1"/>
  <c r="AV821" i="1"/>
  <c r="AU821" i="1"/>
  <c r="AT821" i="1"/>
  <c r="AS821" i="1"/>
  <c r="AR821" i="1"/>
  <c r="AQ821" i="1"/>
  <c r="AP821" i="1"/>
  <c r="AO821" i="1"/>
  <c r="Z821" i="1" s="1"/>
  <c r="AN821" i="1"/>
  <c r="AM821" i="1"/>
  <c r="AL821" i="1"/>
  <c r="AK821" i="1"/>
  <c r="AE821" i="1"/>
  <c r="AI821" i="1" s="1"/>
  <c r="S821" i="1" s="1"/>
  <c r="AD821" i="1"/>
  <c r="AG821" i="1" s="1"/>
  <c r="AC821" i="1"/>
  <c r="AA821" i="1"/>
  <c r="AB821" i="1" s="1"/>
  <c r="BH820" i="1"/>
  <c r="BG820" i="1"/>
  <c r="BF820" i="1"/>
  <c r="BE820" i="1"/>
  <c r="BD820" i="1"/>
  <c r="BC820" i="1"/>
  <c r="BB820" i="1"/>
  <c r="BA820" i="1"/>
  <c r="AZ820" i="1"/>
  <c r="AY820" i="1"/>
  <c r="AX820" i="1"/>
  <c r="AW820" i="1"/>
  <c r="AV820" i="1"/>
  <c r="AU820" i="1"/>
  <c r="AT820" i="1"/>
  <c r="AS820" i="1"/>
  <c r="AR820" i="1"/>
  <c r="AQ820" i="1"/>
  <c r="AP820" i="1"/>
  <c r="AO820" i="1"/>
  <c r="AN820" i="1"/>
  <c r="AM820" i="1"/>
  <c r="AL820" i="1"/>
  <c r="Z820" i="1" s="1"/>
  <c r="AK820" i="1"/>
  <c r="AC820" i="1"/>
  <c r="AD820" i="1" s="1"/>
  <c r="AA820" i="1"/>
  <c r="AB820" i="1" s="1"/>
  <c r="BH819" i="1"/>
  <c r="BG819" i="1"/>
  <c r="BF819" i="1"/>
  <c r="BE819" i="1"/>
  <c r="BD819" i="1"/>
  <c r="BC819" i="1"/>
  <c r="BB819" i="1"/>
  <c r="BA819" i="1"/>
  <c r="AZ819" i="1"/>
  <c r="AY819" i="1"/>
  <c r="AX819" i="1"/>
  <c r="AW819" i="1"/>
  <c r="AV819" i="1"/>
  <c r="AU819" i="1"/>
  <c r="AT819" i="1"/>
  <c r="AS819" i="1"/>
  <c r="AR819" i="1"/>
  <c r="AQ819" i="1"/>
  <c r="AP819" i="1"/>
  <c r="AO819" i="1"/>
  <c r="AN819" i="1"/>
  <c r="AM819" i="1"/>
  <c r="AL819" i="1"/>
  <c r="AK819" i="1"/>
  <c r="Z819" i="1" s="1"/>
  <c r="AF819" i="1"/>
  <c r="AD819" i="1"/>
  <c r="AG819" i="1" s="1"/>
  <c r="AC819" i="1"/>
  <c r="AB819" i="1"/>
  <c r="AH819" i="1" s="1"/>
  <c r="AA819" i="1"/>
  <c r="BH818" i="1"/>
  <c r="BG818" i="1"/>
  <c r="BF818" i="1"/>
  <c r="BE818" i="1"/>
  <c r="BD818" i="1"/>
  <c r="BC818" i="1"/>
  <c r="BB818" i="1"/>
  <c r="BA818" i="1"/>
  <c r="AZ818" i="1"/>
  <c r="AY818" i="1"/>
  <c r="AX818" i="1"/>
  <c r="AW818" i="1"/>
  <c r="AV818" i="1"/>
  <c r="AU818" i="1"/>
  <c r="AT818" i="1"/>
  <c r="AS818" i="1"/>
  <c r="AR818" i="1"/>
  <c r="AQ818" i="1"/>
  <c r="AP818" i="1"/>
  <c r="AO818" i="1"/>
  <c r="AN818" i="1"/>
  <c r="Z818" i="1" s="1"/>
  <c r="AM818" i="1"/>
  <c r="AL818" i="1"/>
  <c r="AK818" i="1"/>
  <c r="AI818" i="1"/>
  <c r="AG818" i="1"/>
  <c r="AE818" i="1"/>
  <c r="AD818" i="1"/>
  <c r="AC818" i="1"/>
  <c r="AA818" i="1"/>
  <c r="AB818" i="1" s="1"/>
  <c r="S818" i="1"/>
  <c r="BH817" i="1"/>
  <c r="BG817" i="1"/>
  <c r="BF817" i="1"/>
  <c r="BE817" i="1"/>
  <c r="BD817" i="1"/>
  <c r="BC817" i="1"/>
  <c r="BB817" i="1"/>
  <c r="BA817" i="1"/>
  <c r="AZ817" i="1"/>
  <c r="AY817" i="1"/>
  <c r="AX817" i="1"/>
  <c r="AW817" i="1"/>
  <c r="AV817" i="1"/>
  <c r="AU817" i="1"/>
  <c r="AT817" i="1"/>
  <c r="AS817" i="1"/>
  <c r="AR817" i="1"/>
  <c r="AQ817" i="1"/>
  <c r="AP817" i="1"/>
  <c r="AO817" i="1"/>
  <c r="AN817" i="1"/>
  <c r="AM817" i="1"/>
  <c r="AL817" i="1"/>
  <c r="AK817" i="1"/>
  <c r="Z817" i="1" s="1"/>
  <c r="AD817" i="1"/>
  <c r="AE817" i="1" s="1"/>
  <c r="AI817" i="1" s="1"/>
  <c r="S817" i="1" s="1"/>
  <c r="AC817" i="1"/>
  <c r="AB817" i="1"/>
  <c r="AH817" i="1" s="1"/>
  <c r="AA817" i="1"/>
  <c r="BH816" i="1"/>
  <c r="BG816" i="1"/>
  <c r="BF816" i="1"/>
  <c r="BE816" i="1"/>
  <c r="BD816" i="1"/>
  <c r="BC816" i="1"/>
  <c r="BB816" i="1"/>
  <c r="BA816" i="1"/>
  <c r="AZ816" i="1"/>
  <c r="AY816" i="1"/>
  <c r="AX816" i="1"/>
  <c r="AW816" i="1"/>
  <c r="AV816" i="1"/>
  <c r="AU816" i="1"/>
  <c r="AT816" i="1"/>
  <c r="AS816" i="1"/>
  <c r="AR816" i="1"/>
  <c r="AQ816" i="1"/>
  <c r="AP816" i="1"/>
  <c r="AO816" i="1"/>
  <c r="AN816" i="1"/>
  <c r="AM816" i="1"/>
  <c r="AL816" i="1"/>
  <c r="AK816" i="1"/>
  <c r="Z816" i="1" s="1"/>
  <c r="AG816" i="1"/>
  <c r="AF816" i="1"/>
  <c r="AE816" i="1"/>
  <c r="AI816" i="1" s="1"/>
  <c r="S816" i="1" s="1"/>
  <c r="AD816" i="1"/>
  <c r="AC816" i="1"/>
  <c r="AB816" i="1"/>
  <c r="AH816" i="1" s="1"/>
  <c r="AA816" i="1"/>
  <c r="BH815" i="1"/>
  <c r="BG815" i="1"/>
  <c r="BF815" i="1"/>
  <c r="BE815" i="1"/>
  <c r="BD815" i="1"/>
  <c r="BC815" i="1"/>
  <c r="BB815" i="1"/>
  <c r="BA815" i="1"/>
  <c r="AZ815" i="1"/>
  <c r="AY815" i="1"/>
  <c r="AX815" i="1"/>
  <c r="AW815" i="1"/>
  <c r="AV815" i="1"/>
  <c r="AU815" i="1"/>
  <c r="AT815" i="1"/>
  <c r="AS815" i="1"/>
  <c r="AR815" i="1"/>
  <c r="AQ815" i="1"/>
  <c r="AP815" i="1"/>
  <c r="AO815" i="1"/>
  <c r="AN815" i="1"/>
  <c r="AM815" i="1"/>
  <c r="AL815" i="1"/>
  <c r="AK815" i="1"/>
  <c r="AI815" i="1"/>
  <c r="AH815" i="1"/>
  <c r="AG815" i="1"/>
  <c r="AE815" i="1"/>
  <c r="AD815" i="1"/>
  <c r="AC815" i="1"/>
  <c r="AB815" i="1"/>
  <c r="AF815" i="1" s="1"/>
  <c r="AA815" i="1"/>
  <c r="Z815" i="1"/>
  <c r="S815" i="1"/>
  <c r="BH814" i="1"/>
  <c r="BG814" i="1"/>
  <c r="BF814" i="1"/>
  <c r="BE814" i="1"/>
  <c r="BD814" i="1"/>
  <c r="BC814" i="1"/>
  <c r="BB814" i="1"/>
  <c r="BA814" i="1"/>
  <c r="AZ814" i="1"/>
  <c r="AY814" i="1"/>
  <c r="AX814" i="1"/>
  <c r="AW814" i="1"/>
  <c r="AV814" i="1"/>
  <c r="AU814" i="1"/>
  <c r="AT814" i="1"/>
  <c r="AS814" i="1"/>
  <c r="AR814" i="1"/>
  <c r="AQ814" i="1"/>
  <c r="AP814" i="1"/>
  <c r="AO814" i="1"/>
  <c r="AN814" i="1"/>
  <c r="AM814" i="1"/>
  <c r="AL814" i="1"/>
  <c r="AK814" i="1"/>
  <c r="Z814" i="1" s="1"/>
  <c r="AC814" i="1"/>
  <c r="AD814" i="1" s="1"/>
  <c r="AB814" i="1"/>
  <c r="AF814" i="1" s="1"/>
  <c r="AA814" i="1"/>
  <c r="BH813" i="1"/>
  <c r="BG813" i="1"/>
  <c r="BF813" i="1"/>
  <c r="BE813" i="1"/>
  <c r="BD813" i="1"/>
  <c r="BC813" i="1"/>
  <c r="BB813" i="1"/>
  <c r="BA813" i="1"/>
  <c r="AZ813" i="1"/>
  <c r="AY813" i="1"/>
  <c r="AX813" i="1"/>
  <c r="AW813" i="1"/>
  <c r="AV813" i="1"/>
  <c r="AU813" i="1"/>
  <c r="AT813" i="1"/>
  <c r="AS813" i="1"/>
  <c r="AR813" i="1"/>
  <c r="AQ813" i="1"/>
  <c r="AP813" i="1"/>
  <c r="AO813" i="1"/>
  <c r="Z813" i="1" s="1"/>
  <c r="AN813" i="1"/>
  <c r="AM813" i="1"/>
  <c r="AL813" i="1"/>
  <c r="AK813" i="1"/>
  <c r="AE813" i="1"/>
  <c r="AI813" i="1" s="1"/>
  <c r="S813" i="1" s="1"/>
  <c r="AD813" i="1"/>
  <c r="AG813" i="1" s="1"/>
  <c r="AC813" i="1"/>
  <c r="AA813" i="1"/>
  <c r="AB813" i="1" s="1"/>
  <c r="BH812" i="1"/>
  <c r="BG812" i="1"/>
  <c r="BF812" i="1"/>
  <c r="BE812" i="1"/>
  <c r="BD812" i="1"/>
  <c r="BC812" i="1"/>
  <c r="BB812" i="1"/>
  <c r="BA812" i="1"/>
  <c r="AZ812" i="1"/>
  <c r="AY812" i="1"/>
  <c r="AX812" i="1"/>
  <c r="AW812" i="1"/>
  <c r="AV812" i="1"/>
  <c r="AU812" i="1"/>
  <c r="AT812" i="1"/>
  <c r="AS812" i="1"/>
  <c r="AR812" i="1"/>
  <c r="AQ812" i="1"/>
  <c r="AP812" i="1"/>
  <c r="AO812" i="1"/>
  <c r="AN812" i="1"/>
  <c r="AM812" i="1"/>
  <c r="AL812" i="1"/>
  <c r="Z812" i="1" s="1"/>
  <c r="AK812" i="1"/>
  <c r="AC812" i="1"/>
  <c r="AD812" i="1" s="1"/>
  <c r="AA812" i="1"/>
  <c r="AB812" i="1" s="1"/>
  <c r="BH811" i="1"/>
  <c r="BG811" i="1"/>
  <c r="BF811" i="1"/>
  <c r="BE811" i="1"/>
  <c r="BD811" i="1"/>
  <c r="BC811" i="1"/>
  <c r="BB811" i="1"/>
  <c r="BA811" i="1"/>
  <c r="AZ811" i="1"/>
  <c r="AY811" i="1"/>
  <c r="AX811" i="1"/>
  <c r="AW811" i="1"/>
  <c r="AV811" i="1"/>
  <c r="AU811" i="1"/>
  <c r="AT811" i="1"/>
  <c r="AS811" i="1"/>
  <c r="AR811" i="1"/>
  <c r="AQ811" i="1"/>
  <c r="AP811" i="1"/>
  <c r="AO811" i="1"/>
  <c r="AN811" i="1"/>
  <c r="AM811" i="1"/>
  <c r="AL811" i="1"/>
  <c r="AK811" i="1"/>
  <c r="Z811" i="1" s="1"/>
  <c r="AF811" i="1"/>
  <c r="AD811" i="1"/>
  <c r="AG811" i="1" s="1"/>
  <c r="AC811" i="1"/>
  <c r="AB811" i="1"/>
  <c r="AH811" i="1" s="1"/>
  <c r="AA811" i="1"/>
  <c r="BH810" i="1"/>
  <c r="BG810" i="1"/>
  <c r="BF810" i="1"/>
  <c r="BE810" i="1"/>
  <c r="BD810" i="1"/>
  <c r="BC810" i="1"/>
  <c r="BB810" i="1"/>
  <c r="BA810" i="1"/>
  <c r="AZ810" i="1"/>
  <c r="AY810" i="1"/>
  <c r="AX810" i="1"/>
  <c r="AW810" i="1"/>
  <c r="AV810" i="1"/>
  <c r="AU810" i="1"/>
  <c r="AT810" i="1"/>
  <c r="AS810" i="1"/>
  <c r="AR810" i="1"/>
  <c r="AQ810" i="1"/>
  <c r="AP810" i="1"/>
  <c r="AO810" i="1"/>
  <c r="AN810" i="1"/>
  <c r="Z810" i="1" s="1"/>
  <c r="AM810" i="1"/>
  <c r="AL810" i="1"/>
  <c r="AK810" i="1"/>
  <c r="AI810" i="1"/>
  <c r="AG810" i="1"/>
  <c r="AE810" i="1"/>
  <c r="AD810" i="1"/>
  <c r="AC810" i="1"/>
  <c r="AA810" i="1"/>
  <c r="AB810" i="1" s="1"/>
  <c r="S810" i="1"/>
  <c r="BH809" i="1"/>
  <c r="BG809" i="1"/>
  <c r="BF809" i="1"/>
  <c r="BE809" i="1"/>
  <c r="BD809" i="1"/>
  <c r="BC809" i="1"/>
  <c r="BB809" i="1"/>
  <c r="BA809" i="1"/>
  <c r="AZ809" i="1"/>
  <c r="AY809" i="1"/>
  <c r="AX809" i="1"/>
  <c r="AW809" i="1"/>
  <c r="AV809" i="1"/>
  <c r="AU809" i="1"/>
  <c r="AT809" i="1"/>
  <c r="AS809" i="1"/>
  <c r="AR809" i="1"/>
  <c r="AQ809" i="1"/>
  <c r="AP809" i="1"/>
  <c r="AO809" i="1"/>
  <c r="AN809" i="1"/>
  <c r="AM809" i="1"/>
  <c r="AL809" i="1"/>
  <c r="AK809" i="1"/>
  <c r="Z809" i="1" s="1"/>
  <c r="AD809" i="1"/>
  <c r="AE809" i="1" s="1"/>
  <c r="AI809" i="1" s="1"/>
  <c r="S809" i="1" s="1"/>
  <c r="AC809" i="1"/>
  <c r="AB809" i="1"/>
  <c r="AH809" i="1" s="1"/>
  <c r="AA809" i="1"/>
  <c r="BH808" i="1"/>
  <c r="BG808" i="1"/>
  <c r="BF808" i="1"/>
  <c r="BE808" i="1"/>
  <c r="BD808" i="1"/>
  <c r="BC808" i="1"/>
  <c r="BB808" i="1"/>
  <c r="BA808" i="1"/>
  <c r="AZ808" i="1"/>
  <c r="AY808" i="1"/>
  <c r="AX808" i="1"/>
  <c r="AW808" i="1"/>
  <c r="AV808" i="1"/>
  <c r="AU808" i="1"/>
  <c r="AT808" i="1"/>
  <c r="AS808" i="1"/>
  <c r="AR808" i="1"/>
  <c r="AQ808" i="1"/>
  <c r="AP808" i="1"/>
  <c r="AO808" i="1"/>
  <c r="AN808" i="1"/>
  <c r="AM808" i="1"/>
  <c r="AL808" i="1"/>
  <c r="AK808" i="1"/>
  <c r="Z808" i="1" s="1"/>
  <c r="AG808" i="1"/>
  <c r="AF808" i="1"/>
  <c r="AE808" i="1"/>
  <c r="AI808" i="1" s="1"/>
  <c r="S808" i="1" s="1"/>
  <c r="AD808" i="1"/>
  <c r="AC808" i="1"/>
  <c r="AB808" i="1"/>
  <c r="AH808" i="1" s="1"/>
  <c r="AA808" i="1"/>
  <c r="BH807" i="1"/>
  <c r="BG807" i="1"/>
  <c r="BF807" i="1"/>
  <c r="BE807" i="1"/>
  <c r="BD807" i="1"/>
  <c r="BC807" i="1"/>
  <c r="BB807" i="1"/>
  <c r="BA807" i="1"/>
  <c r="AZ807" i="1"/>
  <c r="AY807" i="1"/>
  <c r="AX807" i="1"/>
  <c r="AW807" i="1"/>
  <c r="AV807" i="1"/>
  <c r="AU807" i="1"/>
  <c r="AT807" i="1"/>
  <c r="AS807" i="1"/>
  <c r="AR807" i="1"/>
  <c r="AQ807" i="1"/>
  <c r="AP807" i="1"/>
  <c r="AO807" i="1"/>
  <c r="AN807" i="1"/>
  <c r="AM807" i="1"/>
  <c r="AL807" i="1"/>
  <c r="AK807" i="1"/>
  <c r="AI807" i="1"/>
  <c r="AH807" i="1"/>
  <c r="AG807" i="1"/>
  <c r="AE807" i="1"/>
  <c r="AD807" i="1"/>
  <c r="AC807" i="1"/>
  <c r="AB807" i="1"/>
  <c r="AF807" i="1" s="1"/>
  <c r="AA807" i="1"/>
  <c r="Z807" i="1"/>
  <c r="S807" i="1"/>
  <c r="BH806" i="1"/>
  <c r="BG806" i="1"/>
  <c r="BF806" i="1"/>
  <c r="BE806" i="1"/>
  <c r="BD806" i="1"/>
  <c r="BC806" i="1"/>
  <c r="BB806" i="1"/>
  <c r="BA806" i="1"/>
  <c r="AZ806" i="1"/>
  <c r="AY806" i="1"/>
  <c r="AX806" i="1"/>
  <c r="AW806" i="1"/>
  <c r="AV806" i="1"/>
  <c r="AU806" i="1"/>
  <c r="AT806" i="1"/>
  <c r="AS806" i="1"/>
  <c r="AR806" i="1"/>
  <c r="AQ806" i="1"/>
  <c r="AP806" i="1"/>
  <c r="AO806" i="1"/>
  <c r="AN806" i="1"/>
  <c r="AM806" i="1"/>
  <c r="AL806" i="1"/>
  <c r="AK806" i="1"/>
  <c r="Z806" i="1" s="1"/>
  <c r="AC806" i="1"/>
  <c r="AD806" i="1" s="1"/>
  <c r="AB806" i="1"/>
  <c r="AF806" i="1" s="1"/>
  <c r="AA806" i="1"/>
  <c r="BH805" i="1"/>
  <c r="BG805" i="1"/>
  <c r="BF805" i="1"/>
  <c r="BE805" i="1"/>
  <c r="BD805" i="1"/>
  <c r="BC805" i="1"/>
  <c r="BB805" i="1"/>
  <c r="BA805" i="1"/>
  <c r="AZ805" i="1"/>
  <c r="AY805" i="1"/>
  <c r="AX805" i="1"/>
  <c r="AW805" i="1"/>
  <c r="AV805" i="1"/>
  <c r="AU805" i="1"/>
  <c r="AT805" i="1"/>
  <c r="AS805" i="1"/>
  <c r="AR805" i="1"/>
  <c r="AQ805" i="1"/>
  <c r="AP805" i="1"/>
  <c r="AO805" i="1"/>
  <c r="Z805" i="1" s="1"/>
  <c r="AN805" i="1"/>
  <c r="AM805" i="1"/>
  <c r="AL805" i="1"/>
  <c r="AK805" i="1"/>
  <c r="AE805" i="1"/>
  <c r="AI805" i="1" s="1"/>
  <c r="S805" i="1" s="1"/>
  <c r="AD805" i="1"/>
  <c r="AG805" i="1" s="1"/>
  <c r="AC805" i="1"/>
  <c r="AA805" i="1"/>
  <c r="AB805" i="1" s="1"/>
  <c r="BH804" i="1"/>
  <c r="BG804" i="1"/>
  <c r="BF804" i="1"/>
  <c r="BE804" i="1"/>
  <c r="BD804" i="1"/>
  <c r="BC804" i="1"/>
  <c r="BB804" i="1"/>
  <c r="BA804" i="1"/>
  <c r="AZ804" i="1"/>
  <c r="AY804" i="1"/>
  <c r="AX804" i="1"/>
  <c r="AW804" i="1"/>
  <c r="AV804" i="1"/>
  <c r="AU804" i="1"/>
  <c r="AT804" i="1"/>
  <c r="AS804" i="1"/>
  <c r="AR804" i="1"/>
  <c r="AQ804" i="1"/>
  <c r="AP804" i="1"/>
  <c r="AO804" i="1"/>
  <c r="AN804" i="1"/>
  <c r="AM804" i="1"/>
  <c r="AL804" i="1"/>
  <c r="Z804" i="1" s="1"/>
  <c r="AK804" i="1"/>
  <c r="AC804" i="1"/>
  <c r="AD804" i="1" s="1"/>
  <c r="AA804" i="1"/>
  <c r="AB804" i="1" s="1"/>
  <c r="BH803" i="1"/>
  <c r="BG803" i="1"/>
  <c r="BF803" i="1"/>
  <c r="BE803" i="1"/>
  <c r="BD803" i="1"/>
  <c r="BC803" i="1"/>
  <c r="BB803" i="1"/>
  <c r="BA803" i="1"/>
  <c r="AZ803" i="1"/>
  <c r="AY803" i="1"/>
  <c r="AX803" i="1"/>
  <c r="AW803" i="1"/>
  <c r="AV803" i="1"/>
  <c r="AU803" i="1"/>
  <c r="AT803" i="1"/>
  <c r="AS803" i="1"/>
  <c r="AR803" i="1"/>
  <c r="AQ803" i="1"/>
  <c r="AP803" i="1"/>
  <c r="AO803" i="1"/>
  <c r="AN803" i="1"/>
  <c r="AM803" i="1"/>
  <c r="AL803" i="1"/>
  <c r="AK803" i="1"/>
  <c r="Z803" i="1" s="1"/>
  <c r="AF803" i="1"/>
  <c r="AD803" i="1"/>
  <c r="AG803" i="1" s="1"/>
  <c r="AC803" i="1"/>
  <c r="AB803" i="1"/>
  <c r="AH803" i="1" s="1"/>
  <c r="AA803" i="1"/>
  <c r="BH802" i="1"/>
  <c r="BG802" i="1"/>
  <c r="BF802" i="1"/>
  <c r="BE802" i="1"/>
  <c r="BD802" i="1"/>
  <c r="BC802" i="1"/>
  <c r="BB802" i="1"/>
  <c r="BA802" i="1"/>
  <c r="AZ802" i="1"/>
  <c r="AY802" i="1"/>
  <c r="AX802" i="1"/>
  <c r="AW802" i="1"/>
  <c r="AV802" i="1"/>
  <c r="AU802" i="1"/>
  <c r="AT802" i="1"/>
  <c r="AS802" i="1"/>
  <c r="AR802" i="1"/>
  <c r="AQ802" i="1"/>
  <c r="AP802" i="1"/>
  <c r="AO802" i="1"/>
  <c r="AN802" i="1"/>
  <c r="Z802" i="1" s="1"/>
  <c r="AM802" i="1"/>
  <c r="AL802" i="1"/>
  <c r="AK802" i="1"/>
  <c r="AI802" i="1"/>
  <c r="AG802" i="1"/>
  <c r="AE802" i="1"/>
  <c r="AD802" i="1"/>
  <c r="AC802" i="1"/>
  <c r="AA802" i="1"/>
  <c r="AB802" i="1" s="1"/>
  <c r="S802" i="1"/>
  <c r="BH801" i="1"/>
  <c r="BG801" i="1"/>
  <c r="BF801" i="1"/>
  <c r="BE801" i="1"/>
  <c r="BD801" i="1"/>
  <c r="BC801" i="1"/>
  <c r="BB801" i="1"/>
  <c r="BA801" i="1"/>
  <c r="AZ801" i="1"/>
  <c r="AY801" i="1"/>
  <c r="AX801" i="1"/>
  <c r="AW801" i="1"/>
  <c r="AV801" i="1"/>
  <c r="AU801" i="1"/>
  <c r="AT801" i="1"/>
  <c r="AS801" i="1"/>
  <c r="AR801" i="1"/>
  <c r="AQ801" i="1"/>
  <c r="AP801" i="1"/>
  <c r="AO801" i="1"/>
  <c r="AN801" i="1"/>
  <c r="AM801" i="1"/>
  <c r="AL801" i="1"/>
  <c r="AK801" i="1"/>
  <c r="Z801" i="1" s="1"/>
  <c r="AD801" i="1"/>
  <c r="AE801" i="1" s="1"/>
  <c r="AI801" i="1" s="1"/>
  <c r="S801" i="1" s="1"/>
  <c r="AC801" i="1"/>
  <c r="AB801" i="1"/>
  <c r="AH801" i="1" s="1"/>
  <c r="AA801" i="1"/>
  <c r="BH800" i="1"/>
  <c r="BG800" i="1"/>
  <c r="BF800" i="1"/>
  <c r="BE800" i="1"/>
  <c r="BD800" i="1"/>
  <c r="BC800" i="1"/>
  <c r="BB800" i="1"/>
  <c r="BA800" i="1"/>
  <c r="AZ800" i="1"/>
  <c r="AY800" i="1"/>
  <c r="AX800" i="1"/>
  <c r="AW800" i="1"/>
  <c r="AV800" i="1"/>
  <c r="AU800" i="1"/>
  <c r="AT800" i="1"/>
  <c r="AS800" i="1"/>
  <c r="AR800" i="1"/>
  <c r="AQ800" i="1"/>
  <c r="AP800" i="1"/>
  <c r="AO800" i="1"/>
  <c r="AN800" i="1"/>
  <c r="AM800" i="1"/>
  <c r="AL800" i="1"/>
  <c r="AK800" i="1"/>
  <c r="Z800" i="1" s="1"/>
  <c r="AG800" i="1"/>
  <c r="AF800" i="1"/>
  <c r="AE800" i="1"/>
  <c r="AI800" i="1" s="1"/>
  <c r="S800" i="1" s="1"/>
  <c r="AD800" i="1"/>
  <c r="AC800" i="1"/>
  <c r="AB800" i="1"/>
  <c r="AH800" i="1" s="1"/>
  <c r="AA800" i="1"/>
  <c r="BH799" i="1"/>
  <c r="BG799" i="1"/>
  <c r="BF799" i="1"/>
  <c r="BE799" i="1"/>
  <c r="BD799" i="1"/>
  <c r="BC799" i="1"/>
  <c r="BB799" i="1"/>
  <c r="BA799" i="1"/>
  <c r="AZ799" i="1"/>
  <c r="AY799" i="1"/>
  <c r="AX799" i="1"/>
  <c r="AW799" i="1"/>
  <c r="AV799" i="1"/>
  <c r="AU799" i="1"/>
  <c r="AT799" i="1"/>
  <c r="AS799" i="1"/>
  <c r="AR799" i="1"/>
  <c r="AQ799" i="1"/>
  <c r="AP799" i="1"/>
  <c r="AO799" i="1"/>
  <c r="AN799" i="1"/>
  <c r="AM799" i="1"/>
  <c r="AL799" i="1"/>
  <c r="AK799" i="1"/>
  <c r="AI799" i="1"/>
  <c r="AH799" i="1"/>
  <c r="AG799" i="1"/>
  <c r="AE799" i="1"/>
  <c r="AD799" i="1"/>
  <c r="AC799" i="1"/>
  <c r="AB799" i="1"/>
  <c r="AF799" i="1" s="1"/>
  <c r="AA799" i="1"/>
  <c r="Z799" i="1"/>
  <c r="S799" i="1"/>
  <c r="BH798" i="1"/>
  <c r="BG798" i="1"/>
  <c r="BF798" i="1"/>
  <c r="BE798" i="1"/>
  <c r="BD798" i="1"/>
  <c r="BC798" i="1"/>
  <c r="BB798" i="1"/>
  <c r="BA798" i="1"/>
  <c r="AZ798" i="1"/>
  <c r="AY798" i="1"/>
  <c r="AX798" i="1"/>
  <c r="AW798" i="1"/>
  <c r="AV798" i="1"/>
  <c r="AU798" i="1"/>
  <c r="AT798" i="1"/>
  <c r="AS798" i="1"/>
  <c r="AR798" i="1"/>
  <c r="AQ798" i="1"/>
  <c r="AP798" i="1"/>
  <c r="AO798" i="1"/>
  <c r="AN798" i="1"/>
  <c r="AM798" i="1"/>
  <c r="AL798" i="1"/>
  <c r="AK798" i="1"/>
  <c r="Z798" i="1" s="1"/>
  <c r="AC798" i="1"/>
  <c r="AD798" i="1" s="1"/>
  <c r="AB798" i="1"/>
  <c r="AF798" i="1" s="1"/>
  <c r="AA798" i="1"/>
  <c r="BH797" i="1"/>
  <c r="BG797" i="1"/>
  <c r="BF797" i="1"/>
  <c r="BE797" i="1"/>
  <c r="BD797" i="1"/>
  <c r="BC797" i="1"/>
  <c r="BB797" i="1"/>
  <c r="BA797" i="1"/>
  <c r="AZ797" i="1"/>
  <c r="AY797" i="1"/>
  <c r="AX797" i="1"/>
  <c r="AW797" i="1"/>
  <c r="AV797" i="1"/>
  <c r="AU797" i="1"/>
  <c r="AT797" i="1"/>
  <c r="AS797" i="1"/>
  <c r="AR797" i="1"/>
  <c r="AQ797" i="1"/>
  <c r="AP797" i="1"/>
  <c r="AO797" i="1"/>
  <c r="Z797" i="1" s="1"/>
  <c r="AN797" i="1"/>
  <c r="AM797" i="1"/>
  <c r="AL797" i="1"/>
  <c r="AK797" i="1"/>
  <c r="AE797" i="1"/>
  <c r="AI797" i="1" s="1"/>
  <c r="S797" i="1" s="1"/>
  <c r="AD797" i="1"/>
  <c r="AG797" i="1" s="1"/>
  <c r="AC797" i="1"/>
  <c r="AA797" i="1"/>
  <c r="AB797" i="1" s="1"/>
  <c r="BH796" i="1"/>
  <c r="BG796" i="1"/>
  <c r="BF796" i="1"/>
  <c r="BE796" i="1"/>
  <c r="BD796" i="1"/>
  <c r="BC796" i="1"/>
  <c r="BB796" i="1"/>
  <c r="BA796" i="1"/>
  <c r="AZ796" i="1"/>
  <c r="AY796" i="1"/>
  <c r="AX796" i="1"/>
  <c r="AW796" i="1"/>
  <c r="AV796" i="1"/>
  <c r="AU796" i="1"/>
  <c r="AT796" i="1"/>
  <c r="AS796" i="1"/>
  <c r="AR796" i="1"/>
  <c r="AQ796" i="1"/>
  <c r="AP796" i="1"/>
  <c r="AO796" i="1"/>
  <c r="AN796" i="1"/>
  <c r="AM796" i="1"/>
  <c r="AL796" i="1"/>
  <c r="Z796" i="1" s="1"/>
  <c r="AK796" i="1"/>
  <c r="AC796" i="1"/>
  <c r="AD796" i="1" s="1"/>
  <c r="AA796" i="1"/>
  <c r="AB796" i="1" s="1"/>
  <c r="BH795" i="1"/>
  <c r="BG795" i="1"/>
  <c r="BF795" i="1"/>
  <c r="BE795" i="1"/>
  <c r="BD795" i="1"/>
  <c r="BC795" i="1"/>
  <c r="BB795" i="1"/>
  <c r="BA795" i="1"/>
  <c r="AZ795" i="1"/>
  <c r="AY795" i="1"/>
  <c r="AX795" i="1"/>
  <c r="AW795" i="1"/>
  <c r="AV795" i="1"/>
  <c r="AU795" i="1"/>
  <c r="AT795" i="1"/>
  <c r="AS795" i="1"/>
  <c r="AR795" i="1"/>
  <c r="AQ795" i="1"/>
  <c r="AP795" i="1"/>
  <c r="AO795" i="1"/>
  <c r="AN795" i="1"/>
  <c r="AM795" i="1"/>
  <c r="AL795" i="1"/>
  <c r="AK795" i="1"/>
  <c r="Z795" i="1" s="1"/>
  <c r="AF795" i="1"/>
  <c r="AD795" i="1"/>
  <c r="AG795" i="1" s="1"/>
  <c r="AC795" i="1"/>
  <c r="AB795" i="1"/>
  <c r="AH795" i="1" s="1"/>
  <c r="AA795" i="1"/>
  <c r="BH794" i="1"/>
  <c r="BG794" i="1"/>
  <c r="BF794" i="1"/>
  <c r="BE794" i="1"/>
  <c r="BD794" i="1"/>
  <c r="BC794" i="1"/>
  <c r="BB794" i="1"/>
  <c r="BA794" i="1"/>
  <c r="AZ794" i="1"/>
  <c r="AY794" i="1"/>
  <c r="AX794" i="1"/>
  <c r="AW794" i="1"/>
  <c r="AV794" i="1"/>
  <c r="AU794" i="1"/>
  <c r="AT794" i="1"/>
  <c r="AS794" i="1"/>
  <c r="AR794" i="1"/>
  <c r="AQ794" i="1"/>
  <c r="AP794" i="1"/>
  <c r="AO794" i="1"/>
  <c r="AN794" i="1"/>
  <c r="Z794" i="1" s="1"/>
  <c r="AM794" i="1"/>
  <c r="AL794" i="1"/>
  <c r="AK794" i="1"/>
  <c r="AI794" i="1"/>
  <c r="AG794" i="1"/>
  <c r="AE794" i="1"/>
  <c r="AD794" i="1"/>
  <c r="AC794" i="1"/>
  <c r="AA794" i="1"/>
  <c r="AB794" i="1" s="1"/>
  <c r="S794" i="1"/>
  <c r="BH793" i="1"/>
  <c r="BG793" i="1"/>
  <c r="BF793" i="1"/>
  <c r="BE793" i="1"/>
  <c r="BD793" i="1"/>
  <c r="BC793" i="1"/>
  <c r="BB793" i="1"/>
  <c r="BA793" i="1"/>
  <c r="AZ793" i="1"/>
  <c r="AY793" i="1"/>
  <c r="AX793" i="1"/>
  <c r="AW793" i="1"/>
  <c r="AV793" i="1"/>
  <c r="AU793" i="1"/>
  <c r="AT793" i="1"/>
  <c r="AS793" i="1"/>
  <c r="AR793" i="1"/>
  <c r="AQ793" i="1"/>
  <c r="AP793" i="1"/>
  <c r="AO793" i="1"/>
  <c r="AN793" i="1"/>
  <c r="AM793" i="1"/>
  <c r="AL793" i="1"/>
  <c r="AK793" i="1"/>
  <c r="Z793" i="1" s="1"/>
  <c r="AD793" i="1"/>
  <c r="AE793" i="1" s="1"/>
  <c r="AI793" i="1" s="1"/>
  <c r="S793" i="1" s="1"/>
  <c r="AC793" i="1"/>
  <c r="AB793" i="1"/>
  <c r="AH793" i="1" s="1"/>
  <c r="AA793" i="1"/>
  <c r="BH792" i="1"/>
  <c r="BG792" i="1"/>
  <c r="BF792" i="1"/>
  <c r="BE792" i="1"/>
  <c r="BD792" i="1"/>
  <c r="BC792" i="1"/>
  <c r="BB792" i="1"/>
  <c r="BA792" i="1"/>
  <c r="AZ792" i="1"/>
  <c r="AY792" i="1"/>
  <c r="AX792" i="1"/>
  <c r="AW792" i="1"/>
  <c r="AV792" i="1"/>
  <c r="AU792" i="1"/>
  <c r="AT792" i="1"/>
  <c r="AS792" i="1"/>
  <c r="AR792" i="1"/>
  <c r="AQ792" i="1"/>
  <c r="AP792" i="1"/>
  <c r="AO792" i="1"/>
  <c r="AN792" i="1"/>
  <c r="AM792" i="1"/>
  <c r="AL792" i="1"/>
  <c r="AK792" i="1"/>
  <c r="Z792" i="1" s="1"/>
  <c r="AG792" i="1"/>
  <c r="AF792" i="1"/>
  <c r="AE792" i="1"/>
  <c r="AI792" i="1" s="1"/>
  <c r="S792" i="1" s="1"/>
  <c r="AD792" i="1"/>
  <c r="AC792" i="1"/>
  <c r="AB792" i="1"/>
  <c r="AH792" i="1" s="1"/>
  <c r="AA792" i="1"/>
  <c r="BH791" i="1"/>
  <c r="BG791" i="1"/>
  <c r="BF791" i="1"/>
  <c r="BE791" i="1"/>
  <c r="BD791" i="1"/>
  <c r="BC791" i="1"/>
  <c r="BB791" i="1"/>
  <c r="BA791" i="1"/>
  <c r="AZ791" i="1"/>
  <c r="AY791" i="1"/>
  <c r="AX791" i="1"/>
  <c r="AW791" i="1"/>
  <c r="AV791" i="1"/>
  <c r="AU791" i="1"/>
  <c r="AT791" i="1"/>
  <c r="AS791" i="1"/>
  <c r="AR791" i="1"/>
  <c r="AQ791" i="1"/>
  <c r="AP791" i="1"/>
  <c r="AO791" i="1"/>
  <c r="AN791" i="1"/>
  <c r="AM791" i="1"/>
  <c r="AL791" i="1"/>
  <c r="AK791" i="1"/>
  <c r="AI791" i="1"/>
  <c r="AH791" i="1"/>
  <c r="AG791" i="1"/>
  <c r="AE791" i="1"/>
  <c r="AD791" i="1"/>
  <c r="AC791" i="1"/>
  <c r="AB791" i="1"/>
  <c r="AF791" i="1" s="1"/>
  <c r="AA791" i="1"/>
  <c r="Z791" i="1"/>
  <c r="S791" i="1"/>
  <c r="BH790" i="1"/>
  <c r="BG790" i="1"/>
  <c r="BF790" i="1"/>
  <c r="BE790" i="1"/>
  <c r="BD790" i="1"/>
  <c r="BC790" i="1"/>
  <c r="BB790" i="1"/>
  <c r="BA790" i="1"/>
  <c r="AZ790" i="1"/>
  <c r="AY790" i="1"/>
  <c r="AX790" i="1"/>
  <c r="AW790" i="1"/>
  <c r="AV790" i="1"/>
  <c r="AU790" i="1"/>
  <c r="AT790" i="1"/>
  <c r="AS790" i="1"/>
  <c r="AR790" i="1"/>
  <c r="AQ790" i="1"/>
  <c r="AP790" i="1"/>
  <c r="AO790" i="1"/>
  <c r="AN790" i="1"/>
  <c r="AM790" i="1"/>
  <c r="AL790" i="1"/>
  <c r="AK790" i="1"/>
  <c r="Z790" i="1" s="1"/>
  <c r="AC790" i="1"/>
  <c r="AD790" i="1" s="1"/>
  <c r="AB790" i="1"/>
  <c r="AF790" i="1" s="1"/>
  <c r="AA790" i="1"/>
  <c r="BH789" i="1"/>
  <c r="BG789" i="1"/>
  <c r="BF789" i="1"/>
  <c r="BE789" i="1"/>
  <c r="BD789" i="1"/>
  <c r="BC789" i="1"/>
  <c r="BB789" i="1"/>
  <c r="BA789" i="1"/>
  <c r="AZ789" i="1"/>
  <c r="AY789" i="1"/>
  <c r="AX789" i="1"/>
  <c r="AW789" i="1"/>
  <c r="AV789" i="1"/>
  <c r="AU789" i="1"/>
  <c r="AT789" i="1"/>
  <c r="AS789" i="1"/>
  <c r="AR789" i="1"/>
  <c r="AQ789" i="1"/>
  <c r="AP789" i="1"/>
  <c r="AO789" i="1"/>
  <c r="Z789" i="1" s="1"/>
  <c r="AN789" i="1"/>
  <c r="AM789" i="1"/>
  <c r="AL789" i="1"/>
  <c r="AK789" i="1"/>
  <c r="AE789" i="1"/>
  <c r="AI789" i="1" s="1"/>
  <c r="S789" i="1" s="1"/>
  <c r="AD789" i="1"/>
  <c r="AG789" i="1" s="1"/>
  <c r="AC789" i="1"/>
  <c r="AA789" i="1"/>
  <c r="AB789" i="1" s="1"/>
  <c r="BH788" i="1"/>
  <c r="BG788" i="1"/>
  <c r="BF788" i="1"/>
  <c r="BE788" i="1"/>
  <c r="BD788" i="1"/>
  <c r="BC788" i="1"/>
  <c r="BB788" i="1"/>
  <c r="BA788" i="1"/>
  <c r="AZ788" i="1"/>
  <c r="AY788" i="1"/>
  <c r="AX788" i="1"/>
  <c r="AW788" i="1"/>
  <c r="AV788" i="1"/>
  <c r="AU788" i="1"/>
  <c r="AT788" i="1"/>
  <c r="AS788" i="1"/>
  <c r="AR788" i="1"/>
  <c r="AQ788" i="1"/>
  <c r="AP788" i="1"/>
  <c r="AO788" i="1"/>
  <c r="AN788" i="1"/>
  <c r="AM788" i="1"/>
  <c r="AL788" i="1"/>
  <c r="Z788" i="1" s="1"/>
  <c r="AK788" i="1"/>
  <c r="AC788" i="1"/>
  <c r="AD788" i="1" s="1"/>
  <c r="AA788" i="1"/>
  <c r="AB788" i="1" s="1"/>
  <c r="BH787" i="1"/>
  <c r="BG787" i="1"/>
  <c r="BF787" i="1"/>
  <c r="BE787" i="1"/>
  <c r="BD787" i="1"/>
  <c r="BC787" i="1"/>
  <c r="BB787" i="1"/>
  <c r="BA787" i="1"/>
  <c r="AZ787" i="1"/>
  <c r="AY787" i="1"/>
  <c r="AX787" i="1"/>
  <c r="AW787" i="1"/>
  <c r="AV787" i="1"/>
  <c r="AU787" i="1"/>
  <c r="AT787" i="1"/>
  <c r="AS787" i="1"/>
  <c r="AR787" i="1"/>
  <c r="AQ787" i="1"/>
  <c r="AP787" i="1"/>
  <c r="AO787" i="1"/>
  <c r="AN787" i="1"/>
  <c r="AM787" i="1"/>
  <c r="AL787" i="1"/>
  <c r="AK787" i="1"/>
  <c r="Z787" i="1" s="1"/>
  <c r="AF787" i="1"/>
  <c r="AD787" i="1"/>
  <c r="AG787" i="1" s="1"/>
  <c r="AC787" i="1"/>
  <c r="AB787" i="1"/>
  <c r="AH787" i="1" s="1"/>
  <c r="AA787" i="1"/>
  <c r="BH786" i="1"/>
  <c r="BG786" i="1"/>
  <c r="BF786" i="1"/>
  <c r="BE786" i="1"/>
  <c r="BD786" i="1"/>
  <c r="BC786" i="1"/>
  <c r="BB786" i="1"/>
  <c r="BA786" i="1"/>
  <c r="AZ786" i="1"/>
  <c r="AY786" i="1"/>
  <c r="AX786" i="1"/>
  <c r="AW786" i="1"/>
  <c r="AV786" i="1"/>
  <c r="AU786" i="1"/>
  <c r="AT786" i="1"/>
  <c r="AS786" i="1"/>
  <c r="AR786" i="1"/>
  <c r="AQ786" i="1"/>
  <c r="AP786" i="1"/>
  <c r="AO786" i="1"/>
  <c r="AN786" i="1"/>
  <c r="Z786" i="1" s="1"/>
  <c r="AM786" i="1"/>
  <c r="AL786" i="1"/>
  <c r="AK786" i="1"/>
  <c r="AI786" i="1"/>
  <c r="AG786" i="1"/>
  <c r="AE786" i="1"/>
  <c r="AD786" i="1"/>
  <c r="AC786" i="1"/>
  <c r="AA786" i="1"/>
  <c r="AB786" i="1" s="1"/>
  <c r="S786" i="1"/>
  <c r="BH785" i="1"/>
  <c r="BG785" i="1"/>
  <c r="BF785" i="1"/>
  <c r="BE785" i="1"/>
  <c r="BD785" i="1"/>
  <c r="BC785" i="1"/>
  <c r="BB785" i="1"/>
  <c r="BA785" i="1"/>
  <c r="AZ785" i="1"/>
  <c r="AY785" i="1"/>
  <c r="AX785" i="1"/>
  <c r="AW785" i="1"/>
  <c r="AV785" i="1"/>
  <c r="AU785" i="1"/>
  <c r="AT785" i="1"/>
  <c r="AS785" i="1"/>
  <c r="AR785" i="1"/>
  <c r="AQ785" i="1"/>
  <c r="AP785" i="1"/>
  <c r="AO785" i="1"/>
  <c r="AN785" i="1"/>
  <c r="AM785" i="1"/>
  <c r="AL785" i="1"/>
  <c r="AK785" i="1"/>
  <c r="Z785" i="1" s="1"/>
  <c r="AD785" i="1"/>
  <c r="AE785" i="1" s="1"/>
  <c r="AI785" i="1" s="1"/>
  <c r="S785" i="1" s="1"/>
  <c r="AC785" i="1"/>
  <c r="AB785" i="1"/>
  <c r="AH785" i="1" s="1"/>
  <c r="AA785" i="1"/>
  <c r="BH784" i="1"/>
  <c r="BG784" i="1"/>
  <c r="BF784" i="1"/>
  <c r="BE784" i="1"/>
  <c r="BD784" i="1"/>
  <c r="BC784" i="1"/>
  <c r="BB784" i="1"/>
  <c r="BA784" i="1"/>
  <c r="AZ784" i="1"/>
  <c r="AY784" i="1"/>
  <c r="AX784" i="1"/>
  <c r="AW784" i="1"/>
  <c r="AV784" i="1"/>
  <c r="AU784" i="1"/>
  <c r="AT784" i="1"/>
  <c r="AS784" i="1"/>
  <c r="AR784" i="1"/>
  <c r="AQ784" i="1"/>
  <c r="AP784" i="1"/>
  <c r="AO784" i="1"/>
  <c r="AN784" i="1"/>
  <c r="AM784" i="1"/>
  <c r="AL784" i="1"/>
  <c r="AK784" i="1"/>
  <c r="Z784" i="1" s="1"/>
  <c r="AG784" i="1"/>
  <c r="AF784" i="1"/>
  <c r="AE784" i="1"/>
  <c r="AI784" i="1" s="1"/>
  <c r="S784" i="1" s="1"/>
  <c r="AD784" i="1"/>
  <c r="AC784" i="1"/>
  <c r="AB784" i="1"/>
  <c r="AH784" i="1" s="1"/>
  <c r="AA784" i="1"/>
  <c r="BH783" i="1"/>
  <c r="BG783" i="1"/>
  <c r="BF783" i="1"/>
  <c r="BE783" i="1"/>
  <c r="BD783" i="1"/>
  <c r="BC783" i="1"/>
  <c r="BB783" i="1"/>
  <c r="BA783" i="1"/>
  <c r="AZ783" i="1"/>
  <c r="AY783" i="1"/>
  <c r="AX783" i="1"/>
  <c r="AW783" i="1"/>
  <c r="AV783" i="1"/>
  <c r="AU783" i="1"/>
  <c r="AT783" i="1"/>
  <c r="AS783" i="1"/>
  <c r="AR783" i="1"/>
  <c r="AQ783" i="1"/>
  <c r="AP783" i="1"/>
  <c r="AO783" i="1"/>
  <c r="AN783" i="1"/>
  <c r="AM783" i="1"/>
  <c r="AL783" i="1"/>
  <c r="AK783" i="1"/>
  <c r="AI783" i="1"/>
  <c r="AH783" i="1"/>
  <c r="AG783" i="1"/>
  <c r="AE783" i="1"/>
  <c r="AD783" i="1"/>
  <c r="AC783" i="1"/>
  <c r="AB783" i="1"/>
  <c r="AF783" i="1" s="1"/>
  <c r="AA783" i="1"/>
  <c r="Z783" i="1"/>
  <c r="S783" i="1"/>
  <c r="BH782" i="1"/>
  <c r="BG782" i="1"/>
  <c r="BF782" i="1"/>
  <c r="BE782" i="1"/>
  <c r="BD782" i="1"/>
  <c r="BC782" i="1"/>
  <c r="BB782" i="1"/>
  <c r="BA782" i="1"/>
  <c r="AZ782" i="1"/>
  <c r="AY782" i="1"/>
  <c r="AX782" i="1"/>
  <c r="AW782" i="1"/>
  <c r="AV782" i="1"/>
  <c r="AU782" i="1"/>
  <c r="AT782" i="1"/>
  <c r="AS782" i="1"/>
  <c r="AR782" i="1"/>
  <c r="AQ782" i="1"/>
  <c r="AP782" i="1"/>
  <c r="AO782" i="1"/>
  <c r="AN782" i="1"/>
  <c r="AM782" i="1"/>
  <c r="AL782" i="1"/>
  <c r="AK782" i="1"/>
  <c r="Z782" i="1" s="1"/>
  <c r="AC782" i="1"/>
  <c r="AD782" i="1" s="1"/>
  <c r="AB782" i="1"/>
  <c r="AF782" i="1" s="1"/>
  <c r="AA782" i="1"/>
  <c r="BH781" i="1"/>
  <c r="BG781" i="1"/>
  <c r="BF781" i="1"/>
  <c r="BE781" i="1"/>
  <c r="BD781" i="1"/>
  <c r="BC781" i="1"/>
  <c r="BB781" i="1"/>
  <c r="BA781" i="1"/>
  <c r="AZ781" i="1"/>
  <c r="AY781" i="1"/>
  <c r="AX781" i="1"/>
  <c r="AW781" i="1"/>
  <c r="AV781" i="1"/>
  <c r="AU781" i="1"/>
  <c r="AT781" i="1"/>
  <c r="AS781" i="1"/>
  <c r="AR781" i="1"/>
  <c r="AQ781" i="1"/>
  <c r="AP781" i="1"/>
  <c r="AO781" i="1"/>
  <c r="Z781" i="1" s="1"/>
  <c r="AN781" i="1"/>
  <c r="AM781" i="1"/>
  <c r="AL781" i="1"/>
  <c r="AK781" i="1"/>
  <c r="AE781" i="1"/>
  <c r="AI781" i="1" s="1"/>
  <c r="S781" i="1" s="1"/>
  <c r="AD781" i="1"/>
  <c r="AG781" i="1" s="1"/>
  <c r="AC781" i="1"/>
  <c r="AA781" i="1"/>
  <c r="AB781" i="1" s="1"/>
  <c r="BH780" i="1"/>
  <c r="BG780" i="1"/>
  <c r="BF780" i="1"/>
  <c r="BE780" i="1"/>
  <c r="BD780" i="1"/>
  <c r="BC780" i="1"/>
  <c r="BB780" i="1"/>
  <c r="BA780" i="1"/>
  <c r="AZ780" i="1"/>
  <c r="AY780" i="1"/>
  <c r="AX780" i="1"/>
  <c r="AW780" i="1"/>
  <c r="AV780" i="1"/>
  <c r="AU780" i="1"/>
  <c r="AT780" i="1"/>
  <c r="AS780" i="1"/>
  <c r="AR780" i="1"/>
  <c r="AQ780" i="1"/>
  <c r="AP780" i="1"/>
  <c r="AO780" i="1"/>
  <c r="AN780" i="1"/>
  <c r="AM780" i="1"/>
  <c r="AL780" i="1"/>
  <c r="Z780" i="1" s="1"/>
  <c r="AK780" i="1"/>
  <c r="AC780" i="1"/>
  <c r="AD780" i="1" s="1"/>
  <c r="AA780" i="1"/>
  <c r="AB780" i="1" s="1"/>
  <c r="BH779" i="1"/>
  <c r="BG779" i="1"/>
  <c r="BF779" i="1"/>
  <c r="BE779" i="1"/>
  <c r="BD779" i="1"/>
  <c r="BC779" i="1"/>
  <c r="BB779" i="1"/>
  <c r="BA779" i="1"/>
  <c r="AZ779" i="1"/>
  <c r="AY779" i="1"/>
  <c r="AX779" i="1"/>
  <c r="AW779" i="1"/>
  <c r="AV779" i="1"/>
  <c r="AU779" i="1"/>
  <c r="AT779" i="1"/>
  <c r="AS779" i="1"/>
  <c r="AR779" i="1"/>
  <c r="AQ779" i="1"/>
  <c r="AP779" i="1"/>
  <c r="AO779" i="1"/>
  <c r="AN779" i="1"/>
  <c r="AM779" i="1"/>
  <c r="AL779" i="1"/>
  <c r="AK779" i="1"/>
  <c r="Z779" i="1" s="1"/>
  <c r="AF779" i="1"/>
  <c r="AD779" i="1"/>
  <c r="AG779" i="1" s="1"/>
  <c r="AC779" i="1"/>
  <c r="AB779" i="1"/>
  <c r="AH779" i="1" s="1"/>
  <c r="AA779" i="1"/>
  <c r="BH778" i="1"/>
  <c r="BG778" i="1"/>
  <c r="BF778" i="1"/>
  <c r="BE778" i="1"/>
  <c r="BD778" i="1"/>
  <c r="BC778" i="1"/>
  <c r="BB778" i="1"/>
  <c r="BA778" i="1"/>
  <c r="AZ778" i="1"/>
  <c r="AY778" i="1"/>
  <c r="AX778" i="1"/>
  <c r="AW778" i="1"/>
  <c r="AV778" i="1"/>
  <c r="AU778" i="1"/>
  <c r="AT778" i="1"/>
  <c r="AS778" i="1"/>
  <c r="AR778" i="1"/>
  <c r="AQ778" i="1"/>
  <c r="AP778" i="1"/>
  <c r="AO778" i="1"/>
  <c r="AN778" i="1"/>
  <c r="Z778" i="1" s="1"/>
  <c r="AM778" i="1"/>
  <c r="AL778" i="1"/>
  <c r="AK778" i="1"/>
  <c r="AI778" i="1"/>
  <c r="AG778" i="1"/>
  <c r="AE778" i="1"/>
  <c r="AD778" i="1"/>
  <c r="AC778" i="1"/>
  <c r="AA778" i="1"/>
  <c r="AB778" i="1" s="1"/>
  <c r="S778" i="1"/>
  <c r="BH777" i="1"/>
  <c r="BG777" i="1"/>
  <c r="BF777" i="1"/>
  <c r="BE777" i="1"/>
  <c r="BD777" i="1"/>
  <c r="BC777" i="1"/>
  <c r="BB777" i="1"/>
  <c r="BA777" i="1"/>
  <c r="AZ777" i="1"/>
  <c r="AY777" i="1"/>
  <c r="AX777" i="1"/>
  <c r="AW777" i="1"/>
  <c r="AV777" i="1"/>
  <c r="AU777" i="1"/>
  <c r="AT777" i="1"/>
  <c r="AS777" i="1"/>
  <c r="AR777" i="1"/>
  <c r="AQ777" i="1"/>
  <c r="AP777" i="1"/>
  <c r="AO777" i="1"/>
  <c r="AN777" i="1"/>
  <c r="AM777" i="1"/>
  <c r="AL777" i="1"/>
  <c r="AK777" i="1"/>
  <c r="Z777" i="1" s="1"/>
  <c r="AD777" i="1"/>
  <c r="AE777" i="1" s="1"/>
  <c r="AI777" i="1" s="1"/>
  <c r="S777" i="1" s="1"/>
  <c r="AC777" i="1"/>
  <c r="AB777" i="1"/>
  <c r="AH777" i="1" s="1"/>
  <c r="AA777" i="1"/>
  <c r="BH776" i="1"/>
  <c r="BG776" i="1"/>
  <c r="BF776" i="1"/>
  <c r="BE776" i="1"/>
  <c r="BD776" i="1"/>
  <c r="BC776" i="1"/>
  <c r="BB776" i="1"/>
  <c r="BA776" i="1"/>
  <c r="AZ776" i="1"/>
  <c r="AY776" i="1"/>
  <c r="AX776" i="1"/>
  <c r="AW776" i="1"/>
  <c r="AV776" i="1"/>
  <c r="AU776" i="1"/>
  <c r="AT776" i="1"/>
  <c r="AS776" i="1"/>
  <c r="AR776" i="1"/>
  <c r="AQ776" i="1"/>
  <c r="AP776" i="1"/>
  <c r="AO776" i="1"/>
  <c r="AN776" i="1"/>
  <c r="AM776" i="1"/>
  <c r="AL776" i="1"/>
  <c r="AK776" i="1"/>
  <c r="Z776" i="1" s="1"/>
  <c r="AG776" i="1"/>
  <c r="AF776" i="1"/>
  <c r="AE776" i="1"/>
  <c r="AI776" i="1" s="1"/>
  <c r="S776" i="1" s="1"/>
  <c r="AD776" i="1"/>
  <c r="AC776" i="1"/>
  <c r="AB776" i="1"/>
  <c r="AH776" i="1" s="1"/>
  <c r="AA776" i="1"/>
  <c r="BH775" i="1"/>
  <c r="BG775" i="1"/>
  <c r="BF775" i="1"/>
  <c r="BE775" i="1"/>
  <c r="BD775" i="1"/>
  <c r="BC775" i="1"/>
  <c r="BB775" i="1"/>
  <c r="BA775" i="1"/>
  <c r="AZ775" i="1"/>
  <c r="AY775" i="1"/>
  <c r="AX775" i="1"/>
  <c r="AW775" i="1"/>
  <c r="AV775" i="1"/>
  <c r="AU775" i="1"/>
  <c r="AT775" i="1"/>
  <c r="AS775" i="1"/>
  <c r="AR775" i="1"/>
  <c r="AQ775" i="1"/>
  <c r="AP775" i="1"/>
  <c r="AO775" i="1"/>
  <c r="AN775" i="1"/>
  <c r="AM775" i="1"/>
  <c r="AL775" i="1"/>
  <c r="AK775" i="1"/>
  <c r="AI775" i="1"/>
  <c r="AH775" i="1"/>
  <c r="AG775" i="1"/>
  <c r="AE775" i="1"/>
  <c r="AD775" i="1"/>
  <c r="AC775" i="1"/>
  <c r="AB775" i="1"/>
  <c r="AF775" i="1" s="1"/>
  <c r="AA775" i="1"/>
  <c r="Z775" i="1"/>
  <c r="S775" i="1"/>
  <c r="BH774" i="1"/>
  <c r="BG774" i="1"/>
  <c r="BF774" i="1"/>
  <c r="BE774" i="1"/>
  <c r="BD774" i="1"/>
  <c r="BC774" i="1"/>
  <c r="BB774" i="1"/>
  <c r="BA774" i="1"/>
  <c r="AZ774" i="1"/>
  <c r="AY774" i="1"/>
  <c r="AX774" i="1"/>
  <c r="AW774" i="1"/>
  <c r="AV774" i="1"/>
  <c r="AU774" i="1"/>
  <c r="AT774" i="1"/>
  <c r="AS774" i="1"/>
  <c r="AR774" i="1"/>
  <c r="AQ774" i="1"/>
  <c r="AP774" i="1"/>
  <c r="AO774" i="1"/>
  <c r="AN774" i="1"/>
  <c r="AM774" i="1"/>
  <c r="AL774" i="1"/>
  <c r="AK774" i="1"/>
  <c r="Z774" i="1" s="1"/>
  <c r="AC774" i="1"/>
  <c r="AD774" i="1" s="1"/>
  <c r="AB774" i="1"/>
  <c r="AF774" i="1" s="1"/>
  <c r="AA774" i="1"/>
  <c r="BH773" i="1"/>
  <c r="BG773" i="1"/>
  <c r="BF773" i="1"/>
  <c r="BE773" i="1"/>
  <c r="BD773" i="1"/>
  <c r="BC773" i="1"/>
  <c r="BB773" i="1"/>
  <c r="BA773" i="1"/>
  <c r="AZ773" i="1"/>
  <c r="AY773" i="1"/>
  <c r="AX773" i="1"/>
  <c r="AW773" i="1"/>
  <c r="AV773" i="1"/>
  <c r="AU773" i="1"/>
  <c r="AT773" i="1"/>
  <c r="AS773" i="1"/>
  <c r="AR773" i="1"/>
  <c r="AQ773" i="1"/>
  <c r="AP773" i="1"/>
  <c r="AO773" i="1"/>
  <c r="Z773" i="1" s="1"/>
  <c r="AN773" i="1"/>
  <c r="AM773" i="1"/>
  <c r="AL773" i="1"/>
  <c r="AK773" i="1"/>
  <c r="AH773" i="1"/>
  <c r="AF773" i="1"/>
  <c r="AE773" i="1"/>
  <c r="AI773" i="1" s="1"/>
  <c r="S773" i="1" s="1"/>
  <c r="AD773" i="1"/>
  <c r="AG773" i="1" s="1"/>
  <c r="AC773" i="1"/>
  <c r="AB773" i="1"/>
  <c r="AA773" i="1"/>
  <c r="BH772" i="1"/>
  <c r="BG772" i="1"/>
  <c r="BF772" i="1"/>
  <c r="BE772" i="1"/>
  <c r="BD772" i="1"/>
  <c r="BC772" i="1"/>
  <c r="BB772" i="1"/>
  <c r="BA772" i="1"/>
  <c r="AZ772" i="1"/>
  <c r="AY772" i="1"/>
  <c r="AX772" i="1"/>
  <c r="AW772" i="1"/>
  <c r="AV772" i="1"/>
  <c r="AU772" i="1"/>
  <c r="AT772" i="1"/>
  <c r="AS772" i="1"/>
  <c r="AR772" i="1"/>
  <c r="AQ772" i="1"/>
  <c r="AP772" i="1"/>
  <c r="AO772" i="1"/>
  <c r="AN772" i="1"/>
  <c r="AM772" i="1"/>
  <c r="AL772" i="1"/>
  <c r="Z772" i="1" s="1"/>
  <c r="AK772" i="1"/>
  <c r="AC772" i="1"/>
  <c r="AD772" i="1" s="1"/>
  <c r="AA772" i="1"/>
  <c r="AB772" i="1" s="1"/>
  <c r="BH771" i="1"/>
  <c r="BG771" i="1"/>
  <c r="BF771" i="1"/>
  <c r="BE771" i="1"/>
  <c r="BD771" i="1"/>
  <c r="BC771" i="1"/>
  <c r="BB771" i="1"/>
  <c r="BA771" i="1"/>
  <c r="AZ771" i="1"/>
  <c r="AY771" i="1"/>
  <c r="AX771" i="1"/>
  <c r="AW771" i="1"/>
  <c r="AV771" i="1"/>
  <c r="AU771" i="1"/>
  <c r="AT771" i="1"/>
  <c r="AS771" i="1"/>
  <c r="AR771" i="1"/>
  <c r="AQ771" i="1"/>
  <c r="AP771" i="1"/>
  <c r="AO771" i="1"/>
  <c r="AN771" i="1"/>
  <c r="AM771" i="1"/>
  <c r="AL771" i="1"/>
  <c r="AK771" i="1"/>
  <c r="Z771" i="1" s="1"/>
  <c r="AF771" i="1"/>
  <c r="AD771" i="1"/>
  <c r="AG771" i="1" s="1"/>
  <c r="AC771" i="1"/>
  <c r="AB771" i="1"/>
  <c r="AH771" i="1" s="1"/>
  <c r="AA771" i="1"/>
  <c r="BH770" i="1"/>
  <c r="BG770" i="1"/>
  <c r="BF770" i="1"/>
  <c r="BE770" i="1"/>
  <c r="BD770" i="1"/>
  <c r="BC770" i="1"/>
  <c r="BB770" i="1"/>
  <c r="BA770" i="1"/>
  <c r="AZ770" i="1"/>
  <c r="AY770" i="1"/>
  <c r="AX770" i="1"/>
  <c r="AW770" i="1"/>
  <c r="AV770" i="1"/>
  <c r="AU770" i="1"/>
  <c r="AT770" i="1"/>
  <c r="AS770" i="1"/>
  <c r="AR770" i="1"/>
  <c r="AQ770" i="1"/>
  <c r="AP770" i="1"/>
  <c r="AO770" i="1"/>
  <c r="AN770" i="1"/>
  <c r="Z770" i="1" s="1"/>
  <c r="AM770" i="1"/>
  <c r="AL770" i="1"/>
  <c r="AK770" i="1"/>
  <c r="AI770" i="1"/>
  <c r="AG770" i="1"/>
  <c r="AE770" i="1"/>
  <c r="AD770" i="1"/>
  <c r="AC770" i="1"/>
  <c r="AA770" i="1"/>
  <c r="AB770" i="1" s="1"/>
  <c r="S770" i="1"/>
  <c r="BH769" i="1"/>
  <c r="BG769" i="1"/>
  <c r="BF769" i="1"/>
  <c r="BE769" i="1"/>
  <c r="BD769" i="1"/>
  <c r="BC769" i="1"/>
  <c r="BB769" i="1"/>
  <c r="BA769" i="1"/>
  <c r="AZ769" i="1"/>
  <c r="AY769" i="1"/>
  <c r="AX769" i="1"/>
  <c r="AW769" i="1"/>
  <c r="AV769" i="1"/>
  <c r="AU769" i="1"/>
  <c r="AT769" i="1"/>
  <c r="AS769" i="1"/>
  <c r="AR769" i="1"/>
  <c r="AQ769" i="1"/>
  <c r="AP769" i="1"/>
  <c r="AO769" i="1"/>
  <c r="AN769" i="1"/>
  <c r="AM769" i="1"/>
  <c r="AL769" i="1"/>
  <c r="AK769" i="1"/>
  <c r="Z769" i="1" s="1"/>
  <c r="AD769" i="1"/>
  <c r="AE769" i="1" s="1"/>
  <c r="AI769" i="1" s="1"/>
  <c r="S769" i="1" s="1"/>
  <c r="AC769" i="1"/>
  <c r="AB769" i="1"/>
  <c r="AH769" i="1" s="1"/>
  <c r="AA769" i="1"/>
  <c r="BH768" i="1"/>
  <c r="BG768" i="1"/>
  <c r="BF768" i="1"/>
  <c r="BE768" i="1"/>
  <c r="BD768" i="1"/>
  <c r="BC768" i="1"/>
  <c r="BB768" i="1"/>
  <c r="BA768" i="1"/>
  <c r="AZ768" i="1"/>
  <c r="AY768" i="1"/>
  <c r="AX768" i="1"/>
  <c r="AW768" i="1"/>
  <c r="AV768" i="1"/>
  <c r="AU768" i="1"/>
  <c r="AT768" i="1"/>
  <c r="AS768" i="1"/>
  <c r="AR768" i="1"/>
  <c r="AQ768" i="1"/>
  <c r="AP768" i="1"/>
  <c r="AO768" i="1"/>
  <c r="AN768" i="1"/>
  <c r="AM768" i="1"/>
  <c r="AL768" i="1"/>
  <c r="AK768" i="1"/>
  <c r="Z768" i="1" s="1"/>
  <c r="AG768" i="1"/>
  <c r="AF768" i="1"/>
  <c r="AE768" i="1"/>
  <c r="AI768" i="1" s="1"/>
  <c r="S768" i="1" s="1"/>
  <c r="AD768" i="1"/>
  <c r="AC768" i="1"/>
  <c r="AB768" i="1"/>
  <c r="AH768" i="1" s="1"/>
  <c r="AA768" i="1"/>
  <c r="BH767" i="1"/>
  <c r="BG767" i="1"/>
  <c r="BF767" i="1"/>
  <c r="BE767" i="1"/>
  <c r="BD767" i="1"/>
  <c r="BC767" i="1"/>
  <c r="BB767" i="1"/>
  <c r="BA767" i="1"/>
  <c r="AZ767" i="1"/>
  <c r="AY767" i="1"/>
  <c r="AX767" i="1"/>
  <c r="AW767" i="1"/>
  <c r="AV767" i="1"/>
  <c r="AU767" i="1"/>
  <c r="AT767" i="1"/>
  <c r="AS767" i="1"/>
  <c r="AR767" i="1"/>
  <c r="AQ767" i="1"/>
  <c r="AP767" i="1"/>
  <c r="AO767" i="1"/>
  <c r="AN767" i="1"/>
  <c r="AM767" i="1"/>
  <c r="AL767" i="1"/>
  <c r="AK767" i="1"/>
  <c r="AI767" i="1"/>
  <c r="AH767" i="1"/>
  <c r="AG767" i="1"/>
  <c r="AE767" i="1"/>
  <c r="AD767" i="1"/>
  <c r="AC767" i="1"/>
  <c r="AB767" i="1"/>
  <c r="AF767" i="1" s="1"/>
  <c r="AA767" i="1"/>
  <c r="Z767" i="1"/>
  <c r="S767" i="1"/>
  <c r="BH766" i="1"/>
  <c r="BG766" i="1"/>
  <c r="BF766" i="1"/>
  <c r="BE766" i="1"/>
  <c r="BD766" i="1"/>
  <c r="BC766" i="1"/>
  <c r="BB766" i="1"/>
  <c r="BA766" i="1"/>
  <c r="AZ766" i="1"/>
  <c r="AY766" i="1"/>
  <c r="AX766" i="1"/>
  <c r="AW766" i="1"/>
  <c r="AV766" i="1"/>
  <c r="AU766" i="1"/>
  <c r="AT766" i="1"/>
  <c r="AS766" i="1"/>
  <c r="AR766" i="1"/>
  <c r="AQ766" i="1"/>
  <c r="AP766" i="1"/>
  <c r="AO766" i="1"/>
  <c r="AN766" i="1"/>
  <c r="AM766" i="1"/>
  <c r="AL766" i="1"/>
  <c r="AK766" i="1"/>
  <c r="Z766" i="1" s="1"/>
  <c r="AC766" i="1"/>
  <c r="AD766" i="1" s="1"/>
  <c r="AB766" i="1"/>
  <c r="AF766" i="1" s="1"/>
  <c r="AA766" i="1"/>
  <c r="BH765" i="1"/>
  <c r="BG765" i="1"/>
  <c r="BF765" i="1"/>
  <c r="BE765" i="1"/>
  <c r="BD765" i="1"/>
  <c r="BC765" i="1"/>
  <c r="BB765" i="1"/>
  <c r="BA765" i="1"/>
  <c r="AZ765" i="1"/>
  <c r="AY765" i="1"/>
  <c r="AX765" i="1"/>
  <c r="AW765" i="1"/>
  <c r="AV765" i="1"/>
  <c r="AU765" i="1"/>
  <c r="AT765" i="1"/>
  <c r="AS765" i="1"/>
  <c r="AR765" i="1"/>
  <c r="AQ765" i="1"/>
  <c r="AP765" i="1"/>
  <c r="AO765" i="1"/>
  <c r="Z765" i="1" s="1"/>
  <c r="AN765" i="1"/>
  <c r="AM765" i="1"/>
  <c r="AL765" i="1"/>
  <c r="AK765" i="1"/>
  <c r="AH765" i="1"/>
  <c r="AF765" i="1"/>
  <c r="AE765" i="1"/>
  <c r="AI765" i="1" s="1"/>
  <c r="S765" i="1" s="1"/>
  <c r="AD765" i="1"/>
  <c r="AG765" i="1" s="1"/>
  <c r="AC765" i="1"/>
  <c r="AB765" i="1"/>
  <c r="AA765" i="1"/>
  <c r="BH764" i="1"/>
  <c r="BG764" i="1"/>
  <c r="BF764" i="1"/>
  <c r="BE764" i="1"/>
  <c r="BD764" i="1"/>
  <c r="BC764" i="1"/>
  <c r="BB764" i="1"/>
  <c r="BA764" i="1"/>
  <c r="AZ764" i="1"/>
  <c r="AY764" i="1"/>
  <c r="AX764" i="1"/>
  <c r="AW764" i="1"/>
  <c r="AV764" i="1"/>
  <c r="AU764" i="1"/>
  <c r="AT764" i="1"/>
  <c r="AS764" i="1"/>
  <c r="AR764" i="1"/>
  <c r="AQ764" i="1"/>
  <c r="AP764" i="1"/>
  <c r="AO764" i="1"/>
  <c r="AN764" i="1"/>
  <c r="AM764" i="1"/>
  <c r="AL764" i="1"/>
  <c r="Z764" i="1" s="1"/>
  <c r="AK764" i="1"/>
  <c r="AC764" i="1"/>
  <c r="AD764" i="1" s="1"/>
  <c r="AA764" i="1"/>
  <c r="AB764" i="1" s="1"/>
  <c r="BH763" i="1"/>
  <c r="BG763" i="1"/>
  <c r="BF763" i="1"/>
  <c r="BE763" i="1"/>
  <c r="BD763" i="1"/>
  <c r="BC763" i="1"/>
  <c r="BB763" i="1"/>
  <c r="BA763" i="1"/>
  <c r="AZ763" i="1"/>
  <c r="AY763" i="1"/>
  <c r="AX763" i="1"/>
  <c r="AW763" i="1"/>
  <c r="AV763" i="1"/>
  <c r="AU763" i="1"/>
  <c r="AT763" i="1"/>
  <c r="AS763" i="1"/>
  <c r="AR763" i="1"/>
  <c r="AQ763" i="1"/>
  <c r="AP763" i="1"/>
  <c r="AO763" i="1"/>
  <c r="AN763" i="1"/>
  <c r="AM763" i="1"/>
  <c r="AL763" i="1"/>
  <c r="AK763" i="1"/>
  <c r="Z763" i="1" s="1"/>
  <c r="AF763" i="1"/>
  <c r="AD763" i="1"/>
  <c r="AG763" i="1" s="1"/>
  <c r="AC763" i="1"/>
  <c r="AB763" i="1"/>
  <c r="AH763" i="1" s="1"/>
  <c r="AA763" i="1"/>
  <c r="BH762" i="1"/>
  <c r="BG762" i="1"/>
  <c r="BF762" i="1"/>
  <c r="BE762" i="1"/>
  <c r="BD762" i="1"/>
  <c r="BC762" i="1"/>
  <c r="BB762" i="1"/>
  <c r="BA762" i="1"/>
  <c r="AZ762" i="1"/>
  <c r="AY762" i="1"/>
  <c r="AX762" i="1"/>
  <c r="AW762" i="1"/>
  <c r="AV762" i="1"/>
  <c r="AU762" i="1"/>
  <c r="AT762" i="1"/>
  <c r="AS762" i="1"/>
  <c r="AR762" i="1"/>
  <c r="AQ762" i="1"/>
  <c r="AP762" i="1"/>
  <c r="AO762" i="1"/>
  <c r="AN762" i="1"/>
  <c r="Z762" i="1" s="1"/>
  <c r="AM762" i="1"/>
  <c r="AL762" i="1"/>
  <c r="AK762" i="1"/>
  <c r="AI762" i="1"/>
  <c r="AG762" i="1"/>
  <c r="AE762" i="1"/>
  <c r="AD762" i="1"/>
  <c r="AC762" i="1"/>
  <c r="AA762" i="1"/>
  <c r="AB762" i="1" s="1"/>
  <c r="S762" i="1"/>
  <c r="BH761" i="1"/>
  <c r="BG761" i="1"/>
  <c r="BF761" i="1"/>
  <c r="BE761" i="1"/>
  <c r="BD761" i="1"/>
  <c r="BC761" i="1"/>
  <c r="BB761" i="1"/>
  <c r="BA761" i="1"/>
  <c r="AZ761" i="1"/>
  <c r="AY761" i="1"/>
  <c r="AX761" i="1"/>
  <c r="AW761" i="1"/>
  <c r="AV761" i="1"/>
  <c r="AU761" i="1"/>
  <c r="AT761" i="1"/>
  <c r="AS761" i="1"/>
  <c r="AR761" i="1"/>
  <c r="AQ761" i="1"/>
  <c r="AP761" i="1"/>
  <c r="AO761" i="1"/>
  <c r="AN761" i="1"/>
  <c r="AM761" i="1"/>
  <c r="AL761" i="1"/>
  <c r="AK761" i="1"/>
  <c r="Z761" i="1" s="1"/>
  <c r="AD761" i="1"/>
  <c r="AE761" i="1" s="1"/>
  <c r="AI761" i="1" s="1"/>
  <c r="S761" i="1" s="1"/>
  <c r="AC761" i="1"/>
  <c r="AB761" i="1"/>
  <c r="AH761" i="1" s="1"/>
  <c r="AA761" i="1"/>
  <c r="BH760" i="1"/>
  <c r="BG760" i="1"/>
  <c r="BF760" i="1"/>
  <c r="BE760" i="1"/>
  <c r="BD760" i="1"/>
  <c r="BC760" i="1"/>
  <c r="BB760" i="1"/>
  <c r="BA760" i="1"/>
  <c r="AZ760" i="1"/>
  <c r="AY760" i="1"/>
  <c r="AX760" i="1"/>
  <c r="AW760" i="1"/>
  <c r="AV760" i="1"/>
  <c r="AU760" i="1"/>
  <c r="AT760" i="1"/>
  <c r="AS760" i="1"/>
  <c r="AR760" i="1"/>
  <c r="AQ760" i="1"/>
  <c r="AP760" i="1"/>
  <c r="AO760" i="1"/>
  <c r="AN760" i="1"/>
  <c r="AM760" i="1"/>
  <c r="AL760" i="1"/>
  <c r="AK760" i="1"/>
  <c r="Z760" i="1" s="1"/>
  <c r="AG760" i="1"/>
  <c r="AF760" i="1"/>
  <c r="AE760" i="1"/>
  <c r="AI760" i="1" s="1"/>
  <c r="S760" i="1" s="1"/>
  <c r="AD760" i="1"/>
  <c r="AC760" i="1"/>
  <c r="AB760" i="1"/>
  <c r="AH760" i="1" s="1"/>
  <c r="AA760" i="1"/>
  <c r="BH759" i="1"/>
  <c r="BG759" i="1"/>
  <c r="BF759" i="1"/>
  <c r="BE759" i="1"/>
  <c r="BD759" i="1"/>
  <c r="BC759" i="1"/>
  <c r="BB759" i="1"/>
  <c r="BA759" i="1"/>
  <c r="AZ759" i="1"/>
  <c r="AY759" i="1"/>
  <c r="AX759" i="1"/>
  <c r="AW759" i="1"/>
  <c r="AV759" i="1"/>
  <c r="AU759" i="1"/>
  <c r="AT759" i="1"/>
  <c r="AS759" i="1"/>
  <c r="AR759" i="1"/>
  <c r="AQ759" i="1"/>
  <c r="AP759" i="1"/>
  <c r="AO759" i="1"/>
  <c r="AN759" i="1"/>
  <c r="AM759" i="1"/>
  <c r="AL759" i="1"/>
  <c r="AK759" i="1"/>
  <c r="AI759" i="1"/>
  <c r="AH759" i="1"/>
  <c r="AG759" i="1"/>
  <c r="AE759" i="1"/>
  <c r="AD759" i="1"/>
  <c r="AC759" i="1"/>
  <c r="AB759" i="1"/>
  <c r="AF759" i="1" s="1"/>
  <c r="AA759" i="1"/>
  <c r="Z759" i="1"/>
  <c r="S759" i="1"/>
  <c r="BH758" i="1"/>
  <c r="BG758" i="1"/>
  <c r="BF758" i="1"/>
  <c r="BE758" i="1"/>
  <c r="BD758" i="1"/>
  <c r="BC758" i="1"/>
  <c r="BB758" i="1"/>
  <c r="BA758" i="1"/>
  <c r="AZ758" i="1"/>
  <c r="AY758" i="1"/>
  <c r="AX758" i="1"/>
  <c r="AW758" i="1"/>
  <c r="AV758" i="1"/>
  <c r="AU758" i="1"/>
  <c r="AT758" i="1"/>
  <c r="AS758" i="1"/>
  <c r="AR758" i="1"/>
  <c r="AQ758" i="1"/>
  <c r="AP758" i="1"/>
  <c r="AO758" i="1"/>
  <c r="AN758" i="1"/>
  <c r="AM758" i="1"/>
  <c r="AL758" i="1"/>
  <c r="AK758" i="1"/>
  <c r="Z758" i="1" s="1"/>
  <c r="AC758" i="1"/>
  <c r="AD758" i="1" s="1"/>
  <c r="AB758" i="1"/>
  <c r="AF758" i="1" s="1"/>
  <c r="AA758" i="1"/>
  <c r="BH757" i="1"/>
  <c r="BG757" i="1"/>
  <c r="BF757" i="1"/>
  <c r="BE757" i="1"/>
  <c r="BD757" i="1"/>
  <c r="BC757" i="1"/>
  <c r="BB757" i="1"/>
  <c r="BA757" i="1"/>
  <c r="AZ757" i="1"/>
  <c r="AY757" i="1"/>
  <c r="AX757" i="1"/>
  <c r="AW757" i="1"/>
  <c r="AV757" i="1"/>
  <c r="AU757" i="1"/>
  <c r="AT757" i="1"/>
  <c r="AS757" i="1"/>
  <c r="AR757" i="1"/>
  <c r="AQ757" i="1"/>
  <c r="AP757" i="1"/>
  <c r="AO757" i="1"/>
  <c r="Z757" i="1" s="1"/>
  <c r="AN757" i="1"/>
  <c r="AM757" i="1"/>
  <c r="AL757" i="1"/>
  <c r="AK757" i="1"/>
  <c r="AH757" i="1"/>
  <c r="AF757" i="1"/>
  <c r="AE757" i="1"/>
  <c r="AI757" i="1" s="1"/>
  <c r="S757" i="1" s="1"/>
  <c r="AD757" i="1"/>
  <c r="AG757" i="1" s="1"/>
  <c r="AC757" i="1"/>
  <c r="AB757" i="1"/>
  <c r="AA757" i="1"/>
  <c r="BH756" i="1"/>
  <c r="BG756" i="1"/>
  <c r="BF756" i="1"/>
  <c r="BE756" i="1"/>
  <c r="BD756" i="1"/>
  <c r="BC756" i="1"/>
  <c r="BB756" i="1"/>
  <c r="BA756" i="1"/>
  <c r="AZ756" i="1"/>
  <c r="AY756" i="1"/>
  <c r="AX756" i="1"/>
  <c r="AW756" i="1"/>
  <c r="AV756" i="1"/>
  <c r="AU756" i="1"/>
  <c r="AT756" i="1"/>
  <c r="AS756" i="1"/>
  <c r="AR756" i="1"/>
  <c r="AQ756" i="1"/>
  <c r="AP756" i="1"/>
  <c r="AO756" i="1"/>
  <c r="AN756" i="1"/>
  <c r="AM756" i="1"/>
  <c r="AL756" i="1"/>
  <c r="Z756" i="1" s="1"/>
  <c r="AK756" i="1"/>
  <c r="AC756" i="1"/>
  <c r="AD756" i="1" s="1"/>
  <c r="AA756" i="1"/>
  <c r="AB756" i="1" s="1"/>
  <c r="BH755" i="1"/>
  <c r="BG755" i="1"/>
  <c r="BF755" i="1"/>
  <c r="BE755" i="1"/>
  <c r="BD755" i="1"/>
  <c r="BC755" i="1"/>
  <c r="BB755" i="1"/>
  <c r="BA755" i="1"/>
  <c r="AZ755" i="1"/>
  <c r="AY755" i="1"/>
  <c r="AX755" i="1"/>
  <c r="AW755" i="1"/>
  <c r="AV755" i="1"/>
  <c r="AU755" i="1"/>
  <c r="AT755" i="1"/>
  <c r="AS755" i="1"/>
  <c r="AR755" i="1"/>
  <c r="AQ755" i="1"/>
  <c r="AP755" i="1"/>
  <c r="AO755" i="1"/>
  <c r="AN755" i="1"/>
  <c r="AM755" i="1"/>
  <c r="AL755" i="1"/>
  <c r="AK755" i="1"/>
  <c r="Z755" i="1" s="1"/>
  <c r="AF755" i="1"/>
  <c r="AD755" i="1"/>
  <c r="AG755" i="1" s="1"/>
  <c r="AC755" i="1"/>
  <c r="AB755" i="1"/>
  <c r="AH755" i="1" s="1"/>
  <c r="AA755" i="1"/>
  <c r="BH754" i="1"/>
  <c r="BG754" i="1"/>
  <c r="BF754" i="1"/>
  <c r="BE754" i="1"/>
  <c r="BD754" i="1"/>
  <c r="BC754" i="1"/>
  <c r="BB754" i="1"/>
  <c r="BA754" i="1"/>
  <c r="AZ754" i="1"/>
  <c r="AY754" i="1"/>
  <c r="AX754" i="1"/>
  <c r="AW754" i="1"/>
  <c r="AV754" i="1"/>
  <c r="AU754" i="1"/>
  <c r="AT754" i="1"/>
  <c r="AS754" i="1"/>
  <c r="AR754" i="1"/>
  <c r="AQ754" i="1"/>
  <c r="AP754" i="1"/>
  <c r="AO754" i="1"/>
  <c r="AN754" i="1"/>
  <c r="Z754" i="1" s="1"/>
  <c r="AM754" i="1"/>
  <c r="AL754" i="1"/>
  <c r="AK754" i="1"/>
  <c r="AI754" i="1"/>
  <c r="AG754" i="1"/>
  <c r="AE754" i="1"/>
  <c r="AD754" i="1"/>
  <c r="AC754" i="1"/>
  <c r="AA754" i="1"/>
  <c r="AB754" i="1" s="1"/>
  <c r="S754" i="1"/>
  <c r="BH753" i="1"/>
  <c r="BG753" i="1"/>
  <c r="BF753" i="1"/>
  <c r="BE753" i="1"/>
  <c r="BD753" i="1"/>
  <c r="BC753" i="1"/>
  <c r="BB753" i="1"/>
  <c r="BA753" i="1"/>
  <c r="AZ753" i="1"/>
  <c r="AY753" i="1"/>
  <c r="AX753" i="1"/>
  <c r="AW753" i="1"/>
  <c r="AV753" i="1"/>
  <c r="AU753" i="1"/>
  <c r="AT753" i="1"/>
  <c r="AS753" i="1"/>
  <c r="AR753" i="1"/>
  <c r="AQ753" i="1"/>
  <c r="AP753" i="1"/>
  <c r="AO753" i="1"/>
  <c r="AN753" i="1"/>
  <c r="AM753" i="1"/>
  <c r="AL753" i="1"/>
  <c r="AK753" i="1"/>
  <c r="Z753" i="1" s="1"/>
  <c r="AD753" i="1"/>
  <c r="AE753" i="1" s="1"/>
  <c r="AI753" i="1" s="1"/>
  <c r="S753" i="1" s="1"/>
  <c r="AC753" i="1"/>
  <c r="AB753" i="1"/>
  <c r="AH753" i="1" s="1"/>
  <c r="AA753" i="1"/>
  <c r="BH752" i="1"/>
  <c r="BG752" i="1"/>
  <c r="BF752" i="1"/>
  <c r="BE752" i="1"/>
  <c r="BD752" i="1"/>
  <c r="BC752" i="1"/>
  <c r="BB752" i="1"/>
  <c r="BA752" i="1"/>
  <c r="AZ752" i="1"/>
  <c r="AY752" i="1"/>
  <c r="AX752" i="1"/>
  <c r="AW752" i="1"/>
  <c r="AV752" i="1"/>
  <c r="AU752" i="1"/>
  <c r="AT752" i="1"/>
  <c r="AS752" i="1"/>
  <c r="AR752" i="1"/>
  <c r="AQ752" i="1"/>
  <c r="AP752" i="1"/>
  <c r="AO752" i="1"/>
  <c r="AN752" i="1"/>
  <c r="AM752" i="1"/>
  <c r="AL752" i="1"/>
  <c r="AK752" i="1"/>
  <c r="Z752" i="1" s="1"/>
  <c r="AG752" i="1"/>
  <c r="AF752" i="1"/>
  <c r="AE752" i="1"/>
  <c r="AI752" i="1" s="1"/>
  <c r="S752" i="1" s="1"/>
  <c r="AD752" i="1"/>
  <c r="AC752" i="1"/>
  <c r="AB752" i="1"/>
  <c r="AH752" i="1" s="1"/>
  <c r="AA752" i="1"/>
  <c r="BH751" i="1"/>
  <c r="BG751" i="1"/>
  <c r="BF751" i="1"/>
  <c r="BE751" i="1"/>
  <c r="BD751" i="1"/>
  <c r="BC751" i="1"/>
  <c r="BB751" i="1"/>
  <c r="BA751" i="1"/>
  <c r="AZ751" i="1"/>
  <c r="AY751" i="1"/>
  <c r="AX751" i="1"/>
  <c r="AW751" i="1"/>
  <c r="AV751" i="1"/>
  <c r="AU751" i="1"/>
  <c r="AT751" i="1"/>
  <c r="AS751" i="1"/>
  <c r="AR751" i="1"/>
  <c r="AQ751" i="1"/>
  <c r="AP751" i="1"/>
  <c r="AO751" i="1"/>
  <c r="AN751" i="1"/>
  <c r="AM751" i="1"/>
  <c r="AL751" i="1"/>
  <c r="AK751" i="1"/>
  <c r="AI751" i="1"/>
  <c r="AH751" i="1"/>
  <c r="AG751" i="1"/>
  <c r="AE751" i="1"/>
  <c r="AD751" i="1"/>
  <c r="AC751" i="1"/>
  <c r="AB751" i="1"/>
  <c r="AF751" i="1" s="1"/>
  <c r="AA751" i="1"/>
  <c r="Z751" i="1"/>
  <c r="S751" i="1"/>
  <c r="BH750" i="1"/>
  <c r="BG750" i="1"/>
  <c r="BF750" i="1"/>
  <c r="BE750" i="1"/>
  <c r="BD750" i="1"/>
  <c r="BC750" i="1"/>
  <c r="BB750" i="1"/>
  <c r="BA750" i="1"/>
  <c r="AZ750" i="1"/>
  <c r="AY750" i="1"/>
  <c r="AX750" i="1"/>
  <c r="AW750" i="1"/>
  <c r="AV750" i="1"/>
  <c r="AU750" i="1"/>
  <c r="AT750" i="1"/>
  <c r="AS750" i="1"/>
  <c r="AR750" i="1"/>
  <c r="AQ750" i="1"/>
  <c r="AP750" i="1"/>
  <c r="AO750" i="1"/>
  <c r="AN750" i="1"/>
  <c r="AM750" i="1"/>
  <c r="AL750" i="1"/>
  <c r="AK750" i="1"/>
  <c r="Z750" i="1" s="1"/>
  <c r="AC750" i="1"/>
  <c r="AD750" i="1" s="1"/>
  <c r="AB750" i="1"/>
  <c r="AF750" i="1" s="1"/>
  <c r="AA750" i="1"/>
  <c r="BH749" i="1"/>
  <c r="BG749" i="1"/>
  <c r="BF749" i="1"/>
  <c r="BE749" i="1"/>
  <c r="BD749" i="1"/>
  <c r="BC749" i="1"/>
  <c r="BB749" i="1"/>
  <c r="BA749" i="1"/>
  <c r="AZ749" i="1"/>
  <c r="AY749" i="1"/>
  <c r="AX749" i="1"/>
  <c r="AW749" i="1"/>
  <c r="AV749" i="1"/>
  <c r="AU749" i="1"/>
  <c r="AT749" i="1"/>
  <c r="AS749" i="1"/>
  <c r="AR749" i="1"/>
  <c r="AQ749" i="1"/>
  <c r="AP749" i="1"/>
  <c r="AO749" i="1"/>
  <c r="Z749" i="1" s="1"/>
  <c r="AN749" i="1"/>
  <c r="AM749" i="1"/>
  <c r="AL749" i="1"/>
  <c r="AK749" i="1"/>
  <c r="AH749" i="1"/>
  <c r="AF749" i="1"/>
  <c r="AE749" i="1"/>
  <c r="AI749" i="1" s="1"/>
  <c r="S749" i="1" s="1"/>
  <c r="AD749" i="1"/>
  <c r="AG749" i="1" s="1"/>
  <c r="AC749" i="1"/>
  <c r="AB749" i="1"/>
  <c r="AA749" i="1"/>
  <c r="BH748" i="1"/>
  <c r="BG748" i="1"/>
  <c r="BF748" i="1"/>
  <c r="BE748" i="1"/>
  <c r="BD748" i="1"/>
  <c r="BC748" i="1"/>
  <c r="BB748" i="1"/>
  <c r="BA748" i="1"/>
  <c r="AZ748" i="1"/>
  <c r="AY748" i="1"/>
  <c r="AX748" i="1"/>
  <c r="AW748" i="1"/>
  <c r="AV748" i="1"/>
  <c r="AU748" i="1"/>
  <c r="AT748" i="1"/>
  <c r="AS748" i="1"/>
  <c r="AR748" i="1"/>
  <c r="AQ748" i="1"/>
  <c r="AP748" i="1"/>
  <c r="AO748" i="1"/>
  <c r="AN748" i="1"/>
  <c r="AM748" i="1"/>
  <c r="AL748" i="1"/>
  <c r="Z748" i="1" s="1"/>
  <c r="AK748" i="1"/>
  <c r="AC748" i="1"/>
  <c r="AD748" i="1" s="1"/>
  <c r="AA748" i="1"/>
  <c r="AB748" i="1" s="1"/>
  <c r="BH747" i="1"/>
  <c r="BG747" i="1"/>
  <c r="BF747" i="1"/>
  <c r="BE747" i="1"/>
  <c r="BD747" i="1"/>
  <c r="BC747" i="1"/>
  <c r="BB747" i="1"/>
  <c r="BA747" i="1"/>
  <c r="AZ747" i="1"/>
  <c r="AY747" i="1"/>
  <c r="AX747" i="1"/>
  <c r="AW747" i="1"/>
  <c r="AV747" i="1"/>
  <c r="AU747" i="1"/>
  <c r="AT747" i="1"/>
  <c r="AS747" i="1"/>
  <c r="AR747" i="1"/>
  <c r="AQ747" i="1"/>
  <c r="AP747" i="1"/>
  <c r="AO747" i="1"/>
  <c r="AN747" i="1"/>
  <c r="AM747" i="1"/>
  <c r="AL747" i="1"/>
  <c r="AK747" i="1"/>
  <c r="Z747" i="1" s="1"/>
  <c r="AF747" i="1"/>
  <c r="AD747" i="1"/>
  <c r="AG747" i="1" s="1"/>
  <c r="AC747" i="1"/>
  <c r="AB747" i="1"/>
  <c r="AH747" i="1" s="1"/>
  <c r="AA747" i="1"/>
  <c r="BH746" i="1"/>
  <c r="BG746" i="1"/>
  <c r="BF746" i="1"/>
  <c r="BE746" i="1"/>
  <c r="BD746" i="1"/>
  <c r="BC746" i="1"/>
  <c r="BB746" i="1"/>
  <c r="BA746" i="1"/>
  <c r="AZ746" i="1"/>
  <c r="AY746" i="1"/>
  <c r="AX746" i="1"/>
  <c r="AW746" i="1"/>
  <c r="AV746" i="1"/>
  <c r="AU746" i="1"/>
  <c r="AT746" i="1"/>
  <c r="AS746" i="1"/>
  <c r="AR746" i="1"/>
  <c r="AQ746" i="1"/>
  <c r="AP746" i="1"/>
  <c r="AO746" i="1"/>
  <c r="AN746" i="1"/>
  <c r="Z746" i="1" s="1"/>
  <c r="AM746" i="1"/>
  <c r="AL746" i="1"/>
  <c r="AK746" i="1"/>
  <c r="AI746" i="1"/>
  <c r="AG746" i="1"/>
  <c r="AE746" i="1"/>
  <c r="AD746" i="1"/>
  <c r="AC746" i="1"/>
  <c r="AA746" i="1"/>
  <c r="AB746" i="1" s="1"/>
  <c r="S746" i="1"/>
  <c r="BH745" i="1"/>
  <c r="BG745" i="1"/>
  <c r="BF745" i="1"/>
  <c r="BE745" i="1"/>
  <c r="BD745" i="1"/>
  <c r="BC745" i="1"/>
  <c r="BB745" i="1"/>
  <c r="BA745" i="1"/>
  <c r="AZ745" i="1"/>
  <c r="AY745" i="1"/>
  <c r="AX745" i="1"/>
  <c r="AW745" i="1"/>
  <c r="AV745" i="1"/>
  <c r="AU745" i="1"/>
  <c r="AT745" i="1"/>
  <c r="AS745" i="1"/>
  <c r="AR745" i="1"/>
  <c r="AQ745" i="1"/>
  <c r="AP745" i="1"/>
  <c r="AO745" i="1"/>
  <c r="AN745" i="1"/>
  <c r="AM745" i="1"/>
  <c r="AL745" i="1"/>
  <c r="AK745" i="1"/>
  <c r="Z745" i="1" s="1"/>
  <c r="AD745" i="1"/>
  <c r="AE745" i="1" s="1"/>
  <c r="AI745" i="1" s="1"/>
  <c r="S745" i="1" s="1"/>
  <c r="AC745" i="1"/>
  <c r="AB745" i="1"/>
  <c r="AH745" i="1" s="1"/>
  <c r="AA745" i="1"/>
  <c r="BH744" i="1"/>
  <c r="BG744" i="1"/>
  <c r="BF744" i="1"/>
  <c r="BE744" i="1"/>
  <c r="BD744" i="1"/>
  <c r="BC744" i="1"/>
  <c r="BB744" i="1"/>
  <c r="BA744" i="1"/>
  <c r="AZ744" i="1"/>
  <c r="AY744" i="1"/>
  <c r="AX744" i="1"/>
  <c r="AW744" i="1"/>
  <c r="AV744" i="1"/>
  <c r="AU744" i="1"/>
  <c r="AT744" i="1"/>
  <c r="AS744" i="1"/>
  <c r="AR744" i="1"/>
  <c r="AQ744" i="1"/>
  <c r="AP744" i="1"/>
  <c r="AO744" i="1"/>
  <c r="AN744" i="1"/>
  <c r="AM744" i="1"/>
  <c r="AL744" i="1"/>
  <c r="AK744" i="1"/>
  <c r="Z744" i="1" s="1"/>
  <c r="AG744" i="1"/>
  <c r="AF744" i="1"/>
  <c r="AE744" i="1"/>
  <c r="AI744" i="1" s="1"/>
  <c r="S744" i="1" s="1"/>
  <c r="AD744" i="1"/>
  <c r="AC744" i="1"/>
  <c r="AB744" i="1"/>
  <c r="AH744" i="1" s="1"/>
  <c r="AA744" i="1"/>
  <c r="BH743" i="1"/>
  <c r="BG743" i="1"/>
  <c r="BF743" i="1"/>
  <c r="BE743" i="1"/>
  <c r="BD743" i="1"/>
  <c r="BC743" i="1"/>
  <c r="BB743" i="1"/>
  <c r="BA743" i="1"/>
  <c r="AZ743" i="1"/>
  <c r="AY743" i="1"/>
  <c r="AX743" i="1"/>
  <c r="AW743" i="1"/>
  <c r="AV743" i="1"/>
  <c r="AU743" i="1"/>
  <c r="AT743" i="1"/>
  <c r="AS743" i="1"/>
  <c r="AR743" i="1"/>
  <c r="AQ743" i="1"/>
  <c r="AP743" i="1"/>
  <c r="AO743" i="1"/>
  <c r="AN743" i="1"/>
  <c r="AM743" i="1"/>
  <c r="AL743" i="1"/>
  <c r="AK743" i="1"/>
  <c r="AI743" i="1"/>
  <c r="AH743" i="1"/>
  <c r="AG743" i="1"/>
  <c r="AE743" i="1"/>
  <c r="AD743" i="1"/>
  <c r="AC743" i="1"/>
  <c r="AB743" i="1"/>
  <c r="AF743" i="1" s="1"/>
  <c r="AA743" i="1"/>
  <c r="Z743" i="1"/>
  <c r="S743" i="1"/>
  <c r="BH742" i="1"/>
  <c r="BG742" i="1"/>
  <c r="BF742" i="1"/>
  <c r="BE742" i="1"/>
  <c r="BD742" i="1"/>
  <c r="BC742" i="1"/>
  <c r="BB742" i="1"/>
  <c r="BA742" i="1"/>
  <c r="AZ742" i="1"/>
  <c r="AY742" i="1"/>
  <c r="AX742" i="1"/>
  <c r="AW742" i="1"/>
  <c r="AV742" i="1"/>
  <c r="AU742" i="1"/>
  <c r="AT742" i="1"/>
  <c r="AS742" i="1"/>
  <c r="AR742" i="1"/>
  <c r="AQ742" i="1"/>
  <c r="AP742" i="1"/>
  <c r="AO742" i="1"/>
  <c r="AN742" i="1"/>
  <c r="AM742" i="1"/>
  <c r="AL742" i="1"/>
  <c r="AK742" i="1"/>
  <c r="Z742" i="1" s="1"/>
  <c r="AC742" i="1"/>
  <c r="AD742" i="1" s="1"/>
  <c r="AB742" i="1"/>
  <c r="AF742" i="1" s="1"/>
  <c r="AA742" i="1"/>
  <c r="BH741" i="1"/>
  <c r="BG741" i="1"/>
  <c r="BF741" i="1"/>
  <c r="BE741" i="1"/>
  <c r="BD741" i="1"/>
  <c r="BC741" i="1"/>
  <c r="BB741" i="1"/>
  <c r="BA741" i="1"/>
  <c r="AZ741" i="1"/>
  <c r="AY741" i="1"/>
  <c r="AX741" i="1"/>
  <c r="AW741" i="1"/>
  <c r="AV741" i="1"/>
  <c r="AU741" i="1"/>
  <c r="AT741" i="1"/>
  <c r="AS741" i="1"/>
  <c r="AR741" i="1"/>
  <c r="AQ741" i="1"/>
  <c r="AP741" i="1"/>
  <c r="AO741" i="1"/>
  <c r="Z741" i="1" s="1"/>
  <c r="AN741" i="1"/>
  <c r="AM741" i="1"/>
  <c r="AL741" i="1"/>
  <c r="AK741" i="1"/>
  <c r="AH741" i="1"/>
  <c r="AF741" i="1"/>
  <c r="AE741" i="1"/>
  <c r="AI741" i="1" s="1"/>
  <c r="S741" i="1" s="1"/>
  <c r="AD741" i="1"/>
  <c r="AG741" i="1" s="1"/>
  <c r="AC741" i="1"/>
  <c r="AB741" i="1"/>
  <c r="AA741" i="1"/>
  <c r="BH740" i="1"/>
  <c r="BG740" i="1"/>
  <c r="BF740" i="1"/>
  <c r="BE740" i="1"/>
  <c r="BD740" i="1"/>
  <c r="BC740" i="1"/>
  <c r="BB740" i="1"/>
  <c r="BA740" i="1"/>
  <c r="AZ740" i="1"/>
  <c r="AY740" i="1"/>
  <c r="AX740" i="1"/>
  <c r="AW740" i="1"/>
  <c r="AV740" i="1"/>
  <c r="AU740" i="1"/>
  <c r="AT740" i="1"/>
  <c r="AS740" i="1"/>
  <c r="AR740" i="1"/>
  <c r="AQ740" i="1"/>
  <c r="AP740" i="1"/>
  <c r="AO740" i="1"/>
  <c r="AN740" i="1"/>
  <c r="AM740" i="1"/>
  <c r="AL740" i="1"/>
  <c r="Z740" i="1" s="1"/>
  <c r="AK740" i="1"/>
  <c r="AC740" i="1"/>
  <c r="AD740" i="1" s="1"/>
  <c r="AA740" i="1"/>
  <c r="AB740" i="1" s="1"/>
  <c r="BH739" i="1"/>
  <c r="BG739" i="1"/>
  <c r="BF739" i="1"/>
  <c r="BE739" i="1"/>
  <c r="BD739" i="1"/>
  <c r="BC739" i="1"/>
  <c r="BB739" i="1"/>
  <c r="BA739" i="1"/>
  <c r="AZ739" i="1"/>
  <c r="AY739" i="1"/>
  <c r="AX739" i="1"/>
  <c r="AW739" i="1"/>
  <c r="AV739" i="1"/>
  <c r="AU739" i="1"/>
  <c r="AT739" i="1"/>
  <c r="AS739" i="1"/>
  <c r="AR739" i="1"/>
  <c r="AQ739" i="1"/>
  <c r="AP739" i="1"/>
  <c r="AO739" i="1"/>
  <c r="AN739" i="1"/>
  <c r="AM739" i="1"/>
  <c r="AL739" i="1"/>
  <c r="AK739" i="1"/>
  <c r="Z739" i="1" s="1"/>
  <c r="AF739" i="1"/>
  <c r="AD739" i="1"/>
  <c r="AG739" i="1" s="1"/>
  <c r="AC739" i="1"/>
  <c r="AB739" i="1"/>
  <c r="AH739" i="1" s="1"/>
  <c r="AA739" i="1"/>
  <c r="BH738" i="1"/>
  <c r="BG738" i="1"/>
  <c r="BF738" i="1"/>
  <c r="BE738" i="1"/>
  <c r="BD738" i="1"/>
  <c r="BC738" i="1"/>
  <c r="BB738" i="1"/>
  <c r="BA738" i="1"/>
  <c r="AZ738" i="1"/>
  <c r="AY738" i="1"/>
  <c r="AX738" i="1"/>
  <c r="AW738" i="1"/>
  <c r="AV738" i="1"/>
  <c r="AU738" i="1"/>
  <c r="AT738" i="1"/>
  <c r="AS738" i="1"/>
  <c r="AR738" i="1"/>
  <c r="AQ738" i="1"/>
  <c r="AP738" i="1"/>
  <c r="AO738" i="1"/>
  <c r="AN738" i="1"/>
  <c r="Z738" i="1" s="1"/>
  <c r="AM738" i="1"/>
  <c r="AL738" i="1"/>
  <c r="AK738" i="1"/>
  <c r="AI738" i="1"/>
  <c r="AG738" i="1"/>
  <c r="AE738" i="1"/>
  <c r="AD738" i="1"/>
  <c r="AC738" i="1"/>
  <c r="AA738" i="1"/>
  <c r="AB738" i="1" s="1"/>
  <c r="S738" i="1"/>
  <c r="BH737" i="1"/>
  <c r="BG737" i="1"/>
  <c r="BF737" i="1"/>
  <c r="BE737" i="1"/>
  <c r="BD737" i="1"/>
  <c r="BC737" i="1"/>
  <c r="BB737" i="1"/>
  <c r="BA737" i="1"/>
  <c r="AZ737" i="1"/>
  <c r="AY737" i="1"/>
  <c r="AX737" i="1"/>
  <c r="AW737" i="1"/>
  <c r="AV737" i="1"/>
  <c r="AU737" i="1"/>
  <c r="AT737" i="1"/>
  <c r="AS737" i="1"/>
  <c r="AR737" i="1"/>
  <c r="AQ737" i="1"/>
  <c r="AP737" i="1"/>
  <c r="AO737" i="1"/>
  <c r="AN737" i="1"/>
  <c r="AM737" i="1"/>
  <c r="AL737" i="1"/>
  <c r="AK737" i="1"/>
  <c r="Z737" i="1" s="1"/>
  <c r="AD737" i="1"/>
  <c r="AE737" i="1" s="1"/>
  <c r="AI737" i="1" s="1"/>
  <c r="S737" i="1" s="1"/>
  <c r="AC737" i="1"/>
  <c r="AB737" i="1"/>
  <c r="AH737" i="1" s="1"/>
  <c r="AA737" i="1"/>
  <c r="BH736" i="1"/>
  <c r="BG736" i="1"/>
  <c r="BF736" i="1"/>
  <c r="BE736" i="1"/>
  <c r="BD736" i="1"/>
  <c r="BC736" i="1"/>
  <c r="BB736" i="1"/>
  <c r="BA736" i="1"/>
  <c r="AZ736" i="1"/>
  <c r="AY736" i="1"/>
  <c r="AX736" i="1"/>
  <c r="AW736" i="1"/>
  <c r="AV736" i="1"/>
  <c r="AU736" i="1"/>
  <c r="AT736" i="1"/>
  <c r="AS736" i="1"/>
  <c r="AR736" i="1"/>
  <c r="AQ736" i="1"/>
  <c r="AP736" i="1"/>
  <c r="AO736" i="1"/>
  <c r="AN736" i="1"/>
  <c r="AM736" i="1"/>
  <c r="AL736" i="1"/>
  <c r="AK736" i="1"/>
  <c r="Z736" i="1" s="1"/>
  <c r="AG736" i="1"/>
  <c r="AF736" i="1"/>
  <c r="AE736" i="1"/>
  <c r="AI736" i="1" s="1"/>
  <c r="S736" i="1" s="1"/>
  <c r="AD736" i="1"/>
  <c r="AC736" i="1"/>
  <c r="AB736" i="1"/>
  <c r="AH736" i="1" s="1"/>
  <c r="AA736" i="1"/>
  <c r="BH735" i="1"/>
  <c r="BG735" i="1"/>
  <c r="BF735" i="1"/>
  <c r="BE735" i="1"/>
  <c r="BD735" i="1"/>
  <c r="BC735" i="1"/>
  <c r="BB735" i="1"/>
  <c r="BA735" i="1"/>
  <c r="AZ735" i="1"/>
  <c r="AY735" i="1"/>
  <c r="AX735" i="1"/>
  <c r="AW735" i="1"/>
  <c r="AV735" i="1"/>
  <c r="AU735" i="1"/>
  <c r="AT735" i="1"/>
  <c r="AS735" i="1"/>
  <c r="AR735" i="1"/>
  <c r="AQ735" i="1"/>
  <c r="AP735" i="1"/>
  <c r="AO735" i="1"/>
  <c r="AN735" i="1"/>
  <c r="AM735" i="1"/>
  <c r="AL735" i="1"/>
  <c r="AK735" i="1"/>
  <c r="AI735" i="1"/>
  <c r="AH735" i="1"/>
  <c r="AG735" i="1"/>
  <c r="AE735" i="1"/>
  <c r="AD735" i="1"/>
  <c r="AC735" i="1"/>
  <c r="AB735" i="1"/>
  <c r="AF735" i="1" s="1"/>
  <c r="AA735" i="1"/>
  <c r="Z735" i="1"/>
  <c r="S735" i="1"/>
  <c r="BH734" i="1"/>
  <c r="BG734" i="1"/>
  <c r="BF734" i="1"/>
  <c r="BE734" i="1"/>
  <c r="BD734" i="1"/>
  <c r="BC734" i="1"/>
  <c r="BB734" i="1"/>
  <c r="BA734" i="1"/>
  <c r="AZ734" i="1"/>
  <c r="AY734" i="1"/>
  <c r="AX734" i="1"/>
  <c r="AW734" i="1"/>
  <c r="AV734" i="1"/>
  <c r="AU734" i="1"/>
  <c r="AT734" i="1"/>
  <c r="AS734" i="1"/>
  <c r="AR734" i="1"/>
  <c r="AQ734" i="1"/>
  <c r="AP734" i="1"/>
  <c r="AO734" i="1"/>
  <c r="AN734" i="1"/>
  <c r="AM734" i="1"/>
  <c r="AL734" i="1"/>
  <c r="AK734" i="1"/>
  <c r="Z734" i="1" s="1"/>
  <c r="AC734" i="1"/>
  <c r="AD734" i="1" s="1"/>
  <c r="AB734" i="1"/>
  <c r="AF734" i="1" s="1"/>
  <c r="AA734" i="1"/>
  <c r="BH733" i="1"/>
  <c r="BG733" i="1"/>
  <c r="BF733" i="1"/>
  <c r="BE733" i="1"/>
  <c r="BD733" i="1"/>
  <c r="BC733" i="1"/>
  <c r="BB733" i="1"/>
  <c r="BA733" i="1"/>
  <c r="AZ733" i="1"/>
  <c r="AY733" i="1"/>
  <c r="AX733" i="1"/>
  <c r="AW733" i="1"/>
  <c r="AV733" i="1"/>
  <c r="AU733" i="1"/>
  <c r="AT733" i="1"/>
  <c r="AS733" i="1"/>
  <c r="AR733" i="1"/>
  <c r="AQ733" i="1"/>
  <c r="AP733" i="1"/>
  <c r="AO733" i="1"/>
  <c r="Z733" i="1" s="1"/>
  <c r="AN733" i="1"/>
  <c r="AM733" i="1"/>
  <c r="AL733" i="1"/>
  <c r="AK733" i="1"/>
  <c r="AH733" i="1"/>
  <c r="AF733" i="1"/>
  <c r="AE733" i="1"/>
  <c r="AI733" i="1" s="1"/>
  <c r="S733" i="1" s="1"/>
  <c r="AD733" i="1"/>
  <c r="AG733" i="1" s="1"/>
  <c r="AC733" i="1"/>
  <c r="AB733" i="1"/>
  <c r="AA733" i="1"/>
  <c r="BH732" i="1"/>
  <c r="BG732" i="1"/>
  <c r="BF732" i="1"/>
  <c r="BE732" i="1"/>
  <c r="BD732" i="1"/>
  <c r="BC732" i="1"/>
  <c r="BB732" i="1"/>
  <c r="BA732" i="1"/>
  <c r="AZ732" i="1"/>
  <c r="AY732" i="1"/>
  <c r="AX732" i="1"/>
  <c r="AW732" i="1"/>
  <c r="AV732" i="1"/>
  <c r="AU732" i="1"/>
  <c r="AT732" i="1"/>
  <c r="AS732" i="1"/>
  <c r="AR732" i="1"/>
  <c r="AQ732" i="1"/>
  <c r="AP732" i="1"/>
  <c r="AO732" i="1"/>
  <c r="AN732" i="1"/>
  <c r="AM732" i="1"/>
  <c r="AL732" i="1"/>
  <c r="Z732" i="1" s="1"/>
  <c r="AK732" i="1"/>
  <c r="AC732" i="1"/>
  <c r="AD732" i="1" s="1"/>
  <c r="AA732" i="1"/>
  <c r="AB732" i="1" s="1"/>
  <c r="BH731" i="1"/>
  <c r="BG731" i="1"/>
  <c r="BF731" i="1"/>
  <c r="BE731" i="1"/>
  <c r="BD731" i="1"/>
  <c r="BC731" i="1"/>
  <c r="BB731" i="1"/>
  <c r="BA731" i="1"/>
  <c r="AZ731" i="1"/>
  <c r="AY731" i="1"/>
  <c r="AX731" i="1"/>
  <c r="AW731" i="1"/>
  <c r="AV731" i="1"/>
  <c r="AU731" i="1"/>
  <c r="AT731" i="1"/>
  <c r="AS731" i="1"/>
  <c r="AR731" i="1"/>
  <c r="AQ731" i="1"/>
  <c r="AP731" i="1"/>
  <c r="AO731" i="1"/>
  <c r="AN731" i="1"/>
  <c r="AM731" i="1"/>
  <c r="AL731" i="1"/>
  <c r="AK731" i="1"/>
  <c r="Z731" i="1" s="1"/>
  <c r="AF731" i="1"/>
  <c r="AD731" i="1"/>
  <c r="AG731" i="1" s="1"/>
  <c r="AC731" i="1"/>
  <c r="AB731" i="1"/>
  <c r="AH731" i="1" s="1"/>
  <c r="AA731" i="1"/>
  <c r="BH730" i="1"/>
  <c r="BG730" i="1"/>
  <c r="BF730" i="1"/>
  <c r="BE730" i="1"/>
  <c r="BD730" i="1"/>
  <c r="BC730" i="1"/>
  <c r="BB730" i="1"/>
  <c r="BA730" i="1"/>
  <c r="AZ730" i="1"/>
  <c r="AY730" i="1"/>
  <c r="AX730" i="1"/>
  <c r="AW730" i="1"/>
  <c r="AV730" i="1"/>
  <c r="AU730" i="1"/>
  <c r="AT730" i="1"/>
  <c r="AS730" i="1"/>
  <c r="AR730" i="1"/>
  <c r="AQ730" i="1"/>
  <c r="AP730" i="1"/>
  <c r="AO730" i="1"/>
  <c r="AN730" i="1"/>
  <c r="Z730" i="1" s="1"/>
  <c r="AM730" i="1"/>
  <c r="AL730" i="1"/>
  <c r="AK730" i="1"/>
  <c r="AI730" i="1"/>
  <c r="AG730" i="1"/>
  <c r="AE730" i="1"/>
  <c r="AD730" i="1"/>
  <c r="AC730" i="1"/>
  <c r="AA730" i="1"/>
  <c r="AB730" i="1" s="1"/>
  <c r="S730" i="1"/>
  <c r="BH729" i="1"/>
  <c r="BG729" i="1"/>
  <c r="BF729" i="1"/>
  <c r="BE729" i="1"/>
  <c r="BD729" i="1"/>
  <c r="BC729" i="1"/>
  <c r="BB729" i="1"/>
  <c r="BA729" i="1"/>
  <c r="AZ729" i="1"/>
  <c r="AY729" i="1"/>
  <c r="AX729" i="1"/>
  <c r="AW729" i="1"/>
  <c r="AV729" i="1"/>
  <c r="AU729" i="1"/>
  <c r="AT729" i="1"/>
  <c r="AS729" i="1"/>
  <c r="AR729" i="1"/>
  <c r="AQ729" i="1"/>
  <c r="AP729" i="1"/>
  <c r="AO729" i="1"/>
  <c r="AN729" i="1"/>
  <c r="AM729" i="1"/>
  <c r="AL729" i="1"/>
  <c r="AK729" i="1"/>
  <c r="Z729" i="1" s="1"/>
  <c r="AD729" i="1"/>
  <c r="AE729" i="1" s="1"/>
  <c r="AI729" i="1" s="1"/>
  <c r="S729" i="1" s="1"/>
  <c r="AC729" i="1"/>
  <c r="AB729" i="1"/>
  <c r="AH729" i="1" s="1"/>
  <c r="AA729" i="1"/>
  <c r="BH728" i="1"/>
  <c r="BG728" i="1"/>
  <c r="BF728" i="1"/>
  <c r="BE728" i="1"/>
  <c r="BD728" i="1"/>
  <c r="BC728" i="1"/>
  <c r="BB728" i="1"/>
  <c r="BA728" i="1"/>
  <c r="AZ728" i="1"/>
  <c r="AY728" i="1"/>
  <c r="AX728" i="1"/>
  <c r="AW728" i="1"/>
  <c r="AV728" i="1"/>
  <c r="AU728" i="1"/>
  <c r="AT728" i="1"/>
  <c r="AS728" i="1"/>
  <c r="AR728" i="1"/>
  <c r="AQ728" i="1"/>
  <c r="AP728" i="1"/>
  <c r="AO728" i="1"/>
  <c r="AN728" i="1"/>
  <c r="AM728" i="1"/>
  <c r="AL728" i="1"/>
  <c r="AK728" i="1"/>
  <c r="Z728" i="1" s="1"/>
  <c r="AG728" i="1"/>
  <c r="AF728" i="1"/>
  <c r="AE728" i="1"/>
  <c r="AI728" i="1" s="1"/>
  <c r="S728" i="1" s="1"/>
  <c r="AD728" i="1"/>
  <c r="AC728" i="1"/>
  <c r="AB728" i="1"/>
  <c r="AH728" i="1" s="1"/>
  <c r="AA728" i="1"/>
  <c r="BH727" i="1"/>
  <c r="BG727" i="1"/>
  <c r="BF727" i="1"/>
  <c r="BE727" i="1"/>
  <c r="BD727" i="1"/>
  <c r="BC727" i="1"/>
  <c r="BB727" i="1"/>
  <c r="BA727" i="1"/>
  <c r="AZ727" i="1"/>
  <c r="AY727" i="1"/>
  <c r="AX727" i="1"/>
  <c r="AW727" i="1"/>
  <c r="AV727" i="1"/>
  <c r="AU727" i="1"/>
  <c r="AT727" i="1"/>
  <c r="AS727" i="1"/>
  <c r="AR727" i="1"/>
  <c r="AQ727" i="1"/>
  <c r="AP727" i="1"/>
  <c r="AO727" i="1"/>
  <c r="AN727" i="1"/>
  <c r="AM727" i="1"/>
  <c r="AL727" i="1"/>
  <c r="AK727" i="1"/>
  <c r="AI727" i="1"/>
  <c r="AH727" i="1"/>
  <c r="AG727" i="1"/>
  <c r="AE727" i="1"/>
  <c r="AD727" i="1"/>
  <c r="AC727" i="1"/>
  <c r="AB727" i="1"/>
  <c r="AF727" i="1" s="1"/>
  <c r="AA727" i="1"/>
  <c r="Z727" i="1"/>
  <c r="S727" i="1"/>
  <c r="BH726" i="1"/>
  <c r="BG726" i="1"/>
  <c r="BF726" i="1"/>
  <c r="BE726" i="1"/>
  <c r="BD726" i="1"/>
  <c r="BC726" i="1"/>
  <c r="BB726" i="1"/>
  <c r="BA726" i="1"/>
  <c r="AZ726" i="1"/>
  <c r="AY726" i="1"/>
  <c r="AX726" i="1"/>
  <c r="AW726" i="1"/>
  <c r="AV726" i="1"/>
  <c r="AU726" i="1"/>
  <c r="AT726" i="1"/>
  <c r="AS726" i="1"/>
  <c r="AR726" i="1"/>
  <c r="AQ726" i="1"/>
  <c r="AP726" i="1"/>
  <c r="AO726" i="1"/>
  <c r="AN726" i="1"/>
  <c r="AM726" i="1"/>
  <c r="AL726" i="1"/>
  <c r="AK726" i="1"/>
  <c r="Z726" i="1" s="1"/>
  <c r="AC726" i="1"/>
  <c r="AD726" i="1" s="1"/>
  <c r="AB726" i="1"/>
  <c r="AF726" i="1" s="1"/>
  <c r="AA726" i="1"/>
  <c r="BH725" i="1"/>
  <c r="BG725" i="1"/>
  <c r="BF725" i="1"/>
  <c r="BE725" i="1"/>
  <c r="BD725" i="1"/>
  <c r="BC725" i="1"/>
  <c r="BB725" i="1"/>
  <c r="BA725" i="1"/>
  <c r="AZ725" i="1"/>
  <c r="AY725" i="1"/>
  <c r="AX725" i="1"/>
  <c r="AW725" i="1"/>
  <c r="AV725" i="1"/>
  <c r="AU725" i="1"/>
  <c r="AT725" i="1"/>
  <c r="AS725" i="1"/>
  <c r="AR725" i="1"/>
  <c r="AQ725" i="1"/>
  <c r="AP725" i="1"/>
  <c r="AO725" i="1"/>
  <c r="Z725" i="1" s="1"/>
  <c r="AN725" i="1"/>
  <c r="AM725" i="1"/>
  <c r="AL725" i="1"/>
  <c r="AK725" i="1"/>
  <c r="AH725" i="1"/>
  <c r="AF725" i="1"/>
  <c r="AE725" i="1"/>
  <c r="AI725" i="1" s="1"/>
  <c r="S725" i="1" s="1"/>
  <c r="AD725" i="1"/>
  <c r="AG725" i="1" s="1"/>
  <c r="AC725" i="1"/>
  <c r="AB725" i="1"/>
  <c r="AA725" i="1"/>
  <c r="BH724" i="1"/>
  <c r="BG724" i="1"/>
  <c r="BF724" i="1"/>
  <c r="BE724" i="1"/>
  <c r="BD724" i="1"/>
  <c r="BC724" i="1"/>
  <c r="BB724" i="1"/>
  <c r="BA724" i="1"/>
  <c r="AZ724" i="1"/>
  <c r="AY724" i="1"/>
  <c r="AX724" i="1"/>
  <c r="AW724" i="1"/>
  <c r="AV724" i="1"/>
  <c r="AU724" i="1"/>
  <c r="AT724" i="1"/>
  <c r="AS724" i="1"/>
  <c r="AR724" i="1"/>
  <c r="AQ724" i="1"/>
  <c r="AP724" i="1"/>
  <c r="AO724" i="1"/>
  <c r="AN724" i="1"/>
  <c r="AM724" i="1"/>
  <c r="AL724" i="1"/>
  <c r="Z724" i="1" s="1"/>
  <c r="AK724" i="1"/>
  <c r="AC724" i="1"/>
  <c r="AD724" i="1" s="1"/>
  <c r="AA724" i="1"/>
  <c r="AB724" i="1" s="1"/>
  <c r="BH723" i="1"/>
  <c r="BG723" i="1"/>
  <c r="BF723" i="1"/>
  <c r="BE723" i="1"/>
  <c r="BD723" i="1"/>
  <c r="BC723" i="1"/>
  <c r="BB723" i="1"/>
  <c r="BA723" i="1"/>
  <c r="AZ723" i="1"/>
  <c r="AY723" i="1"/>
  <c r="AX723" i="1"/>
  <c r="AW723" i="1"/>
  <c r="AV723" i="1"/>
  <c r="AU723" i="1"/>
  <c r="AT723" i="1"/>
  <c r="AS723" i="1"/>
  <c r="AR723" i="1"/>
  <c r="AQ723" i="1"/>
  <c r="AP723" i="1"/>
  <c r="AO723" i="1"/>
  <c r="AN723" i="1"/>
  <c r="AM723" i="1"/>
  <c r="AL723" i="1"/>
  <c r="AK723" i="1"/>
  <c r="Z723" i="1" s="1"/>
  <c r="AF723" i="1"/>
  <c r="AD723" i="1"/>
  <c r="AG723" i="1" s="1"/>
  <c r="AC723" i="1"/>
  <c r="AB723" i="1"/>
  <c r="AH723" i="1" s="1"/>
  <c r="AA723" i="1"/>
  <c r="BH722" i="1"/>
  <c r="BG722" i="1"/>
  <c r="BF722" i="1"/>
  <c r="BE722" i="1"/>
  <c r="BD722" i="1"/>
  <c r="BC722" i="1"/>
  <c r="BB722" i="1"/>
  <c r="BA722" i="1"/>
  <c r="AZ722" i="1"/>
  <c r="AY722" i="1"/>
  <c r="AX722" i="1"/>
  <c r="AW722" i="1"/>
  <c r="AV722" i="1"/>
  <c r="AU722" i="1"/>
  <c r="AT722" i="1"/>
  <c r="AS722" i="1"/>
  <c r="AR722" i="1"/>
  <c r="AQ722" i="1"/>
  <c r="AP722" i="1"/>
  <c r="AO722" i="1"/>
  <c r="AN722" i="1"/>
  <c r="Z722" i="1" s="1"/>
  <c r="AM722" i="1"/>
  <c r="AL722" i="1"/>
  <c r="AK722" i="1"/>
  <c r="AI722" i="1"/>
  <c r="AG722" i="1"/>
  <c r="AE722" i="1"/>
  <c r="AD722" i="1"/>
  <c r="AC722" i="1"/>
  <c r="AA722" i="1"/>
  <c r="AB722" i="1" s="1"/>
  <c r="S722" i="1"/>
  <c r="BH721" i="1"/>
  <c r="BG721" i="1"/>
  <c r="BF721" i="1"/>
  <c r="BE721" i="1"/>
  <c r="BD721" i="1"/>
  <c r="BC721" i="1"/>
  <c r="BB721" i="1"/>
  <c r="BA721" i="1"/>
  <c r="AZ721" i="1"/>
  <c r="AY721" i="1"/>
  <c r="AX721" i="1"/>
  <c r="AW721" i="1"/>
  <c r="AV721" i="1"/>
  <c r="AU721" i="1"/>
  <c r="AT721" i="1"/>
  <c r="AS721" i="1"/>
  <c r="AR721" i="1"/>
  <c r="AQ721" i="1"/>
  <c r="AP721" i="1"/>
  <c r="AO721" i="1"/>
  <c r="AN721" i="1"/>
  <c r="AM721" i="1"/>
  <c r="AL721" i="1"/>
  <c r="AK721" i="1"/>
  <c r="Z721" i="1" s="1"/>
  <c r="AD721" i="1"/>
  <c r="AE721" i="1" s="1"/>
  <c r="AI721" i="1" s="1"/>
  <c r="S721" i="1" s="1"/>
  <c r="AC721" i="1"/>
  <c r="AB721" i="1"/>
  <c r="AH721" i="1" s="1"/>
  <c r="AA721" i="1"/>
  <c r="BH720" i="1"/>
  <c r="BG720" i="1"/>
  <c r="BF720" i="1"/>
  <c r="BE720" i="1"/>
  <c r="BD720" i="1"/>
  <c r="BC720" i="1"/>
  <c r="BB720" i="1"/>
  <c r="BA720" i="1"/>
  <c r="AZ720" i="1"/>
  <c r="AY720" i="1"/>
  <c r="AX720" i="1"/>
  <c r="AW720" i="1"/>
  <c r="AV720" i="1"/>
  <c r="AU720" i="1"/>
  <c r="AT720" i="1"/>
  <c r="AS720" i="1"/>
  <c r="AR720" i="1"/>
  <c r="AQ720" i="1"/>
  <c r="AP720" i="1"/>
  <c r="AO720" i="1"/>
  <c r="AN720" i="1"/>
  <c r="AM720" i="1"/>
  <c r="AL720" i="1"/>
  <c r="AK720" i="1"/>
  <c r="Z720" i="1" s="1"/>
  <c r="AG720" i="1"/>
  <c r="AF720" i="1"/>
  <c r="AE720" i="1"/>
  <c r="AI720" i="1" s="1"/>
  <c r="S720" i="1" s="1"/>
  <c r="AD720" i="1"/>
  <c r="AC720" i="1"/>
  <c r="AB720" i="1"/>
  <c r="AH720" i="1" s="1"/>
  <c r="AA720" i="1"/>
  <c r="BH719" i="1"/>
  <c r="BG719" i="1"/>
  <c r="BF719" i="1"/>
  <c r="BE719" i="1"/>
  <c r="BD719" i="1"/>
  <c r="BC719" i="1"/>
  <c r="BB719" i="1"/>
  <c r="BA719" i="1"/>
  <c r="AZ719" i="1"/>
  <c r="AY719" i="1"/>
  <c r="AX719" i="1"/>
  <c r="AW719" i="1"/>
  <c r="AV719" i="1"/>
  <c r="AU719" i="1"/>
  <c r="AT719" i="1"/>
  <c r="AS719" i="1"/>
  <c r="AR719" i="1"/>
  <c r="AQ719" i="1"/>
  <c r="AP719" i="1"/>
  <c r="AO719" i="1"/>
  <c r="AN719" i="1"/>
  <c r="AM719" i="1"/>
  <c r="AL719" i="1"/>
  <c r="AK719" i="1"/>
  <c r="AI719" i="1"/>
  <c r="AH719" i="1"/>
  <c r="AG719" i="1"/>
  <c r="AE719" i="1"/>
  <c r="AD719" i="1"/>
  <c r="AC719" i="1"/>
  <c r="AB719" i="1"/>
  <c r="AF719" i="1" s="1"/>
  <c r="AA719" i="1"/>
  <c r="Z719" i="1"/>
  <c r="S719" i="1"/>
  <c r="BH718" i="1"/>
  <c r="BG718" i="1"/>
  <c r="BF718" i="1"/>
  <c r="BE718" i="1"/>
  <c r="BD718" i="1"/>
  <c r="BC718" i="1"/>
  <c r="BB718" i="1"/>
  <c r="BA718" i="1"/>
  <c r="AZ718" i="1"/>
  <c r="AY718" i="1"/>
  <c r="AX718" i="1"/>
  <c r="AW718" i="1"/>
  <c r="AV718" i="1"/>
  <c r="AU718" i="1"/>
  <c r="AT718" i="1"/>
  <c r="AS718" i="1"/>
  <c r="AR718" i="1"/>
  <c r="AQ718" i="1"/>
  <c r="AP718" i="1"/>
  <c r="AO718" i="1"/>
  <c r="AN718" i="1"/>
  <c r="AM718" i="1"/>
  <c r="AL718" i="1"/>
  <c r="AK718" i="1"/>
  <c r="Z718" i="1" s="1"/>
  <c r="AC718" i="1"/>
  <c r="AD718" i="1" s="1"/>
  <c r="AB718" i="1"/>
  <c r="AF718" i="1" s="1"/>
  <c r="AA718" i="1"/>
  <c r="BH717" i="1"/>
  <c r="BG717" i="1"/>
  <c r="BF717" i="1"/>
  <c r="BE717" i="1"/>
  <c r="BD717" i="1"/>
  <c r="BC717" i="1"/>
  <c r="BB717" i="1"/>
  <c r="BA717" i="1"/>
  <c r="AZ717" i="1"/>
  <c r="AY717" i="1"/>
  <c r="AX717" i="1"/>
  <c r="AW717" i="1"/>
  <c r="AV717" i="1"/>
  <c r="AU717" i="1"/>
  <c r="AT717" i="1"/>
  <c r="AS717" i="1"/>
  <c r="AR717" i="1"/>
  <c r="AQ717" i="1"/>
  <c r="AP717" i="1"/>
  <c r="AO717" i="1"/>
  <c r="Z717" i="1" s="1"/>
  <c r="AN717" i="1"/>
  <c r="AM717" i="1"/>
  <c r="AL717" i="1"/>
  <c r="AK717" i="1"/>
  <c r="AH717" i="1"/>
  <c r="AF717" i="1"/>
  <c r="AE717" i="1"/>
  <c r="AI717" i="1" s="1"/>
  <c r="S717" i="1" s="1"/>
  <c r="AD717" i="1"/>
  <c r="AG717" i="1" s="1"/>
  <c r="AC717" i="1"/>
  <c r="AB717" i="1"/>
  <c r="AA717" i="1"/>
  <c r="BH716" i="1"/>
  <c r="BG716" i="1"/>
  <c r="BF716" i="1"/>
  <c r="BE716" i="1"/>
  <c r="BD716" i="1"/>
  <c r="BC716" i="1"/>
  <c r="BB716" i="1"/>
  <c r="BA716" i="1"/>
  <c r="AZ716" i="1"/>
  <c r="AY716" i="1"/>
  <c r="AX716" i="1"/>
  <c r="AW716" i="1"/>
  <c r="AV716" i="1"/>
  <c r="AU716" i="1"/>
  <c r="AT716" i="1"/>
  <c r="AS716" i="1"/>
  <c r="AR716" i="1"/>
  <c r="AQ716" i="1"/>
  <c r="AP716" i="1"/>
  <c r="AO716" i="1"/>
  <c r="AN716" i="1"/>
  <c r="AM716" i="1"/>
  <c r="AL716" i="1"/>
  <c r="Z716" i="1" s="1"/>
  <c r="AK716" i="1"/>
  <c r="AC716" i="1"/>
  <c r="AD716" i="1" s="1"/>
  <c r="AA716" i="1"/>
  <c r="AB716" i="1" s="1"/>
  <c r="BH715" i="1"/>
  <c r="BG715" i="1"/>
  <c r="BF715" i="1"/>
  <c r="BE715" i="1"/>
  <c r="BD715" i="1"/>
  <c r="BC715" i="1"/>
  <c r="BB715" i="1"/>
  <c r="BA715" i="1"/>
  <c r="AZ715" i="1"/>
  <c r="AY715" i="1"/>
  <c r="AX715" i="1"/>
  <c r="AW715" i="1"/>
  <c r="AV715" i="1"/>
  <c r="AU715" i="1"/>
  <c r="AT715" i="1"/>
  <c r="AS715" i="1"/>
  <c r="AR715" i="1"/>
  <c r="AQ715" i="1"/>
  <c r="AP715" i="1"/>
  <c r="AO715" i="1"/>
  <c r="AN715" i="1"/>
  <c r="AM715" i="1"/>
  <c r="AL715" i="1"/>
  <c r="AK715" i="1"/>
  <c r="Z715" i="1" s="1"/>
  <c r="AF715" i="1"/>
  <c r="AD715" i="1"/>
  <c r="AG715" i="1" s="1"/>
  <c r="AC715" i="1"/>
  <c r="AB715" i="1"/>
  <c r="AH715" i="1" s="1"/>
  <c r="AA715" i="1"/>
  <c r="BH714" i="1"/>
  <c r="BG714" i="1"/>
  <c r="BF714" i="1"/>
  <c r="BE714" i="1"/>
  <c r="BD714" i="1"/>
  <c r="BC714" i="1"/>
  <c r="BB714" i="1"/>
  <c r="BA714" i="1"/>
  <c r="AZ714" i="1"/>
  <c r="AY714" i="1"/>
  <c r="AX714" i="1"/>
  <c r="AW714" i="1"/>
  <c r="AV714" i="1"/>
  <c r="AU714" i="1"/>
  <c r="AT714" i="1"/>
  <c r="AS714" i="1"/>
  <c r="AR714" i="1"/>
  <c r="AQ714" i="1"/>
  <c r="AP714" i="1"/>
  <c r="AO714" i="1"/>
  <c r="AN714" i="1"/>
  <c r="Z714" i="1" s="1"/>
  <c r="AM714" i="1"/>
  <c r="AL714" i="1"/>
  <c r="AK714" i="1"/>
  <c r="AI714" i="1"/>
  <c r="AG714" i="1"/>
  <c r="AE714" i="1"/>
  <c r="AD714" i="1"/>
  <c r="AC714" i="1"/>
  <c r="AA714" i="1"/>
  <c r="AB714" i="1" s="1"/>
  <c r="S714" i="1"/>
  <c r="BH713" i="1"/>
  <c r="BG713" i="1"/>
  <c r="BF713" i="1"/>
  <c r="BE713" i="1"/>
  <c r="BD713" i="1"/>
  <c r="BC713" i="1"/>
  <c r="BB713" i="1"/>
  <c r="BA713" i="1"/>
  <c r="AZ713" i="1"/>
  <c r="AY713" i="1"/>
  <c r="AX713" i="1"/>
  <c r="AW713" i="1"/>
  <c r="AV713" i="1"/>
  <c r="AU713" i="1"/>
  <c r="AT713" i="1"/>
  <c r="AS713" i="1"/>
  <c r="AR713" i="1"/>
  <c r="AQ713" i="1"/>
  <c r="AP713" i="1"/>
  <c r="AO713" i="1"/>
  <c r="AN713" i="1"/>
  <c r="AM713" i="1"/>
  <c r="AL713" i="1"/>
  <c r="AK713" i="1"/>
  <c r="Z713" i="1" s="1"/>
  <c r="AD713" i="1"/>
  <c r="AE713" i="1" s="1"/>
  <c r="AI713" i="1" s="1"/>
  <c r="S713" i="1" s="1"/>
  <c r="AC713" i="1"/>
  <c r="AB713" i="1"/>
  <c r="AH713" i="1" s="1"/>
  <c r="AA713" i="1"/>
  <c r="BH712" i="1"/>
  <c r="BG712" i="1"/>
  <c r="BF712" i="1"/>
  <c r="BE712" i="1"/>
  <c r="BD712" i="1"/>
  <c r="BC712" i="1"/>
  <c r="BB712" i="1"/>
  <c r="BA712" i="1"/>
  <c r="AZ712" i="1"/>
  <c r="AY712" i="1"/>
  <c r="AX712" i="1"/>
  <c r="AW712" i="1"/>
  <c r="AV712" i="1"/>
  <c r="AU712" i="1"/>
  <c r="AT712" i="1"/>
  <c r="AS712" i="1"/>
  <c r="AR712" i="1"/>
  <c r="AQ712" i="1"/>
  <c r="AP712" i="1"/>
  <c r="AO712" i="1"/>
  <c r="AN712" i="1"/>
  <c r="AM712" i="1"/>
  <c r="AL712" i="1"/>
  <c r="AK712" i="1"/>
  <c r="Z712" i="1" s="1"/>
  <c r="AG712" i="1"/>
  <c r="AF712" i="1"/>
  <c r="AE712" i="1"/>
  <c r="AI712" i="1" s="1"/>
  <c r="S712" i="1" s="1"/>
  <c r="AD712" i="1"/>
  <c r="AC712" i="1"/>
  <c r="AB712" i="1"/>
  <c r="AH712" i="1" s="1"/>
  <c r="AA712" i="1"/>
  <c r="BH711" i="1"/>
  <c r="BG711" i="1"/>
  <c r="BF711" i="1"/>
  <c r="BE711" i="1"/>
  <c r="BD711" i="1"/>
  <c r="BC711" i="1"/>
  <c r="BB711" i="1"/>
  <c r="BA711" i="1"/>
  <c r="AZ711" i="1"/>
  <c r="AY711" i="1"/>
  <c r="AX711" i="1"/>
  <c r="AW711" i="1"/>
  <c r="AV711" i="1"/>
  <c r="AU711" i="1"/>
  <c r="AT711" i="1"/>
  <c r="AS711" i="1"/>
  <c r="AR711" i="1"/>
  <c r="AQ711" i="1"/>
  <c r="AP711" i="1"/>
  <c r="AO711" i="1"/>
  <c r="AN711" i="1"/>
  <c r="AM711" i="1"/>
  <c r="AL711" i="1"/>
  <c r="AK711" i="1"/>
  <c r="AI711" i="1"/>
  <c r="AH711" i="1"/>
  <c r="AG711" i="1"/>
  <c r="AE711" i="1"/>
  <c r="AD711" i="1"/>
  <c r="AC711" i="1"/>
  <c r="AB711" i="1"/>
  <c r="AF711" i="1" s="1"/>
  <c r="AA711" i="1"/>
  <c r="Z711" i="1"/>
  <c r="S711" i="1"/>
  <c r="BH710" i="1"/>
  <c r="BG710" i="1"/>
  <c r="BF710" i="1"/>
  <c r="BE710" i="1"/>
  <c r="BD710" i="1"/>
  <c r="BC710" i="1"/>
  <c r="BB710" i="1"/>
  <c r="BA710" i="1"/>
  <c r="AZ710" i="1"/>
  <c r="AY710" i="1"/>
  <c r="AX710" i="1"/>
  <c r="AW710" i="1"/>
  <c r="AV710" i="1"/>
  <c r="AU710" i="1"/>
  <c r="AT710" i="1"/>
  <c r="AS710" i="1"/>
  <c r="AR710" i="1"/>
  <c r="AQ710" i="1"/>
  <c r="AP710" i="1"/>
  <c r="AO710" i="1"/>
  <c r="AN710" i="1"/>
  <c r="AM710" i="1"/>
  <c r="AL710" i="1"/>
  <c r="AK710" i="1"/>
  <c r="Z710" i="1" s="1"/>
  <c r="AC710" i="1"/>
  <c r="AD710" i="1" s="1"/>
  <c r="AB710" i="1"/>
  <c r="AF710" i="1" s="1"/>
  <c r="AA710" i="1"/>
  <c r="BH709" i="1"/>
  <c r="BG709" i="1"/>
  <c r="BF709" i="1"/>
  <c r="BE709" i="1"/>
  <c r="BD709" i="1"/>
  <c r="BC709" i="1"/>
  <c r="BB709" i="1"/>
  <c r="BA709" i="1"/>
  <c r="AZ709" i="1"/>
  <c r="AY709" i="1"/>
  <c r="AX709" i="1"/>
  <c r="AW709" i="1"/>
  <c r="AV709" i="1"/>
  <c r="AU709" i="1"/>
  <c r="AT709" i="1"/>
  <c r="AS709" i="1"/>
  <c r="AR709" i="1"/>
  <c r="AQ709" i="1"/>
  <c r="AP709" i="1"/>
  <c r="AO709" i="1"/>
  <c r="Z709" i="1" s="1"/>
  <c r="AN709" i="1"/>
  <c r="AM709" i="1"/>
  <c r="AL709" i="1"/>
  <c r="AK709" i="1"/>
  <c r="AH709" i="1"/>
  <c r="AF709" i="1"/>
  <c r="AE709" i="1"/>
  <c r="AI709" i="1" s="1"/>
  <c r="S709" i="1" s="1"/>
  <c r="AD709" i="1"/>
  <c r="AG709" i="1" s="1"/>
  <c r="AC709" i="1"/>
  <c r="AB709" i="1"/>
  <c r="AA709" i="1"/>
  <c r="BH708" i="1"/>
  <c r="BG708" i="1"/>
  <c r="BF708" i="1"/>
  <c r="BE708" i="1"/>
  <c r="BD708" i="1"/>
  <c r="BC708" i="1"/>
  <c r="BB708" i="1"/>
  <c r="BA708" i="1"/>
  <c r="AZ708" i="1"/>
  <c r="AY708" i="1"/>
  <c r="AX708" i="1"/>
  <c r="AW708" i="1"/>
  <c r="AV708" i="1"/>
  <c r="AU708" i="1"/>
  <c r="AT708" i="1"/>
  <c r="AS708" i="1"/>
  <c r="AR708" i="1"/>
  <c r="AQ708" i="1"/>
  <c r="AP708" i="1"/>
  <c r="AO708" i="1"/>
  <c r="AN708" i="1"/>
  <c r="AM708" i="1"/>
  <c r="AL708" i="1"/>
  <c r="Z708" i="1" s="1"/>
  <c r="AK708" i="1"/>
  <c r="AC708" i="1"/>
  <c r="AD708" i="1" s="1"/>
  <c r="AA708" i="1"/>
  <c r="AB708" i="1" s="1"/>
  <c r="BH707" i="1"/>
  <c r="BG707" i="1"/>
  <c r="BF707" i="1"/>
  <c r="BE707" i="1"/>
  <c r="BD707" i="1"/>
  <c r="BC707" i="1"/>
  <c r="BB707" i="1"/>
  <c r="BA707" i="1"/>
  <c r="AZ707" i="1"/>
  <c r="AY707" i="1"/>
  <c r="AX707" i="1"/>
  <c r="AW707" i="1"/>
  <c r="AV707" i="1"/>
  <c r="AU707" i="1"/>
  <c r="AT707" i="1"/>
  <c r="AS707" i="1"/>
  <c r="AR707" i="1"/>
  <c r="AQ707" i="1"/>
  <c r="AP707" i="1"/>
  <c r="AO707" i="1"/>
  <c r="AN707" i="1"/>
  <c r="AM707" i="1"/>
  <c r="AL707" i="1"/>
  <c r="AK707" i="1"/>
  <c r="Z707" i="1" s="1"/>
  <c r="AF707" i="1"/>
  <c r="AD707" i="1"/>
  <c r="AG707" i="1" s="1"/>
  <c r="AC707" i="1"/>
  <c r="AB707" i="1"/>
  <c r="AH707" i="1" s="1"/>
  <c r="AA707" i="1"/>
  <c r="BH706" i="1"/>
  <c r="BG706" i="1"/>
  <c r="BF706" i="1"/>
  <c r="BE706" i="1"/>
  <c r="BD706" i="1"/>
  <c r="BC706" i="1"/>
  <c r="BB706" i="1"/>
  <c r="BA706" i="1"/>
  <c r="AZ706" i="1"/>
  <c r="AY706" i="1"/>
  <c r="AX706" i="1"/>
  <c r="AW706" i="1"/>
  <c r="AV706" i="1"/>
  <c r="AU706" i="1"/>
  <c r="AT706" i="1"/>
  <c r="AS706" i="1"/>
  <c r="AR706" i="1"/>
  <c r="AQ706" i="1"/>
  <c r="AP706" i="1"/>
  <c r="AO706" i="1"/>
  <c r="AN706" i="1"/>
  <c r="Z706" i="1" s="1"/>
  <c r="AM706" i="1"/>
  <c r="AL706" i="1"/>
  <c r="AK706" i="1"/>
  <c r="AI706" i="1"/>
  <c r="AG706" i="1"/>
  <c r="AE706" i="1"/>
  <c r="AD706" i="1"/>
  <c r="AC706" i="1"/>
  <c r="AA706" i="1"/>
  <c r="AB706" i="1" s="1"/>
  <c r="S706" i="1"/>
  <c r="BH705" i="1"/>
  <c r="BG705" i="1"/>
  <c r="BF705" i="1"/>
  <c r="BE705" i="1"/>
  <c r="BD705" i="1"/>
  <c r="BC705" i="1"/>
  <c r="BB705" i="1"/>
  <c r="BA705" i="1"/>
  <c r="AZ705" i="1"/>
  <c r="AY705" i="1"/>
  <c r="AX705" i="1"/>
  <c r="AW705" i="1"/>
  <c r="AV705" i="1"/>
  <c r="AU705" i="1"/>
  <c r="AT705" i="1"/>
  <c r="AS705" i="1"/>
  <c r="AR705" i="1"/>
  <c r="AQ705" i="1"/>
  <c r="AP705" i="1"/>
  <c r="AO705" i="1"/>
  <c r="AN705" i="1"/>
  <c r="AM705" i="1"/>
  <c r="AL705" i="1"/>
  <c r="AK705" i="1"/>
  <c r="Z705" i="1" s="1"/>
  <c r="AD705" i="1"/>
  <c r="AE705" i="1" s="1"/>
  <c r="AI705" i="1" s="1"/>
  <c r="S705" i="1" s="1"/>
  <c r="AC705" i="1"/>
  <c r="AB705" i="1"/>
  <c r="AH705" i="1" s="1"/>
  <c r="AA705" i="1"/>
  <c r="BH704" i="1"/>
  <c r="BG704" i="1"/>
  <c r="BF704" i="1"/>
  <c r="BE704" i="1"/>
  <c r="BD704" i="1"/>
  <c r="BC704" i="1"/>
  <c r="BB704" i="1"/>
  <c r="BA704" i="1"/>
  <c r="AZ704" i="1"/>
  <c r="AY704" i="1"/>
  <c r="AX704" i="1"/>
  <c r="AW704" i="1"/>
  <c r="AV704" i="1"/>
  <c r="AU704" i="1"/>
  <c r="AT704" i="1"/>
  <c r="AS704" i="1"/>
  <c r="AR704" i="1"/>
  <c r="AQ704" i="1"/>
  <c r="AP704" i="1"/>
  <c r="AO704" i="1"/>
  <c r="AN704" i="1"/>
  <c r="AM704" i="1"/>
  <c r="AL704" i="1"/>
  <c r="AK704" i="1"/>
  <c r="Z704" i="1" s="1"/>
  <c r="AG704" i="1"/>
  <c r="AF704" i="1"/>
  <c r="AE704" i="1"/>
  <c r="AI704" i="1" s="1"/>
  <c r="S704" i="1" s="1"/>
  <c r="AD704" i="1"/>
  <c r="AC704" i="1"/>
  <c r="AB704" i="1"/>
  <c r="AH704" i="1" s="1"/>
  <c r="AA704" i="1"/>
  <c r="BH703" i="1"/>
  <c r="BG703" i="1"/>
  <c r="BF703" i="1"/>
  <c r="BE703" i="1"/>
  <c r="BD703" i="1"/>
  <c r="BC703" i="1"/>
  <c r="BB703" i="1"/>
  <c r="BA703" i="1"/>
  <c r="AZ703" i="1"/>
  <c r="AY703" i="1"/>
  <c r="AX703" i="1"/>
  <c r="AW703" i="1"/>
  <c r="AV703" i="1"/>
  <c r="AU703" i="1"/>
  <c r="AT703" i="1"/>
  <c r="AS703" i="1"/>
  <c r="AR703" i="1"/>
  <c r="AQ703" i="1"/>
  <c r="AP703" i="1"/>
  <c r="AO703" i="1"/>
  <c r="AN703" i="1"/>
  <c r="AM703" i="1"/>
  <c r="AL703" i="1"/>
  <c r="AK703" i="1"/>
  <c r="AI703" i="1"/>
  <c r="AH703" i="1"/>
  <c r="AG703" i="1"/>
  <c r="AE703" i="1"/>
  <c r="AD703" i="1"/>
  <c r="AC703" i="1"/>
  <c r="AB703" i="1"/>
  <c r="AF703" i="1" s="1"/>
  <c r="AA703" i="1"/>
  <c r="Z703" i="1"/>
  <c r="S703" i="1"/>
  <c r="BH702" i="1"/>
  <c r="BG702" i="1"/>
  <c r="BF702" i="1"/>
  <c r="BE702" i="1"/>
  <c r="BD702" i="1"/>
  <c r="BC702" i="1"/>
  <c r="BB702" i="1"/>
  <c r="BA702" i="1"/>
  <c r="AZ702" i="1"/>
  <c r="AY702" i="1"/>
  <c r="AX702" i="1"/>
  <c r="AW702" i="1"/>
  <c r="AV702" i="1"/>
  <c r="AU702" i="1"/>
  <c r="AT702" i="1"/>
  <c r="AS702" i="1"/>
  <c r="AR702" i="1"/>
  <c r="AQ702" i="1"/>
  <c r="AP702" i="1"/>
  <c r="AO702" i="1"/>
  <c r="AN702" i="1"/>
  <c r="AM702" i="1"/>
  <c r="AL702" i="1"/>
  <c r="AK702" i="1"/>
  <c r="Z702" i="1" s="1"/>
  <c r="AC702" i="1"/>
  <c r="AD702" i="1" s="1"/>
  <c r="AB702" i="1"/>
  <c r="AF702" i="1" s="1"/>
  <c r="AA702" i="1"/>
  <c r="BH701" i="1"/>
  <c r="BG701" i="1"/>
  <c r="BF701" i="1"/>
  <c r="BE701" i="1"/>
  <c r="BD701" i="1"/>
  <c r="BC701" i="1"/>
  <c r="BB701" i="1"/>
  <c r="BA701" i="1"/>
  <c r="AZ701" i="1"/>
  <c r="AY701" i="1"/>
  <c r="AX701" i="1"/>
  <c r="AW701" i="1"/>
  <c r="AV701" i="1"/>
  <c r="AU701" i="1"/>
  <c r="AT701" i="1"/>
  <c r="AS701" i="1"/>
  <c r="AR701" i="1"/>
  <c r="AQ701" i="1"/>
  <c r="AP701" i="1"/>
  <c r="AO701" i="1"/>
  <c r="Z701" i="1" s="1"/>
  <c r="AN701" i="1"/>
  <c r="AM701" i="1"/>
  <c r="AL701" i="1"/>
  <c r="AK701" i="1"/>
  <c r="AH701" i="1"/>
  <c r="AF701" i="1"/>
  <c r="AE701" i="1"/>
  <c r="AI701" i="1" s="1"/>
  <c r="S701" i="1" s="1"/>
  <c r="AD701" i="1"/>
  <c r="AG701" i="1" s="1"/>
  <c r="AC701" i="1"/>
  <c r="AB701" i="1"/>
  <c r="AA701" i="1"/>
  <c r="BH700" i="1"/>
  <c r="BG700" i="1"/>
  <c r="BF700" i="1"/>
  <c r="BE700" i="1"/>
  <c r="BD700" i="1"/>
  <c r="BC700" i="1"/>
  <c r="BB700" i="1"/>
  <c r="BA700" i="1"/>
  <c r="AZ700" i="1"/>
  <c r="AY700" i="1"/>
  <c r="AX700" i="1"/>
  <c r="AW700" i="1"/>
  <c r="AV700" i="1"/>
  <c r="AU700" i="1"/>
  <c r="AT700" i="1"/>
  <c r="AS700" i="1"/>
  <c r="AR700" i="1"/>
  <c r="AQ700" i="1"/>
  <c r="AP700" i="1"/>
  <c r="AO700" i="1"/>
  <c r="AN700" i="1"/>
  <c r="AM700" i="1"/>
  <c r="AL700" i="1"/>
  <c r="Z700" i="1" s="1"/>
  <c r="AK700" i="1"/>
  <c r="AC700" i="1"/>
  <c r="AD700" i="1" s="1"/>
  <c r="AA700" i="1"/>
  <c r="AB700" i="1" s="1"/>
  <c r="BH699" i="1"/>
  <c r="BG699" i="1"/>
  <c r="BF699" i="1"/>
  <c r="BE699" i="1"/>
  <c r="BD699" i="1"/>
  <c r="BC699" i="1"/>
  <c r="BB699" i="1"/>
  <c r="BA699" i="1"/>
  <c r="AZ699" i="1"/>
  <c r="AY699" i="1"/>
  <c r="AX699" i="1"/>
  <c r="AW699" i="1"/>
  <c r="AV699" i="1"/>
  <c r="AU699" i="1"/>
  <c r="AT699" i="1"/>
  <c r="AS699" i="1"/>
  <c r="AR699" i="1"/>
  <c r="AQ699" i="1"/>
  <c r="AP699" i="1"/>
  <c r="AO699" i="1"/>
  <c r="AN699" i="1"/>
  <c r="AM699" i="1"/>
  <c r="AL699" i="1"/>
  <c r="AK699" i="1"/>
  <c r="Z699" i="1" s="1"/>
  <c r="AF699" i="1"/>
  <c r="AD699" i="1"/>
  <c r="AG699" i="1" s="1"/>
  <c r="AC699" i="1"/>
  <c r="AB699" i="1"/>
  <c r="AH699" i="1" s="1"/>
  <c r="AA699" i="1"/>
  <c r="BH698" i="1"/>
  <c r="BG698" i="1"/>
  <c r="BF698" i="1"/>
  <c r="BE698" i="1"/>
  <c r="BD698" i="1"/>
  <c r="BC698" i="1"/>
  <c r="BB698" i="1"/>
  <c r="BA698" i="1"/>
  <c r="AZ698" i="1"/>
  <c r="AY698" i="1"/>
  <c r="AX698" i="1"/>
  <c r="AW698" i="1"/>
  <c r="AV698" i="1"/>
  <c r="AU698" i="1"/>
  <c r="AT698" i="1"/>
  <c r="AS698" i="1"/>
  <c r="AR698" i="1"/>
  <c r="AQ698" i="1"/>
  <c r="AP698" i="1"/>
  <c r="AO698" i="1"/>
  <c r="AN698" i="1"/>
  <c r="Z698" i="1" s="1"/>
  <c r="AM698" i="1"/>
  <c r="AL698" i="1"/>
  <c r="AK698" i="1"/>
  <c r="AI698" i="1"/>
  <c r="AG698" i="1"/>
  <c r="AE698" i="1"/>
  <c r="AD698" i="1"/>
  <c r="AC698" i="1"/>
  <c r="AA698" i="1"/>
  <c r="AB698" i="1" s="1"/>
  <c r="S698" i="1"/>
  <c r="BH697" i="1"/>
  <c r="BG697" i="1"/>
  <c r="BF697" i="1"/>
  <c r="BE697" i="1"/>
  <c r="BD697" i="1"/>
  <c r="BC697" i="1"/>
  <c r="BB697" i="1"/>
  <c r="BA697" i="1"/>
  <c r="AZ697" i="1"/>
  <c r="AY697" i="1"/>
  <c r="AX697" i="1"/>
  <c r="AW697" i="1"/>
  <c r="AV697" i="1"/>
  <c r="AU697" i="1"/>
  <c r="AT697" i="1"/>
  <c r="AS697" i="1"/>
  <c r="AR697" i="1"/>
  <c r="AQ697" i="1"/>
  <c r="AP697" i="1"/>
  <c r="AO697" i="1"/>
  <c r="AN697" i="1"/>
  <c r="AM697" i="1"/>
  <c r="AL697" i="1"/>
  <c r="AK697" i="1"/>
  <c r="Z697" i="1" s="1"/>
  <c r="AD697" i="1"/>
  <c r="AE697" i="1" s="1"/>
  <c r="AI697" i="1" s="1"/>
  <c r="S697" i="1" s="1"/>
  <c r="AC697" i="1"/>
  <c r="AB697" i="1"/>
  <c r="AH697" i="1" s="1"/>
  <c r="AA697" i="1"/>
  <c r="BH696" i="1"/>
  <c r="BG696" i="1"/>
  <c r="BF696" i="1"/>
  <c r="BE696" i="1"/>
  <c r="BD696" i="1"/>
  <c r="BC696" i="1"/>
  <c r="BB696" i="1"/>
  <c r="BA696" i="1"/>
  <c r="AZ696" i="1"/>
  <c r="AY696" i="1"/>
  <c r="AX696" i="1"/>
  <c r="AW696" i="1"/>
  <c r="AV696" i="1"/>
  <c r="AU696" i="1"/>
  <c r="AT696" i="1"/>
  <c r="AS696" i="1"/>
  <c r="AR696" i="1"/>
  <c r="AQ696" i="1"/>
  <c r="AP696" i="1"/>
  <c r="AO696" i="1"/>
  <c r="AN696" i="1"/>
  <c r="AM696" i="1"/>
  <c r="AL696" i="1"/>
  <c r="AK696" i="1"/>
  <c r="Z696" i="1" s="1"/>
  <c r="AG696" i="1"/>
  <c r="AF696" i="1"/>
  <c r="AE696" i="1"/>
  <c r="AI696" i="1" s="1"/>
  <c r="S696" i="1" s="1"/>
  <c r="AD696" i="1"/>
  <c r="AC696" i="1"/>
  <c r="AB696" i="1"/>
  <c r="AH696" i="1" s="1"/>
  <c r="AA696" i="1"/>
  <c r="BH695" i="1"/>
  <c r="BG695" i="1"/>
  <c r="BF695" i="1"/>
  <c r="BE695" i="1"/>
  <c r="BD695" i="1"/>
  <c r="BC695" i="1"/>
  <c r="BB695" i="1"/>
  <c r="BA695" i="1"/>
  <c r="AZ695" i="1"/>
  <c r="AY695" i="1"/>
  <c r="AX695" i="1"/>
  <c r="AW695" i="1"/>
  <c r="AV695" i="1"/>
  <c r="AU695" i="1"/>
  <c r="AT695" i="1"/>
  <c r="AS695" i="1"/>
  <c r="AR695" i="1"/>
  <c r="AQ695" i="1"/>
  <c r="AP695" i="1"/>
  <c r="AO695" i="1"/>
  <c r="AN695" i="1"/>
  <c r="AM695" i="1"/>
  <c r="AL695" i="1"/>
  <c r="AK695" i="1"/>
  <c r="AI695" i="1"/>
  <c r="AH695" i="1"/>
  <c r="AG695" i="1"/>
  <c r="AE695" i="1"/>
  <c r="AD695" i="1"/>
  <c r="AC695" i="1"/>
  <c r="AB695" i="1"/>
  <c r="AF695" i="1" s="1"/>
  <c r="AA695" i="1"/>
  <c r="Z695" i="1"/>
  <c r="S695" i="1"/>
  <c r="BH694" i="1"/>
  <c r="BG694" i="1"/>
  <c r="BF694" i="1"/>
  <c r="BE694" i="1"/>
  <c r="BD694" i="1"/>
  <c r="BC694" i="1"/>
  <c r="BB694" i="1"/>
  <c r="BA694" i="1"/>
  <c r="AZ694" i="1"/>
  <c r="AY694" i="1"/>
  <c r="AX694" i="1"/>
  <c r="AW694" i="1"/>
  <c r="AV694" i="1"/>
  <c r="AU694" i="1"/>
  <c r="AT694" i="1"/>
  <c r="AS694" i="1"/>
  <c r="AR694" i="1"/>
  <c r="AQ694" i="1"/>
  <c r="AP694" i="1"/>
  <c r="AO694" i="1"/>
  <c r="AN694" i="1"/>
  <c r="AM694" i="1"/>
  <c r="AL694" i="1"/>
  <c r="AK694" i="1"/>
  <c r="Z694" i="1" s="1"/>
  <c r="AC694" i="1"/>
  <c r="AD694" i="1" s="1"/>
  <c r="AB694" i="1"/>
  <c r="AF694" i="1" s="1"/>
  <c r="AA694" i="1"/>
  <c r="BH693" i="1"/>
  <c r="BG693" i="1"/>
  <c r="BF693" i="1"/>
  <c r="BE693" i="1"/>
  <c r="BD693" i="1"/>
  <c r="BC693" i="1"/>
  <c r="BB693" i="1"/>
  <c r="BA693" i="1"/>
  <c r="AZ693" i="1"/>
  <c r="AY693" i="1"/>
  <c r="AX693" i="1"/>
  <c r="AW693" i="1"/>
  <c r="AV693" i="1"/>
  <c r="AU693" i="1"/>
  <c r="AT693" i="1"/>
  <c r="AS693" i="1"/>
  <c r="AR693" i="1"/>
  <c r="AQ693" i="1"/>
  <c r="AP693" i="1"/>
  <c r="AO693" i="1"/>
  <c r="Z693" i="1" s="1"/>
  <c r="AN693" i="1"/>
  <c r="AM693" i="1"/>
  <c r="AL693" i="1"/>
  <c r="AK693" i="1"/>
  <c r="AH693" i="1"/>
  <c r="AF693" i="1"/>
  <c r="AE693" i="1"/>
  <c r="AI693" i="1" s="1"/>
  <c r="S693" i="1" s="1"/>
  <c r="AD693" i="1"/>
  <c r="AG693" i="1" s="1"/>
  <c r="AC693" i="1"/>
  <c r="AB693" i="1"/>
  <c r="AA693" i="1"/>
  <c r="BH692" i="1"/>
  <c r="BG692" i="1"/>
  <c r="BF692" i="1"/>
  <c r="BE692" i="1"/>
  <c r="BD692" i="1"/>
  <c r="BC692" i="1"/>
  <c r="BB692" i="1"/>
  <c r="BA692" i="1"/>
  <c r="AZ692" i="1"/>
  <c r="AY692" i="1"/>
  <c r="AX692" i="1"/>
  <c r="AW692" i="1"/>
  <c r="AV692" i="1"/>
  <c r="AU692" i="1"/>
  <c r="AT692" i="1"/>
  <c r="AS692" i="1"/>
  <c r="AR692" i="1"/>
  <c r="AQ692" i="1"/>
  <c r="AP692" i="1"/>
  <c r="AO692" i="1"/>
  <c r="AN692" i="1"/>
  <c r="AM692" i="1"/>
  <c r="AL692" i="1"/>
  <c r="Z692" i="1" s="1"/>
  <c r="AK692" i="1"/>
  <c r="AC692" i="1"/>
  <c r="AD692" i="1" s="1"/>
  <c r="AA692" i="1"/>
  <c r="AB692" i="1" s="1"/>
  <c r="BH691" i="1"/>
  <c r="BG691" i="1"/>
  <c r="BF691" i="1"/>
  <c r="BE691" i="1"/>
  <c r="BD691" i="1"/>
  <c r="BC691" i="1"/>
  <c r="BB691" i="1"/>
  <c r="BA691" i="1"/>
  <c r="AZ691" i="1"/>
  <c r="AY691" i="1"/>
  <c r="AX691" i="1"/>
  <c r="AW691" i="1"/>
  <c r="AV691" i="1"/>
  <c r="AU691" i="1"/>
  <c r="AT691" i="1"/>
  <c r="AS691" i="1"/>
  <c r="AR691" i="1"/>
  <c r="AQ691" i="1"/>
  <c r="AP691" i="1"/>
  <c r="AO691" i="1"/>
  <c r="AN691" i="1"/>
  <c r="AM691" i="1"/>
  <c r="AL691" i="1"/>
  <c r="AK691" i="1"/>
  <c r="Z691" i="1" s="1"/>
  <c r="AF691" i="1"/>
  <c r="AD691" i="1"/>
  <c r="AG691" i="1" s="1"/>
  <c r="AC691" i="1"/>
  <c r="AB691" i="1"/>
  <c r="AH691" i="1" s="1"/>
  <c r="AA691" i="1"/>
  <c r="BH690" i="1"/>
  <c r="BG690" i="1"/>
  <c r="BF690" i="1"/>
  <c r="BE690" i="1"/>
  <c r="BD690" i="1"/>
  <c r="BC690" i="1"/>
  <c r="BB690" i="1"/>
  <c r="BA690" i="1"/>
  <c r="AZ690" i="1"/>
  <c r="AY690" i="1"/>
  <c r="AX690" i="1"/>
  <c r="AW690" i="1"/>
  <c r="AV690" i="1"/>
  <c r="AU690" i="1"/>
  <c r="AT690" i="1"/>
  <c r="AS690" i="1"/>
  <c r="AR690" i="1"/>
  <c r="AQ690" i="1"/>
  <c r="AP690" i="1"/>
  <c r="AO690" i="1"/>
  <c r="AN690" i="1"/>
  <c r="Z690" i="1" s="1"/>
  <c r="AM690" i="1"/>
  <c r="AL690" i="1"/>
  <c r="AK690" i="1"/>
  <c r="AI690" i="1"/>
  <c r="AG690" i="1"/>
  <c r="AE690" i="1"/>
  <c r="AD690" i="1"/>
  <c r="AC690" i="1"/>
  <c r="AA690" i="1"/>
  <c r="AB690" i="1" s="1"/>
  <c r="S690" i="1"/>
  <c r="BH689" i="1"/>
  <c r="BG689" i="1"/>
  <c r="BF689" i="1"/>
  <c r="BE689" i="1"/>
  <c r="BD689" i="1"/>
  <c r="BC689" i="1"/>
  <c r="BB689" i="1"/>
  <c r="BA689" i="1"/>
  <c r="AZ689" i="1"/>
  <c r="AY689" i="1"/>
  <c r="AX689" i="1"/>
  <c r="AW689" i="1"/>
  <c r="AV689" i="1"/>
  <c r="AU689" i="1"/>
  <c r="AT689" i="1"/>
  <c r="AS689" i="1"/>
  <c r="AR689" i="1"/>
  <c r="AQ689" i="1"/>
  <c r="AP689" i="1"/>
  <c r="AO689" i="1"/>
  <c r="AN689" i="1"/>
  <c r="AM689" i="1"/>
  <c r="AL689" i="1"/>
  <c r="AK689" i="1"/>
  <c r="Z689" i="1" s="1"/>
  <c r="AD689" i="1"/>
  <c r="AE689" i="1" s="1"/>
  <c r="AI689" i="1" s="1"/>
  <c r="S689" i="1" s="1"/>
  <c r="AC689" i="1"/>
  <c r="AB689" i="1"/>
  <c r="AH689" i="1" s="1"/>
  <c r="AA689" i="1"/>
  <c r="BH688" i="1"/>
  <c r="BG688" i="1"/>
  <c r="BF688" i="1"/>
  <c r="BE688" i="1"/>
  <c r="BD688" i="1"/>
  <c r="BC688" i="1"/>
  <c r="BB688" i="1"/>
  <c r="BA688" i="1"/>
  <c r="AZ688" i="1"/>
  <c r="AY688" i="1"/>
  <c r="AX688" i="1"/>
  <c r="AW688" i="1"/>
  <c r="AV688" i="1"/>
  <c r="AU688" i="1"/>
  <c r="AT688" i="1"/>
  <c r="AS688" i="1"/>
  <c r="AR688" i="1"/>
  <c r="AQ688" i="1"/>
  <c r="AP688" i="1"/>
  <c r="AO688" i="1"/>
  <c r="AN688" i="1"/>
  <c r="AM688" i="1"/>
  <c r="AL688" i="1"/>
  <c r="AK688" i="1"/>
  <c r="Z688" i="1" s="1"/>
  <c r="AG688" i="1"/>
  <c r="AF688" i="1"/>
  <c r="AE688" i="1"/>
  <c r="AI688" i="1" s="1"/>
  <c r="S688" i="1" s="1"/>
  <c r="AD688" i="1"/>
  <c r="AC688" i="1"/>
  <c r="AB688" i="1"/>
  <c r="AH688" i="1" s="1"/>
  <c r="AA688" i="1"/>
  <c r="BH687" i="1"/>
  <c r="BG687" i="1"/>
  <c r="BF687" i="1"/>
  <c r="BE687" i="1"/>
  <c r="BD687" i="1"/>
  <c r="BC687" i="1"/>
  <c r="BB687" i="1"/>
  <c r="BA687" i="1"/>
  <c r="AZ687" i="1"/>
  <c r="AY687" i="1"/>
  <c r="AX687" i="1"/>
  <c r="AW687" i="1"/>
  <c r="AV687" i="1"/>
  <c r="AU687" i="1"/>
  <c r="AT687" i="1"/>
  <c r="AS687" i="1"/>
  <c r="AR687" i="1"/>
  <c r="AQ687" i="1"/>
  <c r="AP687" i="1"/>
  <c r="AO687" i="1"/>
  <c r="AN687" i="1"/>
  <c r="AM687" i="1"/>
  <c r="AL687" i="1"/>
  <c r="AK687" i="1"/>
  <c r="AI687" i="1"/>
  <c r="AH687" i="1"/>
  <c r="AG687" i="1"/>
  <c r="AE687" i="1"/>
  <c r="AD687" i="1"/>
  <c r="AC687" i="1"/>
  <c r="AB687" i="1"/>
  <c r="AF687" i="1" s="1"/>
  <c r="AA687" i="1"/>
  <c r="Z687" i="1"/>
  <c r="S687" i="1"/>
  <c r="BH686" i="1"/>
  <c r="BG686" i="1"/>
  <c r="BF686" i="1"/>
  <c r="BE686" i="1"/>
  <c r="BD686" i="1"/>
  <c r="BC686" i="1"/>
  <c r="BB686" i="1"/>
  <c r="BA686" i="1"/>
  <c r="AZ686" i="1"/>
  <c r="AY686" i="1"/>
  <c r="AX686" i="1"/>
  <c r="AW686" i="1"/>
  <c r="AV686" i="1"/>
  <c r="AU686" i="1"/>
  <c r="AT686" i="1"/>
  <c r="AS686" i="1"/>
  <c r="AR686" i="1"/>
  <c r="AQ686" i="1"/>
  <c r="AP686" i="1"/>
  <c r="AO686" i="1"/>
  <c r="AN686" i="1"/>
  <c r="AM686" i="1"/>
  <c r="AL686" i="1"/>
  <c r="AK686" i="1"/>
  <c r="Z686" i="1" s="1"/>
  <c r="AC686" i="1"/>
  <c r="AD686" i="1" s="1"/>
  <c r="AB686" i="1"/>
  <c r="AF686" i="1" s="1"/>
  <c r="AA686" i="1"/>
  <c r="BH685" i="1"/>
  <c r="BG685" i="1"/>
  <c r="BF685" i="1"/>
  <c r="BE685" i="1"/>
  <c r="BD685" i="1"/>
  <c r="BC685" i="1"/>
  <c r="BB685" i="1"/>
  <c r="BA685" i="1"/>
  <c r="AZ685" i="1"/>
  <c r="AY685" i="1"/>
  <c r="AX685" i="1"/>
  <c r="AW685" i="1"/>
  <c r="AV685" i="1"/>
  <c r="AU685" i="1"/>
  <c r="AT685" i="1"/>
  <c r="AS685" i="1"/>
  <c r="AR685" i="1"/>
  <c r="AQ685" i="1"/>
  <c r="AP685" i="1"/>
  <c r="AO685" i="1"/>
  <c r="Z685" i="1" s="1"/>
  <c r="AN685" i="1"/>
  <c r="AM685" i="1"/>
  <c r="AL685" i="1"/>
  <c r="AK685" i="1"/>
  <c r="AH685" i="1"/>
  <c r="AF685" i="1"/>
  <c r="AE685" i="1"/>
  <c r="AI685" i="1" s="1"/>
  <c r="S685" i="1" s="1"/>
  <c r="AD685" i="1"/>
  <c r="AG685" i="1" s="1"/>
  <c r="AC685" i="1"/>
  <c r="AB685" i="1"/>
  <c r="AA685" i="1"/>
  <c r="BH684" i="1"/>
  <c r="BG684" i="1"/>
  <c r="BF684" i="1"/>
  <c r="BE684" i="1"/>
  <c r="BD684" i="1"/>
  <c r="BC684" i="1"/>
  <c r="BB684" i="1"/>
  <c r="BA684" i="1"/>
  <c r="AZ684" i="1"/>
  <c r="AY684" i="1"/>
  <c r="AX684" i="1"/>
  <c r="AW684" i="1"/>
  <c r="AV684" i="1"/>
  <c r="AU684" i="1"/>
  <c r="AT684" i="1"/>
  <c r="AS684" i="1"/>
  <c r="AR684" i="1"/>
  <c r="AQ684" i="1"/>
  <c r="AP684" i="1"/>
  <c r="AO684" i="1"/>
  <c r="AN684" i="1"/>
  <c r="AM684" i="1"/>
  <c r="AL684" i="1"/>
  <c r="Z684" i="1" s="1"/>
  <c r="AK684" i="1"/>
  <c r="AC684" i="1"/>
  <c r="AD684" i="1" s="1"/>
  <c r="AA684" i="1"/>
  <c r="AB684" i="1" s="1"/>
  <c r="BH683" i="1"/>
  <c r="BG683" i="1"/>
  <c r="BF683" i="1"/>
  <c r="BE683" i="1"/>
  <c r="BD683" i="1"/>
  <c r="BC683" i="1"/>
  <c r="BB683" i="1"/>
  <c r="BA683" i="1"/>
  <c r="AZ683" i="1"/>
  <c r="AY683" i="1"/>
  <c r="AX683" i="1"/>
  <c r="AW683" i="1"/>
  <c r="AV683" i="1"/>
  <c r="AU683" i="1"/>
  <c r="AT683" i="1"/>
  <c r="AS683" i="1"/>
  <c r="AR683" i="1"/>
  <c r="AQ683" i="1"/>
  <c r="AP683" i="1"/>
  <c r="AO683" i="1"/>
  <c r="AN683" i="1"/>
  <c r="AM683" i="1"/>
  <c r="AL683" i="1"/>
  <c r="AK683" i="1"/>
  <c r="Z683" i="1" s="1"/>
  <c r="AF683" i="1"/>
  <c r="AD683" i="1"/>
  <c r="AG683" i="1" s="1"/>
  <c r="AC683" i="1"/>
  <c r="AB683" i="1"/>
  <c r="AH683" i="1" s="1"/>
  <c r="AA683" i="1"/>
  <c r="BH682" i="1"/>
  <c r="BG682" i="1"/>
  <c r="BF682" i="1"/>
  <c r="BE682" i="1"/>
  <c r="BD682" i="1"/>
  <c r="BC682" i="1"/>
  <c r="BB682" i="1"/>
  <c r="BA682" i="1"/>
  <c r="AZ682" i="1"/>
  <c r="AY682" i="1"/>
  <c r="AX682" i="1"/>
  <c r="AW682" i="1"/>
  <c r="AV682" i="1"/>
  <c r="AU682" i="1"/>
  <c r="AT682" i="1"/>
  <c r="AS682" i="1"/>
  <c r="AR682" i="1"/>
  <c r="AQ682" i="1"/>
  <c r="AP682" i="1"/>
  <c r="AO682" i="1"/>
  <c r="AN682" i="1"/>
  <c r="Z682" i="1" s="1"/>
  <c r="AM682" i="1"/>
  <c r="AL682" i="1"/>
  <c r="AK682" i="1"/>
  <c r="AI682" i="1"/>
  <c r="AG682" i="1"/>
  <c r="AE682" i="1"/>
  <c r="AD682" i="1"/>
  <c r="AC682" i="1"/>
  <c r="AA682" i="1"/>
  <c r="AB682" i="1" s="1"/>
  <c r="S682" i="1"/>
  <c r="BH681" i="1"/>
  <c r="BG681" i="1"/>
  <c r="BF681" i="1"/>
  <c r="BE681" i="1"/>
  <c r="BD681" i="1"/>
  <c r="BC681" i="1"/>
  <c r="BB681" i="1"/>
  <c r="BA681" i="1"/>
  <c r="AZ681" i="1"/>
  <c r="AY681" i="1"/>
  <c r="AX681" i="1"/>
  <c r="AW681" i="1"/>
  <c r="AV681" i="1"/>
  <c r="AU681" i="1"/>
  <c r="AT681" i="1"/>
  <c r="AS681" i="1"/>
  <c r="AR681" i="1"/>
  <c r="AQ681" i="1"/>
  <c r="AP681" i="1"/>
  <c r="AO681" i="1"/>
  <c r="AN681" i="1"/>
  <c r="AM681" i="1"/>
  <c r="AL681" i="1"/>
  <c r="AK681" i="1"/>
  <c r="Z681" i="1" s="1"/>
  <c r="AD681" i="1"/>
  <c r="AE681" i="1" s="1"/>
  <c r="AI681" i="1" s="1"/>
  <c r="S681" i="1" s="1"/>
  <c r="AC681" i="1"/>
  <c r="AB681" i="1"/>
  <c r="AH681" i="1" s="1"/>
  <c r="AA681" i="1"/>
  <c r="BH680" i="1"/>
  <c r="BG680" i="1"/>
  <c r="BF680" i="1"/>
  <c r="BE680" i="1"/>
  <c r="BD680" i="1"/>
  <c r="BC680" i="1"/>
  <c r="BB680" i="1"/>
  <c r="BA680" i="1"/>
  <c r="AZ680" i="1"/>
  <c r="AY680" i="1"/>
  <c r="AX680" i="1"/>
  <c r="AW680" i="1"/>
  <c r="AV680" i="1"/>
  <c r="AU680" i="1"/>
  <c r="AT680" i="1"/>
  <c r="AS680" i="1"/>
  <c r="AR680" i="1"/>
  <c r="AQ680" i="1"/>
  <c r="AP680" i="1"/>
  <c r="AO680" i="1"/>
  <c r="AN680" i="1"/>
  <c r="AM680" i="1"/>
  <c r="AL680" i="1"/>
  <c r="AK680" i="1"/>
  <c r="Z680" i="1" s="1"/>
  <c r="AG680" i="1"/>
  <c r="AF680" i="1"/>
  <c r="AE680" i="1"/>
  <c r="AI680" i="1" s="1"/>
  <c r="S680" i="1" s="1"/>
  <c r="AD680" i="1"/>
  <c r="AC680" i="1"/>
  <c r="AB680" i="1"/>
  <c r="AH680" i="1" s="1"/>
  <c r="AA680" i="1"/>
  <c r="BH679" i="1"/>
  <c r="BG679" i="1"/>
  <c r="BF679" i="1"/>
  <c r="BE679" i="1"/>
  <c r="BD679" i="1"/>
  <c r="BC679" i="1"/>
  <c r="BB679" i="1"/>
  <c r="BA679" i="1"/>
  <c r="AZ679" i="1"/>
  <c r="AY679" i="1"/>
  <c r="AX679" i="1"/>
  <c r="AW679" i="1"/>
  <c r="AV679" i="1"/>
  <c r="AU679" i="1"/>
  <c r="AT679" i="1"/>
  <c r="AS679" i="1"/>
  <c r="AR679" i="1"/>
  <c r="AQ679" i="1"/>
  <c r="AP679" i="1"/>
  <c r="AO679" i="1"/>
  <c r="AN679" i="1"/>
  <c r="AM679" i="1"/>
  <c r="AL679" i="1"/>
  <c r="AK679" i="1"/>
  <c r="AI679" i="1"/>
  <c r="AH679" i="1"/>
  <c r="AG679" i="1"/>
  <c r="AE679" i="1"/>
  <c r="AD679" i="1"/>
  <c r="AC679" i="1"/>
  <c r="AB679" i="1"/>
  <c r="AF679" i="1" s="1"/>
  <c r="AA679" i="1"/>
  <c r="Z679" i="1"/>
  <c r="S679" i="1"/>
  <c r="BH678" i="1"/>
  <c r="BG678" i="1"/>
  <c r="BF678" i="1"/>
  <c r="BE678" i="1"/>
  <c r="BD678" i="1"/>
  <c r="BC678" i="1"/>
  <c r="BB678" i="1"/>
  <c r="BA678" i="1"/>
  <c r="AZ678" i="1"/>
  <c r="AY678" i="1"/>
  <c r="AX678" i="1"/>
  <c r="AW678" i="1"/>
  <c r="AV678" i="1"/>
  <c r="AU678" i="1"/>
  <c r="AT678" i="1"/>
  <c r="AS678" i="1"/>
  <c r="AR678" i="1"/>
  <c r="AQ678" i="1"/>
  <c r="AP678" i="1"/>
  <c r="AO678" i="1"/>
  <c r="AN678" i="1"/>
  <c r="AM678" i="1"/>
  <c r="AL678" i="1"/>
  <c r="AK678" i="1"/>
  <c r="Z678" i="1" s="1"/>
  <c r="AC678" i="1"/>
  <c r="AD678" i="1" s="1"/>
  <c r="AB678" i="1"/>
  <c r="AF678" i="1" s="1"/>
  <c r="AA678" i="1"/>
  <c r="BH677" i="1"/>
  <c r="BG677" i="1"/>
  <c r="BF677" i="1"/>
  <c r="BE677" i="1"/>
  <c r="BD677" i="1"/>
  <c r="BC677" i="1"/>
  <c r="BB677" i="1"/>
  <c r="BA677" i="1"/>
  <c r="AZ677" i="1"/>
  <c r="AY677" i="1"/>
  <c r="AX677" i="1"/>
  <c r="AW677" i="1"/>
  <c r="AV677" i="1"/>
  <c r="AU677" i="1"/>
  <c r="AT677" i="1"/>
  <c r="AS677" i="1"/>
  <c r="AR677" i="1"/>
  <c r="AQ677" i="1"/>
  <c r="AP677" i="1"/>
  <c r="AO677" i="1"/>
  <c r="Z677" i="1" s="1"/>
  <c r="AN677" i="1"/>
  <c r="AM677" i="1"/>
  <c r="AL677" i="1"/>
  <c r="AK677" i="1"/>
  <c r="AH677" i="1"/>
  <c r="AF677" i="1"/>
  <c r="AE677" i="1"/>
  <c r="AI677" i="1" s="1"/>
  <c r="S677" i="1" s="1"/>
  <c r="AD677" i="1"/>
  <c r="AG677" i="1" s="1"/>
  <c r="AC677" i="1"/>
  <c r="AB677" i="1"/>
  <c r="AA677" i="1"/>
  <c r="BH676" i="1"/>
  <c r="BG676" i="1"/>
  <c r="BF676" i="1"/>
  <c r="BE676" i="1"/>
  <c r="BD676" i="1"/>
  <c r="BC676" i="1"/>
  <c r="BB676" i="1"/>
  <c r="BA676" i="1"/>
  <c r="AZ676" i="1"/>
  <c r="AY676" i="1"/>
  <c r="AX676" i="1"/>
  <c r="AW676" i="1"/>
  <c r="AV676" i="1"/>
  <c r="AU676" i="1"/>
  <c r="AT676" i="1"/>
  <c r="AS676" i="1"/>
  <c r="AR676" i="1"/>
  <c r="AQ676" i="1"/>
  <c r="AP676" i="1"/>
  <c r="AO676" i="1"/>
  <c r="AN676" i="1"/>
  <c r="AM676" i="1"/>
  <c r="AL676" i="1"/>
  <c r="Z676" i="1" s="1"/>
  <c r="AK676" i="1"/>
  <c r="AC676" i="1"/>
  <c r="AD676" i="1" s="1"/>
  <c r="AA676" i="1"/>
  <c r="AB676" i="1" s="1"/>
  <c r="BH675" i="1"/>
  <c r="BG675" i="1"/>
  <c r="BF675" i="1"/>
  <c r="BE675" i="1"/>
  <c r="BD675" i="1"/>
  <c r="BC675" i="1"/>
  <c r="BB675" i="1"/>
  <c r="BA675" i="1"/>
  <c r="AZ675" i="1"/>
  <c r="AY675" i="1"/>
  <c r="AX675" i="1"/>
  <c r="AW675" i="1"/>
  <c r="AV675" i="1"/>
  <c r="AU675" i="1"/>
  <c r="AT675" i="1"/>
  <c r="AS675" i="1"/>
  <c r="AR675" i="1"/>
  <c r="AQ675" i="1"/>
  <c r="AP675" i="1"/>
  <c r="AO675" i="1"/>
  <c r="AN675" i="1"/>
  <c r="AM675" i="1"/>
  <c r="AL675" i="1"/>
  <c r="AK675" i="1"/>
  <c r="Z675" i="1" s="1"/>
  <c r="AF675" i="1"/>
  <c r="AD675" i="1"/>
  <c r="AG675" i="1" s="1"/>
  <c r="AC675" i="1"/>
  <c r="AB675" i="1"/>
  <c r="AH675" i="1" s="1"/>
  <c r="AA675" i="1"/>
  <c r="BH674" i="1"/>
  <c r="BG674" i="1"/>
  <c r="BF674" i="1"/>
  <c r="BE674" i="1"/>
  <c r="BD674" i="1"/>
  <c r="BC674" i="1"/>
  <c r="BB674" i="1"/>
  <c r="BA674" i="1"/>
  <c r="AZ674" i="1"/>
  <c r="AY674" i="1"/>
  <c r="AX674" i="1"/>
  <c r="AW674" i="1"/>
  <c r="AV674" i="1"/>
  <c r="AU674" i="1"/>
  <c r="AT674" i="1"/>
  <c r="AS674" i="1"/>
  <c r="AR674" i="1"/>
  <c r="AQ674" i="1"/>
  <c r="AP674" i="1"/>
  <c r="AO674" i="1"/>
  <c r="Z674" i="1" s="1"/>
  <c r="AN674" i="1"/>
  <c r="AM674" i="1"/>
  <c r="AL674" i="1"/>
  <c r="AK674" i="1"/>
  <c r="AI674" i="1"/>
  <c r="AG674" i="1"/>
  <c r="AE674" i="1"/>
  <c r="AD674" i="1"/>
  <c r="AC674" i="1"/>
  <c r="AA674" i="1"/>
  <c r="AB674" i="1" s="1"/>
  <c r="S674" i="1"/>
  <c r="BH673" i="1"/>
  <c r="BG673" i="1"/>
  <c r="BF673" i="1"/>
  <c r="BE673" i="1"/>
  <c r="BD673" i="1"/>
  <c r="BC673" i="1"/>
  <c r="BB673" i="1"/>
  <c r="BA673" i="1"/>
  <c r="AZ673" i="1"/>
  <c r="AY673" i="1"/>
  <c r="AX673" i="1"/>
  <c r="AW673" i="1"/>
  <c r="AV673" i="1"/>
  <c r="AU673" i="1"/>
  <c r="AT673" i="1"/>
  <c r="AS673" i="1"/>
  <c r="AR673" i="1"/>
  <c r="AQ673" i="1"/>
  <c r="AP673" i="1"/>
  <c r="AO673" i="1"/>
  <c r="AN673" i="1"/>
  <c r="AM673" i="1"/>
  <c r="AL673" i="1"/>
  <c r="AK673" i="1"/>
  <c r="Z673" i="1" s="1"/>
  <c r="AD673" i="1"/>
  <c r="AE673" i="1" s="1"/>
  <c r="AI673" i="1" s="1"/>
  <c r="S673" i="1" s="1"/>
  <c r="AC673" i="1"/>
  <c r="AB673" i="1"/>
  <c r="AH673" i="1" s="1"/>
  <c r="AA673" i="1"/>
  <c r="BH672" i="1"/>
  <c r="BG672" i="1"/>
  <c r="BF672" i="1"/>
  <c r="BE672" i="1"/>
  <c r="BD672" i="1"/>
  <c r="BC672" i="1"/>
  <c r="BB672" i="1"/>
  <c r="BA672" i="1"/>
  <c r="AZ672" i="1"/>
  <c r="AY672" i="1"/>
  <c r="AX672" i="1"/>
  <c r="AW672" i="1"/>
  <c r="AV672" i="1"/>
  <c r="AU672" i="1"/>
  <c r="AT672" i="1"/>
  <c r="AS672" i="1"/>
  <c r="AR672" i="1"/>
  <c r="AQ672" i="1"/>
  <c r="AP672" i="1"/>
  <c r="AO672" i="1"/>
  <c r="AN672" i="1"/>
  <c r="AM672" i="1"/>
  <c r="AL672" i="1"/>
  <c r="AK672" i="1"/>
  <c r="Z672" i="1" s="1"/>
  <c r="AG672" i="1"/>
  <c r="AF672" i="1"/>
  <c r="AE672" i="1"/>
  <c r="AI672" i="1" s="1"/>
  <c r="S672" i="1" s="1"/>
  <c r="AD672" i="1"/>
  <c r="AC672" i="1"/>
  <c r="AB672" i="1"/>
  <c r="AH672" i="1" s="1"/>
  <c r="AA672" i="1"/>
  <c r="BH671" i="1"/>
  <c r="BG671" i="1"/>
  <c r="BF671" i="1"/>
  <c r="BE671" i="1"/>
  <c r="BD671" i="1"/>
  <c r="BC671" i="1"/>
  <c r="BB671" i="1"/>
  <c r="BA671" i="1"/>
  <c r="AZ671" i="1"/>
  <c r="AY671" i="1"/>
  <c r="AX671" i="1"/>
  <c r="AW671" i="1"/>
  <c r="AV671" i="1"/>
  <c r="AU671" i="1"/>
  <c r="AT671" i="1"/>
  <c r="AS671" i="1"/>
  <c r="AR671" i="1"/>
  <c r="AQ671" i="1"/>
  <c r="AP671" i="1"/>
  <c r="AO671" i="1"/>
  <c r="AN671" i="1"/>
  <c r="AM671" i="1"/>
  <c r="AL671" i="1"/>
  <c r="AK671" i="1"/>
  <c r="AI671" i="1"/>
  <c r="AH671" i="1"/>
  <c r="AG671" i="1"/>
  <c r="AE671" i="1"/>
  <c r="AD671" i="1"/>
  <c r="AC671" i="1"/>
  <c r="AB671" i="1"/>
  <c r="AF671" i="1" s="1"/>
  <c r="AA671" i="1"/>
  <c r="Z671" i="1"/>
  <c r="S671" i="1"/>
  <c r="BH670" i="1"/>
  <c r="BG670" i="1"/>
  <c r="BF670" i="1"/>
  <c r="BE670" i="1"/>
  <c r="BD670" i="1"/>
  <c r="BC670" i="1"/>
  <c r="BB670" i="1"/>
  <c r="BA670" i="1"/>
  <c r="AZ670" i="1"/>
  <c r="AY670" i="1"/>
  <c r="AX670" i="1"/>
  <c r="AW670" i="1"/>
  <c r="AV670" i="1"/>
  <c r="AU670" i="1"/>
  <c r="AT670" i="1"/>
  <c r="AS670" i="1"/>
  <c r="AR670" i="1"/>
  <c r="AQ670" i="1"/>
  <c r="AP670" i="1"/>
  <c r="AO670" i="1"/>
  <c r="AN670" i="1"/>
  <c r="AM670" i="1"/>
  <c r="AL670" i="1"/>
  <c r="AK670" i="1"/>
  <c r="Z670" i="1" s="1"/>
  <c r="AC670" i="1"/>
  <c r="AD670" i="1" s="1"/>
  <c r="AB670" i="1"/>
  <c r="AF670" i="1" s="1"/>
  <c r="AA670" i="1"/>
  <c r="BH669" i="1"/>
  <c r="BG669" i="1"/>
  <c r="BF669" i="1"/>
  <c r="BE669" i="1"/>
  <c r="BD669" i="1"/>
  <c r="BC669" i="1"/>
  <c r="BB669" i="1"/>
  <c r="BA669" i="1"/>
  <c r="AZ669" i="1"/>
  <c r="AY669" i="1"/>
  <c r="AX669" i="1"/>
  <c r="AW669" i="1"/>
  <c r="AV669" i="1"/>
  <c r="AU669" i="1"/>
  <c r="AT669" i="1"/>
  <c r="AS669" i="1"/>
  <c r="AR669" i="1"/>
  <c r="AQ669" i="1"/>
  <c r="AP669" i="1"/>
  <c r="AO669" i="1"/>
  <c r="Z669" i="1" s="1"/>
  <c r="AN669" i="1"/>
  <c r="AM669" i="1"/>
  <c r="AL669" i="1"/>
  <c r="AK669" i="1"/>
  <c r="AH669" i="1"/>
  <c r="AG669" i="1"/>
  <c r="AF669" i="1"/>
  <c r="AE669" i="1"/>
  <c r="AI669" i="1" s="1"/>
  <c r="S669" i="1" s="1"/>
  <c r="AD669" i="1"/>
  <c r="AC669" i="1"/>
  <c r="AB669" i="1"/>
  <c r="AA669" i="1"/>
  <c r="BH668" i="1"/>
  <c r="BG668" i="1"/>
  <c r="BF668" i="1"/>
  <c r="BE668" i="1"/>
  <c r="BD668" i="1"/>
  <c r="BC668" i="1"/>
  <c r="BB668" i="1"/>
  <c r="BA668" i="1"/>
  <c r="AZ668" i="1"/>
  <c r="AY668" i="1"/>
  <c r="AX668" i="1"/>
  <c r="AW668" i="1"/>
  <c r="AV668" i="1"/>
  <c r="AU668" i="1"/>
  <c r="AT668" i="1"/>
  <c r="AS668" i="1"/>
  <c r="AR668" i="1"/>
  <c r="AQ668" i="1"/>
  <c r="AP668" i="1"/>
  <c r="AO668" i="1"/>
  <c r="AN668" i="1"/>
  <c r="AM668" i="1"/>
  <c r="AL668" i="1"/>
  <c r="Z668" i="1" s="1"/>
  <c r="AK668" i="1"/>
  <c r="AC668" i="1"/>
  <c r="AD668" i="1" s="1"/>
  <c r="AA668" i="1"/>
  <c r="AB668" i="1" s="1"/>
  <c r="BH667" i="1"/>
  <c r="BG667" i="1"/>
  <c r="BF667" i="1"/>
  <c r="BE667" i="1"/>
  <c r="BD667" i="1"/>
  <c r="BC667" i="1"/>
  <c r="BB667" i="1"/>
  <c r="BA667" i="1"/>
  <c r="AZ667" i="1"/>
  <c r="AY667" i="1"/>
  <c r="AX667" i="1"/>
  <c r="AW667" i="1"/>
  <c r="AV667" i="1"/>
  <c r="AU667" i="1"/>
  <c r="AT667" i="1"/>
  <c r="AS667" i="1"/>
  <c r="AR667" i="1"/>
  <c r="AQ667" i="1"/>
  <c r="AP667" i="1"/>
  <c r="AO667" i="1"/>
  <c r="AN667" i="1"/>
  <c r="AM667" i="1"/>
  <c r="AL667" i="1"/>
  <c r="AK667" i="1"/>
  <c r="Z667" i="1" s="1"/>
  <c r="AF667" i="1"/>
  <c r="AD667" i="1"/>
  <c r="AG667" i="1" s="1"/>
  <c r="AC667" i="1"/>
  <c r="AB667" i="1"/>
  <c r="AH667" i="1" s="1"/>
  <c r="AA667" i="1"/>
  <c r="BH666" i="1"/>
  <c r="BG666" i="1"/>
  <c r="BF666" i="1"/>
  <c r="BE666" i="1"/>
  <c r="BD666" i="1"/>
  <c r="BC666" i="1"/>
  <c r="BB666" i="1"/>
  <c r="BA666" i="1"/>
  <c r="AZ666" i="1"/>
  <c r="AY666" i="1"/>
  <c r="AX666" i="1"/>
  <c r="AW666" i="1"/>
  <c r="AV666" i="1"/>
  <c r="AU666" i="1"/>
  <c r="AT666" i="1"/>
  <c r="AS666" i="1"/>
  <c r="AR666" i="1"/>
  <c r="AQ666" i="1"/>
  <c r="AP666" i="1"/>
  <c r="AO666" i="1"/>
  <c r="Z666" i="1" s="1"/>
  <c r="AN666" i="1"/>
  <c r="AM666" i="1"/>
  <c r="AL666" i="1"/>
  <c r="AK666" i="1"/>
  <c r="AI666" i="1"/>
  <c r="AG666" i="1"/>
  <c r="AE666" i="1"/>
  <c r="AD666" i="1"/>
  <c r="AC666" i="1"/>
  <c r="AA666" i="1"/>
  <c r="AB666" i="1" s="1"/>
  <c r="S666" i="1"/>
  <c r="BH665" i="1"/>
  <c r="BG665" i="1"/>
  <c r="BF665" i="1"/>
  <c r="BE665" i="1"/>
  <c r="BD665" i="1"/>
  <c r="BC665" i="1"/>
  <c r="BB665" i="1"/>
  <c r="BA665" i="1"/>
  <c r="AZ665" i="1"/>
  <c r="AY665" i="1"/>
  <c r="AX665" i="1"/>
  <c r="AW665" i="1"/>
  <c r="AV665" i="1"/>
  <c r="AU665" i="1"/>
  <c r="AT665" i="1"/>
  <c r="AS665" i="1"/>
  <c r="AR665" i="1"/>
  <c r="AQ665" i="1"/>
  <c r="AP665" i="1"/>
  <c r="AO665" i="1"/>
  <c r="AN665" i="1"/>
  <c r="AM665" i="1"/>
  <c r="AL665" i="1"/>
  <c r="AK665" i="1"/>
  <c r="Z665" i="1" s="1"/>
  <c r="AD665" i="1"/>
  <c r="AE665" i="1" s="1"/>
  <c r="AI665" i="1" s="1"/>
  <c r="S665" i="1" s="1"/>
  <c r="AC665" i="1"/>
  <c r="AB665" i="1"/>
  <c r="AH665" i="1" s="1"/>
  <c r="AA665" i="1"/>
  <c r="BH664" i="1"/>
  <c r="BG664" i="1"/>
  <c r="BF664" i="1"/>
  <c r="BE664" i="1"/>
  <c r="BD664" i="1"/>
  <c r="BC664" i="1"/>
  <c r="BB664" i="1"/>
  <c r="BA664" i="1"/>
  <c r="AZ664" i="1"/>
  <c r="AY664" i="1"/>
  <c r="AX664" i="1"/>
  <c r="AW664" i="1"/>
  <c r="AV664" i="1"/>
  <c r="AU664" i="1"/>
  <c r="AT664" i="1"/>
  <c r="AS664" i="1"/>
  <c r="AR664" i="1"/>
  <c r="AQ664" i="1"/>
  <c r="AP664" i="1"/>
  <c r="AO664" i="1"/>
  <c r="AN664" i="1"/>
  <c r="AM664" i="1"/>
  <c r="AL664" i="1"/>
  <c r="AK664" i="1"/>
  <c r="Z664" i="1" s="1"/>
  <c r="AG664" i="1"/>
  <c r="AF664" i="1"/>
  <c r="AE664" i="1"/>
  <c r="AI664" i="1" s="1"/>
  <c r="S664" i="1" s="1"/>
  <c r="AD664" i="1"/>
  <c r="AC664" i="1"/>
  <c r="AB664" i="1"/>
  <c r="AH664" i="1" s="1"/>
  <c r="AA664" i="1"/>
  <c r="BH663" i="1"/>
  <c r="BG663" i="1"/>
  <c r="BF663" i="1"/>
  <c r="BE663" i="1"/>
  <c r="BD663" i="1"/>
  <c r="BC663" i="1"/>
  <c r="BB663" i="1"/>
  <c r="BA663" i="1"/>
  <c r="AZ663" i="1"/>
  <c r="AY663" i="1"/>
  <c r="AX663" i="1"/>
  <c r="AW663" i="1"/>
  <c r="AV663" i="1"/>
  <c r="AU663" i="1"/>
  <c r="AT663" i="1"/>
  <c r="AS663" i="1"/>
  <c r="AR663" i="1"/>
  <c r="AQ663" i="1"/>
  <c r="AP663" i="1"/>
  <c r="AO663" i="1"/>
  <c r="AN663" i="1"/>
  <c r="AM663" i="1"/>
  <c r="AL663" i="1"/>
  <c r="AK663" i="1"/>
  <c r="AI663" i="1"/>
  <c r="AH663" i="1"/>
  <c r="AG663" i="1"/>
  <c r="AE663" i="1"/>
  <c r="AD663" i="1"/>
  <c r="AC663" i="1"/>
  <c r="AB663" i="1"/>
  <c r="AF663" i="1" s="1"/>
  <c r="AA663" i="1"/>
  <c r="Z663" i="1"/>
  <c r="S663" i="1"/>
  <c r="BH662" i="1"/>
  <c r="BG662" i="1"/>
  <c r="BF662" i="1"/>
  <c r="BE662" i="1"/>
  <c r="BD662" i="1"/>
  <c r="BC662" i="1"/>
  <c r="BB662" i="1"/>
  <c r="BA662" i="1"/>
  <c r="AZ662" i="1"/>
  <c r="AY662" i="1"/>
  <c r="AX662" i="1"/>
  <c r="AW662" i="1"/>
  <c r="AV662" i="1"/>
  <c r="AU662" i="1"/>
  <c r="AT662" i="1"/>
  <c r="AS662" i="1"/>
  <c r="AR662" i="1"/>
  <c r="AQ662" i="1"/>
  <c r="AP662" i="1"/>
  <c r="AO662" i="1"/>
  <c r="AN662" i="1"/>
  <c r="AM662" i="1"/>
  <c r="AL662" i="1"/>
  <c r="AK662" i="1"/>
  <c r="Z662" i="1" s="1"/>
  <c r="AC662" i="1"/>
  <c r="AD662" i="1" s="1"/>
  <c r="AB662" i="1"/>
  <c r="AF662" i="1" s="1"/>
  <c r="AA662" i="1"/>
  <c r="BH661" i="1"/>
  <c r="BG661" i="1"/>
  <c r="BF661" i="1"/>
  <c r="BE661" i="1"/>
  <c r="BD661" i="1"/>
  <c r="BC661" i="1"/>
  <c r="BB661" i="1"/>
  <c r="BA661" i="1"/>
  <c r="AZ661" i="1"/>
  <c r="AY661" i="1"/>
  <c r="AX661" i="1"/>
  <c r="AW661" i="1"/>
  <c r="AV661" i="1"/>
  <c r="AU661" i="1"/>
  <c r="AT661" i="1"/>
  <c r="AS661" i="1"/>
  <c r="AR661" i="1"/>
  <c r="AQ661" i="1"/>
  <c r="AP661" i="1"/>
  <c r="AO661" i="1"/>
  <c r="Z661" i="1" s="1"/>
  <c r="AN661" i="1"/>
  <c r="AM661" i="1"/>
  <c r="AL661" i="1"/>
  <c r="AK661" i="1"/>
  <c r="AH661" i="1"/>
  <c r="AF661" i="1"/>
  <c r="AE661" i="1"/>
  <c r="AI661" i="1" s="1"/>
  <c r="S661" i="1" s="1"/>
  <c r="AD661" i="1"/>
  <c r="AG661" i="1" s="1"/>
  <c r="AC661" i="1"/>
  <c r="AB661" i="1"/>
  <c r="AA661" i="1"/>
  <c r="BH660" i="1"/>
  <c r="BG660" i="1"/>
  <c r="BF660" i="1"/>
  <c r="BE660" i="1"/>
  <c r="BD660" i="1"/>
  <c r="BC660" i="1"/>
  <c r="BB660" i="1"/>
  <c r="BA660" i="1"/>
  <c r="AZ660" i="1"/>
  <c r="AY660" i="1"/>
  <c r="AX660" i="1"/>
  <c r="AW660" i="1"/>
  <c r="AV660" i="1"/>
  <c r="AU660" i="1"/>
  <c r="AT660" i="1"/>
  <c r="AS660" i="1"/>
  <c r="AR660" i="1"/>
  <c r="AQ660" i="1"/>
  <c r="AP660" i="1"/>
  <c r="AO660" i="1"/>
  <c r="AN660" i="1"/>
  <c r="AM660" i="1"/>
  <c r="AL660" i="1"/>
  <c r="Z660" i="1" s="1"/>
  <c r="AK660" i="1"/>
  <c r="AC660" i="1"/>
  <c r="AD660" i="1" s="1"/>
  <c r="AA660" i="1"/>
  <c r="AB660" i="1" s="1"/>
  <c r="BH659" i="1"/>
  <c r="BG659" i="1"/>
  <c r="BF659" i="1"/>
  <c r="BE659" i="1"/>
  <c r="BD659" i="1"/>
  <c r="BC659" i="1"/>
  <c r="BB659" i="1"/>
  <c r="BA659" i="1"/>
  <c r="AZ659" i="1"/>
  <c r="AY659" i="1"/>
  <c r="AX659" i="1"/>
  <c r="AW659" i="1"/>
  <c r="AV659" i="1"/>
  <c r="AU659" i="1"/>
  <c r="AT659" i="1"/>
  <c r="AS659" i="1"/>
  <c r="AR659" i="1"/>
  <c r="AQ659" i="1"/>
  <c r="AP659" i="1"/>
  <c r="AO659" i="1"/>
  <c r="AN659" i="1"/>
  <c r="AM659" i="1"/>
  <c r="AL659" i="1"/>
  <c r="AK659" i="1"/>
  <c r="Z659" i="1" s="1"/>
  <c r="AF659" i="1"/>
  <c r="AD659" i="1"/>
  <c r="AG659" i="1" s="1"/>
  <c r="AC659" i="1"/>
  <c r="AB659" i="1"/>
  <c r="AH659" i="1" s="1"/>
  <c r="AA659" i="1"/>
  <c r="BH658" i="1"/>
  <c r="BG658" i="1"/>
  <c r="BF658" i="1"/>
  <c r="BE658" i="1"/>
  <c r="BD658" i="1"/>
  <c r="BC658" i="1"/>
  <c r="BB658" i="1"/>
  <c r="BA658" i="1"/>
  <c r="AZ658" i="1"/>
  <c r="AY658" i="1"/>
  <c r="AX658" i="1"/>
  <c r="AW658" i="1"/>
  <c r="AV658" i="1"/>
  <c r="AU658" i="1"/>
  <c r="AT658" i="1"/>
  <c r="AS658" i="1"/>
  <c r="AR658" i="1"/>
  <c r="AQ658" i="1"/>
  <c r="AP658" i="1"/>
  <c r="AO658" i="1"/>
  <c r="AN658" i="1"/>
  <c r="Z658" i="1" s="1"/>
  <c r="AM658" i="1"/>
  <c r="AL658" i="1"/>
  <c r="AK658" i="1"/>
  <c r="AI658" i="1"/>
  <c r="AG658" i="1"/>
  <c r="AE658" i="1"/>
  <c r="AD658" i="1"/>
  <c r="AC658" i="1"/>
  <c r="AA658" i="1"/>
  <c r="AB658" i="1" s="1"/>
  <c r="S658" i="1"/>
  <c r="BH657" i="1"/>
  <c r="BG657" i="1"/>
  <c r="BF657" i="1"/>
  <c r="BE657" i="1"/>
  <c r="BD657" i="1"/>
  <c r="BC657" i="1"/>
  <c r="BB657" i="1"/>
  <c r="BA657" i="1"/>
  <c r="AZ657" i="1"/>
  <c r="AY657" i="1"/>
  <c r="AX657" i="1"/>
  <c r="AW657" i="1"/>
  <c r="AV657" i="1"/>
  <c r="AU657" i="1"/>
  <c r="AT657" i="1"/>
  <c r="AS657" i="1"/>
  <c r="AR657" i="1"/>
  <c r="AQ657" i="1"/>
  <c r="AP657" i="1"/>
  <c r="AO657" i="1"/>
  <c r="AN657" i="1"/>
  <c r="AM657" i="1"/>
  <c r="AL657" i="1"/>
  <c r="AK657" i="1"/>
  <c r="Z657" i="1" s="1"/>
  <c r="AD657" i="1"/>
  <c r="AE657" i="1" s="1"/>
  <c r="AI657" i="1" s="1"/>
  <c r="S657" i="1" s="1"/>
  <c r="AC657" i="1"/>
  <c r="AB657" i="1"/>
  <c r="AH657" i="1" s="1"/>
  <c r="AA657" i="1"/>
  <c r="BH656" i="1"/>
  <c r="BG656" i="1"/>
  <c r="BF656" i="1"/>
  <c r="BE656" i="1"/>
  <c r="BD656" i="1"/>
  <c r="BC656" i="1"/>
  <c r="BB656" i="1"/>
  <c r="BA656" i="1"/>
  <c r="AZ656" i="1"/>
  <c r="AY656" i="1"/>
  <c r="AX656" i="1"/>
  <c r="AW656" i="1"/>
  <c r="AV656" i="1"/>
  <c r="AU656" i="1"/>
  <c r="AT656" i="1"/>
  <c r="AS656" i="1"/>
  <c r="AR656" i="1"/>
  <c r="AQ656" i="1"/>
  <c r="AP656" i="1"/>
  <c r="AO656" i="1"/>
  <c r="AN656" i="1"/>
  <c r="AM656" i="1"/>
  <c r="AL656" i="1"/>
  <c r="AK656" i="1"/>
  <c r="Z656" i="1" s="1"/>
  <c r="AG656" i="1"/>
  <c r="AF656" i="1"/>
  <c r="AE656" i="1"/>
  <c r="AI656" i="1" s="1"/>
  <c r="S656" i="1" s="1"/>
  <c r="AD656" i="1"/>
  <c r="AC656" i="1"/>
  <c r="AB656" i="1"/>
  <c r="AH656" i="1" s="1"/>
  <c r="AA656" i="1"/>
  <c r="BH655" i="1"/>
  <c r="BG655" i="1"/>
  <c r="BF655" i="1"/>
  <c r="BE655" i="1"/>
  <c r="BD655" i="1"/>
  <c r="BC655" i="1"/>
  <c r="BB655" i="1"/>
  <c r="BA655" i="1"/>
  <c r="AZ655" i="1"/>
  <c r="AY655" i="1"/>
  <c r="AX655" i="1"/>
  <c r="AW655" i="1"/>
  <c r="AV655" i="1"/>
  <c r="AU655" i="1"/>
  <c r="AT655" i="1"/>
  <c r="AS655" i="1"/>
  <c r="AR655" i="1"/>
  <c r="AQ655" i="1"/>
  <c r="AP655" i="1"/>
  <c r="AO655" i="1"/>
  <c r="AN655" i="1"/>
  <c r="AM655" i="1"/>
  <c r="AL655" i="1"/>
  <c r="AK655" i="1"/>
  <c r="AI655" i="1"/>
  <c r="AH655" i="1"/>
  <c r="AG655" i="1"/>
  <c r="AE655" i="1"/>
  <c r="AD655" i="1"/>
  <c r="AC655" i="1"/>
  <c r="AB655" i="1"/>
  <c r="AF655" i="1" s="1"/>
  <c r="AA655" i="1"/>
  <c r="Z655" i="1"/>
  <c r="S655" i="1"/>
  <c r="BH654" i="1"/>
  <c r="BG654" i="1"/>
  <c r="BF654" i="1"/>
  <c r="BE654" i="1"/>
  <c r="BD654" i="1"/>
  <c r="BC654" i="1"/>
  <c r="BB654" i="1"/>
  <c r="BA654" i="1"/>
  <c r="AZ654" i="1"/>
  <c r="AY654" i="1"/>
  <c r="AX654" i="1"/>
  <c r="AW654" i="1"/>
  <c r="AV654" i="1"/>
  <c r="AU654" i="1"/>
  <c r="AT654" i="1"/>
  <c r="AS654" i="1"/>
  <c r="AR654" i="1"/>
  <c r="AQ654" i="1"/>
  <c r="AP654" i="1"/>
  <c r="AO654" i="1"/>
  <c r="AN654" i="1"/>
  <c r="AM654" i="1"/>
  <c r="AL654" i="1"/>
  <c r="AK654" i="1"/>
  <c r="Z654" i="1" s="1"/>
  <c r="AC654" i="1"/>
  <c r="AD654" i="1" s="1"/>
  <c r="AB654" i="1"/>
  <c r="AF654" i="1" s="1"/>
  <c r="AA654" i="1"/>
  <c r="BH653" i="1"/>
  <c r="BG653" i="1"/>
  <c r="BF653" i="1"/>
  <c r="BE653" i="1"/>
  <c r="BD653" i="1"/>
  <c r="BC653" i="1"/>
  <c r="BB653" i="1"/>
  <c r="BA653" i="1"/>
  <c r="AZ653" i="1"/>
  <c r="AY653" i="1"/>
  <c r="AX653" i="1"/>
  <c r="AW653" i="1"/>
  <c r="AV653" i="1"/>
  <c r="AU653" i="1"/>
  <c r="AT653" i="1"/>
  <c r="AS653" i="1"/>
  <c r="AR653" i="1"/>
  <c r="AQ653" i="1"/>
  <c r="AP653" i="1"/>
  <c r="AO653" i="1"/>
  <c r="Z653" i="1" s="1"/>
  <c r="AN653" i="1"/>
  <c r="AM653" i="1"/>
  <c r="AL653" i="1"/>
  <c r="AK653" i="1"/>
  <c r="AH653" i="1"/>
  <c r="AG653" i="1"/>
  <c r="AF653" i="1"/>
  <c r="AE653" i="1"/>
  <c r="AI653" i="1" s="1"/>
  <c r="S653" i="1" s="1"/>
  <c r="AD653" i="1"/>
  <c r="AC653" i="1"/>
  <c r="AB653" i="1"/>
  <c r="AA653" i="1"/>
  <c r="BH652" i="1"/>
  <c r="BG652" i="1"/>
  <c r="BF652" i="1"/>
  <c r="BE652" i="1"/>
  <c r="BD652" i="1"/>
  <c r="BC652" i="1"/>
  <c r="BB652" i="1"/>
  <c r="BA652" i="1"/>
  <c r="AZ652" i="1"/>
  <c r="AY652" i="1"/>
  <c r="AX652" i="1"/>
  <c r="AW652" i="1"/>
  <c r="AV652" i="1"/>
  <c r="AU652" i="1"/>
  <c r="AT652" i="1"/>
  <c r="AS652" i="1"/>
  <c r="AR652" i="1"/>
  <c r="AQ652" i="1"/>
  <c r="AP652" i="1"/>
  <c r="AO652" i="1"/>
  <c r="AN652" i="1"/>
  <c r="AM652" i="1"/>
  <c r="AL652" i="1"/>
  <c r="Z652" i="1" s="1"/>
  <c r="AK652" i="1"/>
  <c r="AC652" i="1"/>
  <c r="AD652" i="1" s="1"/>
  <c r="AA652" i="1"/>
  <c r="AB652" i="1" s="1"/>
  <c r="BH651" i="1"/>
  <c r="BG651" i="1"/>
  <c r="BF651" i="1"/>
  <c r="BE651" i="1"/>
  <c r="BD651" i="1"/>
  <c r="BC651" i="1"/>
  <c r="BB651" i="1"/>
  <c r="BA651" i="1"/>
  <c r="AZ651" i="1"/>
  <c r="AY651" i="1"/>
  <c r="AX651" i="1"/>
  <c r="AW651" i="1"/>
  <c r="AV651" i="1"/>
  <c r="AU651" i="1"/>
  <c r="AT651" i="1"/>
  <c r="AS651" i="1"/>
  <c r="AR651" i="1"/>
  <c r="AQ651" i="1"/>
  <c r="AP651" i="1"/>
  <c r="AO651" i="1"/>
  <c r="AN651" i="1"/>
  <c r="AM651" i="1"/>
  <c r="AL651" i="1"/>
  <c r="AK651" i="1"/>
  <c r="Z651" i="1" s="1"/>
  <c r="AF651" i="1"/>
  <c r="AD651" i="1"/>
  <c r="AG651" i="1" s="1"/>
  <c r="AC651" i="1"/>
  <c r="AB651" i="1"/>
  <c r="AH651" i="1" s="1"/>
  <c r="AA651" i="1"/>
  <c r="BH650" i="1"/>
  <c r="BG650" i="1"/>
  <c r="BF650" i="1"/>
  <c r="BE650" i="1"/>
  <c r="BD650" i="1"/>
  <c r="BC650" i="1"/>
  <c r="BB650" i="1"/>
  <c r="BA650" i="1"/>
  <c r="AZ650" i="1"/>
  <c r="AY650" i="1"/>
  <c r="AX650" i="1"/>
  <c r="AW650" i="1"/>
  <c r="AV650" i="1"/>
  <c r="AU650" i="1"/>
  <c r="AT650" i="1"/>
  <c r="AS650" i="1"/>
  <c r="AR650" i="1"/>
  <c r="AQ650" i="1"/>
  <c r="AP650" i="1"/>
  <c r="AO650" i="1"/>
  <c r="AN650" i="1"/>
  <c r="AM650" i="1"/>
  <c r="AL650" i="1"/>
  <c r="AK650" i="1"/>
  <c r="AI650" i="1"/>
  <c r="AG650" i="1"/>
  <c r="AE650" i="1"/>
  <c r="AD650" i="1"/>
  <c r="AC650" i="1"/>
  <c r="AA650" i="1"/>
  <c r="AB650" i="1" s="1"/>
  <c r="S650" i="1"/>
  <c r="BH649" i="1"/>
  <c r="BG649" i="1"/>
  <c r="BF649" i="1"/>
  <c r="BE649" i="1"/>
  <c r="BD649" i="1"/>
  <c r="BC649" i="1"/>
  <c r="BB649" i="1"/>
  <c r="BA649" i="1"/>
  <c r="AZ649" i="1"/>
  <c r="AY649" i="1"/>
  <c r="AX649" i="1"/>
  <c r="AW649" i="1"/>
  <c r="AV649" i="1"/>
  <c r="AU649" i="1"/>
  <c r="AT649" i="1"/>
  <c r="AS649" i="1"/>
  <c r="AR649" i="1"/>
  <c r="AQ649" i="1"/>
  <c r="AP649" i="1"/>
  <c r="AO649" i="1"/>
  <c r="AN649" i="1"/>
  <c r="AM649" i="1"/>
  <c r="AL649" i="1"/>
  <c r="AK649" i="1"/>
  <c r="Z649" i="1" s="1"/>
  <c r="AD649" i="1"/>
  <c r="AE649" i="1" s="1"/>
  <c r="AI649" i="1" s="1"/>
  <c r="S649" i="1" s="1"/>
  <c r="AC649" i="1"/>
  <c r="AB649" i="1"/>
  <c r="AA649" i="1"/>
  <c r="BH648" i="1"/>
  <c r="BG648" i="1"/>
  <c r="BF648" i="1"/>
  <c r="BE648" i="1"/>
  <c r="BD648" i="1"/>
  <c r="BC648" i="1"/>
  <c r="BB648" i="1"/>
  <c r="BA648" i="1"/>
  <c r="AZ648" i="1"/>
  <c r="AY648" i="1"/>
  <c r="AX648" i="1"/>
  <c r="AW648" i="1"/>
  <c r="AV648" i="1"/>
  <c r="AU648" i="1"/>
  <c r="AT648" i="1"/>
  <c r="AS648" i="1"/>
  <c r="AR648" i="1"/>
  <c r="AQ648" i="1"/>
  <c r="AP648" i="1"/>
  <c r="AO648" i="1"/>
  <c r="AN648" i="1"/>
  <c r="AM648" i="1"/>
  <c r="AL648" i="1"/>
  <c r="AK648" i="1"/>
  <c r="Z648" i="1" s="1"/>
  <c r="AG648" i="1"/>
  <c r="AF648" i="1"/>
  <c r="AE648" i="1"/>
  <c r="AI648" i="1" s="1"/>
  <c r="S648" i="1" s="1"/>
  <c r="AD648" i="1"/>
  <c r="AC648" i="1"/>
  <c r="AB648" i="1"/>
  <c r="AH648" i="1" s="1"/>
  <c r="AA648" i="1"/>
  <c r="BH647" i="1"/>
  <c r="BG647" i="1"/>
  <c r="BF647" i="1"/>
  <c r="BE647" i="1"/>
  <c r="BD647" i="1"/>
  <c r="BC647" i="1"/>
  <c r="BB647" i="1"/>
  <c r="BA647" i="1"/>
  <c r="AZ647" i="1"/>
  <c r="AY647" i="1"/>
  <c r="AX647" i="1"/>
  <c r="AW647" i="1"/>
  <c r="AV647" i="1"/>
  <c r="AU647" i="1"/>
  <c r="AT647" i="1"/>
  <c r="AS647" i="1"/>
  <c r="AR647" i="1"/>
  <c r="AQ647" i="1"/>
  <c r="AP647" i="1"/>
  <c r="AO647" i="1"/>
  <c r="AN647" i="1"/>
  <c r="AM647" i="1"/>
  <c r="AL647" i="1"/>
  <c r="AK647" i="1"/>
  <c r="AI647" i="1"/>
  <c r="AH647" i="1"/>
  <c r="AG647" i="1"/>
  <c r="AE647" i="1"/>
  <c r="AD647" i="1"/>
  <c r="AC647" i="1"/>
  <c r="AB647" i="1"/>
  <c r="AF647" i="1" s="1"/>
  <c r="AA647" i="1"/>
  <c r="Z647" i="1"/>
  <c r="S647" i="1"/>
  <c r="BH646" i="1"/>
  <c r="BG646" i="1"/>
  <c r="BF646" i="1"/>
  <c r="BE646" i="1"/>
  <c r="BD646" i="1"/>
  <c r="BC646" i="1"/>
  <c r="BB646" i="1"/>
  <c r="BA646" i="1"/>
  <c r="AZ646" i="1"/>
  <c r="AY646" i="1"/>
  <c r="AX646" i="1"/>
  <c r="AW646" i="1"/>
  <c r="AV646" i="1"/>
  <c r="AU646" i="1"/>
  <c r="AT646" i="1"/>
  <c r="AS646" i="1"/>
  <c r="AR646" i="1"/>
  <c r="AQ646" i="1"/>
  <c r="AP646" i="1"/>
  <c r="AO646" i="1"/>
  <c r="AN646" i="1"/>
  <c r="AM646" i="1"/>
  <c r="AL646" i="1"/>
  <c r="AK646" i="1"/>
  <c r="AC646" i="1"/>
  <c r="AD646" i="1" s="1"/>
  <c r="AB646" i="1"/>
  <c r="AF646" i="1" s="1"/>
  <c r="AA646" i="1"/>
  <c r="BH645" i="1"/>
  <c r="BG645" i="1"/>
  <c r="BF645" i="1"/>
  <c r="BE645" i="1"/>
  <c r="BD645" i="1"/>
  <c r="BC645" i="1"/>
  <c r="BB645" i="1"/>
  <c r="BA645" i="1"/>
  <c r="AZ645" i="1"/>
  <c r="AY645" i="1"/>
  <c r="AX645" i="1"/>
  <c r="AW645" i="1"/>
  <c r="AV645" i="1"/>
  <c r="AU645" i="1"/>
  <c r="AT645" i="1"/>
  <c r="AS645" i="1"/>
  <c r="AR645" i="1"/>
  <c r="AQ645" i="1"/>
  <c r="AP645" i="1"/>
  <c r="AO645" i="1"/>
  <c r="Z645" i="1" s="1"/>
  <c r="AN645" i="1"/>
  <c r="AM645" i="1"/>
  <c r="AL645" i="1"/>
  <c r="AK645" i="1"/>
  <c r="AH645" i="1"/>
  <c r="AG645" i="1"/>
  <c r="AF645" i="1"/>
  <c r="AE645" i="1"/>
  <c r="AI645" i="1" s="1"/>
  <c r="S645" i="1" s="1"/>
  <c r="AD645" i="1"/>
  <c r="AC645" i="1"/>
  <c r="AB645" i="1"/>
  <c r="AA645" i="1"/>
  <c r="BH644" i="1"/>
  <c r="BG644" i="1"/>
  <c r="BF644" i="1"/>
  <c r="BE644" i="1"/>
  <c r="BD644" i="1"/>
  <c r="BC644" i="1"/>
  <c r="BB644" i="1"/>
  <c r="BA644" i="1"/>
  <c r="AZ644" i="1"/>
  <c r="AY644" i="1"/>
  <c r="AX644" i="1"/>
  <c r="AW644" i="1"/>
  <c r="AV644" i="1"/>
  <c r="AU644" i="1"/>
  <c r="AT644" i="1"/>
  <c r="AS644" i="1"/>
  <c r="AR644" i="1"/>
  <c r="AQ644" i="1"/>
  <c r="AP644" i="1"/>
  <c r="AO644" i="1"/>
  <c r="AN644" i="1"/>
  <c r="AM644" i="1"/>
  <c r="AL644" i="1"/>
  <c r="AK644" i="1"/>
  <c r="AC644" i="1"/>
  <c r="AD644" i="1" s="1"/>
  <c r="AA644" i="1"/>
  <c r="AB644" i="1" s="1"/>
  <c r="BH643" i="1"/>
  <c r="BG643" i="1"/>
  <c r="BF643" i="1"/>
  <c r="BE643" i="1"/>
  <c r="BD643" i="1"/>
  <c r="BC643" i="1"/>
  <c r="BB643" i="1"/>
  <c r="BA643" i="1"/>
  <c r="AZ643" i="1"/>
  <c r="AY643" i="1"/>
  <c r="AX643" i="1"/>
  <c r="AW643" i="1"/>
  <c r="AV643" i="1"/>
  <c r="AU643" i="1"/>
  <c r="AT643" i="1"/>
  <c r="AS643" i="1"/>
  <c r="AR643" i="1"/>
  <c r="AQ643" i="1"/>
  <c r="AP643" i="1"/>
  <c r="AO643" i="1"/>
  <c r="AN643" i="1"/>
  <c r="AM643" i="1"/>
  <c r="AL643" i="1"/>
  <c r="AK643" i="1"/>
  <c r="AF643" i="1"/>
  <c r="AD643" i="1"/>
  <c r="AC643" i="1"/>
  <c r="AB643" i="1"/>
  <c r="AH643" i="1" s="1"/>
  <c r="AA643" i="1"/>
  <c r="BH642" i="1"/>
  <c r="BG642" i="1"/>
  <c r="BF642" i="1"/>
  <c r="BE642" i="1"/>
  <c r="BD642" i="1"/>
  <c r="BC642" i="1"/>
  <c r="BB642" i="1"/>
  <c r="BA642" i="1"/>
  <c r="AZ642" i="1"/>
  <c r="AY642" i="1"/>
  <c r="AX642" i="1"/>
  <c r="AW642" i="1"/>
  <c r="AV642" i="1"/>
  <c r="AU642" i="1"/>
  <c r="AT642" i="1"/>
  <c r="AS642" i="1"/>
  <c r="AR642" i="1"/>
  <c r="AQ642" i="1"/>
  <c r="AP642" i="1"/>
  <c r="AO642" i="1"/>
  <c r="Z642" i="1" s="1"/>
  <c r="AN642" i="1"/>
  <c r="AM642" i="1"/>
  <c r="AL642" i="1"/>
  <c r="AK642" i="1"/>
  <c r="AI642" i="1"/>
  <c r="AG642" i="1"/>
  <c r="AE642" i="1"/>
  <c r="AD642" i="1"/>
  <c r="AC642" i="1"/>
  <c r="AA642" i="1"/>
  <c r="AB642" i="1" s="1"/>
  <c r="S642" i="1"/>
  <c r="BH641" i="1"/>
  <c r="BG641" i="1"/>
  <c r="BF641" i="1"/>
  <c r="BE641" i="1"/>
  <c r="BD641" i="1"/>
  <c r="BC641" i="1"/>
  <c r="BB641" i="1"/>
  <c r="BA641" i="1"/>
  <c r="AZ641" i="1"/>
  <c r="AY641" i="1"/>
  <c r="AX641" i="1"/>
  <c r="AW641" i="1"/>
  <c r="AV641" i="1"/>
  <c r="AU641" i="1"/>
  <c r="AT641" i="1"/>
  <c r="AS641" i="1"/>
  <c r="AR641" i="1"/>
  <c r="AQ641" i="1"/>
  <c r="AP641" i="1"/>
  <c r="AO641" i="1"/>
  <c r="AN641" i="1"/>
  <c r="AM641" i="1"/>
  <c r="AL641" i="1"/>
  <c r="AK641" i="1"/>
  <c r="Z641" i="1" s="1"/>
  <c r="AD641" i="1"/>
  <c r="AE641" i="1" s="1"/>
  <c r="AI641" i="1" s="1"/>
  <c r="S641" i="1" s="1"/>
  <c r="AC641" i="1"/>
  <c r="AB641" i="1"/>
  <c r="AA641" i="1"/>
  <c r="BH640" i="1"/>
  <c r="BG640" i="1"/>
  <c r="BF640" i="1"/>
  <c r="BE640" i="1"/>
  <c r="BD640" i="1"/>
  <c r="BC640" i="1"/>
  <c r="BB640" i="1"/>
  <c r="BA640" i="1"/>
  <c r="AZ640" i="1"/>
  <c r="AY640" i="1"/>
  <c r="AX640" i="1"/>
  <c r="AW640" i="1"/>
  <c r="AV640" i="1"/>
  <c r="AU640" i="1"/>
  <c r="AT640" i="1"/>
  <c r="AS640" i="1"/>
  <c r="AR640" i="1"/>
  <c r="AQ640" i="1"/>
  <c r="AP640" i="1"/>
  <c r="AO640" i="1"/>
  <c r="AN640" i="1"/>
  <c r="AM640" i="1"/>
  <c r="AL640" i="1"/>
  <c r="AK640" i="1"/>
  <c r="AG640" i="1"/>
  <c r="AF640" i="1"/>
  <c r="AE640" i="1"/>
  <c r="AI640" i="1" s="1"/>
  <c r="S640" i="1" s="1"/>
  <c r="AD640" i="1"/>
  <c r="AC640" i="1"/>
  <c r="AB640" i="1"/>
  <c r="AH640" i="1" s="1"/>
  <c r="AA640" i="1"/>
  <c r="BH639" i="1"/>
  <c r="BG639" i="1"/>
  <c r="BF639" i="1"/>
  <c r="BE639" i="1"/>
  <c r="BD639" i="1"/>
  <c r="BC639" i="1"/>
  <c r="BB639" i="1"/>
  <c r="BA639" i="1"/>
  <c r="AZ639" i="1"/>
  <c r="AY639" i="1"/>
  <c r="AX639" i="1"/>
  <c r="AW639" i="1"/>
  <c r="AV639" i="1"/>
  <c r="AU639" i="1"/>
  <c r="AT639" i="1"/>
  <c r="AS639" i="1"/>
  <c r="AR639" i="1"/>
  <c r="AQ639" i="1"/>
  <c r="Z639" i="1" s="1"/>
  <c r="AP639" i="1"/>
  <c r="AO639" i="1"/>
  <c r="AN639" i="1"/>
  <c r="AM639" i="1"/>
  <c r="AL639" i="1"/>
  <c r="AK639" i="1"/>
  <c r="AI639" i="1"/>
  <c r="AH639" i="1"/>
  <c r="AG639" i="1"/>
  <c r="AE639" i="1"/>
  <c r="AD639" i="1"/>
  <c r="AC639" i="1"/>
  <c r="AB639" i="1"/>
  <c r="AF639" i="1" s="1"/>
  <c r="AA639" i="1"/>
  <c r="S639" i="1"/>
  <c r="BH638" i="1"/>
  <c r="BG638" i="1"/>
  <c r="BF638" i="1"/>
  <c r="BE638" i="1"/>
  <c r="BD638" i="1"/>
  <c r="BC638" i="1"/>
  <c r="BB638" i="1"/>
  <c r="BA638" i="1"/>
  <c r="AZ638" i="1"/>
  <c r="AY638" i="1"/>
  <c r="AX638" i="1"/>
  <c r="AW638" i="1"/>
  <c r="AV638" i="1"/>
  <c r="AU638" i="1"/>
  <c r="AT638" i="1"/>
  <c r="AS638" i="1"/>
  <c r="AR638" i="1"/>
  <c r="AQ638" i="1"/>
  <c r="AP638" i="1"/>
  <c r="AO638" i="1"/>
  <c r="AN638" i="1"/>
  <c r="AM638" i="1"/>
  <c r="AL638" i="1"/>
  <c r="AK638" i="1"/>
  <c r="Z638" i="1" s="1"/>
  <c r="AC638" i="1"/>
  <c r="AD638" i="1" s="1"/>
  <c r="AB638" i="1"/>
  <c r="AF638" i="1" s="1"/>
  <c r="AA638" i="1"/>
  <c r="BH637" i="1"/>
  <c r="BG637" i="1"/>
  <c r="BF637" i="1"/>
  <c r="BE637" i="1"/>
  <c r="BD637" i="1"/>
  <c r="BC637" i="1"/>
  <c r="BB637" i="1"/>
  <c r="BA637" i="1"/>
  <c r="AZ637" i="1"/>
  <c r="AY637" i="1"/>
  <c r="AX637" i="1"/>
  <c r="AW637" i="1"/>
  <c r="AV637" i="1"/>
  <c r="AU637" i="1"/>
  <c r="AT637" i="1"/>
  <c r="AS637" i="1"/>
  <c r="AR637" i="1"/>
  <c r="AQ637" i="1"/>
  <c r="AP637" i="1"/>
  <c r="AO637" i="1"/>
  <c r="Z637" i="1" s="1"/>
  <c r="AN637" i="1"/>
  <c r="AM637" i="1"/>
  <c r="AL637" i="1"/>
  <c r="AK637" i="1"/>
  <c r="AH637" i="1"/>
  <c r="AG637" i="1"/>
  <c r="AF637" i="1"/>
  <c r="AE637" i="1"/>
  <c r="AI637" i="1" s="1"/>
  <c r="S637" i="1" s="1"/>
  <c r="AD637" i="1"/>
  <c r="AC637" i="1"/>
  <c r="AB637" i="1"/>
  <c r="AA637" i="1"/>
  <c r="BH636" i="1"/>
  <c r="BG636" i="1"/>
  <c r="BF636" i="1"/>
  <c r="BE636" i="1"/>
  <c r="BD636" i="1"/>
  <c r="BC636" i="1"/>
  <c r="BB636" i="1"/>
  <c r="BA636" i="1"/>
  <c r="AZ636" i="1"/>
  <c r="AY636" i="1"/>
  <c r="AX636" i="1"/>
  <c r="AW636" i="1"/>
  <c r="AV636" i="1"/>
  <c r="AU636" i="1"/>
  <c r="AT636" i="1"/>
  <c r="AS636" i="1"/>
  <c r="AR636" i="1"/>
  <c r="AQ636" i="1"/>
  <c r="AP636" i="1"/>
  <c r="AO636" i="1"/>
  <c r="AN636" i="1"/>
  <c r="AM636" i="1"/>
  <c r="AL636" i="1"/>
  <c r="Z636" i="1" s="1"/>
  <c r="AK636" i="1"/>
  <c r="AC636" i="1"/>
  <c r="AD636" i="1" s="1"/>
  <c r="AA636" i="1"/>
  <c r="AB636" i="1" s="1"/>
  <c r="BH635" i="1"/>
  <c r="BG635" i="1"/>
  <c r="BF635" i="1"/>
  <c r="BE635" i="1"/>
  <c r="BD635" i="1"/>
  <c r="BC635" i="1"/>
  <c r="BB635" i="1"/>
  <c r="BA635" i="1"/>
  <c r="AZ635" i="1"/>
  <c r="AY635" i="1"/>
  <c r="AX635" i="1"/>
  <c r="AW635" i="1"/>
  <c r="AV635" i="1"/>
  <c r="AU635" i="1"/>
  <c r="AT635" i="1"/>
  <c r="AS635" i="1"/>
  <c r="AR635" i="1"/>
  <c r="AQ635" i="1"/>
  <c r="AP635" i="1"/>
  <c r="AO635" i="1"/>
  <c r="AN635" i="1"/>
  <c r="AM635" i="1"/>
  <c r="AL635" i="1"/>
  <c r="AK635" i="1"/>
  <c r="AF635" i="1"/>
  <c r="AD635" i="1"/>
  <c r="AC635" i="1"/>
  <c r="AB635" i="1"/>
  <c r="AH635" i="1" s="1"/>
  <c r="AA635" i="1"/>
  <c r="BH634" i="1"/>
  <c r="BG634" i="1"/>
  <c r="BF634" i="1"/>
  <c r="BE634" i="1"/>
  <c r="BD634" i="1"/>
  <c r="BC634" i="1"/>
  <c r="BB634" i="1"/>
  <c r="BA634" i="1"/>
  <c r="AZ634" i="1"/>
  <c r="AY634" i="1"/>
  <c r="AX634" i="1"/>
  <c r="AW634" i="1"/>
  <c r="AV634" i="1"/>
  <c r="AU634" i="1"/>
  <c r="AT634" i="1"/>
  <c r="AS634" i="1"/>
  <c r="AR634" i="1"/>
  <c r="AQ634" i="1"/>
  <c r="AP634" i="1"/>
  <c r="AO634" i="1"/>
  <c r="AN634" i="1"/>
  <c r="AM634" i="1"/>
  <c r="AL634" i="1"/>
  <c r="AK634" i="1"/>
  <c r="AI634" i="1"/>
  <c r="AG634" i="1"/>
  <c r="AE634" i="1"/>
  <c r="AD634" i="1"/>
  <c r="AC634" i="1"/>
  <c r="AA634" i="1"/>
  <c r="AB634" i="1" s="1"/>
  <c r="S634" i="1"/>
  <c r="BH633" i="1"/>
  <c r="BG633" i="1"/>
  <c r="BF633" i="1"/>
  <c r="BE633" i="1"/>
  <c r="BD633" i="1"/>
  <c r="BC633" i="1"/>
  <c r="BB633" i="1"/>
  <c r="BA633" i="1"/>
  <c r="AZ633" i="1"/>
  <c r="AY633" i="1"/>
  <c r="AX633" i="1"/>
  <c r="AW633" i="1"/>
  <c r="AV633" i="1"/>
  <c r="AU633" i="1"/>
  <c r="AT633" i="1"/>
  <c r="AS633" i="1"/>
  <c r="AR633" i="1"/>
  <c r="AQ633" i="1"/>
  <c r="AP633" i="1"/>
  <c r="AO633" i="1"/>
  <c r="AN633" i="1"/>
  <c r="AM633" i="1"/>
  <c r="AL633" i="1"/>
  <c r="AK633" i="1"/>
  <c r="Z633" i="1" s="1"/>
  <c r="AD633" i="1"/>
  <c r="AE633" i="1" s="1"/>
  <c r="AI633" i="1" s="1"/>
  <c r="S633" i="1" s="1"/>
  <c r="AC633" i="1"/>
  <c r="AB633" i="1"/>
  <c r="AA633" i="1"/>
  <c r="BH632" i="1"/>
  <c r="BG632" i="1"/>
  <c r="BF632" i="1"/>
  <c r="BE632" i="1"/>
  <c r="BD632" i="1"/>
  <c r="BC632" i="1"/>
  <c r="BB632" i="1"/>
  <c r="BA632" i="1"/>
  <c r="AZ632" i="1"/>
  <c r="AY632" i="1"/>
  <c r="AX632" i="1"/>
  <c r="AW632" i="1"/>
  <c r="AV632" i="1"/>
  <c r="AU632" i="1"/>
  <c r="AT632" i="1"/>
  <c r="AS632" i="1"/>
  <c r="AR632" i="1"/>
  <c r="AQ632" i="1"/>
  <c r="AP632" i="1"/>
  <c r="AO632" i="1"/>
  <c r="AN632" i="1"/>
  <c r="AM632" i="1"/>
  <c r="AL632" i="1"/>
  <c r="AK632" i="1"/>
  <c r="AG632" i="1"/>
  <c r="AF632" i="1"/>
  <c r="AE632" i="1"/>
  <c r="AI632" i="1" s="1"/>
  <c r="S632" i="1" s="1"/>
  <c r="AD632" i="1"/>
  <c r="AC632" i="1"/>
  <c r="AB632" i="1"/>
  <c r="AH632" i="1" s="1"/>
  <c r="AA632" i="1"/>
  <c r="BH631" i="1"/>
  <c r="BG631" i="1"/>
  <c r="BF631" i="1"/>
  <c r="BE631" i="1"/>
  <c r="BD631" i="1"/>
  <c r="BC631" i="1"/>
  <c r="BB631" i="1"/>
  <c r="BA631" i="1"/>
  <c r="AZ631" i="1"/>
  <c r="AY631" i="1"/>
  <c r="AX631" i="1"/>
  <c r="AW631" i="1"/>
  <c r="AV631" i="1"/>
  <c r="AU631" i="1"/>
  <c r="AT631" i="1"/>
  <c r="AS631" i="1"/>
  <c r="AR631" i="1"/>
  <c r="AQ631" i="1"/>
  <c r="AP631" i="1"/>
  <c r="AO631" i="1"/>
  <c r="AN631" i="1"/>
  <c r="AM631" i="1"/>
  <c r="AL631" i="1"/>
  <c r="AK631" i="1"/>
  <c r="AI631" i="1"/>
  <c r="AH631" i="1"/>
  <c r="AG631" i="1"/>
  <c r="AE631" i="1"/>
  <c r="AD631" i="1"/>
  <c r="AC631" i="1"/>
  <c r="AB631" i="1"/>
  <c r="AF631" i="1" s="1"/>
  <c r="AA631" i="1"/>
  <c r="Z631" i="1"/>
  <c r="S631" i="1"/>
  <c r="BH630" i="1"/>
  <c r="BG630" i="1"/>
  <c r="BF630" i="1"/>
  <c r="BE630" i="1"/>
  <c r="BD630" i="1"/>
  <c r="BC630" i="1"/>
  <c r="BB630" i="1"/>
  <c r="BA630" i="1"/>
  <c r="AZ630" i="1"/>
  <c r="AY630" i="1"/>
  <c r="AX630" i="1"/>
  <c r="AW630" i="1"/>
  <c r="AV630" i="1"/>
  <c r="AU630" i="1"/>
  <c r="AT630" i="1"/>
  <c r="AS630" i="1"/>
  <c r="AR630" i="1"/>
  <c r="AQ630" i="1"/>
  <c r="AP630" i="1"/>
  <c r="AO630" i="1"/>
  <c r="AN630" i="1"/>
  <c r="AM630" i="1"/>
  <c r="AL630" i="1"/>
  <c r="AK630" i="1"/>
  <c r="AC630" i="1"/>
  <c r="AD630" i="1" s="1"/>
  <c r="AB630" i="1"/>
  <c r="AF630" i="1" s="1"/>
  <c r="AA630" i="1"/>
  <c r="BH629" i="1"/>
  <c r="BG629" i="1"/>
  <c r="BF629" i="1"/>
  <c r="BE629" i="1"/>
  <c r="BD629" i="1"/>
  <c r="BC629" i="1"/>
  <c r="BB629" i="1"/>
  <c r="BA629" i="1"/>
  <c r="AZ629" i="1"/>
  <c r="AY629" i="1"/>
  <c r="AX629" i="1"/>
  <c r="AW629" i="1"/>
  <c r="AV629" i="1"/>
  <c r="AU629" i="1"/>
  <c r="AT629" i="1"/>
  <c r="AS629" i="1"/>
  <c r="AR629" i="1"/>
  <c r="AQ629" i="1"/>
  <c r="AP629" i="1"/>
  <c r="AO629" i="1"/>
  <c r="Z629" i="1" s="1"/>
  <c r="AN629" i="1"/>
  <c r="AM629" i="1"/>
  <c r="AL629" i="1"/>
  <c r="AK629" i="1"/>
  <c r="AH629" i="1"/>
  <c r="AG629" i="1"/>
  <c r="AF629" i="1"/>
  <c r="AE629" i="1"/>
  <c r="AI629" i="1" s="1"/>
  <c r="S629" i="1" s="1"/>
  <c r="AD629" i="1"/>
  <c r="AC629" i="1"/>
  <c r="AB629" i="1"/>
  <c r="AA629" i="1"/>
  <c r="BH628" i="1"/>
  <c r="BG628" i="1"/>
  <c r="BF628" i="1"/>
  <c r="BE628" i="1"/>
  <c r="BD628" i="1"/>
  <c r="BC628" i="1"/>
  <c r="BB628" i="1"/>
  <c r="BA628" i="1"/>
  <c r="AZ628" i="1"/>
  <c r="AY628" i="1"/>
  <c r="AX628" i="1"/>
  <c r="AW628" i="1"/>
  <c r="AV628" i="1"/>
  <c r="AU628" i="1"/>
  <c r="AT628" i="1"/>
  <c r="AS628" i="1"/>
  <c r="AR628" i="1"/>
  <c r="AQ628" i="1"/>
  <c r="AP628" i="1"/>
  <c r="AO628" i="1"/>
  <c r="AN628" i="1"/>
  <c r="AM628" i="1"/>
  <c r="AL628" i="1"/>
  <c r="AK628" i="1"/>
  <c r="AC628" i="1"/>
  <c r="AD628" i="1" s="1"/>
  <c r="AA628" i="1"/>
  <c r="AB628" i="1" s="1"/>
  <c r="BH627" i="1"/>
  <c r="BG627" i="1"/>
  <c r="BF627" i="1"/>
  <c r="BE627" i="1"/>
  <c r="BD627" i="1"/>
  <c r="BC627" i="1"/>
  <c r="BB627" i="1"/>
  <c r="BA627" i="1"/>
  <c r="AZ627" i="1"/>
  <c r="AY627" i="1"/>
  <c r="AX627" i="1"/>
  <c r="AW627" i="1"/>
  <c r="AV627" i="1"/>
  <c r="AU627" i="1"/>
  <c r="AT627" i="1"/>
  <c r="AS627" i="1"/>
  <c r="AR627" i="1"/>
  <c r="AQ627" i="1"/>
  <c r="AP627" i="1"/>
  <c r="AO627" i="1"/>
  <c r="AN627" i="1"/>
  <c r="AM627" i="1"/>
  <c r="AL627" i="1"/>
  <c r="AK627" i="1"/>
  <c r="AF627" i="1"/>
  <c r="AD627" i="1"/>
  <c r="AC627" i="1"/>
  <c r="AB627" i="1"/>
  <c r="AH627" i="1" s="1"/>
  <c r="AA627" i="1"/>
  <c r="BH626" i="1"/>
  <c r="BG626" i="1"/>
  <c r="BF626" i="1"/>
  <c r="BE626" i="1"/>
  <c r="BD626" i="1"/>
  <c r="BC626" i="1"/>
  <c r="BB626" i="1"/>
  <c r="BA626" i="1"/>
  <c r="AZ626" i="1"/>
  <c r="AY626" i="1"/>
  <c r="AX626" i="1"/>
  <c r="AW626" i="1"/>
  <c r="AV626" i="1"/>
  <c r="AU626" i="1"/>
  <c r="AT626" i="1"/>
  <c r="AS626" i="1"/>
  <c r="AR626" i="1"/>
  <c r="AQ626" i="1"/>
  <c r="AP626" i="1"/>
  <c r="AO626" i="1"/>
  <c r="Z626" i="1" s="1"/>
  <c r="AN626" i="1"/>
  <c r="AM626" i="1"/>
  <c r="AL626" i="1"/>
  <c r="AK626" i="1"/>
  <c r="AI626" i="1"/>
  <c r="AG626" i="1"/>
  <c r="AE626" i="1"/>
  <c r="AD626" i="1"/>
  <c r="AC626" i="1"/>
  <c r="AA626" i="1"/>
  <c r="AB626" i="1" s="1"/>
  <c r="S626" i="1"/>
  <c r="BH625" i="1"/>
  <c r="BG625" i="1"/>
  <c r="BF625" i="1"/>
  <c r="BE625" i="1"/>
  <c r="BD625" i="1"/>
  <c r="BC625" i="1"/>
  <c r="BB625" i="1"/>
  <c r="BA625" i="1"/>
  <c r="AZ625" i="1"/>
  <c r="AY625" i="1"/>
  <c r="AX625" i="1"/>
  <c r="AW625" i="1"/>
  <c r="AV625" i="1"/>
  <c r="AU625" i="1"/>
  <c r="AT625" i="1"/>
  <c r="AS625" i="1"/>
  <c r="AR625" i="1"/>
  <c r="AQ625" i="1"/>
  <c r="AP625" i="1"/>
  <c r="AO625" i="1"/>
  <c r="AN625" i="1"/>
  <c r="AM625" i="1"/>
  <c r="AL625" i="1"/>
  <c r="AK625" i="1"/>
  <c r="Z625" i="1" s="1"/>
  <c r="AD625" i="1"/>
  <c r="AE625" i="1" s="1"/>
  <c r="AI625" i="1" s="1"/>
  <c r="S625" i="1" s="1"/>
  <c r="AC625" i="1"/>
  <c r="AB625" i="1"/>
  <c r="AA625" i="1"/>
  <c r="BH624" i="1"/>
  <c r="BG624" i="1"/>
  <c r="BF624" i="1"/>
  <c r="BE624" i="1"/>
  <c r="BD624" i="1"/>
  <c r="BC624" i="1"/>
  <c r="BB624" i="1"/>
  <c r="BA624" i="1"/>
  <c r="AZ624" i="1"/>
  <c r="AY624" i="1"/>
  <c r="AX624" i="1"/>
  <c r="AW624" i="1"/>
  <c r="AV624" i="1"/>
  <c r="AU624" i="1"/>
  <c r="AT624" i="1"/>
  <c r="AS624" i="1"/>
  <c r="AR624" i="1"/>
  <c r="AQ624" i="1"/>
  <c r="AP624" i="1"/>
  <c r="AO624" i="1"/>
  <c r="AN624" i="1"/>
  <c r="AM624" i="1"/>
  <c r="AL624" i="1"/>
  <c r="AK624" i="1"/>
  <c r="AG624" i="1"/>
  <c r="AF624" i="1"/>
  <c r="AE624" i="1"/>
  <c r="AI624" i="1" s="1"/>
  <c r="S624" i="1" s="1"/>
  <c r="AD624" i="1"/>
  <c r="AC624" i="1"/>
  <c r="AB624" i="1"/>
  <c r="AH624" i="1" s="1"/>
  <c r="AA624" i="1"/>
  <c r="BH623" i="1"/>
  <c r="BG623" i="1"/>
  <c r="BF623" i="1"/>
  <c r="BE623" i="1"/>
  <c r="BD623" i="1"/>
  <c r="BC623" i="1"/>
  <c r="BB623" i="1"/>
  <c r="BA623" i="1"/>
  <c r="AZ623" i="1"/>
  <c r="AY623" i="1"/>
  <c r="AX623" i="1"/>
  <c r="AW623" i="1"/>
  <c r="AV623" i="1"/>
  <c r="AU623" i="1"/>
  <c r="AT623" i="1"/>
  <c r="AS623" i="1"/>
  <c r="AR623" i="1"/>
  <c r="AQ623" i="1"/>
  <c r="Z623" i="1" s="1"/>
  <c r="AP623" i="1"/>
  <c r="AO623" i="1"/>
  <c r="AN623" i="1"/>
  <c r="AM623" i="1"/>
  <c r="AL623" i="1"/>
  <c r="AK623" i="1"/>
  <c r="AI623" i="1"/>
  <c r="AH623" i="1"/>
  <c r="AG623" i="1"/>
  <c r="AE623" i="1"/>
  <c r="AD623" i="1"/>
  <c r="AC623" i="1"/>
  <c r="AB623" i="1"/>
  <c r="AF623" i="1" s="1"/>
  <c r="AA623" i="1"/>
  <c r="S623" i="1"/>
  <c r="BH622" i="1"/>
  <c r="BG622" i="1"/>
  <c r="BF622" i="1"/>
  <c r="BE622" i="1"/>
  <c r="BD622" i="1"/>
  <c r="BC622" i="1"/>
  <c r="BB622" i="1"/>
  <c r="BA622" i="1"/>
  <c r="AZ622" i="1"/>
  <c r="AY622" i="1"/>
  <c r="AX622" i="1"/>
  <c r="AW622" i="1"/>
  <c r="AV622" i="1"/>
  <c r="AU622" i="1"/>
  <c r="AT622" i="1"/>
  <c r="AS622" i="1"/>
  <c r="AR622" i="1"/>
  <c r="AQ622" i="1"/>
  <c r="AP622" i="1"/>
  <c r="AO622" i="1"/>
  <c r="AN622" i="1"/>
  <c r="AM622" i="1"/>
  <c r="AL622" i="1"/>
  <c r="AK622" i="1"/>
  <c r="Z622" i="1" s="1"/>
  <c r="AC622" i="1"/>
  <c r="AD622" i="1" s="1"/>
  <c r="AB622" i="1"/>
  <c r="AF622" i="1" s="1"/>
  <c r="AA622" i="1"/>
  <c r="BH621" i="1"/>
  <c r="BG621" i="1"/>
  <c r="BF621" i="1"/>
  <c r="BE621" i="1"/>
  <c r="BD621" i="1"/>
  <c r="BC621" i="1"/>
  <c r="BB621" i="1"/>
  <c r="BA621" i="1"/>
  <c r="AZ621" i="1"/>
  <c r="AY621" i="1"/>
  <c r="AX621" i="1"/>
  <c r="AW621" i="1"/>
  <c r="AV621" i="1"/>
  <c r="AU621" i="1"/>
  <c r="AT621" i="1"/>
  <c r="AS621" i="1"/>
  <c r="AR621" i="1"/>
  <c r="AQ621" i="1"/>
  <c r="AP621" i="1"/>
  <c r="AO621" i="1"/>
  <c r="Z621" i="1" s="1"/>
  <c r="AN621" i="1"/>
  <c r="AM621" i="1"/>
  <c r="AL621" i="1"/>
  <c r="AK621" i="1"/>
  <c r="AH621" i="1"/>
  <c r="AG621" i="1"/>
  <c r="AF621" i="1"/>
  <c r="AE621" i="1"/>
  <c r="AI621" i="1" s="1"/>
  <c r="S621" i="1" s="1"/>
  <c r="AD621" i="1"/>
  <c r="AC621" i="1"/>
  <c r="AB621" i="1"/>
  <c r="AA621" i="1"/>
  <c r="BH620" i="1"/>
  <c r="BG620" i="1"/>
  <c r="BF620" i="1"/>
  <c r="BE620" i="1"/>
  <c r="BD620" i="1"/>
  <c r="BC620" i="1"/>
  <c r="BB620" i="1"/>
  <c r="BA620" i="1"/>
  <c r="AZ620" i="1"/>
  <c r="AY620" i="1"/>
  <c r="AX620" i="1"/>
  <c r="AW620" i="1"/>
  <c r="AV620" i="1"/>
  <c r="AU620" i="1"/>
  <c r="AT620" i="1"/>
  <c r="AS620" i="1"/>
  <c r="AR620" i="1"/>
  <c r="AQ620" i="1"/>
  <c r="AP620" i="1"/>
  <c r="AO620" i="1"/>
  <c r="AN620" i="1"/>
  <c r="AM620" i="1"/>
  <c r="AL620" i="1"/>
  <c r="Z620" i="1" s="1"/>
  <c r="AK620" i="1"/>
  <c r="AC620" i="1"/>
  <c r="AD620" i="1" s="1"/>
  <c r="AA620" i="1"/>
  <c r="AB620" i="1" s="1"/>
  <c r="BH619" i="1"/>
  <c r="BG619" i="1"/>
  <c r="BF619" i="1"/>
  <c r="BE619" i="1"/>
  <c r="BD619" i="1"/>
  <c r="BC619" i="1"/>
  <c r="BB619" i="1"/>
  <c r="BA619" i="1"/>
  <c r="AZ619" i="1"/>
  <c r="AY619" i="1"/>
  <c r="AX619" i="1"/>
  <c r="AW619" i="1"/>
  <c r="AV619" i="1"/>
  <c r="AU619" i="1"/>
  <c r="AT619" i="1"/>
  <c r="AS619" i="1"/>
  <c r="AR619" i="1"/>
  <c r="AQ619" i="1"/>
  <c r="AP619" i="1"/>
  <c r="AO619" i="1"/>
  <c r="AN619" i="1"/>
  <c r="AM619" i="1"/>
  <c r="AL619" i="1"/>
  <c r="AK619" i="1"/>
  <c r="AF619" i="1"/>
  <c r="AD619" i="1"/>
  <c r="AC619" i="1"/>
  <c r="AB619" i="1"/>
  <c r="AH619" i="1" s="1"/>
  <c r="AA619" i="1"/>
  <c r="BH618" i="1"/>
  <c r="BG618" i="1"/>
  <c r="BF618" i="1"/>
  <c r="BE618" i="1"/>
  <c r="BD618" i="1"/>
  <c r="BC618" i="1"/>
  <c r="BB618" i="1"/>
  <c r="BA618" i="1"/>
  <c r="AZ618" i="1"/>
  <c r="AY618" i="1"/>
  <c r="AX618" i="1"/>
  <c r="AW618" i="1"/>
  <c r="AV618" i="1"/>
  <c r="AU618" i="1"/>
  <c r="AT618" i="1"/>
  <c r="AS618" i="1"/>
  <c r="AR618" i="1"/>
  <c r="AQ618" i="1"/>
  <c r="AP618" i="1"/>
  <c r="AO618" i="1"/>
  <c r="Z618" i="1" s="1"/>
  <c r="AN618" i="1"/>
  <c r="AM618" i="1"/>
  <c r="AL618" i="1"/>
  <c r="AK618" i="1"/>
  <c r="AI618" i="1"/>
  <c r="AG618" i="1"/>
  <c r="AE618" i="1"/>
  <c r="AD618" i="1"/>
  <c r="AC618" i="1"/>
  <c r="AA618" i="1"/>
  <c r="AB618" i="1" s="1"/>
  <c r="S618" i="1"/>
  <c r="BH617" i="1"/>
  <c r="BG617" i="1"/>
  <c r="BF617" i="1"/>
  <c r="BE617" i="1"/>
  <c r="BD617" i="1"/>
  <c r="BC617" i="1"/>
  <c r="BB617" i="1"/>
  <c r="BA617" i="1"/>
  <c r="AZ617" i="1"/>
  <c r="AY617" i="1"/>
  <c r="AX617" i="1"/>
  <c r="AW617" i="1"/>
  <c r="AV617" i="1"/>
  <c r="AU617" i="1"/>
  <c r="AT617" i="1"/>
  <c r="AS617" i="1"/>
  <c r="AR617" i="1"/>
  <c r="AQ617" i="1"/>
  <c r="AP617" i="1"/>
  <c r="AO617" i="1"/>
  <c r="AN617" i="1"/>
  <c r="AM617" i="1"/>
  <c r="AL617" i="1"/>
  <c r="AK617" i="1"/>
  <c r="Z617" i="1" s="1"/>
  <c r="AD617" i="1"/>
  <c r="AE617" i="1" s="1"/>
  <c r="AI617" i="1" s="1"/>
  <c r="S617" i="1" s="1"/>
  <c r="AC617" i="1"/>
  <c r="AB617" i="1"/>
  <c r="AA617" i="1"/>
  <c r="BH616" i="1"/>
  <c r="BG616" i="1"/>
  <c r="BF616" i="1"/>
  <c r="BE616" i="1"/>
  <c r="BD616" i="1"/>
  <c r="BC616" i="1"/>
  <c r="BB616" i="1"/>
  <c r="BA616" i="1"/>
  <c r="AZ616" i="1"/>
  <c r="AY616" i="1"/>
  <c r="AX616" i="1"/>
  <c r="AW616" i="1"/>
  <c r="AV616" i="1"/>
  <c r="AU616" i="1"/>
  <c r="AT616" i="1"/>
  <c r="AS616" i="1"/>
  <c r="AR616" i="1"/>
  <c r="AQ616" i="1"/>
  <c r="AP616" i="1"/>
  <c r="AO616" i="1"/>
  <c r="AN616" i="1"/>
  <c r="AM616" i="1"/>
  <c r="AL616" i="1"/>
  <c r="AK616" i="1"/>
  <c r="Z616" i="1" s="1"/>
  <c r="AG616" i="1"/>
  <c r="AF616" i="1"/>
  <c r="AE616" i="1"/>
  <c r="AI616" i="1" s="1"/>
  <c r="S616" i="1" s="1"/>
  <c r="AD616" i="1"/>
  <c r="AC616" i="1"/>
  <c r="AB616" i="1"/>
  <c r="AH616" i="1" s="1"/>
  <c r="AA616" i="1"/>
  <c r="BH615" i="1"/>
  <c r="BG615" i="1"/>
  <c r="BF615" i="1"/>
  <c r="BE615" i="1"/>
  <c r="BD615" i="1"/>
  <c r="BC615" i="1"/>
  <c r="BB615" i="1"/>
  <c r="BA615" i="1"/>
  <c r="AZ615" i="1"/>
  <c r="AY615" i="1"/>
  <c r="AX615" i="1"/>
  <c r="AW615" i="1"/>
  <c r="AV615" i="1"/>
  <c r="AU615" i="1"/>
  <c r="AT615" i="1"/>
  <c r="AS615" i="1"/>
  <c r="AR615" i="1"/>
  <c r="AQ615" i="1"/>
  <c r="Z615" i="1" s="1"/>
  <c r="AP615" i="1"/>
  <c r="AO615" i="1"/>
  <c r="AN615" i="1"/>
  <c r="AM615" i="1"/>
  <c r="AL615" i="1"/>
  <c r="AK615" i="1"/>
  <c r="AI615" i="1"/>
  <c r="AH615" i="1"/>
  <c r="AG615" i="1"/>
  <c r="AE615" i="1"/>
  <c r="AD615" i="1"/>
  <c r="AC615" i="1"/>
  <c r="AB615" i="1"/>
  <c r="AF615" i="1" s="1"/>
  <c r="AA615" i="1"/>
  <c r="S615" i="1"/>
  <c r="BH614" i="1"/>
  <c r="BG614" i="1"/>
  <c r="BF614" i="1"/>
  <c r="BE614" i="1"/>
  <c r="BD614" i="1"/>
  <c r="BC614" i="1"/>
  <c r="BB614" i="1"/>
  <c r="BA614" i="1"/>
  <c r="AZ614" i="1"/>
  <c r="AY614" i="1"/>
  <c r="AX614" i="1"/>
  <c r="AW614" i="1"/>
  <c r="AV614" i="1"/>
  <c r="AU614" i="1"/>
  <c r="AT614" i="1"/>
  <c r="AS614" i="1"/>
  <c r="AR614" i="1"/>
  <c r="AQ614" i="1"/>
  <c r="AP614" i="1"/>
  <c r="AO614" i="1"/>
  <c r="AN614" i="1"/>
  <c r="AM614" i="1"/>
  <c r="AL614" i="1"/>
  <c r="AK614" i="1"/>
  <c r="Z614" i="1" s="1"/>
  <c r="AC614" i="1"/>
  <c r="AD614" i="1" s="1"/>
  <c r="AB614" i="1"/>
  <c r="AF614" i="1" s="1"/>
  <c r="AA614" i="1"/>
  <c r="BH613" i="1"/>
  <c r="BG613" i="1"/>
  <c r="BF613" i="1"/>
  <c r="BE613" i="1"/>
  <c r="BD613" i="1"/>
  <c r="BC613" i="1"/>
  <c r="BB613" i="1"/>
  <c r="BA613" i="1"/>
  <c r="AZ613" i="1"/>
  <c r="AY613" i="1"/>
  <c r="AX613" i="1"/>
  <c r="AW613" i="1"/>
  <c r="AV613" i="1"/>
  <c r="AU613" i="1"/>
  <c r="AT613" i="1"/>
  <c r="AS613" i="1"/>
  <c r="AR613" i="1"/>
  <c r="AQ613" i="1"/>
  <c r="AP613" i="1"/>
  <c r="AO613" i="1"/>
  <c r="Z613" i="1" s="1"/>
  <c r="AN613" i="1"/>
  <c r="AM613" i="1"/>
  <c r="AL613" i="1"/>
  <c r="AK613" i="1"/>
  <c r="AH613" i="1"/>
  <c r="AG613" i="1"/>
  <c r="AF613" i="1"/>
  <c r="AE613" i="1"/>
  <c r="AI613" i="1" s="1"/>
  <c r="S613" i="1" s="1"/>
  <c r="AD613" i="1"/>
  <c r="AC613" i="1"/>
  <c r="AB613" i="1"/>
  <c r="AA613" i="1"/>
  <c r="BH612" i="1"/>
  <c r="BG612" i="1"/>
  <c r="BF612" i="1"/>
  <c r="BE612" i="1"/>
  <c r="BD612" i="1"/>
  <c r="BC612" i="1"/>
  <c r="BB612" i="1"/>
  <c r="BA612" i="1"/>
  <c r="AZ612" i="1"/>
  <c r="AY612" i="1"/>
  <c r="AX612" i="1"/>
  <c r="AW612" i="1"/>
  <c r="AV612" i="1"/>
  <c r="AU612" i="1"/>
  <c r="AT612" i="1"/>
  <c r="AS612" i="1"/>
  <c r="AR612" i="1"/>
  <c r="AQ612" i="1"/>
  <c r="AP612" i="1"/>
  <c r="AO612" i="1"/>
  <c r="AN612" i="1"/>
  <c r="AM612" i="1"/>
  <c r="AL612" i="1"/>
  <c r="Z612" i="1" s="1"/>
  <c r="AK612" i="1"/>
  <c r="AC612" i="1"/>
  <c r="AD612" i="1" s="1"/>
  <c r="AA612" i="1"/>
  <c r="AB612" i="1" s="1"/>
  <c r="BH611" i="1"/>
  <c r="BG611" i="1"/>
  <c r="BF611" i="1"/>
  <c r="BE611" i="1"/>
  <c r="BD611" i="1"/>
  <c r="BC611" i="1"/>
  <c r="BB611" i="1"/>
  <c r="BA611" i="1"/>
  <c r="AZ611" i="1"/>
  <c r="AY611" i="1"/>
  <c r="AX611" i="1"/>
  <c r="AW611" i="1"/>
  <c r="AV611" i="1"/>
  <c r="AU611" i="1"/>
  <c r="AT611" i="1"/>
  <c r="AS611" i="1"/>
  <c r="AR611" i="1"/>
  <c r="AQ611" i="1"/>
  <c r="AP611" i="1"/>
  <c r="AO611" i="1"/>
  <c r="AN611" i="1"/>
  <c r="AM611" i="1"/>
  <c r="AL611" i="1"/>
  <c r="AK611" i="1"/>
  <c r="AF611" i="1"/>
  <c r="AD611" i="1"/>
  <c r="AC611" i="1"/>
  <c r="AB611" i="1"/>
  <c r="AH611" i="1" s="1"/>
  <c r="AA611" i="1"/>
  <c r="BH610" i="1"/>
  <c r="BG610" i="1"/>
  <c r="BF610" i="1"/>
  <c r="BE610" i="1"/>
  <c r="BD610" i="1"/>
  <c r="BC610" i="1"/>
  <c r="BB610" i="1"/>
  <c r="BA610" i="1"/>
  <c r="AZ610" i="1"/>
  <c r="AY610" i="1"/>
  <c r="AX610" i="1"/>
  <c r="AW610" i="1"/>
  <c r="AV610" i="1"/>
  <c r="AU610" i="1"/>
  <c r="AT610" i="1"/>
  <c r="AS610" i="1"/>
  <c r="AR610" i="1"/>
  <c r="AQ610" i="1"/>
  <c r="AP610" i="1"/>
  <c r="AO610" i="1"/>
  <c r="Z610" i="1" s="1"/>
  <c r="AN610" i="1"/>
  <c r="AM610" i="1"/>
  <c r="AL610" i="1"/>
  <c r="AK610" i="1"/>
  <c r="AI610" i="1"/>
  <c r="AG610" i="1"/>
  <c r="AE610" i="1"/>
  <c r="AD610" i="1"/>
  <c r="AC610" i="1"/>
  <c r="AA610" i="1"/>
  <c r="AB610" i="1" s="1"/>
  <c r="S610" i="1"/>
  <c r="BH609" i="1"/>
  <c r="BG609" i="1"/>
  <c r="BF609" i="1"/>
  <c r="BE609" i="1"/>
  <c r="BD609" i="1"/>
  <c r="BC609" i="1"/>
  <c r="BB609" i="1"/>
  <c r="BA609" i="1"/>
  <c r="AZ609" i="1"/>
  <c r="AY609" i="1"/>
  <c r="AX609" i="1"/>
  <c r="AW609" i="1"/>
  <c r="AV609" i="1"/>
  <c r="AU609" i="1"/>
  <c r="AT609" i="1"/>
  <c r="AS609" i="1"/>
  <c r="AR609" i="1"/>
  <c r="AQ609" i="1"/>
  <c r="AP609" i="1"/>
  <c r="AO609" i="1"/>
  <c r="AN609" i="1"/>
  <c r="AM609" i="1"/>
  <c r="AL609" i="1"/>
  <c r="AK609" i="1"/>
  <c r="AD609" i="1"/>
  <c r="AC609" i="1"/>
  <c r="AB609" i="1"/>
  <c r="AA609" i="1"/>
  <c r="BH608" i="1"/>
  <c r="BG608" i="1"/>
  <c r="BF608" i="1"/>
  <c r="BE608" i="1"/>
  <c r="BD608" i="1"/>
  <c r="BC608" i="1"/>
  <c r="BB608" i="1"/>
  <c r="BA608" i="1"/>
  <c r="AZ608" i="1"/>
  <c r="AY608" i="1"/>
  <c r="AX608" i="1"/>
  <c r="AW608" i="1"/>
  <c r="AV608" i="1"/>
  <c r="AU608" i="1"/>
  <c r="AT608" i="1"/>
  <c r="AS608" i="1"/>
  <c r="AR608" i="1"/>
  <c r="AQ608" i="1"/>
  <c r="AP608" i="1"/>
  <c r="AO608" i="1"/>
  <c r="AN608" i="1"/>
  <c r="AM608" i="1"/>
  <c r="AL608" i="1"/>
  <c r="AK608" i="1"/>
  <c r="AG608" i="1"/>
  <c r="AF608" i="1"/>
  <c r="AE608" i="1"/>
  <c r="AI608" i="1" s="1"/>
  <c r="S608" i="1" s="1"/>
  <c r="AD608" i="1"/>
  <c r="AC608" i="1"/>
  <c r="AB608" i="1"/>
  <c r="AH608" i="1" s="1"/>
  <c r="AA608" i="1"/>
  <c r="BH607" i="1"/>
  <c r="BG607" i="1"/>
  <c r="BF607" i="1"/>
  <c r="BE607" i="1"/>
  <c r="BD607" i="1"/>
  <c r="BC607" i="1"/>
  <c r="BB607" i="1"/>
  <c r="BA607" i="1"/>
  <c r="AZ607" i="1"/>
  <c r="AY607" i="1"/>
  <c r="AX607" i="1"/>
  <c r="AW607" i="1"/>
  <c r="AV607" i="1"/>
  <c r="AU607" i="1"/>
  <c r="AT607" i="1"/>
  <c r="AS607" i="1"/>
  <c r="AR607" i="1"/>
  <c r="AQ607" i="1"/>
  <c r="Z607" i="1" s="1"/>
  <c r="AP607" i="1"/>
  <c r="AO607" i="1"/>
  <c r="AN607" i="1"/>
  <c r="AM607" i="1"/>
  <c r="AL607" i="1"/>
  <c r="AK607" i="1"/>
  <c r="AI607" i="1"/>
  <c r="AG607" i="1"/>
  <c r="AE607" i="1"/>
  <c r="AD607" i="1"/>
  <c r="AC607" i="1"/>
  <c r="AB607" i="1"/>
  <c r="AF607" i="1" s="1"/>
  <c r="AA607" i="1"/>
  <c r="S607" i="1"/>
  <c r="BH606" i="1"/>
  <c r="BG606" i="1"/>
  <c r="BF606" i="1"/>
  <c r="BE606" i="1"/>
  <c r="BD606" i="1"/>
  <c r="BC606" i="1"/>
  <c r="BB606" i="1"/>
  <c r="BA606" i="1"/>
  <c r="AZ606" i="1"/>
  <c r="AY606" i="1"/>
  <c r="AX606" i="1"/>
  <c r="AW606" i="1"/>
  <c r="AV606" i="1"/>
  <c r="AU606" i="1"/>
  <c r="AT606" i="1"/>
  <c r="AS606" i="1"/>
  <c r="AR606" i="1"/>
  <c r="AQ606" i="1"/>
  <c r="AP606" i="1"/>
  <c r="AO606" i="1"/>
  <c r="AN606" i="1"/>
  <c r="AM606" i="1"/>
  <c r="AL606" i="1"/>
  <c r="AK606" i="1"/>
  <c r="AE606" i="1"/>
  <c r="AI606" i="1" s="1"/>
  <c r="S606" i="1" s="1"/>
  <c r="AC606" i="1"/>
  <c r="AD606" i="1" s="1"/>
  <c r="AG606" i="1" s="1"/>
  <c r="AB606" i="1"/>
  <c r="AF606" i="1" s="1"/>
  <c r="AA606" i="1"/>
  <c r="BH605" i="1"/>
  <c r="BG605" i="1"/>
  <c r="BF605" i="1"/>
  <c r="BE605" i="1"/>
  <c r="BD605" i="1"/>
  <c r="BC605" i="1"/>
  <c r="BB605" i="1"/>
  <c r="BA605" i="1"/>
  <c r="AZ605" i="1"/>
  <c r="AY605" i="1"/>
  <c r="AX605" i="1"/>
  <c r="AW605" i="1"/>
  <c r="AV605" i="1"/>
  <c r="AU605" i="1"/>
  <c r="AT605" i="1"/>
  <c r="AS605" i="1"/>
  <c r="AR605" i="1"/>
  <c r="AQ605" i="1"/>
  <c r="AP605" i="1"/>
  <c r="AO605" i="1"/>
  <c r="AN605" i="1"/>
  <c r="AM605" i="1"/>
  <c r="AL605" i="1"/>
  <c r="AK605" i="1"/>
  <c r="AH605" i="1"/>
  <c r="AG605" i="1"/>
  <c r="AF605" i="1"/>
  <c r="AE605" i="1"/>
  <c r="AI605" i="1" s="1"/>
  <c r="S605" i="1" s="1"/>
  <c r="AD605" i="1"/>
  <c r="AC605" i="1"/>
  <c r="AB605" i="1"/>
  <c r="AA605" i="1"/>
  <c r="Z605" i="1"/>
  <c r="BH604" i="1"/>
  <c r="BG604" i="1"/>
  <c r="BF604" i="1"/>
  <c r="BE604" i="1"/>
  <c r="BD604" i="1"/>
  <c r="BC604" i="1"/>
  <c r="BB604" i="1"/>
  <c r="BA604" i="1"/>
  <c r="AZ604" i="1"/>
  <c r="AY604" i="1"/>
  <c r="AX604" i="1"/>
  <c r="AW604" i="1"/>
  <c r="AV604" i="1"/>
  <c r="AU604" i="1"/>
  <c r="AT604" i="1"/>
  <c r="AS604" i="1"/>
  <c r="AR604" i="1"/>
  <c r="AQ604" i="1"/>
  <c r="AP604" i="1"/>
  <c r="AO604" i="1"/>
  <c r="AN604" i="1"/>
  <c r="AM604" i="1"/>
  <c r="AL604" i="1"/>
  <c r="AK604" i="1"/>
  <c r="AC604" i="1"/>
  <c r="AD604" i="1" s="1"/>
  <c r="AA604" i="1"/>
  <c r="AB604" i="1" s="1"/>
  <c r="BH603" i="1"/>
  <c r="BG603" i="1"/>
  <c r="BF603" i="1"/>
  <c r="BE603" i="1"/>
  <c r="BD603" i="1"/>
  <c r="BC603" i="1"/>
  <c r="BB603" i="1"/>
  <c r="BA603" i="1"/>
  <c r="AZ603" i="1"/>
  <c r="AY603" i="1"/>
  <c r="AX603" i="1"/>
  <c r="AW603" i="1"/>
  <c r="AV603" i="1"/>
  <c r="AU603" i="1"/>
  <c r="AT603" i="1"/>
  <c r="AS603" i="1"/>
  <c r="AR603" i="1"/>
  <c r="AQ603" i="1"/>
  <c r="AP603" i="1"/>
  <c r="AO603" i="1"/>
  <c r="AN603" i="1"/>
  <c r="AM603" i="1"/>
  <c r="AL603" i="1"/>
  <c r="AK603" i="1"/>
  <c r="Z603" i="1" s="1"/>
  <c r="AF603" i="1"/>
  <c r="AD603" i="1"/>
  <c r="AC603" i="1"/>
  <c r="AB603" i="1"/>
  <c r="AH603" i="1" s="1"/>
  <c r="AA603" i="1"/>
  <c r="BH602" i="1"/>
  <c r="BG602" i="1"/>
  <c r="BF602" i="1"/>
  <c r="BE602" i="1"/>
  <c r="BD602" i="1"/>
  <c r="BC602" i="1"/>
  <c r="BB602" i="1"/>
  <c r="BA602" i="1"/>
  <c r="AZ602" i="1"/>
  <c r="AY602" i="1"/>
  <c r="AX602" i="1"/>
  <c r="AW602" i="1"/>
  <c r="AV602" i="1"/>
  <c r="AU602" i="1"/>
  <c r="AT602" i="1"/>
  <c r="AS602" i="1"/>
  <c r="AR602" i="1"/>
  <c r="AQ602" i="1"/>
  <c r="AP602" i="1"/>
  <c r="AO602" i="1"/>
  <c r="AN602" i="1"/>
  <c r="AM602" i="1"/>
  <c r="AL602" i="1"/>
  <c r="AK602" i="1"/>
  <c r="AI602" i="1"/>
  <c r="S602" i="1" s="1"/>
  <c r="AG602" i="1"/>
  <c r="AE602" i="1"/>
  <c r="AD602" i="1"/>
  <c r="AC602" i="1"/>
  <c r="AA602" i="1"/>
  <c r="AB602" i="1" s="1"/>
  <c r="BH601" i="1"/>
  <c r="BG601" i="1"/>
  <c r="BF601" i="1"/>
  <c r="BE601" i="1"/>
  <c r="BD601" i="1"/>
  <c r="BC601" i="1"/>
  <c r="BB601" i="1"/>
  <c r="BA601" i="1"/>
  <c r="AZ601" i="1"/>
  <c r="AY601" i="1"/>
  <c r="AX601" i="1"/>
  <c r="AW601" i="1"/>
  <c r="AV601" i="1"/>
  <c r="AU601" i="1"/>
  <c r="AT601" i="1"/>
  <c r="AS601" i="1"/>
  <c r="AR601" i="1"/>
  <c r="AQ601" i="1"/>
  <c r="AP601" i="1"/>
  <c r="AO601" i="1"/>
  <c r="AN601" i="1"/>
  <c r="AM601" i="1"/>
  <c r="AL601" i="1"/>
  <c r="AK601" i="1"/>
  <c r="AD601" i="1"/>
  <c r="AC601" i="1"/>
  <c r="AB601" i="1"/>
  <c r="AA601" i="1"/>
  <c r="BH600" i="1"/>
  <c r="BG600" i="1"/>
  <c r="BF600" i="1"/>
  <c r="BE600" i="1"/>
  <c r="BD600" i="1"/>
  <c r="BC600" i="1"/>
  <c r="BB600" i="1"/>
  <c r="BA600" i="1"/>
  <c r="AZ600" i="1"/>
  <c r="AY600" i="1"/>
  <c r="AX600" i="1"/>
  <c r="AW600" i="1"/>
  <c r="AV600" i="1"/>
  <c r="AU600" i="1"/>
  <c r="AT600" i="1"/>
  <c r="AS600" i="1"/>
  <c r="AR600" i="1"/>
  <c r="AQ600" i="1"/>
  <c r="AP600" i="1"/>
  <c r="AO600" i="1"/>
  <c r="AN600" i="1"/>
  <c r="AM600" i="1"/>
  <c r="AL600" i="1"/>
  <c r="AK600" i="1"/>
  <c r="AG600" i="1"/>
  <c r="AF600" i="1"/>
  <c r="AE600" i="1"/>
  <c r="AI600" i="1" s="1"/>
  <c r="S600" i="1" s="1"/>
  <c r="AD600" i="1"/>
  <c r="AC600" i="1"/>
  <c r="AB600" i="1"/>
  <c r="AH600" i="1" s="1"/>
  <c r="AA600" i="1"/>
  <c r="BH599" i="1"/>
  <c r="BG599" i="1"/>
  <c r="BF599" i="1"/>
  <c r="BE599" i="1"/>
  <c r="BD599" i="1"/>
  <c r="BC599" i="1"/>
  <c r="BB599" i="1"/>
  <c r="BA599" i="1"/>
  <c r="AZ599" i="1"/>
  <c r="AY599" i="1"/>
  <c r="AX599" i="1"/>
  <c r="AW599" i="1"/>
  <c r="AV599" i="1"/>
  <c r="AU599" i="1"/>
  <c r="AT599" i="1"/>
  <c r="AS599" i="1"/>
  <c r="AR599" i="1"/>
  <c r="AQ599" i="1"/>
  <c r="AP599" i="1"/>
  <c r="AO599" i="1"/>
  <c r="AN599" i="1"/>
  <c r="AM599" i="1"/>
  <c r="AL599" i="1"/>
  <c r="AK599" i="1"/>
  <c r="Z599" i="1" s="1"/>
  <c r="AI599" i="1"/>
  <c r="AG599" i="1"/>
  <c r="AE599" i="1"/>
  <c r="AD599" i="1"/>
  <c r="AC599" i="1"/>
  <c r="AB599" i="1"/>
  <c r="AF599" i="1" s="1"/>
  <c r="AA599" i="1"/>
  <c r="S599" i="1"/>
  <c r="BH598" i="1"/>
  <c r="BG598" i="1"/>
  <c r="BF598" i="1"/>
  <c r="BE598" i="1"/>
  <c r="BD598" i="1"/>
  <c r="BC598" i="1"/>
  <c r="BB598" i="1"/>
  <c r="BA598" i="1"/>
  <c r="AZ598" i="1"/>
  <c r="AY598" i="1"/>
  <c r="AX598" i="1"/>
  <c r="AW598" i="1"/>
  <c r="AV598" i="1"/>
  <c r="AU598" i="1"/>
  <c r="AT598" i="1"/>
  <c r="AS598" i="1"/>
  <c r="AR598" i="1"/>
  <c r="AQ598" i="1"/>
  <c r="AP598" i="1"/>
  <c r="AO598" i="1"/>
  <c r="AN598" i="1"/>
  <c r="AM598" i="1"/>
  <c r="AL598" i="1"/>
  <c r="AK598" i="1"/>
  <c r="AE598" i="1"/>
  <c r="AI598" i="1" s="1"/>
  <c r="S598" i="1" s="1"/>
  <c r="AC598" i="1"/>
  <c r="AD598" i="1" s="1"/>
  <c r="AG598" i="1" s="1"/>
  <c r="AB598" i="1"/>
  <c r="AF598" i="1" s="1"/>
  <c r="AA598" i="1"/>
  <c r="BH597" i="1"/>
  <c r="BG597" i="1"/>
  <c r="BF597" i="1"/>
  <c r="BE597" i="1"/>
  <c r="BD597" i="1"/>
  <c r="BC597" i="1"/>
  <c r="BB597" i="1"/>
  <c r="BA597" i="1"/>
  <c r="AZ597" i="1"/>
  <c r="AY597" i="1"/>
  <c r="AX597" i="1"/>
  <c r="AW597" i="1"/>
  <c r="AV597" i="1"/>
  <c r="AU597" i="1"/>
  <c r="AT597" i="1"/>
  <c r="AS597" i="1"/>
  <c r="AR597" i="1"/>
  <c r="AQ597" i="1"/>
  <c r="Z597" i="1" s="1"/>
  <c r="AP597" i="1"/>
  <c r="AO597" i="1"/>
  <c r="AN597" i="1"/>
  <c r="AM597" i="1"/>
  <c r="AL597" i="1"/>
  <c r="AK597" i="1"/>
  <c r="AH597" i="1"/>
  <c r="AG597" i="1"/>
  <c r="AF597" i="1"/>
  <c r="AE597" i="1"/>
  <c r="AI597" i="1" s="1"/>
  <c r="S597" i="1" s="1"/>
  <c r="AD597" i="1"/>
  <c r="AC597" i="1"/>
  <c r="AB597" i="1"/>
  <c r="AA597" i="1"/>
  <c r="BH596" i="1"/>
  <c r="BG596" i="1"/>
  <c r="BF596" i="1"/>
  <c r="BE596" i="1"/>
  <c r="BD596" i="1"/>
  <c r="BC596" i="1"/>
  <c r="BB596" i="1"/>
  <c r="BA596" i="1"/>
  <c r="AZ596" i="1"/>
  <c r="AY596" i="1"/>
  <c r="AX596" i="1"/>
  <c r="AW596" i="1"/>
  <c r="AV596" i="1"/>
  <c r="AU596" i="1"/>
  <c r="AT596" i="1"/>
  <c r="AS596" i="1"/>
  <c r="AR596" i="1"/>
  <c r="AQ596" i="1"/>
  <c r="AP596" i="1"/>
  <c r="AO596" i="1"/>
  <c r="AN596" i="1"/>
  <c r="AM596" i="1"/>
  <c r="AL596" i="1"/>
  <c r="AK596" i="1"/>
  <c r="AC596" i="1"/>
  <c r="AD596" i="1" s="1"/>
  <c r="AA596" i="1"/>
  <c r="AB596" i="1" s="1"/>
  <c r="BH595" i="1"/>
  <c r="BG595" i="1"/>
  <c r="BF595" i="1"/>
  <c r="BE595" i="1"/>
  <c r="BD595" i="1"/>
  <c r="BC595" i="1"/>
  <c r="BB595" i="1"/>
  <c r="BA595" i="1"/>
  <c r="AZ595" i="1"/>
  <c r="AY595" i="1"/>
  <c r="AX595" i="1"/>
  <c r="AW595" i="1"/>
  <c r="AV595" i="1"/>
  <c r="AU595" i="1"/>
  <c r="AT595" i="1"/>
  <c r="AS595" i="1"/>
  <c r="AR595" i="1"/>
  <c r="AQ595" i="1"/>
  <c r="AP595" i="1"/>
  <c r="AO595" i="1"/>
  <c r="AN595" i="1"/>
  <c r="AM595" i="1"/>
  <c r="AL595" i="1"/>
  <c r="AK595" i="1"/>
  <c r="AF595" i="1"/>
  <c r="AD595" i="1"/>
  <c r="AC595" i="1"/>
  <c r="AB595" i="1"/>
  <c r="AH595" i="1" s="1"/>
  <c r="AA595" i="1"/>
  <c r="BH594" i="1"/>
  <c r="BG594" i="1"/>
  <c r="BF594" i="1"/>
  <c r="BE594" i="1"/>
  <c r="BD594" i="1"/>
  <c r="BC594" i="1"/>
  <c r="BB594" i="1"/>
  <c r="BA594" i="1"/>
  <c r="AZ594" i="1"/>
  <c r="AY594" i="1"/>
  <c r="AX594" i="1"/>
  <c r="AW594" i="1"/>
  <c r="AV594" i="1"/>
  <c r="AU594" i="1"/>
  <c r="AT594" i="1"/>
  <c r="AS594" i="1"/>
  <c r="AR594" i="1"/>
  <c r="AQ594" i="1"/>
  <c r="AP594" i="1"/>
  <c r="AO594" i="1"/>
  <c r="Z594" i="1" s="1"/>
  <c r="AN594" i="1"/>
  <c r="AM594" i="1"/>
  <c r="AL594" i="1"/>
  <c r="AK594" i="1"/>
  <c r="AI594" i="1"/>
  <c r="S594" i="1" s="1"/>
  <c r="AG594" i="1"/>
  <c r="AE594" i="1"/>
  <c r="AD594" i="1"/>
  <c r="AC594" i="1"/>
  <c r="AA594" i="1"/>
  <c r="AB594" i="1" s="1"/>
  <c r="BH593" i="1"/>
  <c r="BG593" i="1"/>
  <c r="BF593" i="1"/>
  <c r="BE593" i="1"/>
  <c r="BD593" i="1"/>
  <c r="BC593" i="1"/>
  <c r="BB593" i="1"/>
  <c r="BA593" i="1"/>
  <c r="AZ593" i="1"/>
  <c r="AY593" i="1"/>
  <c r="AX593" i="1"/>
  <c r="AW593" i="1"/>
  <c r="AV593" i="1"/>
  <c r="AU593" i="1"/>
  <c r="AT593" i="1"/>
  <c r="AS593" i="1"/>
  <c r="AR593" i="1"/>
  <c r="AQ593" i="1"/>
  <c r="AP593" i="1"/>
  <c r="AO593" i="1"/>
  <c r="AN593" i="1"/>
  <c r="AM593" i="1"/>
  <c r="AL593" i="1"/>
  <c r="AK593" i="1"/>
  <c r="Z593" i="1" s="1"/>
  <c r="AD593" i="1"/>
  <c r="AC593" i="1"/>
  <c r="AB593" i="1"/>
  <c r="AA593" i="1"/>
  <c r="BH592" i="1"/>
  <c r="BG592" i="1"/>
  <c r="BF592" i="1"/>
  <c r="BE592" i="1"/>
  <c r="BD592" i="1"/>
  <c r="BC592" i="1"/>
  <c r="BB592" i="1"/>
  <c r="BA592" i="1"/>
  <c r="AZ592" i="1"/>
  <c r="AY592" i="1"/>
  <c r="AX592" i="1"/>
  <c r="AW592" i="1"/>
  <c r="AV592" i="1"/>
  <c r="AU592" i="1"/>
  <c r="AT592" i="1"/>
  <c r="AS592" i="1"/>
  <c r="AR592" i="1"/>
  <c r="AQ592" i="1"/>
  <c r="AP592" i="1"/>
  <c r="AO592" i="1"/>
  <c r="AN592" i="1"/>
  <c r="AM592" i="1"/>
  <c r="AL592" i="1"/>
  <c r="AK592" i="1"/>
  <c r="AG592" i="1"/>
  <c r="AF592" i="1"/>
  <c r="AE592" i="1"/>
  <c r="AI592" i="1" s="1"/>
  <c r="S592" i="1" s="1"/>
  <c r="AD592" i="1"/>
  <c r="AC592" i="1"/>
  <c r="AB592" i="1"/>
  <c r="AH592" i="1" s="1"/>
  <c r="AA592" i="1"/>
  <c r="BH591" i="1"/>
  <c r="BG591" i="1"/>
  <c r="BF591" i="1"/>
  <c r="BE591" i="1"/>
  <c r="BD591" i="1"/>
  <c r="BC591" i="1"/>
  <c r="BB591" i="1"/>
  <c r="BA591" i="1"/>
  <c r="AZ591" i="1"/>
  <c r="AY591" i="1"/>
  <c r="AX591" i="1"/>
  <c r="AW591" i="1"/>
  <c r="AV591" i="1"/>
  <c r="AU591" i="1"/>
  <c r="AT591" i="1"/>
  <c r="AS591" i="1"/>
  <c r="AR591" i="1"/>
  <c r="AQ591" i="1"/>
  <c r="AP591" i="1"/>
  <c r="AO591" i="1"/>
  <c r="AN591" i="1"/>
  <c r="AM591" i="1"/>
  <c r="AL591" i="1"/>
  <c r="AK591" i="1"/>
  <c r="AI591" i="1"/>
  <c r="AG591" i="1"/>
  <c r="AE591" i="1"/>
  <c r="AD591" i="1"/>
  <c r="AC591" i="1"/>
  <c r="AB591" i="1"/>
  <c r="AF591" i="1" s="1"/>
  <c r="AA591" i="1"/>
  <c r="Z591" i="1"/>
  <c r="S591" i="1"/>
  <c r="BH590" i="1"/>
  <c r="BG590" i="1"/>
  <c r="BF590" i="1"/>
  <c r="BE590" i="1"/>
  <c r="BD590" i="1"/>
  <c r="BC590" i="1"/>
  <c r="BB590" i="1"/>
  <c r="BA590" i="1"/>
  <c r="AZ590" i="1"/>
  <c r="AY590" i="1"/>
  <c r="AX590" i="1"/>
  <c r="AW590" i="1"/>
  <c r="AV590" i="1"/>
  <c r="AU590" i="1"/>
  <c r="AT590" i="1"/>
  <c r="AS590" i="1"/>
  <c r="AR590" i="1"/>
  <c r="AQ590" i="1"/>
  <c r="AP590" i="1"/>
  <c r="AO590" i="1"/>
  <c r="AN590" i="1"/>
  <c r="AM590" i="1"/>
  <c r="AL590" i="1"/>
  <c r="AK590" i="1"/>
  <c r="AE590" i="1"/>
  <c r="AI590" i="1" s="1"/>
  <c r="S590" i="1" s="1"/>
  <c r="AC590" i="1"/>
  <c r="AD590" i="1" s="1"/>
  <c r="AG590" i="1" s="1"/>
  <c r="AB590" i="1"/>
  <c r="AF590" i="1" s="1"/>
  <c r="AA590" i="1"/>
  <c r="BH589" i="1"/>
  <c r="BG589" i="1"/>
  <c r="BF589" i="1"/>
  <c r="BE589" i="1"/>
  <c r="BD589" i="1"/>
  <c r="BC589" i="1"/>
  <c r="BB589" i="1"/>
  <c r="BA589" i="1"/>
  <c r="AZ589" i="1"/>
  <c r="AY589" i="1"/>
  <c r="AX589" i="1"/>
  <c r="AW589" i="1"/>
  <c r="AV589" i="1"/>
  <c r="AU589" i="1"/>
  <c r="AT589" i="1"/>
  <c r="AS589" i="1"/>
  <c r="AR589" i="1"/>
  <c r="AQ589" i="1"/>
  <c r="AP589" i="1"/>
  <c r="AO589" i="1"/>
  <c r="AN589" i="1"/>
  <c r="AM589" i="1"/>
  <c r="AL589" i="1"/>
  <c r="AK589" i="1"/>
  <c r="AH589" i="1"/>
  <c r="AG589" i="1"/>
  <c r="AF589" i="1"/>
  <c r="AE589" i="1"/>
  <c r="AI589" i="1" s="1"/>
  <c r="S589" i="1" s="1"/>
  <c r="AD589" i="1"/>
  <c r="AC589" i="1"/>
  <c r="AB589" i="1"/>
  <c r="AA589" i="1"/>
  <c r="Z589" i="1"/>
  <c r="BH588" i="1"/>
  <c r="BG588" i="1"/>
  <c r="BF588" i="1"/>
  <c r="BE588" i="1"/>
  <c r="BD588" i="1"/>
  <c r="BC588" i="1"/>
  <c r="BB588" i="1"/>
  <c r="BA588" i="1"/>
  <c r="AZ588" i="1"/>
  <c r="AY588" i="1"/>
  <c r="AX588" i="1"/>
  <c r="AW588" i="1"/>
  <c r="AV588" i="1"/>
  <c r="AU588" i="1"/>
  <c r="AT588" i="1"/>
  <c r="AS588" i="1"/>
  <c r="AR588" i="1"/>
  <c r="AQ588" i="1"/>
  <c r="AP588" i="1"/>
  <c r="AO588" i="1"/>
  <c r="AN588" i="1"/>
  <c r="AM588" i="1"/>
  <c r="AL588" i="1"/>
  <c r="Z588" i="1" s="1"/>
  <c r="AK588" i="1"/>
  <c r="AC588" i="1"/>
  <c r="AD588" i="1" s="1"/>
  <c r="AA588" i="1"/>
  <c r="AB588" i="1" s="1"/>
  <c r="BH587" i="1"/>
  <c r="BG587" i="1"/>
  <c r="BF587" i="1"/>
  <c r="BE587" i="1"/>
  <c r="BD587" i="1"/>
  <c r="BC587" i="1"/>
  <c r="BB587" i="1"/>
  <c r="BA587" i="1"/>
  <c r="AZ587" i="1"/>
  <c r="AY587" i="1"/>
  <c r="AX587" i="1"/>
  <c r="AW587" i="1"/>
  <c r="AV587" i="1"/>
  <c r="AU587" i="1"/>
  <c r="AT587" i="1"/>
  <c r="AS587" i="1"/>
  <c r="AR587" i="1"/>
  <c r="AQ587" i="1"/>
  <c r="AP587" i="1"/>
  <c r="AO587" i="1"/>
  <c r="AN587" i="1"/>
  <c r="AM587" i="1"/>
  <c r="AL587" i="1"/>
  <c r="AK587" i="1"/>
  <c r="AF587" i="1"/>
  <c r="AD587" i="1"/>
  <c r="AC587" i="1"/>
  <c r="AB587" i="1"/>
  <c r="AH587" i="1" s="1"/>
  <c r="AA587" i="1"/>
  <c r="BH586" i="1"/>
  <c r="BG586" i="1"/>
  <c r="BF586" i="1"/>
  <c r="BE586" i="1"/>
  <c r="BD586" i="1"/>
  <c r="BC586" i="1"/>
  <c r="BB586" i="1"/>
  <c r="BA586" i="1"/>
  <c r="AZ586" i="1"/>
  <c r="AY586" i="1"/>
  <c r="AX586" i="1"/>
  <c r="AW586" i="1"/>
  <c r="AV586" i="1"/>
  <c r="AU586" i="1"/>
  <c r="AT586" i="1"/>
  <c r="AS586" i="1"/>
  <c r="AR586" i="1"/>
  <c r="AQ586" i="1"/>
  <c r="AP586" i="1"/>
  <c r="AO586" i="1"/>
  <c r="Z586" i="1" s="1"/>
  <c r="AN586" i="1"/>
  <c r="AM586" i="1"/>
  <c r="AL586" i="1"/>
  <c r="AK586" i="1"/>
  <c r="AI586" i="1"/>
  <c r="AG586" i="1"/>
  <c r="AE586" i="1"/>
  <c r="AD586" i="1"/>
  <c r="AC586" i="1"/>
  <c r="AA586" i="1"/>
  <c r="AB586" i="1" s="1"/>
  <c r="AH586" i="1" s="1"/>
  <c r="S586" i="1"/>
  <c r="BH585" i="1"/>
  <c r="BG585" i="1"/>
  <c r="BF585" i="1"/>
  <c r="BE585" i="1"/>
  <c r="BD585" i="1"/>
  <c r="BC585" i="1"/>
  <c r="BB585" i="1"/>
  <c r="BA585" i="1"/>
  <c r="AZ585" i="1"/>
  <c r="AY585" i="1"/>
  <c r="AX585" i="1"/>
  <c r="AW585" i="1"/>
  <c r="AV585" i="1"/>
  <c r="AU585" i="1"/>
  <c r="AT585" i="1"/>
  <c r="AS585" i="1"/>
  <c r="AR585" i="1"/>
  <c r="AQ585" i="1"/>
  <c r="AP585" i="1"/>
  <c r="AO585" i="1"/>
  <c r="AN585" i="1"/>
  <c r="AM585" i="1"/>
  <c r="AL585" i="1"/>
  <c r="AK585" i="1"/>
  <c r="Z585" i="1" s="1"/>
  <c r="AD585" i="1"/>
  <c r="AC585" i="1"/>
  <c r="AB585" i="1"/>
  <c r="AA585" i="1"/>
  <c r="BH584" i="1"/>
  <c r="BG584" i="1"/>
  <c r="BF584" i="1"/>
  <c r="BE584" i="1"/>
  <c r="BD584" i="1"/>
  <c r="BC584" i="1"/>
  <c r="BB584" i="1"/>
  <c r="BA584" i="1"/>
  <c r="AZ584" i="1"/>
  <c r="AY584" i="1"/>
  <c r="AX584" i="1"/>
  <c r="AW584" i="1"/>
  <c r="AV584" i="1"/>
  <c r="AU584" i="1"/>
  <c r="AT584" i="1"/>
  <c r="AS584" i="1"/>
  <c r="AR584" i="1"/>
  <c r="AQ584" i="1"/>
  <c r="AP584" i="1"/>
  <c r="AO584" i="1"/>
  <c r="AN584" i="1"/>
  <c r="AM584" i="1"/>
  <c r="AL584" i="1"/>
  <c r="AK584" i="1"/>
  <c r="AG584" i="1"/>
  <c r="AF584" i="1"/>
  <c r="AE584" i="1"/>
  <c r="AI584" i="1" s="1"/>
  <c r="S584" i="1" s="1"/>
  <c r="AD584" i="1"/>
  <c r="AC584" i="1"/>
  <c r="AB584" i="1"/>
  <c r="AH584" i="1" s="1"/>
  <c r="AA584" i="1"/>
  <c r="BH583" i="1"/>
  <c r="BG583" i="1"/>
  <c r="BF583" i="1"/>
  <c r="BE583" i="1"/>
  <c r="BD583" i="1"/>
  <c r="BC583" i="1"/>
  <c r="BB583" i="1"/>
  <c r="BA583" i="1"/>
  <c r="AZ583" i="1"/>
  <c r="AY583" i="1"/>
  <c r="AX583" i="1"/>
  <c r="AW583" i="1"/>
  <c r="AV583" i="1"/>
  <c r="AU583" i="1"/>
  <c r="AT583" i="1"/>
  <c r="AS583" i="1"/>
  <c r="AR583" i="1"/>
  <c r="AQ583" i="1"/>
  <c r="AP583" i="1"/>
  <c r="Z583" i="1" s="1"/>
  <c r="AO583" i="1"/>
  <c r="AN583" i="1"/>
  <c r="AM583" i="1"/>
  <c r="AL583" i="1"/>
  <c r="AK583" i="1"/>
  <c r="AI583" i="1"/>
  <c r="AG583" i="1"/>
  <c r="AE583" i="1"/>
  <c r="AD583" i="1"/>
  <c r="AC583" i="1"/>
  <c r="AB583" i="1"/>
  <c r="AF583" i="1" s="1"/>
  <c r="AA583" i="1"/>
  <c r="S583" i="1"/>
  <c r="BH582" i="1"/>
  <c r="BG582" i="1"/>
  <c r="BF582" i="1"/>
  <c r="BE582" i="1"/>
  <c r="BD582" i="1"/>
  <c r="BC582" i="1"/>
  <c r="BB582" i="1"/>
  <c r="BA582" i="1"/>
  <c r="AZ582" i="1"/>
  <c r="AY582" i="1"/>
  <c r="AX582" i="1"/>
  <c r="AW582" i="1"/>
  <c r="AV582" i="1"/>
  <c r="AU582" i="1"/>
  <c r="AT582" i="1"/>
  <c r="AS582" i="1"/>
  <c r="AR582" i="1"/>
  <c r="AQ582" i="1"/>
  <c r="AP582" i="1"/>
  <c r="AO582" i="1"/>
  <c r="AN582" i="1"/>
  <c r="AM582" i="1"/>
  <c r="AL582" i="1"/>
  <c r="AK582" i="1"/>
  <c r="AC582" i="1"/>
  <c r="AD582" i="1" s="1"/>
  <c r="AB582" i="1"/>
  <c r="AA582" i="1"/>
  <c r="BH581" i="1"/>
  <c r="BG581" i="1"/>
  <c r="BF581" i="1"/>
  <c r="BE581" i="1"/>
  <c r="BD581" i="1"/>
  <c r="BC581" i="1"/>
  <c r="BB581" i="1"/>
  <c r="BA581" i="1"/>
  <c r="AZ581" i="1"/>
  <c r="AY581" i="1"/>
  <c r="AX581" i="1"/>
  <c r="AW581" i="1"/>
  <c r="AV581" i="1"/>
  <c r="AU581" i="1"/>
  <c r="AT581" i="1"/>
  <c r="AS581" i="1"/>
  <c r="AR581" i="1"/>
  <c r="AQ581" i="1"/>
  <c r="AP581" i="1"/>
  <c r="AO581" i="1"/>
  <c r="Z581" i="1" s="1"/>
  <c r="AN581" i="1"/>
  <c r="AM581" i="1"/>
  <c r="AL581" i="1"/>
  <c r="AK581" i="1"/>
  <c r="AH581" i="1"/>
  <c r="AG581" i="1"/>
  <c r="AF581" i="1"/>
  <c r="AE581" i="1"/>
  <c r="AI581" i="1" s="1"/>
  <c r="S581" i="1" s="1"/>
  <c r="AD581" i="1"/>
  <c r="AC581" i="1"/>
  <c r="AB581" i="1"/>
  <c r="AA581" i="1"/>
  <c r="BH580" i="1"/>
  <c r="BG580" i="1"/>
  <c r="BF580" i="1"/>
  <c r="BE580" i="1"/>
  <c r="BD580" i="1"/>
  <c r="BC580" i="1"/>
  <c r="BB580" i="1"/>
  <c r="BA580" i="1"/>
  <c r="AZ580" i="1"/>
  <c r="AY580" i="1"/>
  <c r="AX580" i="1"/>
  <c r="AW580" i="1"/>
  <c r="AV580" i="1"/>
  <c r="AU580" i="1"/>
  <c r="AT580" i="1"/>
  <c r="AS580" i="1"/>
  <c r="AR580" i="1"/>
  <c r="AQ580" i="1"/>
  <c r="Z580" i="1" s="1"/>
  <c r="AP580" i="1"/>
  <c r="AO580" i="1"/>
  <c r="AN580" i="1"/>
  <c r="AM580" i="1"/>
  <c r="AL580" i="1"/>
  <c r="AK580" i="1"/>
  <c r="AC580" i="1"/>
  <c r="AD580" i="1" s="1"/>
  <c r="AB580" i="1"/>
  <c r="AF580" i="1" s="1"/>
  <c r="AA580" i="1"/>
  <c r="BH579" i="1"/>
  <c r="BG579" i="1"/>
  <c r="BF579" i="1"/>
  <c r="BE579" i="1"/>
  <c r="BD579" i="1"/>
  <c r="BC579" i="1"/>
  <c r="BB579" i="1"/>
  <c r="BA579" i="1"/>
  <c r="AZ579" i="1"/>
  <c r="AY579" i="1"/>
  <c r="AX579" i="1"/>
  <c r="AW579" i="1"/>
  <c r="AV579" i="1"/>
  <c r="AU579" i="1"/>
  <c r="AT579" i="1"/>
  <c r="AS579" i="1"/>
  <c r="AR579" i="1"/>
  <c r="AQ579" i="1"/>
  <c r="AP579" i="1"/>
  <c r="AO579" i="1"/>
  <c r="AN579" i="1"/>
  <c r="AM579" i="1"/>
  <c r="AL579" i="1"/>
  <c r="AK579" i="1"/>
  <c r="AF579" i="1"/>
  <c r="AC579" i="1"/>
  <c r="AD579" i="1" s="1"/>
  <c r="AB579" i="1"/>
  <c r="AH579" i="1" s="1"/>
  <c r="AA579" i="1"/>
  <c r="BH578" i="1"/>
  <c r="BG578" i="1"/>
  <c r="BF578" i="1"/>
  <c r="BE578" i="1"/>
  <c r="BD578" i="1"/>
  <c r="BC578" i="1"/>
  <c r="BB578" i="1"/>
  <c r="BA578" i="1"/>
  <c r="AZ578" i="1"/>
  <c r="AY578" i="1"/>
  <c r="AX578" i="1"/>
  <c r="AW578" i="1"/>
  <c r="AV578" i="1"/>
  <c r="AU578" i="1"/>
  <c r="AT578" i="1"/>
  <c r="AS578" i="1"/>
  <c r="AR578" i="1"/>
  <c r="AQ578" i="1"/>
  <c r="AP578" i="1"/>
  <c r="AO578" i="1"/>
  <c r="Z578" i="1" s="1"/>
  <c r="AN578" i="1"/>
  <c r="AM578" i="1"/>
  <c r="AL578" i="1"/>
  <c r="AK578" i="1"/>
  <c r="AI578" i="1"/>
  <c r="AG578" i="1"/>
  <c r="AE578" i="1"/>
  <c r="AD578" i="1"/>
  <c r="AC578" i="1"/>
  <c r="AA578" i="1"/>
  <c r="AB578" i="1" s="1"/>
  <c r="AH578" i="1" s="1"/>
  <c r="S578" i="1"/>
  <c r="BH577" i="1"/>
  <c r="BG577" i="1"/>
  <c r="BF577" i="1"/>
  <c r="BE577" i="1"/>
  <c r="BD577" i="1"/>
  <c r="BC577" i="1"/>
  <c r="BB577" i="1"/>
  <c r="BA577" i="1"/>
  <c r="AZ577" i="1"/>
  <c r="AY577" i="1"/>
  <c r="AX577" i="1"/>
  <c r="AW577" i="1"/>
  <c r="AV577" i="1"/>
  <c r="AU577" i="1"/>
  <c r="AT577" i="1"/>
  <c r="AS577" i="1"/>
  <c r="AR577" i="1"/>
  <c r="AQ577" i="1"/>
  <c r="AP577" i="1"/>
  <c r="AO577" i="1"/>
  <c r="AN577" i="1"/>
  <c r="AM577" i="1"/>
  <c r="AL577" i="1"/>
  <c r="AK577" i="1"/>
  <c r="AC577" i="1"/>
  <c r="AD577" i="1" s="1"/>
  <c r="AB577" i="1"/>
  <c r="AA577" i="1"/>
  <c r="BH576" i="1"/>
  <c r="BG576" i="1"/>
  <c r="BF576" i="1"/>
  <c r="BE576" i="1"/>
  <c r="BD576" i="1"/>
  <c r="BC576" i="1"/>
  <c r="BB576" i="1"/>
  <c r="BA576" i="1"/>
  <c r="AZ576" i="1"/>
  <c r="AY576" i="1"/>
  <c r="AX576" i="1"/>
  <c r="AW576" i="1"/>
  <c r="AV576" i="1"/>
  <c r="AU576" i="1"/>
  <c r="AT576" i="1"/>
  <c r="AS576" i="1"/>
  <c r="AR576" i="1"/>
  <c r="AQ576" i="1"/>
  <c r="AP576" i="1"/>
  <c r="AO576" i="1"/>
  <c r="AN576" i="1"/>
  <c r="AM576" i="1"/>
  <c r="AL576" i="1"/>
  <c r="AK576" i="1"/>
  <c r="AG576" i="1"/>
  <c r="AF576" i="1"/>
  <c r="AE576" i="1"/>
  <c r="AI576" i="1" s="1"/>
  <c r="S576" i="1" s="1"/>
  <c r="AD576" i="1"/>
  <c r="AC576" i="1"/>
  <c r="AB576" i="1"/>
  <c r="AH576" i="1" s="1"/>
  <c r="AA576" i="1"/>
  <c r="BH575" i="1"/>
  <c r="BG575" i="1"/>
  <c r="BF575" i="1"/>
  <c r="BE575" i="1"/>
  <c r="BD575" i="1"/>
  <c r="BC575" i="1"/>
  <c r="BB575" i="1"/>
  <c r="BA575" i="1"/>
  <c r="AZ575" i="1"/>
  <c r="AY575" i="1"/>
  <c r="AX575" i="1"/>
  <c r="AW575" i="1"/>
  <c r="AV575" i="1"/>
  <c r="AU575" i="1"/>
  <c r="AT575" i="1"/>
  <c r="AS575" i="1"/>
  <c r="AR575" i="1"/>
  <c r="AQ575" i="1"/>
  <c r="AP575" i="1"/>
  <c r="AO575" i="1"/>
  <c r="AN575" i="1"/>
  <c r="AM575" i="1"/>
  <c r="AL575" i="1"/>
  <c r="AK575" i="1"/>
  <c r="AI575" i="1"/>
  <c r="S575" i="1" s="1"/>
  <c r="AG575" i="1"/>
  <c r="AE575" i="1"/>
  <c r="AD575" i="1"/>
  <c r="AC575" i="1"/>
  <c r="AB575" i="1"/>
  <c r="AF575" i="1" s="1"/>
  <c r="AA575" i="1"/>
  <c r="Z575" i="1"/>
  <c r="BH574" i="1"/>
  <c r="BG574" i="1"/>
  <c r="BF574" i="1"/>
  <c r="BE574" i="1"/>
  <c r="BD574" i="1"/>
  <c r="BC574" i="1"/>
  <c r="BB574" i="1"/>
  <c r="BA574" i="1"/>
  <c r="AZ574" i="1"/>
  <c r="AY574" i="1"/>
  <c r="AX574" i="1"/>
  <c r="AW574" i="1"/>
  <c r="AV574" i="1"/>
  <c r="AU574" i="1"/>
  <c r="AT574" i="1"/>
  <c r="AS574" i="1"/>
  <c r="AR574" i="1"/>
  <c r="AQ574" i="1"/>
  <c r="AP574" i="1"/>
  <c r="AO574" i="1"/>
  <c r="AN574" i="1"/>
  <c r="AM574" i="1"/>
  <c r="AL574" i="1"/>
  <c r="AK574" i="1"/>
  <c r="AC574" i="1"/>
  <c r="AD574" i="1" s="1"/>
  <c r="AB574" i="1"/>
  <c r="AA574" i="1"/>
  <c r="BH573" i="1"/>
  <c r="BG573" i="1"/>
  <c r="BF573" i="1"/>
  <c r="BE573" i="1"/>
  <c r="BD573" i="1"/>
  <c r="BC573" i="1"/>
  <c r="BB573" i="1"/>
  <c r="BA573" i="1"/>
  <c r="AZ573" i="1"/>
  <c r="AY573" i="1"/>
  <c r="AX573" i="1"/>
  <c r="AW573" i="1"/>
  <c r="AV573" i="1"/>
  <c r="AU573" i="1"/>
  <c r="AT573" i="1"/>
  <c r="AS573" i="1"/>
  <c r="AR573" i="1"/>
  <c r="AQ573" i="1"/>
  <c r="AP573" i="1"/>
  <c r="AO573" i="1"/>
  <c r="Z573" i="1" s="1"/>
  <c r="AN573" i="1"/>
  <c r="AM573" i="1"/>
  <c r="AL573" i="1"/>
  <c r="AK573" i="1"/>
  <c r="AH573" i="1"/>
  <c r="AG573" i="1"/>
  <c r="AF573" i="1"/>
  <c r="AE573" i="1"/>
  <c r="AI573" i="1" s="1"/>
  <c r="AD573" i="1"/>
  <c r="AC573" i="1"/>
  <c r="AB573" i="1"/>
  <c r="AA573" i="1"/>
  <c r="S573" i="1"/>
  <c r="BH572" i="1"/>
  <c r="BG572" i="1"/>
  <c r="BF572" i="1"/>
  <c r="BE572" i="1"/>
  <c r="BD572" i="1"/>
  <c r="BC572" i="1"/>
  <c r="BB572" i="1"/>
  <c r="BA572" i="1"/>
  <c r="AZ572" i="1"/>
  <c r="AY572" i="1"/>
  <c r="AX572" i="1"/>
  <c r="AW572" i="1"/>
  <c r="AV572" i="1"/>
  <c r="AU572" i="1"/>
  <c r="AT572" i="1"/>
  <c r="AS572" i="1"/>
  <c r="AR572" i="1"/>
  <c r="AQ572" i="1"/>
  <c r="AP572" i="1"/>
  <c r="AO572" i="1"/>
  <c r="AN572" i="1"/>
  <c r="AM572" i="1"/>
  <c r="AL572" i="1"/>
  <c r="AK572" i="1"/>
  <c r="Z572" i="1" s="1"/>
  <c r="AC572" i="1"/>
  <c r="AD572" i="1" s="1"/>
  <c r="AA572" i="1"/>
  <c r="AB572" i="1" s="1"/>
  <c r="BH571" i="1"/>
  <c r="BG571" i="1"/>
  <c r="BF571" i="1"/>
  <c r="BE571" i="1"/>
  <c r="BD571" i="1"/>
  <c r="BC571" i="1"/>
  <c r="BB571" i="1"/>
  <c r="BA571" i="1"/>
  <c r="AZ571" i="1"/>
  <c r="AY571" i="1"/>
  <c r="AX571" i="1"/>
  <c r="AW571" i="1"/>
  <c r="AV571" i="1"/>
  <c r="AU571" i="1"/>
  <c r="AT571" i="1"/>
  <c r="AS571" i="1"/>
  <c r="AR571" i="1"/>
  <c r="AQ571" i="1"/>
  <c r="AP571" i="1"/>
  <c r="AO571" i="1"/>
  <c r="AN571" i="1"/>
  <c r="AM571" i="1"/>
  <c r="AL571" i="1"/>
  <c r="AK571" i="1"/>
  <c r="Z571" i="1" s="1"/>
  <c r="AF571" i="1"/>
  <c r="AC571" i="1"/>
  <c r="AD571" i="1" s="1"/>
  <c r="AB571" i="1"/>
  <c r="AH571" i="1" s="1"/>
  <c r="AA571" i="1"/>
  <c r="BH570" i="1"/>
  <c r="BG570" i="1"/>
  <c r="BF570" i="1"/>
  <c r="BE570" i="1"/>
  <c r="BD570" i="1"/>
  <c r="BC570" i="1"/>
  <c r="BB570" i="1"/>
  <c r="BA570" i="1"/>
  <c r="AZ570" i="1"/>
  <c r="AY570" i="1"/>
  <c r="AX570" i="1"/>
  <c r="AW570" i="1"/>
  <c r="AV570" i="1"/>
  <c r="AU570" i="1"/>
  <c r="AT570" i="1"/>
  <c r="AS570" i="1"/>
  <c r="AR570" i="1"/>
  <c r="AQ570" i="1"/>
  <c r="AP570" i="1"/>
  <c r="AO570" i="1"/>
  <c r="Z570" i="1" s="1"/>
  <c r="AN570" i="1"/>
  <c r="AM570" i="1"/>
  <c r="AL570" i="1"/>
  <c r="AK570" i="1"/>
  <c r="AI570" i="1"/>
  <c r="AH570" i="1"/>
  <c r="AG570" i="1"/>
  <c r="AF570" i="1"/>
  <c r="AE570" i="1"/>
  <c r="AD570" i="1"/>
  <c r="AC570" i="1"/>
  <c r="AA570" i="1"/>
  <c r="AB570" i="1" s="1"/>
  <c r="S570" i="1"/>
  <c r="BH569" i="1"/>
  <c r="BG569" i="1"/>
  <c r="BF569" i="1"/>
  <c r="BE569" i="1"/>
  <c r="BD569" i="1"/>
  <c r="BC569" i="1"/>
  <c r="BB569" i="1"/>
  <c r="BA569" i="1"/>
  <c r="AZ569" i="1"/>
  <c r="AY569" i="1"/>
  <c r="AX569" i="1"/>
  <c r="AW569" i="1"/>
  <c r="AV569" i="1"/>
  <c r="AU569" i="1"/>
  <c r="AT569" i="1"/>
  <c r="AS569" i="1"/>
  <c r="AR569" i="1"/>
  <c r="AQ569" i="1"/>
  <c r="AP569" i="1"/>
  <c r="AO569" i="1"/>
  <c r="AN569" i="1"/>
  <c r="AM569" i="1"/>
  <c r="AL569" i="1"/>
  <c r="AK569" i="1"/>
  <c r="Z569" i="1" s="1"/>
  <c r="AC569" i="1"/>
  <c r="AD569" i="1" s="1"/>
  <c r="AA569" i="1"/>
  <c r="AB569" i="1" s="1"/>
  <c r="BH568" i="1"/>
  <c r="BG568" i="1"/>
  <c r="BF568" i="1"/>
  <c r="BE568" i="1"/>
  <c r="BD568" i="1"/>
  <c r="BC568" i="1"/>
  <c r="BB568" i="1"/>
  <c r="BA568" i="1"/>
  <c r="AZ568" i="1"/>
  <c r="AY568" i="1"/>
  <c r="AX568" i="1"/>
  <c r="AW568" i="1"/>
  <c r="AV568" i="1"/>
  <c r="AU568" i="1"/>
  <c r="AT568" i="1"/>
  <c r="AS568" i="1"/>
  <c r="AR568" i="1"/>
  <c r="AQ568" i="1"/>
  <c r="AP568" i="1"/>
  <c r="AO568" i="1"/>
  <c r="AN568" i="1"/>
  <c r="AM568" i="1"/>
  <c r="AL568" i="1"/>
  <c r="AK568" i="1"/>
  <c r="AF568" i="1"/>
  <c r="AC568" i="1"/>
  <c r="AD568" i="1" s="1"/>
  <c r="AB568" i="1"/>
  <c r="AH568" i="1" s="1"/>
  <c r="AA568" i="1"/>
  <c r="BH567" i="1"/>
  <c r="BG567" i="1"/>
  <c r="BF567" i="1"/>
  <c r="BE567" i="1"/>
  <c r="BD567" i="1"/>
  <c r="BC567" i="1"/>
  <c r="BB567" i="1"/>
  <c r="BA567" i="1"/>
  <c r="AZ567" i="1"/>
  <c r="AY567" i="1"/>
  <c r="AX567" i="1"/>
  <c r="AW567" i="1"/>
  <c r="AV567" i="1"/>
  <c r="AU567" i="1"/>
  <c r="AT567" i="1"/>
  <c r="AS567" i="1"/>
  <c r="AR567" i="1"/>
  <c r="AQ567" i="1"/>
  <c r="AP567" i="1"/>
  <c r="AO567" i="1"/>
  <c r="AN567" i="1"/>
  <c r="AM567" i="1"/>
  <c r="AL567" i="1"/>
  <c r="AK567" i="1"/>
  <c r="Z567" i="1" s="1"/>
  <c r="AI567" i="1"/>
  <c r="AG567" i="1"/>
  <c r="AE567" i="1"/>
  <c r="AD567" i="1"/>
  <c r="AC567" i="1"/>
  <c r="AA567" i="1"/>
  <c r="AB567" i="1" s="1"/>
  <c r="S567" i="1"/>
  <c r="BH566" i="1"/>
  <c r="BG566" i="1"/>
  <c r="BF566" i="1"/>
  <c r="BE566" i="1"/>
  <c r="BD566" i="1"/>
  <c r="BC566" i="1"/>
  <c r="BB566" i="1"/>
  <c r="BA566" i="1"/>
  <c r="AZ566" i="1"/>
  <c r="AY566" i="1"/>
  <c r="AX566" i="1"/>
  <c r="AW566" i="1"/>
  <c r="AV566" i="1"/>
  <c r="AU566" i="1"/>
  <c r="AT566" i="1"/>
  <c r="AS566" i="1"/>
  <c r="AR566" i="1"/>
  <c r="AQ566" i="1"/>
  <c r="AP566" i="1"/>
  <c r="AO566" i="1"/>
  <c r="AN566" i="1"/>
  <c r="AM566" i="1"/>
  <c r="AL566" i="1"/>
  <c r="AK566" i="1"/>
  <c r="Z566" i="1" s="1"/>
  <c r="AC566" i="1"/>
  <c r="AD566" i="1" s="1"/>
  <c r="AA566" i="1"/>
  <c r="AB566" i="1" s="1"/>
  <c r="BH565" i="1"/>
  <c r="BG565" i="1"/>
  <c r="BF565" i="1"/>
  <c r="BE565" i="1"/>
  <c r="BD565" i="1"/>
  <c r="BC565" i="1"/>
  <c r="BB565" i="1"/>
  <c r="BA565" i="1"/>
  <c r="AZ565" i="1"/>
  <c r="AY565" i="1"/>
  <c r="AX565" i="1"/>
  <c r="AW565" i="1"/>
  <c r="AV565" i="1"/>
  <c r="AU565" i="1"/>
  <c r="AT565" i="1"/>
  <c r="AS565" i="1"/>
  <c r="AR565" i="1"/>
  <c r="AQ565" i="1"/>
  <c r="AP565" i="1"/>
  <c r="AO565" i="1"/>
  <c r="AN565" i="1"/>
  <c r="AM565" i="1"/>
  <c r="Z565" i="1" s="1"/>
  <c r="AL565" i="1"/>
  <c r="AK565" i="1"/>
  <c r="AH565" i="1"/>
  <c r="AG565" i="1"/>
  <c r="AF565" i="1"/>
  <c r="AE565" i="1"/>
  <c r="AI565" i="1" s="1"/>
  <c r="AD565" i="1"/>
  <c r="AC565" i="1"/>
  <c r="AB565" i="1"/>
  <c r="AA565" i="1"/>
  <c r="S565" i="1"/>
  <c r="BH564" i="1"/>
  <c r="BG564" i="1"/>
  <c r="BF564" i="1"/>
  <c r="BE564" i="1"/>
  <c r="BD564" i="1"/>
  <c r="BC564" i="1"/>
  <c r="BB564" i="1"/>
  <c r="BA564" i="1"/>
  <c r="AZ564" i="1"/>
  <c r="AY564" i="1"/>
  <c r="AX564" i="1"/>
  <c r="AW564" i="1"/>
  <c r="AV564" i="1"/>
  <c r="AU564" i="1"/>
  <c r="AT564" i="1"/>
  <c r="AS564" i="1"/>
  <c r="AR564" i="1"/>
  <c r="AQ564" i="1"/>
  <c r="AP564" i="1"/>
  <c r="AO564" i="1"/>
  <c r="AN564" i="1"/>
  <c r="AM564" i="1"/>
  <c r="AL564" i="1"/>
  <c r="AK564" i="1"/>
  <c r="Z564" i="1" s="1"/>
  <c r="AC564" i="1"/>
  <c r="AD564" i="1" s="1"/>
  <c r="AE564" i="1" s="1"/>
  <c r="AI564" i="1" s="1"/>
  <c r="S564" i="1" s="1"/>
  <c r="AA564" i="1"/>
  <c r="AB564" i="1" s="1"/>
  <c r="BH563" i="1"/>
  <c r="BG563" i="1"/>
  <c r="BF563" i="1"/>
  <c r="BE563" i="1"/>
  <c r="BD563" i="1"/>
  <c r="BC563" i="1"/>
  <c r="BB563" i="1"/>
  <c r="BA563" i="1"/>
  <c r="AZ563" i="1"/>
  <c r="AY563" i="1"/>
  <c r="AX563" i="1"/>
  <c r="AW563" i="1"/>
  <c r="AV563" i="1"/>
  <c r="AU563" i="1"/>
  <c r="AT563" i="1"/>
  <c r="AS563" i="1"/>
  <c r="AR563" i="1"/>
  <c r="AQ563" i="1"/>
  <c r="AP563" i="1"/>
  <c r="AO563" i="1"/>
  <c r="AN563" i="1"/>
  <c r="AM563" i="1"/>
  <c r="AL563" i="1"/>
  <c r="AK563" i="1"/>
  <c r="Z563" i="1" s="1"/>
  <c r="AC563" i="1"/>
  <c r="AD563" i="1" s="1"/>
  <c r="AB563" i="1"/>
  <c r="AH563" i="1" s="1"/>
  <c r="AA563" i="1"/>
  <c r="BH562" i="1"/>
  <c r="BG562" i="1"/>
  <c r="BF562" i="1"/>
  <c r="BE562" i="1"/>
  <c r="BD562" i="1"/>
  <c r="BC562" i="1"/>
  <c r="BB562" i="1"/>
  <c r="BA562" i="1"/>
  <c r="AZ562" i="1"/>
  <c r="AY562" i="1"/>
  <c r="AX562" i="1"/>
  <c r="AW562" i="1"/>
  <c r="AV562" i="1"/>
  <c r="AU562" i="1"/>
  <c r="AT562" i="1"/>
  <c r="AS562" i="1"/>
  <c r="AR562" i="1"/>
  <c r="AQ562" i="1"/>
  <c r="AP562" i="1"/>
  <c r="AO562" i="1"/>
  <c r="Z562" i="1" s="1"/>
  <c r="AN562" i="1"/>
  <c r="AM562" i="1"/>
  <c r="AL562" i="1"/>
  <c r="AK562" i="1"/>
  <c r="AI562" i="1"/>
  <c r="AH562" i="1"/>
  <c r="AG562" i="1"/>
  <c r="AE562" i="1"/>
  <c r="AD562" i="1"/>
  <c r="AC562" i="1"/>
  <c r="AA562" i="1"/>
  <c r="AB562" i="1" s="1"/>
  <c r="AF562" i="1" s="1"/>
  <c r="S562" i="1"/>
  <c r="BH561" i="1"/>
  <c r="BG561" i="1"/>
  <c r="BF561" i="1"/>
  <c r="BE561" i="1"/>
  <c r="BD561" i="1"/>
  <c r="BC561" i="1"/>
  <c r="BB561" i="1"/>
  <c r="BA561" i="1"/>
  <c r="AZ561" i="1"/>
  <c r="AY561" i="1"/>
  <c r="AX561" i="1"/>
  <c r="AW561" i="1"/>
  <c r="AV561" i="1"/>
  <c r="AU561" i="1"/>
  <c r="AT561" i="1"/>
  <c r="AS561" i="1"/>
  <c r="AR561" i="1"/>
  <c r="AQ561" i="1"/>
  <c r="AP561" i="1"/>
  <c r="AO561" i="1"/>
  <c r="AN561" i="1"/>
  <c r="AM561" i="1"/>
  <c r="AL561" i="1"/>
  <c r="AK561" i="1"/>
  <c r="Z561" i="1" s="1"/>
  <c r="AC561" i="1"/>
  <c r="AD561" i="1" s="1"/>
  <c r="AA561" i="1"/>
  <c r="AB561" i="1" s="1"/>
  <c r="BH560" i="1"/>
  <c r="BG560" i="1"/>
  <c r="BF560" i="1"/>
  <c r="BE560" i="1"/>
  <c r="BD560" i="1"/>
  <c r="BC560" i="1"/>
  <c r="BB560" i="1"/>
  <c r="BA560" i="1"/>
  <c r="AZ560" i="1"/>
  <c r="AY560" i="1"/>
  <c r="AX560" i="1"/>
  <c r="AW560" i="1"/>
  <c r="AV560" i="1"/>
  <c r="AU560" i="1"/>
  <c r="AT560" i="1"/>
  <c r="AS560" i="1"/>
  <c r="AR560" i="1"/>
  <c r="AQ560" i="1"/>
  <c r="AP560" i="1"/>
  <c r="AO560" i="1"/>
  <c r="AN560" i="1"/>
  <c r="AM560" i="1"/>
  <c r="AL560" i="1"/>
  <c r="AK560" i="1"/>
  <c r="AF560" i="1"/>
  <c r="AC560" i="1"/>
  <c r="AD560" i="1" s="1"/>
  <c r="AB560" i="1"/>
  <c r="AH560" i="1" s="1"/>
  <c r="AA560" i="1"/>
  <c r="BH559" i="1"/>
  <c r="BG559" i="1"/>
  <c r="BF559" i="1"/>
  <c r="BE559" i="1"/>
  <c r="BD559" i="1"/>
  <c r="BC559" i="1"/>
  <c r="BB559" i="1"/>
  <c r="BA559" i="1"/>
  <c r="AZ559" i="1"/>
  <c r="AY559" i="1"/>
  <c r="AX559" i="1"/>
  <c r="AW559" i="1"/>
  <c r="AV559" i="1"/>
  <c r="AU559" i="1"/>
  <c r="AT559" i="1"/>
  <c r="AS559" i="1"/>
  <c r="AR559" i="1"/>
  <c r="AQ559" i="1"/>
  <c r="AP559" i="1"/>
  <c r="AO559" i="1"/>
  <c r="AN559" i="1"/>
  <c r="AM559" i="1"/>
  <c r="AL559" i="1"/>
  <c r="AK559" i="1"/>
  <c r="Z559" i="1" s="1"/>
  <c r="AI559" i="1"/>
  <c r="S559" i="1" s="1"/>
  <c r="AG559" i="1"/>
  <c r="AE559" i="1"/>
  <c r="AD559" i="1"/>
  <c r="AC559" i="1"/>
  <c r="AA559" i="1"/>
  <c r="AB559" i="1" s="1"/>
  <c r="BH558" i="1"/>
  <c r="BG558" i="1"/>
  <c r="BF558" i="1"/>
  <c r="BE558" i="1"/>
  <c r="BD558" i="1"/>
  <c r="BC558" i="1"/>
  <c r="BB558" i="1"/>
  <c r="BA558" i="1"/>
  <c r="AZ558" i="1"/>
  <c r="AY558" i="1"/>
  <c r="AX558" i="1"/>
  <c r="AW558" i="1"/>
  <c r="AV558" i="1"/>
  <c r="AU558" i="1"/>
  <c r="AT558" i="1"/>
  <c r="AS558" i="1"/>
  <c r="AR558" i="1"/>
  <c r="AQ558" i="1"/>
  <c r="AP558" i="1"/>
  <c r="AO558" i="1"/>
  <c r="AN558" i="1"/>
  <c r="AM558" i="1"/>
  <c r="Z558" i="1" s="1"/>
  <c r="AL558" i="1"/>
  <c r="AK558" i="1"/>
  <c r="AD558" i="1"/>
  <c r="AG558" i="1" s="1"/>
  <c r="AC558" i="1"/>
  <c r="AB558" i="1"/>
  <c r="AF558" i="1" s="1"/>
  <c r="AA558" i="1"/>
  <c r="BH557" i="1"/>
  <c r="BG557" i="1"/>
  <c r="BF557" i="1"/>
  <c r="BE557" i="1"/>
  <c r="BD557" i="1"/>
  <c r="BC557" i="1"/>
  <c r="BB557" i="1"/>
  <c r="BA557" i="1"/>
  <c r="AZ557" i="1"/>
  <c r="AY557" i="1"/>
  <c r="AX557" i="1"/>
  <c r="AW557" i="1"/>
  <c r="AV557" i="1"/>
  <c r="AU557" i="1"/>
  <c r="AT557" i="1"/>
  <c r="AS557" i="1"/>
  <c r="AR557" i="1"/>
  <c r="AQ557" i="1"/>
  <c r="AP557" i="1"/>
  <c r="AO557" i="1"/>
  <c r="AN557" i="1"/>
  <c r="Z557" i="1" s="1"/>
  <c r="AM557" i="1"/>
  <c r="AL557" i="1"/>
  <c r="AK557" i="1"/>
  <c r="AH557" i="1"/>
  <c r="AF557" i="1"/>
  <c r="AC557" i="1"/>
  <c r="AD557" i="1" s="1"/>
  <c r="AB557" i="1"/>
  <c r="AA557" i="1"/>
  <c r="BH556" i="1"/>
  <c r="BG556" i="1"/>
  <c r="BF556" i="1"/>
  <c r="BE556" i="1"/>
  <c r="BD556" i="1"/>
  <c r="BC556" i="1"/>
  <c r="BB556" i="1"/>
  <c r="BA556" i="1"/>
  <c r="AZ556" i="1"/>
  <c r="AY556" i="1"/>
  <c r="AX556" i="1"/>
  <c r="AW556" i="1"/>
  <c r="AV556" i="1"/>
  <c r="AU556" i="1"/>
  <c r="AT556" i="1"/>
  <c r="AS556" i="1"/>
  <c r="AR556" i="1"/>
  <c r="AQ556" i="1"/>
  <c r="AP556" i="1"/>
  <c r="AO556" i="1"/>
  <c r="Z556" i="1" s="1"/>
  <c r="AN556" i="1"/>
  <c r="AM556" i="1"/>
  <c r="AL556" i="1"/>
  <c r="AK556" i="1"/>
  <c r="AI556" i="1"/>
  <c r="AH556" i="1"/>
  <c r="AG556" i="1"/>
  <c r="AF556" i="1"/>
  <c r="AC556" i="1"/>
  <c r="AD556" i="1" s="1"/>
  <c r="AE556" i="1" s="1"/>
  <c r="AB556" i="1"/>
  <c r="AA556" i="1"/>
  <c r="S556" i="1"/>
  <c r="BH555" i="1"/>
  <c r="BG555" i="1"/>
  <c r="BF555" i="1"/>
  <c r="BE555" i="1"/>
  <c r="BD555" i="1"/>
  <c r="BC555" i="1"/>
  <c r="BB555" i="1"/>
  <c r="BA555" i="1"/>
  <c r="AZ555" i="1"/>
  <c r="AY555" i="1"/>
  <c r="AX555" i="1"/>
  <c r="AW555" i="1"/>
  <c r="AV555" i="1"/>
  <c r="AU555" i="1"/>
  <c r="AT555" i="1"/>
  <c r="AS555" i="1"/>
  <c r="AR555" i="1"/>
  <c r="AQ555" i="1"/>
  <c r="AP555" i="1"/>
  <c r="AO555" i="1"/>
  <c r="AN555" i="1"/>
  <c r="AM555" i="1"/>
  <c r="AL555" i="1"/>
  <c r="AK555" i="1"/>
  <c r="AC555" i="1"/>
  <c r="AD555" i="1" s="1"/>
  <c r="AA555" i="1"/>
  <c r="AB555" i="1" s="1"/>
  <c r="BH554" i="1"/>
  <c r="BG554" i="1"/>
  <c r="BF554" i="1"/>
  <c r="BE554" i="1"/>
  <c r="BD554" i="1"/>
  <c r="BC554" i="1"/>
  <c r="BB554" i="1"/>
  <c r="BA554" i="1"/>
  <c r="AZ554" i="1"/>
  <c r="AY554" i="1"/>
  <c r="AX554" i="1"/>
  <c r="AW554" i="1"/>
  <c r="AV554" i="1"/>
  <c r="AU554" i="1"/>
  <c r="AT554" i="1"/>
  <c r="AS554" i="1"/>
  <c r="AR554" i="1"/>
  <c r="AQ554" i="1"/>
  <c r="AP554" i="1"/>
  <c r="AO554" i="1"/>
  <c r="AN554" i="1"/>
  <c r="AM554" i="1"/>
  <c r="Z554" i="1" s="1"/>
  <c r="AL554" i="1"/>
  <c r="AK554" i="1"/>
  <c r="AH554" i="1"/>
  <c r="AF554" i="1"/>
  <c r="AD554" i="1"/>
  <c r="AG554" i="1" s="1"/>
  <c r="AC554" i="1"/>
  <c r="AA554" i="1"/>
  <c r="AB554" i="1" s="1"/>
  <c r="BH553" i="1"/>
  <c r="BG553" i="1"/>
  <c r="BF553" i="1"/>
  <c r="BE553" i="1"/>
  <c r="BD553" i="1"/>
  <c r="BC553" i="1"/>
  <c r="BB553" i="1"/>
  <c r="BA553" i="1"/>
  <c r="AZ553" i="1"/>
  <c r="AY553" i="1"/>
  <c r="AX553" i="1"/>
  <c r="AW553" i="1"/>
  <c r="AV553" i="1"/>
  <c r="AU553" i="1"/>
  <c r="AT553" i="1"/>
  <c r="AS553" i="1"/>
  <c r="AR553" i="1"/>
  <c r="AQ553" i="1"/>
  <c r="Z553" i="1" s="1"/>
  <c r="AP553" i="1"/>
  <c r="AO553" i="1"/>
  <c r="AN553" i="1"/>
  <c r="AM553" i="1"/>
  <c r="AL553" i="1"/>
  <c r="AK553" i="1"/>
  <c r="AD553" i="1"/>
  <c r="AE553" i="1" s="1"/>
  <c r="AI553" i="1" s="1"/>
  <c r="S553" i="1" s="1"/>
  <c r="AC553" i="1"/>
  <c r="AA553" i="1"/>
  <c r="AB553" i="1" s="1"/>
  <c r="BH552" i="1"/>
  <c r="BG552" i="1"/>
  <c r="BF552" i="1"/>
  <c r="BE552" i="1"/>
  <c r="BD552" i="1"/>
  <c r="BC552" i="1"/>
  <c r="BB552" i="1"/>
  <c r="BA552" i="1"/>
  <c r="AZ552" i="1"/>
  <c r="AY552" i="1"/>
  <c r="AX552" i="1"/>
  <c r="AW552" i="1"/>
  <c r="AV552" i="1"/>
  <c r="AU552" i="1"/>
  <c r="AT552" i="1"/>
  <c r="AS552" i="1"/>
  <c r="AR552" i="1"/>
  <c r="AQ552" i="1"/>
  <c r="AP552" i="1"/>
  <c r="AO552" i="1"/>
  <c r="AN552" i="1"/>
  <c r="AM552" i="1"/>
  <c r="AL552" i="1"/>
  <c r="AK552" i="1"/>
  <c r="AC552" i="1"/>
  <c r="AD552" i="1" s="1"/>
  <c r="AB552" i="1"/>
  <c r="AH552" i="1" s="1"/>
  <c r="AA552" i="1"/>
  <c r="BH551" i="1"/>
  <c r="BG551" i="1"/>
  <c r="BF551" i="1"/>
  <c r="BE551" i="1"/>
  <c r="BD551" i="1"/>
  <c r="BC551" i="1"/>
  <c r="BB551" i="1"/>
  <c r="BA551" i="1"/>
  <c r="AZ551" i="1"/>
  <c r="AY551" i="1"/>
  <c r="AX551" i="1"/>
  <c r="AW551" i="1"/>
  <c r="AV551" i="1"/>
  <c r="AU551" i="1"/>
  <c r="AT551" i="1"/>
  <c r="AS551" i="1"/>
  <c r="AR551" i="1"/>
  <c r="AQ551" i="1"/>
  <c r="AP551" i="1"/>
  <c r="AO551" i="1"/>
  <c r="AN551" i="1"/>
  <c r="AM551" i="1"/>
  <c r="AL551" i="1"/>
  <c r="AK551" i="1"/>
  <c r="Z551" i="1" s="1"/>
  <c r="AI551" i="1"/>
  <c r="S551" i="1" s="1"/>
  <c r="AG551" i="1"/>
  <c r="AE551" i="1"/>
  <c r="AD551" i="1"/>
  <c r="AC551" i="1"/>
  <c r="AA551" i="1"/>
  <c r="AB551" i="1" s="1"/>
  <c r="BH550" i="1"/>
  <c r="BG550" i="1"/>
  <c r="BF550" i="1"/>
  <c r="BE550" i="1"/>
  <c r="BD550" i="1"/>
  <c r="BC550" i="1"/>
  <c r="BB550" i="1"/>
  <c r="BA550" i="1"/>
  <c r="AZ550" i="1"/>
  <c r="AY550" i="1"/>
  <c r="AX550" i="1"/>
  <c r="AW550" i="1"/>
  <c r="AV550" i="1"/>
  <c r="AU550" i="1"/>
  <c r="AT550" i="1"/>
  <c r="AS550" i="1"/>
  <c r="AR550" i="1"/>
  <c r="AQ550" i="1"/>
  <c r="AP550" i="1"/>
  <c r="AO550" i="1"/>
  <c r="AN550" i="1"/>
  <c r="AM550" i="1"/>
  <c r="Z550" i="1" s="1"/>
  <c r="AL550" i="1"/>
  <c r="AK550" i="1"/>
  <c r="AD550" i="1"/>
  <c r="AG550" i="1" s="1"/>
  <c r="AC550" i="1"/>
  <c r="AB550" i="1"/>
  <c r="AF550" i="1" s="1"/>
  <c r="AA550" i="1"/>
  <c r="BH549" i="1"/>
  <c r="BG549" i="1"/>
  <c r="BF549" i="1"/>
  <c r="BE549" i="1"/>
  <c r="BD549" i="1"/>
  <c r="BC549" i="1"/>
  <c r="BB549" i="1"/>
  <c r="BA549" i="1"/>
  <c r="AZ549" i="1"/>
  <c r="AY549" i="1"/>
  <c r="AX549" i="1"/>
  <c r="AW549" i="1"/>
  <c r="AV549" i="1"/>
  <c r="AU549" i="1"/>
  <c r="AT549" i="1"/>
  <c r="AS549" i="1"/>
  <c r="AR549" i="1"/>
  <c r="AQ549" i="1"/>
  <c r="AP549" i="1"/>
  <c r="AO549" i="1"/>
  <c r="AN549" i="1"/>
  <c r="Z549" i="1" s="1"/>
  <c r="AM549" i="1"/>
  <c r="AL549" i="1"/>
  <c r="AK549" i="1"/>
  <c r="AH549" i="1"/>
  <c r="AF549" i="1"/>
  <c r="AC549" i="1"/>
  <c r="AD549" i="1" s="1"/>
  <c r="AB549" i="1"/>
  <c r="AA549" i="1"/>
  <c r="BH548" i="1"/>
  <c r="BG548" i="1"/>
  <c r="BF548" i="1"/>
  <c r="BE548" i="1"/>
  <c r="BD548" i="1"/>
  <c r="BC548" i="1"/>
  <c r="BB548" i="1"/>
  <c r="BA548" i="1"/>
  <c r="AZ548" i="1"/>
  <c r="AY548" i="1"/>
  <c r="AX548" i="1"/>
  <c r="AW548" i="1"/>
  <c r="AV548" i="1"/>
  <c r="AU548" i="1"/>
  <c r="AT548" i="1"/>
  <c r="AS548" i="1"/>
  <c r="AR548" i="1"/>
  <c r="AQ548" i="1"/>
  <c r="AP548" i="1"/>
  <c r="AO548" i="1"/>
  <c r="Z548" i="1" s="1"/>
  <c r="AN548" i="1"/>
  <c r="AM548" i="1"/>
  <c r="AL548" i="1"/>
  <c r="AK548" i="1"/>
  <c r="AI548" i="1"/>
  <c r="AH548" i="1"/>
  <c r="AG548" i="1"/>
  <c r="AF548" i="1"/>
  <c r="AC548" i="1"/>
  <c r="AD548" i="1" s="1"/>
  <c r="AE548" i="1" s="1"/>
  <c r="AB548" i="1"/>
  <c r="AA548" i="1"/>
  <c r="S548" i="1"/>
  <c r="BH547" i="1"/>
  <c r="BG547" i="1"/>
  <c r="BF547" i="1"/>
  <c r="BE547" i="1"/>
  <c r="BD547" i="1"/>
  <c r="BC547" i="1"/>
  <c r="BB547" i="1"/>
  <c r="BA547" i="1"/>
  <c r="AZ547" i="1"/>
  <c r="AY547" i="1"/>
  <c r="AX547" i="1"/>
  <c r="AW547" i="1"/>
  <c r="AV547" i="1"/>
  <c r="AU547" i="1"/>
  <c r="AT547" i="1"/>
  <c r="AS547" i="1"/>
  <c r="AR547" i="1"/>
  <c r="AQ547" i="1"/>
  <c r="AP547" i="1"/>
  <c r="AO547" i="1"/>
  <c r="AN547" i="1"/>
  <c r="AM547" i="1"/>
  <c r="AL547" i="1"/>
  <c r="Z547" i="1" s="1"/>
  <c r="AK547" i="1"/>
  <c r="AC547" i="1"/>
  <c r="AD547" i="1" s="1"/>
  <c r="AA547" i="1"/>
  <c r="AB547" i="1" s="1"/>
  <c r="BH546" i="1"/>
  <c r="BG546" i="1"/>
  <c r="BF546" i="1"/>
  <c r="BE546" i="1"/>
  <c r="BD546" i="1"/>
  <c r="BC546" i="1"/>
  <c r="BB546" i="1"/>
  <c r="BA546" i="1"/>
  <c r="AZ546" i="1"/>
  <c r="AY546" i="1"/>
  <c r="AX546" i="1"/>
  <c r="AW546" i="1"/>
  <c r="AV546" i="1"/>
  <c r="AU546" i="1"/>
  <c r="AT546" i="1"/>
  <c r="AS546" i="1"/>
  <c r="AR546" i="1"/>
  <c r="AQ546" i="1"/>
  <c r="AP546" i="1"/>
  <c r="Z546" i="1" s="1"/>
  <c r="AO546" i="1"/>
  <c r="AN546" i="1"/>
  <c r="AM546" i="1"/>
  <c r="AL546" i="1"/>
  <c r="AK546" i="1"/>
  <c r="AC546" i="1"/>
  <c r="AD546" i="1" s="1"/>
  <c r="AA546" i="1"/>
  <c r="AB546" i="1" s="1"/>
  <c r="AH546" i="1" s="1"/>
  <c r="BH545" i="1"/>
  <c r="BG545" i="1"/>
  <c r="BF545" i="1"/>
  <c r="BE545" i="1"/>
  <c r="BD545" i="1"/>
  <c r="BC545" i="1"/>
  <c r="BB545" i="1"/>
  <c r="BA545" i="1"/>
  <c r="AZ545" i="1"/>
  <c r="AY545" i="1"/>
  <c r="AX545" i="1"/>
  <c r="AW545" i="1"/>
  <c r="AV545" i="1"/>
  <c r="AU545" i="1"/>
  <c r="AT545" i="1"/>
  <c r="AS545" i="1"/>
  <c r="AR545" i="1"/>
  <c r="AQ545" i="1"/>
  <c r="AP545" i="1"/>
  <c r="AO545" i="1"/>
  <c r="AN545" i="1"/>
  <c r="AM545" i="1"/>
  <c r="AL545" i="1"/>
  <c r="AK545" i="1"/>
  <c r="AI545" i="1"/>
  <c r="S545" i="1" s="1"/>
  <c r="AG545" i="1"/>
  <c r="AD545" i="1"/>
  <c r="AE545" i="1" s="1"/>
  <c r="AC545" i="1"/>
  <c r="AB545" i="1"/>
  <c r="AH545" i="1" s="1"/>
  <c r="AA545" i="1"/>
  <c r="Z545" i="1"/>
  <c r="BH544" i="1"/>
  <c r="BG544" i="1"/>
  <c r="BF544" i="1"/>
  <c r="BE544" i="1"/>
  <c r="BD544" i="1"/>
  <c r="BC544" i="1"/>
  <c r="BB544" i="1"/>
  <c r="BA544" i="1"/>
  <c r="AZ544" i="1"/>
  <c r="AY544" i="1"/>
  <c r="AX544" i="1"/>
  <c r="AW544" i="1"/>
  <c r="AV544" i="1"/>
  <c r="AU544" i="1"/>
  <c r="AT544" i="1"/>
  <c r="AS544" i="1"/>
  <c r="AR544" i="1"/>
  <c r="AQ544" i="1"/>
  <c r="AP544" i="1"/>
  <c r="AO544" i="1"/>
  <c r="AN544" i="1"/>
  <c r="AM544" i="1"/>
  <c r="AL544" i="1"/>
  <c r="AK544" i="1"/>
  <c r="AD544" i="1"/>
  <c r="AG544" i="1" s="1"/>
  <c r="AC544" i="1"/>
  <c r="AB544" i="1"/>
  <c r="AH544" i="1" s="1"/>
  <c r="AA544" i="1"/>
  <c r="BH543" i="1"/>
  <c r="BG543" i="1"/>
  <c r="BF543" i="1"/>
  <c r="BE543" i="1"/>
  <c r="BD543" i="1"/>
  <c r="BC543" i="1"/>
  <c r="BB543" i="1"/>
  <c r="BA543" i="1"/>
  <c r="AZ543" i="1"/>
  <c r="AY543" i="1"/>
  <c r="AX543" i="1"/>
  <c r="AW543" i="1"/>
  <c r="AV543" i="1"/>
  <c r="AU543" i="1"/>
  <c r="AT543" i="1"/>
  <c r="AS543" i="1"/>
  <c r="AR543" i="1"/>
  <c r="AQ543" i="1"/>
  <c r="AP543" i="1"/>
  <c r="AO543" i="1"/>
  <c r="AN543" i="1"/>
  <c r="AM543" i="1"/>
  <c r="AL543" i="1"/>
  <c r="AK543" i="1"/>
  <c r="Z543" i="1" s="1"/>
  <c r="AF543" i="1"/>
  <c r="AD543" i="1"/>
  <c r="AE543" i="1" s="1"/>
  <c r="AI543" i="1" s="1"/>
  <c r="S543" i="1" s="1"/>
  <c r="AC543" i="1"/>
  <c r="AB543" i="1"/>
  <c r="AH543" i="1" s="1"/>
  <c r="AA543" i="1"/>
  <c r="BH542" i="1"/>
  <c r="BG542" i="1"/>
  <c r="BF542" i="1"/>
  <c r="BE542" i="1"/>
  <c r="BD542" i="1"/>
  <c r="BC542" i="1"/>
  <c r="BB542" i="1"/>
  <c r="BA542" i="1"/>
  <c r="AZ542" i="1"/>
  <c r="AY542" i="1"/>
  <c r="AX542" i="1"/>
  <c r="AW542" i="1"/>
  <c r="AV542" i="1"/>
  <c r="AU542" i="1"/>
  <c r="AT542" i="1"/>
  <c r="AS542" i="1"/>
  <c r="AR542" i="1"/>
  <c r="AQ542" i="1"/>
  <c r="AP542" i="1"/>
  <c r="Z542" i="1" s="1"/>
  <c r="AO542" i="1"/>
  <c r="AN542" i="1"/>
  <c r="AM542" i="1"/>
  <c r="AL542" i="1"/>
  <c r="AK542" i="1"/>
  <c r="AG542" i="1"/>
  <c r="AD542" i="1"/>
  <c r="AE542" i="1" s="1"/>
  <c r="AI542" i="1" s="1"/>
  <c r="S542" i="1" s="1"/>
  <c r="AC542" i="1"/>
  <c r="AB542" i="1"/>
  <c r="AF542" i="1" s="1"/>
  <c r="AA542" i="1"/>
  <c r="BH541" i="1"/>
  <c r="BG541" i="1"/>
  <c r="BF541" i="1"/>
  <c r="BE541" i="1"/>
  <c r="BD541" i="1"/>
  <c r="BC541" i="1"/>
  <c r="BB541" i="1"/>
  <c r="BA541" i="1"/>
  <c r="AZ541" i="1"/>
  <c r="AY541" i="1"/>
  <c r="AX541" i="1"/>
  <c r="AW541" i="1"/>
  <c r="AV541" i="1"/>
  <c r="AU541" i="1"/>
  <c r="AT541" i="1"/>
  <c r="AS541" i="1"/>
  <c r="AR541" i="1"/>
  <c r="AQ541" i="1"/>
  <c r="AP541" i="1"/>
  <c r="AO541" i="1"/>
  <c r="AN541" i="1"/>
  <c r="AM541" i="1"/>
  <c r="AL541" i="1"/>
  <c r="AK541" i="1"/>
  <c r="AH541" i="1"/>
  <c r="AD541" i="1"/>
  <c r="AG541" i="1" s="1"/>
  <c r="AC541" i="1"/>
  <c r="AB541" i="1"/>
  <c r="AF541" i="1" s="1"/>
  <c r="AA541" i="1"/>
  <c r="Z541" i="1"/>
  <c r="BH540" i="1"/>
  <c r="BG540" i="1"/>
  <c r="BF540" i="1"/>
  <c r="BE540" i="1"/>
  <c r="BD540" i="1"/>
  <c r="BC540" i="1"/>
  <c r="BB540" i="1"/>
  <c r="BA540" i="1"/>
  <c r="AZ540" i="1"/>
  <c r="AY540" i="1"/>
  <c r="AX540" i="1"/>
  <c r="AW540" i="1"/>
  <c r="AV540" i="1"/>
  <c r="AU540" i="1"/>
  <c r="AT540" i="1"/>
  <c r="AS540" i="1"/>
  <c r="AR540" i="1"/>
  <c r="AQ540" i="1"/>
  <c r="AP540" i="1"/>
  <c r="AO540" i="1"/>
  <c r="AN540" i="1"/>
  <c r="AM540" i="1"/>
  <c r="AL540" i="1"/>
  <c r="Z540" i="1" s="1"/>
  <c r="AK540" i="1"/>
  <c r="AC540" i="1"/>
  <c r="AD540" i="1" s="1"/>
  <c r="AA540" i="1"/>
  <c r="AB540" i="1" s="1"/>
  <c r="BH539" i="1"/>
  <c r="BG539" i="1"/>
  <c r="BF539" i="1"/>
  <c r="BE539" i="1"/>
  <c r="BD539" i="1"/>
  <c r="BC539" i="1"/>
  <c r="BB539" i="1"/>
  <c r="BA539" i="1"/>
  <c r="AZ539" i="1"/>
  <c r="AY539" i="1"/>
  <c r="AX539" i="1"/>
  <c r="AW539" i="1"/>
  <c r="AV539" i="1"/>
  <c r="AU539" i="1"/>
  <c r="AT539" i="1"/>
  <c r="AS539" i="1"/>
  <c r="AR539" i="1"/>
  <c r="AQ539" i="1"/>
  <c r="AP539" i="1"/>
  <c r="AO539" i="1"/>
  <c r="Z539" i="1" s="1"/>
  <c r="AN539" i="1"/>
  <c r="AM539" i="1"/>
  <c r="AL539" i="1"/>
  <c r="AK539" i="1"/>
  <c r="AD539" i="1"/>
  <c r="AG539" i="1" s="1"/>
  <c r="AC539" i="1"/>
  <c r="AA539" i="1"/>
  <c r="AB539" i="1" s="1"/>
  <c r="BH538" i="1"/>
  <c r="BG538" i="1"/>
  <c r="BF538" i="1"/>
  <c r="BE538" i="1"/>
  <c r="BD538" i="1"/>
  <c r="BC538" i="1"/>
  <c r="BB538" i="1"/>
  <c r="BA538" i="1"/>
  <c r="AZ538" i="1"/>
  <c r="AY538" i="1"/>
  <c r="AX538" i="1"/>
  <c r="AW538" i="1"/>
  <c r="AV538" i="1"/>
  <c r="AU538" i="1"/>
  <c r="AT538" i="1"/>
  <c r="AS538" i="1"/>
  <c r="AR538" i="1"/>
  <c r="AQ538" i="1"/>
  <c r="AP538" i="1"/>
  <c r="AO538" i="1"/>
  <c r="AN538" i="1"/>
  <c r="AM538" i="1"/>
  <c r="AL538" i="1"/>
  <c r="AK538" i="1"/>
  <c r="Z538" i="1" s="1"/>
  <c r="AC538" i="1"/>
  <c r="AD538" i="1" s="1"/>
  <c r="AA538" i="1"/>
  <c r="AB538" i="1" s="1"/>
  <c r="BH537" i="1"/>
  <c r="BG537" i="1"/>
  <c r="BF537" i="1"/>
  <c r="BE537" i="1"/>
  <c r="BD537" i="1"/>
  <c r="BC537" i="1"/>
  <c r="BB537" i="1"/>
  <c r="BA537" i="1"/>
  <c r="AZ537" i="1"/>
  <c r="AY537" i="1"/>
  <c r="AX537" i="1"/>
  <c r="AW537" i="1"/>
  <c r="AV537" i="1"/>
  <c r="AU537" i="1"/>
  <c r="AT537" i="1"/>
  <c r="AS537" i="1"/>
  <c r="AR537" i="1"/>
  <c r="AQ537" i="1"/>
  <c r="AP537" i="1"/>
  <c r="AO537" i="1"/>
  <c r="AN537" i="1"/>
  <c r="AM537" i="1"/>
  <c r="AL537" i="1"/>
  <c r="AK537" i="1"/>
  <c r="Z537" i="1" s="1"/>
  <c r="AF537" i="1"/>
  <c r="AD537" i="1"/>
  <c r="AE537" i="1" s="1"/>
  <c r="AI537" i="1" s="1"/>
  <c r="S537" i="1" s="1"/>
  <c r="AC537" i="1"/>
  <c r="AB537" i="1"/>
  <c r="AH537" i="1" s="1"/>
  <c r="AA537" i="1"/>
  <c r="BH536" i="1"/>
  <c r="BG536" i="1"/>
  <c r="BF536" i="1"/>
  <c r="BE536" i="1"/>
  <c r="BD536" i="1"/>
  <c r="BC536" i="1"/>
  <c r="BB536" i="1"/>
  <c r="BA536" i="1"/>
  <c r="AZ536" i="1"/>
  <c r="AY536" i="1"/>
  <c r="AX536" i="1"/>
  <c r="AW536" i="1"/>
  <c r="AV536" i="1"/>
  <c r="AU536" i="1"/>
  <c r="AT536" i="1"/>
  <c r="AS536" i="1"/>
  <c r="AR536" i="1"/>
  <c r="AQ536" i="1"/>
  <c r="AP536" i="1"/>
  <c r="AO536" i="1"/>
  <c r="AN536" i="1"/>
  <c r="AM536" i="1"/>
  <c r="AL536" i="1"/>
  <c r="AK536" i="1"/>
  <c r="Z536" i="1" s="1"/>
  <c r="AC536" i="1"/>
  <c r="AD536" i="1" s="1"/>
  <c r="AA536" i="1"/>
  <c r="AB536" i="1" s="1"/>
  <c r="BH535" i="1"/>
  <c r="BG535" i="1"/>
  <c r="BF535" i="1"/>
  <c r="BE535" i="1"/>
  <c r="BD535" i="1"/>
  <c r="BC535" i="1"/>
  <c r="BB535" i="1"/>
  <c r="BA535" i="1"/>
  <c r="AZ535" i="1"/>
  <c r="AY535" i="1"/>
  <c r="AX535" i="1"/>
  <c r="AW535" i="1"/>
  <c r="AV535" i="1"/>
  <c r="AU535" i="1"/>
  <c r="AT535" i="1"/>
  <c r="AS535" i="1"/>
  <c r="AR535" i="1"/>
  <c r="AQ535" i="1"/>
  <c r="AP535" i="1"/>
  <c r="AO535" i="1"/>
  <c r="AN535" i="1"/>
  <c r="AM535" i="1"/>
  <c r="AL535" i="1"/>
  <c r="AK535" i="1"/>
  <c r="Z535" i="1" s="1"/>
  <c r="AD535" i="1"/>
  <c r="AG535" i="1" s="1"/>
  <c r="AC535" i="1"/>
  <c r="AB535" i="1"/>
  <c r="AH535" i="1" s="1"/>
  <c r="AA535" i="1"/>
  <c r="BH534" i="1"/>
  <c r="BG534" i="1"/>
  <c r="BF534" i="1"/>
  <c r="BE534" i="1"/>
  <c r="BD534" i="1"/>
  <c r="BC534" i="1"/>
  <c r="BB534" i="1"/>
  <c r="BA534" i="1"/>
  <c r="AZ534" i="1"/>
  <c r="AY534" i="1"/>
  <c r="AX534" i="1"/>
  <c r="AW534" i="1"/>
  <c r="AV534" i="1"/>
  <c r="AU534" i="1"/>
  <c r="AT534" i="1"/>
  <c r="AS534" i="1"/>
  <c r="AR534" i="1"/>
  <c r="AQ534" i="1"/>
  <c r="AP534" i="1"/>
  <c r="AO534" i="1"/>
  <c r="AN534" i="1"/>
  <c r="AM534" i="1"/>
  <c r="AL534" i="1"/>
  <c r="Z534" i="1" s="1"/>
  <c r="AK534" i="1"/>
  <c r="AC534" i="1"/>
  <c r="AD534" i="1" s="1"/>
  <c r="AA534" i="1"/>
  <c r="AB534" i="1" s="1"/>
  <c r="BH533" i="1"/>
  <c r="BG533" i="1"/>
  <c r="BF533" i="1"/>
  <c r="BE533" i="1"/>
  <c r="BD533" i="1"/>
  <c r="BC533" i="1"/>
  <c r="BB533" i="1"/>
  <c r="BA533" i="1"/>
  <c r="AZ533" i="1"/>
  <c r="AY533" i="1"/>
  <c r="AX533" i="1"/>
  <c r="AW533" i="1"/>
  <c r="AV533" i="1"/>
  <c r="AU533" i="1"/>
  <c r="AT533" i="1"/>
  <c r="AS533" i="1"/>
  <c r="AR533" i="1"/>
  <c r="AQ533" i="1"/>
  <c r="AP533" i="1"/>
  <c r="AO533" i="1"/>
  <c r="AN533" i="1"/>
  <c r="AM533" i="1"/>
  <c r="AL533" i="1"/>
  <c r="AK533" i="1"/>
  <c r="AH533" i="1"/>
  <c r="AD533" i="1"/>
  <c r="AG533" i="1" s="1"/>
  <c r="AC533" i="1"/>
  <c r="AB533" i="1"/>
  <c r="AF533" i="1" s="1"/>
  <c r="AA533" i="1"/>
  <c r="Z533" i="1"/>
  <c r="BH532" i="1"/>
  <c r="BG532" i="1"/>
  <c r="BF532" i="1"/>
  <c r="BE532" i="1"/>
  <c r="BD532" i="1"/>
  <c r="BC532" i="1"/>
  <c r="BB532" i="1"/>
  <c r="BA532" i="1"/>
  <c r="AZ532" i="1"/>
  <c r="AY532" i="1"/>
  <c r="AX532" i="1"/>
  <c r="AW532" i="1"/>
  <c r="AV532" i="1"/>
  <c r="AU532" i="1"/>
  <c r="AT532" i="1"/>
  <c r="AS532" i="1"/>
  <c r="AR532" i="1"/>
  <c r="AQ532" i="1"/>
  <c r="AP532" i="1"/>
  <c r="AO532" i="1"/>
  <c r="AN532" i="1"/>
  <c r="AM532" i="1"/>
  <c r="AL532" i="1"/>
  <c r="Z532" i="1" s="1"/>
  <c r="AK532" i="1"/>
  <c r="AC532" i="1"/>
  <c r="AD532" i="1" s="1"/>
  <c r="AA532" i="1"/>
  <c r="AB532" i="1" s="1"/>
  <c r="BH531" i="1"/>
  <c r="BG531" i="1"/>
  <c r="BF531" i="1"/>
  <c r="BE531" i="1"/>
  <c r="BD531" i="1"/>
  <c r="BC531" i="1"/>
  <c r="BB531" i="1"/>
  <c r="BA531" i="1"/>
  <c r="AZ531" i="1"/>
  <c r="AY531" i="1"/>
  <c r="AX531" i="1"/>
  <c r="AW531" i="1"/>
  <c r="AV531" i="1"/>
  <c r="AU531" i="1"/>
  <c r="AT531" i="1"/>
  <c r="AS531" i="1"/>
  <c r="AR531" i="1"/>
  <c r="AQ531" i="1"/>
  <c r="AP531" i="1"/>
  <c r="AO531" i="1"/>
  <c r="Z531" i="1" s="1"/>
  <c r="AN531" i="1"/>
  <c r="AM531" i="1"/>
  <c r="AL531" i="1"/>
  <c r="AK531" i="1"/>
  <c r="AD531" i="1"/>
  <c r="AG531" i="1" s="1"/>
  <c r="AC531" i="1"/>
  <c r="AA531" i="1"/>
  <c r="AB531" i="1" s="1"/>
  <c r="BH530" i="1"/>
  <c r="BG530" i="1"/>
  <c r="BF530" i="1"/>
  <c r="BE530" i="1"/>
  <c r="BD530" i="1"/>
  <c r="BC530" i="1"/>
  <c r="BB530" i="1"/>
  <c r="BA530" i="1"/>
  <c r="AZ530" i="1"/>
  <c r="AY530" i="1"/>
  <c r="AX530" i="1"/>
  <c r="AW530" i="1"/>
  <c r="AV530" i="1"/>
  <c r="AU530" i="1"/>
  <c r="AT530" i="1"/>
  <c r="AS530" i="1"/>
  <c r="AR530" i="1"/>
  <c r="AQ530" i="1"/>
  <c r="AP530" i="1"/>
  <c r="AO530" i="1"/>
  <c r="AN530" i="1"/>
  <c r="AM530" i="1"/>
  <c r="AL530" i="1"/>
  <c r="AK530" i="1"/>
  <c r="Z530" i="1" s="1"/>
  <c r="AC530" i="1"/>
  <c r="AD530" i="1" s="1"/>
  <c r="AA530" i="1"/>
  <c r="AB530" i="1" s="1"/>
  <c r="BH529" i="1"/>
  <c r="BG529" i="1"/>
  <c r="BF529" i="1"/>
  <c r="BE529" i="1"/>
  <c r="BD529" i="1"/>
  <c r="BC529" i="1"/>
  <c r="BB529" i="1"/>
  <c r="BA529" i="1"/>
  <c r="AZ529" i="1"/>
  <c r="AY529" i="1"/>
  <c r="AX529" i="1"/>
  <c r="AW529" i="1"/>
  <c r="AV529" i="1"/>
  <c r="AU529" i="1"/>
  <c r="AT529" i="1"/>
  <c r="AS529" i="1"/>
  <c r="AR529" i="1"/>
  <c r="AQ529" i="1"/>
  <c r="AP529" i="1"/>
  <c r="AO529" i="1"/>
  <c r="AN529" i="1"/>
  <c r="AM529" i="1"/>
  <c r="AL529" i="1"/>
  <c r="AK529" i="1"/>
  <c r="Z529" i="1" s="1"/>
  <c r="AF529" i="1"/>
  <c r="AD529" i="1"/>
  <c r="AE529" i="1" s="1"/>
  <c r="AI529" i="1" s="1"/>
  <c r="S529" i="1" s="1"/>
  <c r="AC529" i="1"/>
  <c r="AB529" i="1"/>
  <c r="AH529" i="1" s="1"/>
  <c r="AA529" i="1"/>
  <c r="BH528" i="1"/>
  <c r="BG528" i="1"/>
  <c r="BF528" i="1"/>
  <c r="BE528" i="1"/>
  <c r="BD528" i="1"/>
  <c r="BC528" i="1"/>
  <c r="BB528" i="1"/>
  <c r="BA528" i="1"/>
  <c r="AZ528" i="1"/>
  <c r="AY528" i="1"/>
  <c r="AX528" i="1"/>
  <c r="AW528" i="1"/>
  <c r="AV528" i="1"/>
  <c r="AU528" i="1"/>
  <c r="AT528" i="1"/>
  <c r="AS528" i="1"/>
  <c r="AR528" i="1"/>
  <c r="AQ528" i="1"/>
  <c r="AP528" i="1"/>
  <c r="AO528" i="1"/>
  <c r="AN528" i="1"/>
  <c r="AM528" i="1"/>
  <c r="AL528" i="1"/>
  <c r="AK528" i="1"/>
  <c r="Z528" i="1" s="1"/>
  <c r="AC528" i="1"/>
  <c r="AD528" i="1" s="1"/>
  <c r="AA528" i="1"/>
  <c r="AB528" i="1" s="1"/>
  <c r="BH527" i="1"/>
  <c r="BG527" i="1"/>
  <c r="BF527" i="1"/>
  <c r="BE527" i="1"/>
  <c r="BD527" i="1"/>
  <c r="BC527" i="1"/>
  <c r="BB527" i="1"/>
  <c r="BA527" i="1"/>
  <c r="AZ527" i="1"/>
  <c r="AY527" i="1"/>
  <c r="AX527" i="1"/>
  <c r="AW527" i="1"/>
  <c r="AV527" i="1"/>
  <c r="AU527" i="1"/>
  <c r="AT527" i="1"/>
  <c r="AS527" i="1"/>
  <c r="AR527" i="1"/>
  <c r="AQ527" i="1"/>
  <c r="AP527" i="1"/>
  <c r="AO527" i="1"/>
  <c r="AN527" i="1"/>
  <c r="AM527" i="1"/>
  <c r="AL527" i="1"/>
  <c r="AK527" i="1"/>
  <c r="Z527" i="1" s="1"/>
  <c r="AD527" i="1"/>
  <c r="AG527" i="1" s="1"/>
  <c r="AC527" i="1"/>
  <c r="AB527" i="1"/>
  <c r="AH527" i="1" s="1"/>
  <c r="AA527" i="1"/>
  <c r="BH526" i="1"/>
  <c r="BG526" i="1"/>
  <c r="BF526" i="1"/>
  <c r="BE526" i="1"/>
  <c r="BD526" i="1"/>
  <c r="BC526" i="1"/>
  <c r="BB526" i="1"/>
  <c r="BA526" i="1"/>
  <c r="AZ526" i="1"/>
  <c r="AY526" i="1"/>
  <c r="AX526" i="1"/>
  <c r="AW526" i="1"/>
  <c r="AV526" i="1"/>
  <c r="AU526" i="1"/>
  <c r="AT526" i="1"/>
  <c r="AS526" i="1"/>
  <c r="AR526" i="1"/>
  <c r="AQ526" i="1"/>
  <c r="AP526" i="1"/>
  <c r="AO526" i="1"/>
  <c r="AN526" i="1"/>
  <c r="AM526" i="1"/>
  <c r="AL526" i="1"/>
  <c r="Z526" i="1" s="1"/>
  <c r="AK526" i="1"/>
  <c r="AC526" i="1"/>
  <c r="AD526" i="1" s="1"/>
  <c r="AA526" i="1"/>
  <c r="AB526" i="1" s="1"/>
  <c r="BH525" i="1"/>
  <c r="BG525" i="1"/>
  <c r="BF525" i="1"/>
  <c r="BE525" i="1"/>
  <c r="BD525" i="1"/>
  <c r="BC525" i="1"/>
  <c r="BB525" i="1"/>
  <c r="BA525" i="1"/>
  <c r="AZ525" i="1"/>
  <c r="AY525" i="1"/>
  <c r="AX525" i="1"/>
  <c r="AW525" i="1"/>
  <c r="AV525" i="1"/>
  <c r="AU525" i="1"/>
  <c r="AT525" i="1"/>
  <c r="AS525" i="1"/>
  <c r="AR525" i="1"/>
  <c r="AQ525" i="1"/>
  <c r="AP525" i="1"/>
  <c r="AO525" i="1"/>
  <c r="AN525" i="1"/>
  <c r="AM525" i="1"/>
  <c r="AL525" i="1"/>
  <c r="AK525" i="1"/>
  <c r="AH525" i="1"/>
  <c r="AD525" i="1"/>
  <c r="AG525" i="1" s="1"/>
  <c r="AC525" i="1"/>
  <c r="AB525" i="1"/>
  <c r="AF525" i="1" s="1"/>
  <c r="AA525" i="1"/>
  <c r="Z525" i="1"/>
  <c r="BH524" i="1"/>
  <c r="BG524" i="1"/>
  <c r="BF524" i="1"/>
  <c r="BE524" i="1"/>
  <c r="BD524" i="1"/>
  <c r="BC524" i="1"/>
  <c r="BB524" i="1"/>
  <c r="BA524" i="1"/>
  <c r="AZ524" i="1"/>
  <c r="AY524" i="1"/>
  <c r="AX524" i="1"/>
  <c r="AW524" i="1"/>
  <c r="AV524" i="1"/>
  <c r="AU524" i="1"/>
  <c r="AT524" i="1"/>
  <c r="AS524" i="1"/>
  <c r="AR524" i="1"/>
  <c r="AQ524" i="1"/>
  <c r="AP524" i="1"/>
  <c r="AO524" i="1"/>
  <c r="AN524" i="1"/>
  <c r="AM524" i="1"/>
  <c r="AL524" i="1"/>
  <c r="Z524" i="1" s="1"/>
  <c r="AK524" i="1"/>
  <c r="AC524" i="1"/>
  <c r="AD524" i="1" s="1"/>
  <c r="AA524" i="1"/>
  <c r="AB524" i="1" s="1"/>
  <c r="BH523" i="1"/>
  <c r="BG523" i="1"/>
  <c r="BF523" i="1"/>
  <c r="BE523" i="1"/>
  <c r="BD523" i="1"/>
  <c r="BC523" i="1"/>
  <c r="BB523" i="1"/>
  <c r="BA523" i="1"/>
  <c r="AZ523" i="1"/>
  <c r="AY523" i="1"/>
  <c r="AX523" i="1"/>
  <c r="AW523" i="1"/>
  <c r="AV523" i="1"/>
  <c r="AU523" i="1"/>
  <c r="AT523" i="1"/>
  <c r="AS523" i="1"/>
  <c r="AR523" i="1"/>
  <c r="AQ523" i="1"/>
  <c r="AP523" i="1"/>
  <c r="AO523" i="1"/>
  <c r="Z523" i="1" s="1"/>
  <c r="AN523" i="1"/>
  <c r="AM523" i="1"/>
  <c r="AL523" i="1"/>
  <c r="AK523" i="1"/>
  <c r="AD523" i="1"/>
  <c r="AG523" i="1" s="1"/>
  <c r="AC523" i="1"/>
  <c r="AA523" i="1"/>
  <c r="AB523" i="1" s="1"/>
  <c r="BH522" i="1"/>
  <c r="BG522" i="1"/>
  <c r="BF522" i="1"/>
  <c r="BE522" i="1"/>
  <c r="BD522" i="1"/>
  <c r="BC522" i="1"/>
  <c r="BB522" i="1"/>
  <c r="BA522" i="1"/>
  <c r="AZ522" i="1"/>
  <c r="AY522" i="1"/>
  <c r="AX522" i="1"/>
  <c r="AW522" i="1"/>
  <c r="AV522" i="1"/>
  <c r="AU522" i="1"/>
  <c r="AT522" i="1"/>
  <c r="AS522" i="1"/>
  <c r="AR522" i="1"/>
  <c r="AQ522" i="1"/>
  <c r="AP522" i="1"/>
  <c r="AO522" i="1"/>
  <c r="AN522" i="1"/>
  <c r="AM522" i="1"/>
  <c r="AL522" i="1"/>
  <c r="AK522" i="1"/>
  <c r="Z522" i="1" s="1"/>
  <c r="AC522" i="1"/>
  <c r="AD522" i="1" s="1"/>
  <c r="AA522" i="1"/>
  <c r="AB522" i="1" s="1"/>
  <c r="BH521" i="1"/>
  <c r="BG521" i="1"/>
  <c r="BF521" i="1"/>
  <c r="BE521" i="1"/>
  <c r="BD521" i="1"/>
  <c r="BC521" i="1"/>
  <c r="BB521" i="1"/>
  <c r="BA521" i="1"/>
  <c r="AZ521" i="1"/>
  <c r="AY521" i="1"/>
  <c r="AX521" i="1"/>
  <c r="AW521" i="1"/>
  <c r="AV521" i="1"/>
  <c r="AU521" i="1"/>
  <c r="AT521" i="1"/>
  <c r="AS521" i="1"/>
  <c r="AR521" i="1"/>
  <c r="AQ521" i="1"/>
  <c r="AP521" i="1"/>
  <c r="AO521" i="1"/>
  <c r="AN521" i="1"/>
  <c r="AM521" i="1"/>
  <c r="AL521" i="1"/>
  <c r="AK521" i="1"/>
  <c r="Z521" i="1" s="1"/>
  <c r="AF521" i="1"/>
  <c r="AD521" i="1"/>
  <c r="AE521" i="1" s="1"/>
  <c r="AI521" i="1" s="1"/>
  <c r="S521" i="1" s="1"/>
  <c r="AC521" i="1"/>
  <c r="AB521" i="1"/>
  <c r="AH521" i="1" s="1"/>
  <c r="AA521" i="1"/>
  <c r="BH520" i="1"/>
  <c r="BG520" i="1"/>
  <c r="BF520" i="1"/>
  <c r="BE520" i="1"/>
  <c r="BD520" i="1"/>
  <c r="BC520" i="1"/>
  <c r="BB520" i="1"/>
  <c r="BA520" i="1"/>
  <c r="AZ520" i="1"/>
  <c r="AY520" i="1"/>
  <c r="AX520" i="1"/>
  <c r="AW520" i="1"/>
  <c r="AV520" i="1"/>
  <c r="AU520" i="1"/>
  <c r="AT520" i="1"/>
  <c r="AS520" i="1"/>
  <c r="AR520" i="1"/>
  <c r="AQ520" i="1"/>
  <c r="AP520" i="1"/>
  <c r="AO520" i="1"/>
  <c r="AN520" i="1"/>
  <c r="AM520" i="1"/>
  <c r="AL520" i="1"/>
  <c r="AK520" i="1"/>
  <c r="Z520" i="1" s="1"/>
  <c r="AC520" i="1"/>
  <c r="AD520" i="1" s="1"/>
  <c r="AA520" i="1"/>
  <c r="AB520" i="1" s="1"/>
  <c r="BH519" i="1"/>
  <c r="BG519" i="1"/>
  <c r="BF519" i="1"/>
  <c r="BE519" i="1"/>
  <c r="BD519" i="1"/>
  <c r="BC519" i="1"/>
  <c r="BB519" i="1"/>
  <c r="BA519" i="1"/>
  <c r="AZ519" i="1"/>
  <c r="AY519" i="1"/>
  <c r="AX519" i="1"/>
  <c r="AW519" i="1"/>
  <c r="AV519" i="1"/>
  <c r="AU519" i="1"/>
  <c r="AT519" i="1"/>
  <c r="AS519" i="1"/>
  <c r="AR519" i="1"/>
  <c r="AQ519" i="1"/>
  <c r="AP519" i="1"/>
  <c r="AO519" i="1"/>
  <c r="AN519" i="1"/>
  <c r="AM519" i="1"/>
  <c r="AL519" i="1"/>
  <c r="AK519" i="1"/>
  <c r="Z519" i="1" s="1"/>
  <c r="AD519" i="1"/>
  <c r="AG519" i="1" s="1"/>
  <c r="AC519" i="1"/>
  <c r="AB519" i="1"/>
  <c r="AH519" i="1" s="1"/>
  <c r="AA519" i="1"/>
  <c r="BH518" i="1"/>
  <c r="BG518" i="1"/>
  <c r="BF518" i="1"/>
  <c r="BE518" i="1"/>
  <c r="BD518" i="1"/>
  <c r="BC518" i="1"/>
  <c r="BB518" i="1"/>
  <c r="BA518" i="1"/>
  <c r="AZ518" i="1"/>
  <c r="AY518" i="1"/>
  <c r="AX518" i="1"/>
  <c r="AW518" i="1"/>
  <c r="AV518" i="1"/>
  <c r="AU518" i="1"/>
  <c r="AT518" i="1"/>
  <c r="AS518" i="1"/>
  <c r="AR518" i="1"/>
  <c r="AQ518" i="1"/>
  <c r="AP518" i="1"/>
  <c r="AO518" i="1"/>
  <c r="AN518" i="1"/>
  <c r="AM518" i="1"/>
  <c r="AL518" i="1"/>
  <c r="Z518" i="1" s="1"/>
  <c r="AK518" i="1"/>
  <c r="AC518" i="1"/>
  <c r="AD518" i="1" s="1"/>
  <c r="AA518" i="1"/>
  <c r="AB518" i="1" s="1"/>
  <c r="BH517" i="1"/>
  <c r="BG517" i="1"/>
  <c r="BF517" i="1"/>
  <c r="BE517" i="1"/>
  <c r="BD517" i="1"/>
  <c r="BC517" i="1"/>
  <c r="BB517" i="1"/>
  <c r="BA517" i="1"/>
  <c r="AZ517" i="1"/>
  <c r="AY517" i="1"/>
  <c r="AX517" i="1"/>
  <c r="AW517" i="1"/>
  <c r="AV517" i="1"/>
  <c r="AU517" i="1"/>
  <c r="AT517" i="1"/>
  <c r="AS517" i="1"/>
  <c r="AR517" i="1"/>
  <c r="AQ517" i="1"/>
  <c r="AP517" i="1"/>
  <c r="AO517" i="1"/>
  <c r="AN517" i="1"/>
  <c r="AM517" i="1"/>
  <c r="AL517" i="1"/>
  <c r="AK517" i="1"/>
  <c r="AH517" i="1"/>
  <c r="AD517" i="1"/>
  <c r="AG517" i="1" s="1"/>
  <c r="AC517" i="1"/>
  <c r="AB517" i="1"/>
  <c r="AF517" i="1" s="1"/>
  <c r="AA517" i="1"/>
  <c r="Z517" i="1"/>
  <c r="BH516" i="1"/>
  <c r="BG516" i="1"/>
  <c r="BF516" i="1"/>
  <c r="BE516" i="1"/>
  <c r="BD516" i="1"/>
  <c r="BC516" i="1"/>
  <c r="BB516" i="1"/>
  <c r="BA516" i="1"/>
  <c r="AZ516" i="1"/>
  <c r="AY516" i="1"/>
  <c r="AX516" i="1"/>
  <c r="AW516" i="1"/>
  <c r="AV516" i="1"/>
  <c r="AU516" i="1"/>
  <c r="AT516" i="1"/>
  <c r="AS516" i="1"/>
  <c r="AR516" i="1"/>
  <c r="AQ516" i="1"/>
  <c r="AP516" i="1"/>
  <c r="AO516" i="1"/>
  <c r="AN516" i="1"/>
  <c r="AM516" i="1"/>
  <c r="AL516" i="1"/>
  <c r="Z516" i="1" s="1"/>
  <c r="AK516" i="1"/>
  <c r="AC516" i="1"/>
  <c r="AD516" i="1" s="1"/>
  <c r="AA516" i="1"/>
  <c r="AB516" i="1" s="1"/>
  <c r="BH515" i="1"/>
  <c r="BG515" i="1"/>
  <c r="BF515" i="1"/>
  <c r="BE515" i="1"/>
  <c r="BD515" i="1"/>
  <c r="BC515" i="1"/>
  <c r="BB515" i="1"/>
  <c r="BA515" i="1"/>
  <c r="AZ515" i="1"/>
  <c r="AY515" i="1"/>
  <c r="AX515" i="1"/>
  <c r="AW515" i="1"/>
  <c r="AV515" i="1"/>
  <c r="AU515" i="1"/>
  <c r="AT515" i="1"/>
  <c r="AS515" i="1"/>
  <c r="AR515" i="1"/>
  <c r="AQ515" i="1"/>
  <c r="AP515" i="1"/>
  <c r="AO515" i="1"/>
  <c r="Z515" i="1" s="1"/>
  <c r="AN515" i="1"/>
  <c r="AM515" i="1"/>
  <c r="AL515" i="1"/>
  <c r="AK515" i="1"/>
  <c r="AH515" i="1"/>
  <c r="AF515" i="1"/>
  <c r="AD515" i="1"/>
  <c r="AG515" i="1" s="1"/>
  <c r="AC515" i="1"/>
  <c r="AB515" i="1"/>
  <c r="AA515" i="1"/>
  <c r="BH514" i="1"/>
  <c r="BG514" i="1"/>
  <c r="BF514" i="1"/>
  <c r="BE514" i="1"/>
  <c r="BD514" i="1"/>
  <c r="BC514" i="1"/>
  <c r="BB514" i="1"/>
  <c r="BA514" i="1"/>
  <c r="AZ514" i="1"/>
  <c r="AY514" i="1"/>
  <c r="AX514" i="1"/>
  <c r="AW514" i="1"/>
  <c r="AV514" i="1"/>
  <c r="AU514" i="1"/>
  <c r="AT514" i="1"/>
  <c r="AS514" i="1"/>
  <c r="AR514" i="1"/>
  <c r="AQ514" i="1"/>
  <c r="AP514" i="1"/>
  <c r="AO514" i="1"/>
  <c r="AN514" i="1"/>
  <c r="AM514" i="1"/>
  <c r="AL514" i="1"/>
  <c r="AK514" i="1"/>
  <c r="Z514" i="1" s="1"/>
  <c r="AC514" i="1"/>
  <c r="AD514" i="1" s="1"/>
  <c r="AA514" i="1"/>
  <c r="AB514" i="1" s="1"/>
  <c r="BH513" i="1"/>
  <c r="BG513" i="1"/>
  <c r="BF513" i="1"/>
  <c r="BE513" i="1"/>
  <c r="BD513" i="1"/>
  <c r="BC513" i="1"/>
  <c r="BB513" i="1"/>
  <c r="BA513" i="1"/>
  <c r="AZ513" i="1"/>
  <c r="AY513" i="1"/>
  <c r="AX513" i="1"/>
  <c r="AW513" i="1"/>
  <c r="AV513" i="1"/>
  <c r="AU513" i="1"/>
  <c r="AT513" i="1"/>
  <c r="AS513" i="1"/>
  <c r="AR513" i="1"/>
  <c r="AQ513" i="1"/>
  <c r="AP513" i="1"/>
  <c r="AO513" i="1"/>
  <c r="AN513" i="1"/>
  <c r="AM513" i="1"/>
  <c r="AL513" i="1"/>
  <c r="AK513" i="1"/>
  <c r="Z513" i="1" s="1"/>
  <c r="AF513" i="1"/>
  <c r="AD513" i="1"/>
  <c r="AE513" i="1" s="1"/>
  <c r="AI513" i="1" s="1"/>
  <c r="S513" i="1" s="1"/>
  <c r="AC513" i="1"/>
  <c r="AB513" i="1"/>
  <c r="AH513" i="1" s="1"/>
  <c r="AA513" i="1"/>
  <c r="BH512" i="1"/>
  <c r="BG512" i="1"/>
  <c r="BF512" i="1"/>
  <c r="BE512" i="1"/>
  <c r="BD512" i="1"/>
  <c r="BC512" i="1"/>
  <c r="BB512" i="1"/>
  <c r="BA512" i="1"/>
  <c r="AZ512" i="1"/>
  <c r="AY512" i="1"/>
  <c r="AX512" i="1"/>
  <c r="AW512" i="1"/>
  <c r="AV512" i="1"/>
  <c r="AU512" i="1"/>
  <c r="AT512" i="1"/>
  <c r="AS512" i="1"/>
  <c r="AR512" i="1"/>
  <c r="AQ512" i="1"/>
  <c r="AP512" i="1"/>
  <c r="AO512" i="1"/>
  <c r="AN512" i="1"/>
  <c r="AM512" i="1"/>
  <c r="AL512" i="1"/>
  <c r="AK512" i="1"/>
  <c r="Z512" i="1" s="1"/>
  <c r="AC512" i="1"/>
  <c r="AD512" i="1" s="1"/>
  <c r="AA512" i="1"/>
  <c r="AB512" i="1" s="1"/>
  <c r="BH511" i="1"/>
  <c r="BG511" i="1"/>
  <c r="BF511" i="1"/>
  <c r="BE511" i="1"/>
  <c r="BD511" i="1"/>
  <c r="BC511" i="1"/>
  <c r="BB511" i="1"/>
  <c r="BA511" i="1"/>
  <c r="AZ511" i="1"/>
  <c r="AY511" i="1"/>
  <c r="AX511" i="1"/>
  <c r="AW511" i="1"/>
  <c r="AV511" i="1"/>
  <c r="AU511" i="1"/>
  <c r="AT511" i="1"/>
  <c r="AS511" i="1"/>
  <c r="AR511" i="1"/>
  <c r="AQ511" i="1"/>
  <c r="AP511" i="1"/>
  <c r="AO511" i="1"/>
  <c r="AN511" i="1"/>
  <c r="AM511" i="1"/>
  <c r="AL511" i="1"/>
  <c r="AK511" i="1"/>
  <c r="Z511" i="1" s="1"/>
  <c r="AD511" i="1"/>
  <c r="AG511" i="1" s="1"/>
  <c r="AC511" i="1"/>
  <c r="AB511" i="1"/>
  <c r="AH511" i="1" s="1"/>
  <c r="AA511" i="1"/>
  <c r="BH510" i="1"/>
  <c r="BG510" i="1"/>
  <c r="BF510" i="1"/>
  <c r="BE510" i="1"/>
  <c r="BD510" i="1"/>
  <c r="BC510" i="1"/>
  <c r="BB510" i="1"/>
  <c r="BA510" i="1"/>
  <c r="AZ510" i="1"/>
  <c r="AY510" i="1"/>
  <c r="AX510" i="1"/>
  <c r="AW510" i="1"/>
  <c r="AV510" i="1"/>
  <c r="AU510" i="1"/>
  <c r="AT510" i="1"/>
  <c r="AS510" i="1"/>
  <c r="AR510" i="1"/>
  <c r="AQ510" i="1"/>
  <c r="AP510" i="1"/>
  <c r="AO510" i="1"/>
  <c r="AN510" i="1"/>
  <c r="AM510" i="1"/>
  <c r="AL510" i="1"/>
  <c r="Z510" i="1" s="1"/>
  <c r="AK510" i="1"/>
  <c r="AC510" i="1"/>
  <c r="AD510" i="1" s="1"/>
  <c r="AA510" i="1"/>
  <c r="AB510" i="1" s="1"/>
  <c r="BH509" i="1"/>
  <c r="BG509" i="1"/>
  <c r="BF509" i="1"/>
  <c r="BE509" i="1"/>
  <c r="BD509" i="1"/>
  <c r="BC509" i="1"/>
  <c r="BB509" i="1"/>
  <c r="BA509" i="1"/>
  <c r="AZ509" i="1"/>
  <c r="AY509" i="1"/>
  <c r="AX509" i="1"/>
  <c r="AW509" i="1"/>
  <c r="AV509" i="1"/>
  <c r="AU509" i="1"/>
  <c r="AT509" i="1"/>
  <c r="AS509" i="1"/>
  <c r="AR509" i="1"/>
  <c r="AQ509" i="1"/>
  <c r="AP509" i="1"/>
  <c r="AO509" i="1"/>
  <c r="AN509" i="1"/>
  <c r="AM509" i="1"/>
  <c r="AL509" i="1"/>
  <c r="AK509" i="1"/>
  <c r="AH509" i="1"/>
  <c r="AD509" i="1"/>
  <c r="AG509" i="1" s="1"/>
  <c r="AC509" i="1"/>
  <c r="AB509" i="1"/>
  <c r="AF509" i="1" s="1"/>
  <c r="AA509" i="1"/>
  <c r="Z509" i="1"/>
  <c r="BH508" i="1"/>
  <c r="BG508" i="1"/>
  <c r="BF508" i="1"/>
  <c r="BE508" i="1"/>
  <c r="BD508" i="1"/>
  <c r="BC508" i="1"/>
  <c r="BB508" i="1"/>
  <c r="BA508" i="1"/>
  <c r="AZ508" i="1"/>
  <c r="AY508" i="1"/>
  <c r="AX508" i="1"/>
  <c r="AW508" i="1"/>
  <c r="AV508" i="1"/>
  <c r="AU508" i="1"/>
  <c r="AT508" i="1"/>
  <c r="AS508" i="1"/>
  <c r="AR508" i="1"/>
  <c r="AQ508" i="1"/>
  <c r="AP508" i="1"/>
  <c r="AO508" i="1"/>
  <c r="AN508" i="1"/>
  <c r="AM508" i="1"/>
  <c r="AL508" i="1"/>
  <c r="Z508" i="1" s="1"/>
  <c r="AK508" i="1"/>
  <c r="AC508" i="1"/>
  <c r="AD508" i="1" s="1"/>
  <c r="AA508" i="1"/>
  <c r="AB508" i="1" s="1"/>
  <c r="BH507" i="1"/>
  <c r="BG507" i="1"/>
  <c r="BF507" i="1"/>
  <c r="BE507" i="1"/>
  <c r="BD507" i="1"/>
  <c r="BC507" i="1"/>
  <c r="BB507" i="1"/>
  <c r="BA507" i="1"/>
  <c r="AZ507" i="1"/>
  <c r="AY507" i="1"/>
  <c r="AX507" i="1"/>
  <c r="AW507" i="1"/>
  <c r="AV507" i="1"/>
  <c r="AU507" i="1"/>
  <c r="AT507" i="1"/>
  <c r="AS507" i="1"/>
  <c r="AR507" i="1"/>
  <c r="AQ507" i="1"/>
  <c r="AP507" i="1"/>
  <c r="AO507" i="1"/>
  <c r="Z507" i="1" s="1"/>
  <c r="AN507" i="1"/>
  <c r="AM507" i="1"/>
  <c r="AL507" i="1"/>
  <c r="AK507" i="1"/>
  <c r="AH507" i="1"/>
  <c r="AF507" i="1"/>
  <c r="AD507" i="1"/>
  <c r="AG507" i="1" s="1"/>
  <c r="AC507" i="1"/>
  <c r="AB507" i="1"/>
  <c r="AA507" i="1"/>
  <c r="BH506" i="1"/>
  <c r="BG506" i="1"/>
  <c r="BF506" i="1"/>
  <c r="BE506" i="1"/>
  <c r="BD506" i="1"/>
  <c r="BC506" i="1"/>
  <c r="BB506" i="1"/>
  <c r="BA506" i="1"/>
  <c r="AZ506" i="1"/>
  <c r="AY506" i="1"/>
  <c r="AX506" i="1"/>
  <c r="AW506" i="1"/>
  <c r="AV506" i="1"/>
  <c r="AU506" i="1"/>
  <c r="AT506" i="1"/>
  <c r="AS506" i="1"/>
  <c r="AR506" i="1"/>
  <c r="AQ506" i="1"/>
  <c r="AP506" i="1"/>
  <c r="AO506" i="1"/>
  <c r="AN506" i="1"/>
  <c r="AM506" i="1"/>
  <c r="AL506" i="1"/>
  <c r="AK506" i="1"/>
  <c r="Z506" i="1" s="1"/>
  <c r="AC506" i="1"/>
  <c r="AD506" i="1" s="1"/>
  <c r="AA506" i="1"/>
  <c r="AB506" i="1" s="1"/>
  <c r="BH505" i="1"/>
  <c r="BG505" i="1"/>
  <c r="BF505" i="1"/>
  <c r="BE505" i="1"/>
  <c r="BD505" i="1"/>
  <c r="BC505" i="1"/>
  <c r="BB505" i="1"/>
  <c r="BA505" i="1"/>
  <c r="AZ505" i="1"/>
  <c r="AY505" i="1"/>
  <c r="AX505" i="1"/>
  <c r="AW505" i="1"/>
  <c r="AV505" i="1"/>
  <c r="AU505" i="1"/>
  <c r="AT505" i="1"/>
  <c r="AS505" i="1"/>
  <c r="AR505" i="1"/>
  <c r="AQ505" i="1"/>
  <c r="AP505" i="1"/>
  <c r="AO505" i="1"/>
  <c r="AN505" i="1"/>
  <c r="AM505" i="1"/>
  <c r="Z505" i="1" s="1"/>
  <c r="AL505" i="1"/>
  <c r="AK505" i="1"/>
  <c r="AH505" i="1"/>
  <c r="AF505" i="1"/>
  <c r="AD505" i="1"/>
  <c r="AE505" i="1" s="1"/>
  <c r="AI505" i="1" s="1"/>
  <c r="S505" i="1" s="1"/>
  <c r="AC505" i="1"/>
  <c r="AB505" i="1"/>
  <c r="AA505" i="1"/>
  <c r="BH504" i="1"/>
  <c r="BG504" i="1"/>
  <c r="BF504" i="1"/>
  <c r="BE504" i="1"/>
  <c r="BD504" i="1"/>
  <c r="BC504" i="1"/>
  <c r="BB504" i="1"/>
  <c r="BA504" i="1"/>
  <c r="AZ504" i="1"/>
  <c r="AY504" i="1"/>
  <c r="AX504" i="1"/>
  <c r="AW504" i="1"/>
  <c r="AV504" i="1"/>
  <c r="AU504" i="1"/>
  <c r="AT504" i="1"/>
  <c r="AS504" i="1"/>
  <c r="AR504" i="1"/>
  <c r="AQ504" i="1"/>
  <c r="AP504" i="1"/>
  <c r="AO504" i="1"/>
  <c r="AN504" i="1"/>
  <c r="AM504" i="1"/>
  <c r="AL504" i="1"/>
  <c r="AK504" i="1"/>
  <c r="Z504" i="1" s="1"/>
  <c r="AC504" i="1"/>
  <c r="AD504" i="1" s="1"/>
  <c r="AA504" i="1"/>
  <c r="AB504" i="1" s="1"/>
  <c r="BH503" i="1"/>
  <c r="BG503" i="1"/>
  <c r="BF503" i="1"/>
  <c r="BE503" i="1"/>
  <c r="BD503" i="1"/>
  <c r="BC503" i="1"/>
  <c r="BB503" i="1"/>
  <c r="BA503" i="1"/>
  <c r="AZ503" i="1"/>
  <c r="AY503" i="1"/>
  <c r="AX503" i="1"/>
  <c r="AW503" i="1"/>
  <c r="AV503" i="1"/>
  <c r="AU503" i="1"/>
  <c r="AT503" i="1"/>
  <c r="AS503" i="1"/>
  <c r="AR503" i="1"/>
  <c r="AQ503" i="1"/>
  <c r="AP503" i="1"/>
  <c r="AO503" i="1"/>
  <c r="AN503" i="1"/>
  <c r="AM503" i="1"/>
  <c r="AL503" i="1"/>
  <c r="AK503" i="1"/>
  <c r="Z503" i="1" s="1"/>
  <c r="AD503" i="1"/>
  <c r="AG503" i="1" s="1"/>
  <c r="AC503" i="1"/>
  <c r="AB503" i="1"/>
  <c r="AH503" i="1" s="1"/>
  <c r="AA503" i="1"/>
  <c r="BH502" i="1"/>
  <c r="BG502" i="1"/>
  <c r="BF502" i="1"/>
  <c r="BE502" i="1"/>
  <c r="BD502" i="1"/>
  <c r="BC502" i="1"/>
  <c r="BB502" i="1"/>
  <c r="BA502" i="1"/>
  <c r="AZ502" i="1"/>
  <c r="AY502" i="1"/>
  <c r="AX502" i="1"/>
  <c r="AW502" i="1"/>
  <c r="AV502" i="1"/>
  <c r="AU502" i="1"/>
  <c r="AT502" i="1"/>
  <c r="AS502" i="1"/>
  <c r="AR502" i="1"/>
  <c r="AQ502" i="1"/>
  <c r="AP502" i="1"/>
  <c r="AO502" i="1"/>
  <c r="AN502" i="1"/>
  <c r="AM502" i="1"/>
  <c r="AL502" i="1"/>
  <c r="Z502" i="1" s="1"/>
  <c r="AK502" i="1"/>
  <c r="AC502" i="1"/>
  <c r="AD502" i="1" s="1"/>
  <c r="AA502" i="1"/>
  <c r="AB502" i="1" s="1"/>
  <c r="BH501" i="1"/>
  <c r="BG501" i="1"/>
  <c r="BF501" i="1"/>
  <c r="BE501" i="1"/>
  <c r="BD501" i="1"/>
  <c r="BC501" i="1"/>
  <c r="BB501" i="1"/>
  <c r="BA501" i="1"/>
  <c r="AZ501" i="1"/>
  <c r="AY501" i="1"/>
  <c r="AX501" i="1"/>
  <c r="AW501" i="1"/>
  <c r="AV501" i="1"/>
  <c r="AU501" i="1"/>
  <c r="AT501" i="1"/>
  <c r="AS501" i="1"/>
  <c r="AR501" i="1"/>
  <c r="AQ501" i="1"/>
  <c r="AP501" i="1"/>
  <c r="AO501" i="1"/>
  <c r="AN501" i="1"/>
  <c r="AM501" i="1"/>
  <c r="AL501" i="1"/>
  <c r="AK501" i="1"/>
  <c r="AH501" i="1"/>
  <c r="AD501" i="1"/>
  <c r="AG501" i="1" s="1"/>
  <c r="AC501" i="1"/>
  <c r="AB501" i="1"/>
  <c r="AF501" i="1" s="1"/>
  <c r="AA501" i="1"/>
  <c r="Z501" i="1"/>
  <c r="BH500" i="1"/>
  <c r="BG500" i="1"/>
  <c r="BF500" i="1"/>
  <c r="BE500" i="1"/>
  <c r="BD500" i="1"/>
  <c r="BC500" i="1"/>
  <c r="BB500" i="1"/>
  <c r="BA500" i="1"/>
  <c r="AZ500" i="1"/>
  <c r="AY500" i="1"/>
  <c r="AX500" i="1"/>
  <c r="AW500" i="1"/>
  <c r="AV500" i="1"/>
  <c r="AU500" i="1"/>
  <c r="AT500" i="1"/>
  <c r="AS500" i="1"/>
  <c r="AR500" i="1"/>
  <c r="AQ500" i="1"/>
  <c r="AP500" i="1"/>
  <c r="AO500" i="1"/>
  <c r="AN500" i="1"/>
  <c r="AM500" i="1"/>
  <c r="AL500" i="1"/>
  <c r="Z500" i="1" s="1"/>
  <c r="AK500" i="1"/>
  <c r="AC500" i="1"/>
  <c r="AD500" i="1" s="1"/>
  <c r="AA500" i="1"/>
  <c r="AB500" i="1" s="1"/>
  <c r="BH499" i="1"/>
  <c r="BG499" i="1"/>
  <c r="BF499" i="1"/>
  <c r="BE499" i="1"/>
  <c r="BD499" i="1"/>
  <c r="BC499" i="1"/>
  <c r="BB499" i="1"/>
  <c r="BA499" i="1"/>
  <c r="AZ499" i="1"/>
  <c r="AY499" i="1"/>
  <c r="AX499" i="1"/>
  <c r="AW499" i="1"/>
  <c r="AV499" i="1"/>
  <c r="AU499" i="1"/>
  <c r="AT499" i="1"/>
  <c r="AS499" i="1"/>
  <c r="AR499" i="1"/>
  <c r="AQ499" i="1"/>
  <c r="AP499" i="1"/>
  <c r="AO499" i="1"/>
  <c r="Z499" i="1" s="1"/>
  <c r="AN499" i="1"/>
  <c r="AM499" i="1"/>
  <c r="AL499" i="1"/>
  <c r="AK499" i="1"/>
  <c r="AH499" i="1"/>
  <c r="AF499" i="1"/>
  <c r="AD499" i="1"/>
  <c r="AG499" i="1" s="1"/>
  <c r="AC499" i="1"/>
  <c r="AB499" i="1"/>
  <c r="AA499" i="1"/>
  <c r="BH498" i="1"/>
  <c r="BG498" i="1"/>
  <c r="BF498" i="1"/>
  <c r="BE498" i="1"/>
  <c r="BD498" i="1"/>
  <c r="BC498" i="1"/>
  <c r="BB498" i="1"/>
  <c r="BA498" i="1"/>
  <c r="AZ498" i="1"/>
  <c r="AY498" i="1"/>
  <c r="AX498" i="1"/>
  <c r="AW498" i="1"/>
  <c r="AV498" i="1"/>
  <c r="AU498" i="1"/>
  <c r="AT498" i="1"/>
  <c r="AS498" i="1"/>
  <c r="AR498" i="1"/>
  <c r="AQ498" i="1"/>
  <c r="AP498" i="1"/>
  <c r="AO498" i="1"/>
  <c r="AN498" i="1"/>
  <c r="AM498" i="1"/>
  <c r="AL498" i="1"/>
  <c r="AK498" i="1"/>
  <c r="Z498" i="1" s="1"/>
  <c r="AC498" i="1"/>
  <c r="AD498" i="1" s="1"/>
  <c r="AA498" i="1"/>
  <c r="AB498" i="1" s="1"/>
  <c r="BH497" i="1"/>
  <c r="BG497" i="1"/>
  <c r="BF497" i="1"/>
  <c r="BE497" i="1"/>
  <c r="BD497" i="1"/>
  <c r="BC497" i="1"/>
  <c r="BB497" i="1"/>
  <c r="BA497" i="1"/>
  <c r="AZ497" i="1"/>
  <c r="AY497" i="1"/>
  <c r="AX497" i="1"/>
  <c r="AW497" i="1"/>
  <c r="AV497" i="1"/>
  <c r="AU497" i="1"/>
  <c r="AT497" i="1"/>
  <c r="AS497" i="1"/>
  <c r="AR497" i="1"/>
  <c r="AQ497" i="1"/>
  <c r="AP497" i="1"/>
  <c r="AO497" i="1"/>
  <c r="AN497" i="1"/>
  <c r="AM497" i="1"/>
  <c r="Z497" i="1" s="1"/>
  <c r="AL497" i="1"/>
  <c r="AK497" i="1"/>
  <c r="AH497" i="1"/>
  <c r="AF497" i="1"/>
  <c r="AD497" i="1"/>
  <c r="AE497" i="1" s="1"/>
  <c r="AI497" i="1" s="1"/>
  <c r="S497" i="1" s="1"/>
  <c r="AC497" i="1"/>
  <c r="AB497" i="1"/>
  <c r="AA497" i="1"/>
  <c r="BH496" i="1"/>
  <c r="BG496" i="1"/>
  <c r="BF496" i="1"/>
  <c r="BE496" i="1"/>
  <c r="BD496" i="1"/>
  <c r="BC496" i="1"/>
  <c r="BB496" i="1"/>
  <c r="BA496" i="1"/>
  <c r="AZ496" i="1"/>
  <c r="AY496" i="1"/>
  <c r="AX496" i="1"/>
  <c r="AW496" i="1"/>
  <c r="AV496" i="1"/>
  <c r="AU496" i="1"/>
  <c r="AT496" i="1"/>
  <c r="AS496" i="1"/>
  <c r="AR496" i="1"/>
  <c r="AQ496" i="1"/>
  <c r="AP496" i="1"/>
  <c r="AO496" i="1"/>
  <c r="AN496" i="1"/>
  <c r="AM496" i="1"/>
  <c r="AL496" i="1"/>
  <c r="AK496" i="1"/>
  <c r="Z496" i="1" s="1"/>
  <c r="AC496" i="1"/>
  <c r="AD496" i="1" s="1"/>
  <c r="AA496" i="1"/>
  <c r="AB496" i="1" s="1"/>
  <c r="BH495" i="1"/>
  <c r="BG495" i="1"/>
  <c r="BF495" i="1"/>
  <c r="BE495" i="1"/>
  <c r="BD495" i="1"/>
  <c r="BC495" i="1"/>
  <c r="BB495" i="1"/>
  <c r="BA495" i="1"/>
  <c r="AZ495" i="1"/>
  <c r="AY495" i="1"/>
  <c r="AX495" i="1"/>
  <c r="AW495" i="1"/>
  <c r="AV495" i="1"/>
  <c r="AU495" i="1"/>
  <c r="AT495" i="1"/>
  <c r="AS495" i="1"/>
  <c r="AR495" i="1"/>
  <c r="AQ495" i="1"/>
  <c r="AP495" i="1"/>
  <c r="AO495" i="1"/>
  <c r="AN495" i="1"/>
  <c r="AM495" i="1"/>
  <c r="AL495" i="1"/>
  <c r="AK495" i="1"/>
  <c r="Z495" i="1" s="1"/>
  <c r="AD495" i="1"/>
  <c r="AG495" i="1" s="1"/>
  <c r="AC495" i="1"/>
  <c r="AB495" i="1"/>
  <c r="AH495" i="1" s="1"/>
  <c r="AA495" i="1"/>
  <c r="BH494" i="1"/>
  <c r="BG494" i="1"/>
  <c r="BF494" i="1"/>
  <c r="BE494" i="1"/>
  <c r="BD494" i="1"/>
  <c r="BC494" i="1"/>
  <c r="BB494" i="1"/>
  <c r="BA494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Z494" i="1" s="1"/>
  <c r="AK494" i="1"/>
  <c r="AC494" i="1"/>
  <c r="AD494" i="1" s="1"/>
  <c r="AA494" i="1"/>
  <c r="AB494" i="1" s="1"/>
  <c r="BH493" i="1"/>
  <c r="BG493" i="1"/>
  <c r="BF493" i="1"/>
  <c r="BE493" i="1"/>
  <c r="BD493" i="1"/>
  <c r="BC493" i="1"/>
  <c r="BB493" i="1"/>
  <c r="BA493" i="1"/>
  <c r="AZ493" i="1"/>
  <c r="AY493" i="1"/>
  <c r="AX493" i="1"/>
  <c r="AW493" i="1"/>
  <c r="AV493" i="1"/>
  <c r="AU493" i="1"/>
  <c r="AT493" i="1"/>
  <c r="AS493" i="1"/>
  <c r="AR493" i="1"/>
  <c r="AQ493" i="1"/>
  <c r="AP493" i="1"/>
  <c r="AO493" i="1"/>
  <c r="AN493" i="1"/>
  <c r="AM493" i="1"/>
  <c r="AL493" i="1"/>
  <c r="AK493" i="1"/>
  <c r="AH493" i="1"/>
  <c r="AD493" i="1"/>
  <c r="AG493" i="1" s="1"/>
  <c r="AC493" i="1"/>
  <c r="AB493" i="1"/>
  <c r="AF493" i="1" s="1"/>
  <c r="AA493" i="1"/>
  <c r="Z493" i="1"/>
  <c r="BH492" i="1"/>
  <c r="BG492" i="1"/>
  <c r="BF492" i="1"/>
  <c r="BE492" i="1"/>
  <c r="BD492" i="1"/>
  <c r="BC492" i="1"/>
  <c r="BB492" i="1"/>
  <c r="BA492" i="1"/>
  <c r="AZ492" i="1"/>
  <c r="AY492" i="1"/>
  <c r="AX492" i="1"/>
  <c r="AW492" i="1"/>
  <c r="AV492" i="1"/>
  <c r="AU492" i="1"/>
  <c r="AT492" i="1"/>
  <c r="AS492" i="1"/>
  <c r="AR492" i="1"/>
  <c r="AQ492" i="1"/>
  <c r="AP492" i="1"/>
  <c r="AO492" i="1"/>
  <c r="AN492" i="1"/>
  <c r="AM492" i="1"/>
  <c r="AL492" i="1"/>
  <c r="Z492" i="1" s="1"/>
  <c r="AK492" i="1"/>
  <c r="AC492" i="1"/>
  <c r="AD492" i="1" s="1"/>
  <c r="AA492" i="1"/>
  <c r="AB492" i="1" s="1"/>
  <c r="BH491" i="1"/>
  <c r="BG491" i="1"/>
  <c r="BF491" i="1"/>
  <c r="BE491" i="1"/>
  <c r="BD491" i="1"/>
  <c r="BC491" i="1"/>
  <c r="BB491" i="1"/>
  <c r="BA491" i="1"/>
  <c r="AZ491" i="1"/>
  <c r="AY491" i="1"/>
  <c r="AX491" i="1"/>
  <c r="AW491" i="1"/>
  <c r="AV491" i="1"/>
  <c r="AU491" i="1"/>
  <c r="AT491" i="1"/>
  <c r="AS491" i="1"/>
  <c r="AR491" i="1"/>
  <c r="AQ491" i="1"/>
  <c r="AP491" i="1"/>
  <c r="AO491" i="1"/>
  <c r="Z491" i="1" s="1"/>
  <c r="AN491" i="1"/>
  <c r="AM491" i="1"/>
  <c r="AL491" i="1"/>
  <c r="AK491" i="1"/>
  <c r="AH491" i="1"/>
  <c r="AF491" i="1"/>
  <c r="AD491" i="1"/>
  <c r="AG491" i="1" s="1"/>
  <c r="AC491" i="1"/>
  <c r="AB491" i="1"/>
  <c r="AA491" i="1"/>
  <c r="BH490" i="1"/>
  <c r="BG490" i="1"/>
  <c r="BF490" i="1"/>
  <c r="BE490" i="1"/>
  <c r="BD490" i="1"/>
  <c r="BC490" i="1"/>
  <c r="BB490" i="1"/>
  <c r="BA490" i="1"/>
  <c r="AZ490" i="1"/>
  <c r="AY490" i="1"/>
  <c r="AX490" i="1"/>
  <c r="AW490" i="1"/>
  <c r="AV490" i="1"/>
  <c r="AU490" i="1"/>
  <c r="AT490" i="1"/>
  <c r="AS490" i="1"/>
  <c r="AR490" i="1"/>
  <c r="AQ490" i="1"/>
  <c r="AP490" i="1"/>
  <c r="AO490" i="1"/>
  <c r="AN490" i="1"/>
  <c r="AM490" i="1"/>
  <c r="AL490" i="1"/>
  <c r="AK490" i="1"/>
  <c r="Z490" i="1" s="1"/>
  <c r="AC490" i="1"/>
  <c r="AD490" i="1" s="1"/>
  <c r="AA490" i="1"/>
  <c r="AB490" i="1" s="1"/>
  <c r="BH489" i="1"/>
  <c r="BG489" i="1"/>
  <c r="BF489" i="1"/>
  <c r="BE489" i="1"/>
  <c r="BD489" i="1"/>
  <c r="BC489" i="1"/>
  <c r="BB489" i="1"/>
  <c r="BA489" i="1"/>
  <c r="AZ489" i="1"/>
  <c r="AY489" i="1"/>
  <c r="AX489" i="1"/>
  <c r="AW489" i="1"/>
  <c r="AV489" i="1"/>
  <c r="AU489" i="1"/>
  <c r="AT489" i="1"/>
  <c r="AS489" i="1"/>
  <c r="AR489" i="1"/>
  <c r="AQ489" i="1"/>
  <c r="AP489" i="1"/>
  <c r="AO489" i="1"/>
  <c r="AN489" i="1"/>
  <c r="AM489" i="1"/>
  <c r="Z489" i="1" s="1"/>
  <c r="AL489" i="1"/>
  <c r="AK489" i="1"/>
  <c r="AH489" i="1"/>
  <c r="AF489" i="1"/>
  <c r="AD489" i="1"/>
  <c r="AE489" i="1" s="1"/>
  <c r="AI489" i="1" s="1"/>
  <c r="S489" i="1" s="1"/>
  <c r="AC489" i="1"/>
  <c r="AB489" i="1"/>
  <c r="AA489" i="1"/>
  <c r="BH488" i="1"/>
  <c r="BG488" i="1"/>
  <c r="BF488" i="1"/>
  <c r="BE488" i="1"/>
  <c r="BD488" i="1"/>
  <c r="BC488" i="1"/>
  <c r="BB488" i="1"/>
  <c r="BA488" i="1"/>
  <c r="AZ488" i="1"/>
  <c r="AY488" i="1"/>
  <c r="AX488" i="1"/>
  <c r="AW488" i="1"/>
  <c r="AV488" i="1"/>
  <c r="AU488" i="1"/>
  <c r="AT488" i="1"/>
  <c r="AS488" i="1"/>
  <c r="AR488" i="1"/>
  <c r="AQ488" i="1"/>
  <c r="AP488" i="1"/>
  <c r="AO488" i="1"/>
  <c r="AN488" i="1"/>
  <c r="AM488" i="1"/>
  <c r="AL488" i="1"/>
  <c r="AK488" i="1"/>
  <c r="Z488" i="1" s="1"/>
  <c r="AC488" i="1"/>
  <c r="AD488" i="1" s="1"/>
  <c r="AA488" i="1"/>
  <c r="AB488" i="1" s="1"/>
  <c r="BH487" i="1"/>
  <c r="BG487" i="1"/>
  <c r="BF487" i="1"/>
  <c r="BE487" i="1"/>
  <c r="BD487" i="1"/>
  <c r="BC487" i="1"/>
  <c r="BB487" i="1"/>
  <c r="BA487" i="1"/>
  <c r="AZ487" i="1"/>
  <c r="AY487" i="1"/>
  <c r="AX487" i="1"/>
  <c r="AW487" i="1"/>
  <c r="AV487" i="1"/>
  <c r="AU487" i="1"/>
  <c r="AT487" i="1"/>
  <c r="AS487" i="1"/>
  <c r="AR487" i="1"/>
  <c r="AQ487" i="1"/>
  <c r="AP487" i="1"/>
  <c r="AO487" i="1"/>
  <c r="AN487" i="1"/>
  <c r="AM487" i="1"/>
  <c r="AL487" i="1"/>
  <c r="AK487" i="1"/>
  <c r="Z487" i="1" s="1"/>
  <c r="AD487" i="1"/>
  <c r="AG487" i="1" s="1"/>
  <c r="AC487" i="1"/>
  <c r="AB487" i="1"/>
  <c r="AH487" i="1" s="1"/>
  <c r="AA487" i="1"/>
  <c r="BH486" i="1"/>
  <c r="BG486" i="1"/>
  <c r="BF486" i="1"/>
  <c r="BE486" i="1"/>
  <c r="BD486" i="1"/>
  <c r="BC486" i="1"/>
  <c r="BB486" i="1"/>
  <c r="BA486" i="1"/>
  <c r="AZ486" i="1"/>
  <c r="AY486" i="1"/>
  <c r="AX486" i="1"/>
  <c r="AW486" i="1"/>
  <c r="AV486" i="1"/>
  <c r="AU486" i="1"/>
  <c r="AT486" i="1"/>
  <c r="AS486" i="1"/>
  <c r="AR486" i="1"/>
  <c r="AQ486" i="1"/>
  <c r="AP486" i="1"/>
  <c r="AO486" i="1"/>
  <c r="AN486" i="1"/>
  <c r="AM486" i="1"/>
  <c r="AL486" i="1"/>
  <c r="Z486" i="1" s="1"/>
  <c r="AK486" i="1"/>
  <c r="AC486" i="1"/>
  <c r="AD486" i="1" s="1"/>
  <c r="AA486" i="1"/>
  <c r="AB486" i="1" s="1"/>
  <c r="BH485" i="1"/>
  <c r="BG485" i="1"/>
  <c r="BF485" i="1"/>
  <c r="BE485" i="1"/>
  <c r="BD485" i="1"/>
  <c r="BC485" i="1"/>
  <c r="BB485" i="1"/>
  <c r="BA485" i="1"/>
  <c r="AZ485" i="1"/>
  <c r="AY485" i="1"/>
  <c r="AX485" i="1"/>
  <c r="AW485" i="1"/>
  <c r="AV485" i="1"/>
  <c r="AU485" i="1"/>
  <c r="AT485" i="1"/>
  <c r="AS485" i="1"/>
  <c r="AR485" i="1"/>
  <c r="AQ485" i="1"/>
  <c r="AP485" i="1"/>
  <c r="AO485" i="1"/>
  <c r="AN485" i="1"/>
  <c r="AM485" i="1"/>
  <c r="AL485" i="1"/>
  <c r="AK485" i="1"/>
  <c r="AH485" i="1"/>
  <c r="AD485" i="1"/>
  <c r="AG485" i="1" s="1"/>
  <c r="AC485" i="1"/>
  <c r="AB485" i="1"/>
  <c r="AF485" i="1" s="1"/>
  <c r="AA485" i="1"/>
  <c r="Z485" i="1"/>
  <c r="BH484" i="1"/>
  <c r="BG484" i="1"/>
  <c r="BF484" i="1"/>
  <c r="BE484" i="1"/>
  <c r="BD484" i="1"/>
  <c r="BC484" i="1"/>
  <c r="BB484" i="1"/>
  <c r="BA484" i="1"/>
  <c r="AZ484" i="1"/>
  <c r="AY484" i="1"/>
  <c r="AX484" i="1"/>
  <c r="AW484" i="1"/>
  <c r="AV484" i="1"/>
  <c r="AU484" i="1"/>
  <c r="AT484" i="1"/>
  <c r="AS484" i="1"/>
  <c r="AR484" i="1"/>
  <c r="AQ484" i="1"/>
  <c r="AP484" i="1"/>
  <c r="AO484" i="1"/>
  <c r="AN484" i="1"/>
  <c r="AM484" i="1"/>
  <c r="AL484" i="1"/>
  <c r="Z484" i="1" s="1"/>
  <c r="AK484" i="1"/>
  <c r="AC484" i="1"/>
  <c r="AD484" i="1" s="1"/>
  <c r="AA484" i="1"/>
  <c r="AB484" i="1" s="1"/>
  <c r="BH483" i="1"/>
  <c r="BG483" i="1"/>
  <c r="BF483" i="1"/>
  <c r="BE483" i="1"/>
  <c r="BD483" i="1"/>
  <c r="BC483" i="1"/>
  <c r="BB483" i="1"/>
  <c r="BA483" i="1"/>
  <c r="AZ483" i="1"/>
  <c r="AY483" i="1"/>
  <c r="AX483" i="1"/>
  <c r="AW483" i="1"/>
  <c r="AV483" i="1"/>
  <c r="AU483" i="1"/>
  <c r="AT483" i="1"/>
  <c r="AS483" i="1"/>
  <c r="AR483" i="1"/>
  <c r="AQ483" i="1"/>
  <c r="AP483" i="1"/>
  <c r="AO483" i="1"/>
  <c r="Z483" i="1" s="1"/>
  <c r="AN483" i="1"/>
  <c r="AM483" i="1"/>
  <c r="AL483" i="1"/>
  <c r="AK483" i="1"/>
  <c r="AH483" i="1"/>
  <c r="AF483" i="1"/>
  <c r="AD483" i="1"/>
  <c r="AG483" i="1" s="1"/>
  <c r="AC483" i="1"/>
  <c r="AB483" i="1"/>
  <c r="AA483" i="1"/>
  <c r="BH482" i="1"/>
  <c r="BG482" i="1"/>
  <c r="BF482" i="1"/>
  <c r="BE482" i="1"/>
  <c r="BD482" i="1"/>
  <c r="BC482" i="1"/>
  <c r="BB482" i="1"/>
  <c r="BA482" i="1"/>
  <c r="AZ482" i="1"/>
  <c r="AY482" i="1"/>
  <c r="AX482" i="1"/>
  <c r="AW482" i="1"/>
  <c r="AV482" i="1"/>
  <c r="AU482" i="1"/>
  <c r="AT482" i="1"/>
  <c r="AS482" i="1"/>
  <c r="AR482" i="1"/>
  <c r="AQ482" i="1"/>
  <c r="AP482" i="1"/>
  <c r="AO482" i="1"/>
  <c r="AN482" i="1"/>
  <c r="AM482" i="1"/>
  <c r="AL482" i="1"/>
  <c r="AK482" i="1"/>
  <c r="Z482" i="1" s="1"/>
  <c r="AC482" i="1"/>
  <c r="AD482" i="1" s="1"/>
  <c r="AA482" i="1"/>
  <c r="AB482" i="1" s="1"/>
  <c r="BH481" i="1"/>
  <c r="BG481" i="1"/>
  <c r="BF481" i="1"/>
  <c r="BE481" i="1"/>
  <c r="BD481" i="1"/>
  <c r="BC481" i="1"/>
  <c r="BB481" i="1"/>
  <c r="BA481" i="1"/>
  <c r="AZ481" i="1"/>
  <c r="AY481" i="1"/>
  <c r="AX481" i="1"/>
  <c r="AW481" i="1"/>
  <c r="AV481" i="1"/>
  <c r="AU481" i="1"/>
  <c r="AT481" i="1"/>
  <c r="AS481" i="1"/>
  <c r="AR481" i="1"/>
  <c r="AQ481" i="1"/>
  <c r="AP481" i="1"/>
  <c r="AO481" i="1"/>
  <c r="AN481" i="1"/>
  <c r="AM481" i="1"/>
  <c r="Z481" i="1" s="1"/>
  <c r="AL481" i="1"/>
  <c r="AK481" i="1"/>
  <c r="AH481" i="1"/>
  <c r="AF481" i="1"/>
  <c r="AD481" i="1"/>
  <c r="AE481" i="1" s="1"/>
  <c r="AI481" i="1" s="1"/>
  <c r="S481" i="1" s="1"/>
  <c r="AC481" i="1"/>
  <c r="AB481" i="1"/>
  <c r="AA481" i="1"/>
  <c r="BH480" i="1"/>
  <c r="BG480" i="1"/>
  <c r="BF480" i="1"/>
  <c r="BE480" i="1"/>
  <c r="BD480" i="1"/>
  <c r="BC480" i="1"/>
  <c r="BB480" i="1"/>
  <c r="BA480" i="1"/>
  <c r="AZ480" i="1"/>
  <c r="AY480" i="1"/>
  <c r="AX480" i="1"/>
  <c r="AW480" i="1"/>
  <c r="AV480" i="1"/>
  <c r="AU480" i="1"/>
  <c r="AT480" i="1"/>
  <c r="AS480" i="1"/>
  <c r="AR480" i="1"/>
  <c r="AQ480" i="1"/>
  <c r="AP480" i="1"/>
  <c r="AO480" i="1"/>
  <c r="AN480" i="1"/>
  <c r="AM480" i="1"/>
  <c r="AL480" i="1"/>
  <c r="AK480" i="1"/>
  <c r="Z480" i="1" s="1"/>
  <c r="AC480" i="1"/>
  <c r="AD480" i="1" s="1"/>
  <c r="AA480" i="1"/>
  <c r="AB480" i="1" s="1"/>
  <c r="BH479" i="1"/>
  <c r="BG479" i="1"/>
  <c r="BF479" i="1"/>
  <c r="BE479" i="1"/>
  <c r="BD479" i="1"/>
  <c r="BC479" i="1"/>
  <c r="BB479" i="1"/>
  <c r="BA479" i="1"/>
  <c r="AZ479" i="1"/>
  <c r="AY479" i="1"/>
  <c r="AX479" i="1"/>
  <c r="AW479" i="1"/>
  <c r="AV479" i="1"/>
  <c r="AU479" i="1"/>
  <c r="AT479" i="1"/>
  <c r="AS479" i="1"/>
  <c r="AR479" i="1"/>
  <c r="AQ479" i="1"/>
  <c r="AP479" i="1"/>
  <c r="AO479" i="1"/>
  <c r="AN479" i="1"/>
  <c r="AM479" i="1"/>
  <c r="AL479" i="1"/>
  <c r="AK479" i="1"/>
  <c r="Z479" i="1" s="1"/>
  <c r="AD479" i="1"/>
  <c r="AG479" i="1" s="1"/>
  <c r="AC479" i="1"/>
  <c r="AB479" i="1"/>
  <c r="AH479" i="1" s="1"/>
  <c r="AA479" i="1"/>
  <c r="BH478" i="1"/>
  <c r="BG478" i="1"/>
  <c r="BF478" i="1"/>
  <c r="BE478" i="1"/>
  <c r="BD478" i="1"/>
  <c r="BC478" i="1"/>
  <c r="BB478" i="1"/>
  <c r="BA478" i="1"/>
  <c r="AZ478" i="1"/>
  <c r="AY478" i="1"/>
  <c r="AX478" i="1"/>
  <c r="AW478" i="1"/>
  <c r="AV478" i="1"/>
  <c r="AU478" i="1"/>
  <c r="AT478" i="1"/>
  <c r="AS478" i="1"/>
  <c r="AR478" i="1"/>
  <c r="AQ478" i="1"/>
  <c r="AP478" i="1"/>
  <c r="AO478" i="1"/>
  <c r="AN478" i="1"/>
  <c r="Z478" i="1" s="1"/>
  <c r="AM478" i="1"/>
  <c r="AL478" i="1"/>
  <c r="AK478" i="1"/>
  <c r="AC478" i="1"/>
  <c r="AD478" i="1" s="1"/>
  <c r="AA478" i="1"/>
  <c r="AB478" i="1" s="1"/>
  <c r="BH477" i="1"/>
  <c r="BG477" i="1"/>
  <c r="BF477" i="1"/>
  <c r="BE477" i="1"/>
  <c r="BD477" i="1"/>
  <c r="BC477" i="1"/>
  <c r="BB477" i="1"/>
  <c r="BA477" i="1"/>
  <c r="AZ477" i="1"/>
  <c r="AY477" i="1"/>
  <c r="AX477" i="1"/>
  <c r="AW477" i="1"/>
  <c r="AV477" i="1"/>
  <c r="AU477" i="1"/>
  <c r="AT477" i="1"/>
  <c r="AS477" i="1"/>
  <c r="AR477" i="1"/>
  <c r="AQ477" i="1"/>
  <c r="AP477" i="1"/>
  <c r="AO477" i="1"/>
  <c r="AN477" i="1"/>
  <c r="AM477" i="1"/>
  <c r="AL477" i="1"/>
  <c r="AK477" i="1"/>
  <c r="AH477" i="1"/>
  <c r="AD477" i="1"/>
  <c r="AG477" i="1" s="1"/>
  <c r="AC477" i="1"/>
  <c r="AB477" i="1"/>
  <c r="AF477" i="1" s="1"/>
  <c r="AA477" i="1"/>
  <c r="Z477" i="1"/>
  <c r="BH476" i="1"/>
  <c r="BG476" i="1"/>
  <c r="BF476" i="1"/>
  <c r="BE476" i="1"/>
  <c r="BD476" i="1"/>
  <c r="BC476" i="1"/>
  <c r="BB476" i="1"/>
  <c r="BA476" i="1"/>
  <c r="AZ476" i="1"/>
  <c r="AY476" i="1"/>
  <c r="AX476" i="1"/>
  <c r="AW476" i="1"/>
  <c r="AV476" i="1"/>
  <c r="AU476" i="1"/>
  <c r="AT476" i="1"/>
  <c r="AS476" i="1"/>
  <c r="AR476" i="1"/>
  <c r="AQ476" i="1"/>
  <c r="AP476" i="1"/>
  <c r="AO476" i="1"/>
  <c r="AN476" i="1"/>
  <c r="AM476" i="1"/>
  <c r="AL476" i="1"/>
  <c r="Z476" i="1" s="1"/>
  <c r="AK476" i="1"/>
  <c r="AC476" i="1"/>
  <c r="AD476" i="1" s="1"/>
  <c r="AA476" i="1"/>
  <c r="AB476" i="1" s="1"/>
  <c r="BH475" i="1"/>
  <c r="BG475" i="1"/>
  <c r="BF475" i="1"/>
  <c r="BE475" i="1"/>
  <c r="BD475" i="1"/>
  <c r="BC475" i="1"/>
  <c r="BB475" i="1"/>
  <c r="BA475" i="1"/>
  <c r="AZ475" i="1"/>
  <c r="AY475" i="1"/>
  <c r="AX475" i="1"/>
  <c r="AW475" i="1"/>
  <c r="AV475" i="1"/>
  <c r="AU475" i="1"/>
  <c r="AT475" i="1"/>
  <c r="AS475" i="1"/>
  <c r="AR475" i="1"/>
  <c r="AQ475" i="1"/>
  <c r="AP475" i="1"/>
  <c r="AO475" i="1"/>
  <c r="Z475" i="1" s="1"/>
  <c r="AN475" i="1"/>
  <c r="AM475" i="1"/>
  <c r="AL475" i="1"/>
  <c r="AK475" i="1"/>
  <c r="AH475" i="1"/>
  <c r="AF475" i="1"/>
  <c r="AD475" i="1"/>
  <c r="AG475" i="1" s="1"/>
  <c r="AC475" i="1"/>
  <c r="AB475" i="1"/>
  <c r="AA475" i="1"/>
  <c r="BH474" i="1"/>
  <c r="BG474" i="1"/>
  <c r="BF474" i="1"/>
  <c r="BE474" i="1"/>
  <c r="BD474" i="1"/>
  <c r="BC474" i="1"/>
  <c r="BB474" i="1"/>
  <c r="BA474" i="1"/>
  <c r="AZ474" i="1"/>
  <c r="AY474" i="1"/>
  <c r="AX474" i="1"/>
  <c r="AW474" i="1"/>
  <c r="AV474" i="1"/>
  <c r="AU474" i="1"/>
  <c r="AT474" i="1"/>
  <c r="AS474" i="1"/>
  <c r="AR474" i="1"/>
  <c r="AQ474" i="1"/>
  <c r="AP474" i="1"/>
  <c r="AO474" i="1"/>
  <c r="AN474" i="1"/>
  <c r="AM474" i="1"/>
  <c r="AL474" i="1"/>
  <c r="AK474" i="1"/>
  <c r="Z474" i="1" s="1"/>
  <c r="AC474" i="1"/>
  <c r="AD474" i="1" s="1"/>
  <c r="AA474" i="1"/>
  <c r="AB474" i="1" s="1"/>
  <c r="BH473" i="1"/>
  <c r="BG473" i="1"/>
  <c r="BF473" i="1"/>
  <c r="BE473" i="1"/>
  <c r="BD473" i="1"/>
  <c r="BC473" i="1"/>
  <c r="BB473" i="1"/>
  <c r="BA473" i="1"/>
  <c r="AZ473" i="1"/>
  <c r="AY473" i="1"/>
  <c r="AX473" i="1"/>
  <c r="AW473" i="1"/>
  <c r="AV473" i="1"/>
  <c r="AU473" i="1"/>
  <c r="AT473" i="1"/>
  <c r="AS473" i="1"/>
  <c r="AR473" i="1"/>
  <c r="AQ473" i="1"/>
  <c r="AP473" i="1"/>
  <c r="AO473" i="1"/>
  <c r="AN473" i="1"/>
  <c r="AM473" i="1"/>
  <c r="Z473" i="1" s="1"/>
  <c r="AL473" i="1"/>
  <c r="AK473" i="1"/>
  <c r="AH473" i="1"/>
  <c r="AF473" i="1"/>
  <c r="AD473" i="1"/>
  <c r="AE473" i="1" s="1"/>
  <c r="AI473" i="1" s="1"/>
  <c r="S473" i="1" s="1"/>
  <c r="AC473" i="1"/>
  <c r="AB473" i="1"/>
  <c r="AA473" i="1"/>
  <c r="BH472" i="1"/>
  <c r="BG472" i="1"/>
  <c r="BF472" i="1"/>
  <c r="BE472" i="1"/>
  <c r="BD472" i="1"/>
  <c r="BC472" i="1"/>
  <c r="BB472" i="1"/>
  <c r="BA472" i="1"/>
  <c r="AZ472" i="1"/>
  <c r="AY472" i="1"/>
  <c r="AX472" i="1"/>
  <c r="AW472" i="1"/>
  <c r="AV472" i="1"/>
  <c r="AU472" i="1"/>
  <c r="AT472" i="1"/>
  <c r="AS472" i="1"/>
  <c r="AR472" i="1"/>
  <c r="AQ472" i="1"/>
  <c r="AP472" i="1"/>
  <c r="AO472" i="1"/>
  <c r="AN472" i="1"/>
  <c r="AM472" i="1"/>
  <c r="AL472" i="1"/>
  <c r="AK472" i="1"/>
  <c r="Z472" i="1" s="1"/>
  <c r="AC472" i="1"/>
  <c r="AD472" i="1" s="1"/>
  <c r="AA472" i="1"/>
  <c r="AB472" i="1" s="1"/>
  <c r="BH471" i="1"/>
  <c r="BG471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Z471" i="1" s="1"/>
  <c r="AD471" i="1"/>
  <c r="AG471" i="1" s="1"/>
  <c r="AC471" i="1"/>
  <c r="AB471" i="1"/>
  <c r="AH471" i="1" s="1"/>
  <c r="AA471" i="1"/>
  <c r="BH470" i="1"/>
  <c r="BG470" i="1"/>
  <c r="BF470" i="1"/>
  <c r="BE470" i="1"/>
  <c r="BD470" i="1"/>
  <c r="BC470" i="1"/>
  <c r="BB470" i="1"/>
  <c r="BA470" i="1"/>
  <c r="AZ470" i="1"/>
  <c r="AY470" i="1"/>
  <c r="AX470" i="1"/>
  <c r="AW470" i="1"/>
  <c r="AV470" i="1"/>
  <c r="AU470" i="1"/>
  <c r="AT470" i="1"/>
  <c r="AS470" i="1"/>
  <c r="AR470" i="1"/>
  <c r="AQ470" i="1"/>
  <c r="AP470" i="1"/>
  <c r="AO470" i="1"/>
  <c r="AN470" i="1"/>
  <c r="Z470" i="1" s="1"/>
  <c r="AM470" i="1"/>
  <c r="AL470" i="1"/>
  <c r="AK470" i="1"/>
  <c r="AC470" i="1"/>
  <c r="AD470" i="1" s="1"/>
  <c r="AA470" i="1"/>
  <c r="AB470" i="1" s="1"/>
  <c r="BH469" i="1"/>
  <c r="BG469" i="1"/>
  <c r="BF469" i="1"/>
  <c r="BE469" i="1"/>
  <c r="BD469" i="1"/>
  <c r="BC469" i="1"/>
  <c r="BB469" i="1"/>
  <c r="BA469" i="1"/>
  <c r="AZ469" i="1"/>
  <c r="AY469" i="1"/>
  <c r="AX469" i="1"/>
  <c r="AW469" i="1"/>
  <c r="AV469" i="1"/>
  <c r="AU469" i="1"/>
  <c r="AT469" i="1"/>
  <c r="AS469" i="1"/>
  <c r="AR469" i="1"/>
  <c r="AQ469" i="1"/>
  <c r="AP469" i="1"/>
  <c r="AO469" i="1"/>
  <c r="AN469" i="1"/>
  <c r="AM469" i="1"/>
  <c r="AL469" i="1"/>
  <c r="AK469" i="1"/>
  <c r="AH469" i="1"/>
  <c r="AD469" i="1"/>
  <c r="AG469" i="1" s="1"/>
  <c r="AC469" i="1"/>
  <c r="AB469" i="1"/>
  <c r="AF469" i="1" s="1"/>
  <c r="AA469" i="1"/>
  <c r="Z469" i="1"/>
  <c r="BH468" i="1"/>
  <c r="BG468" i="1"/>
  <c r="BF468" i="1"/>
  <c r="BE468" i="1"/>
  <c r="BD468" i="1"/>
  <c r="BC468" i="1"/>
  <c r="BB468" i="1"/>
  <c r="BA468" i="1"/>
  <c r="AZ468" i="1"/>
  <c r="AY468" i="1"/>
  <c r="AX468" i="1"/>
  <c r="AW468" i="1"/>
  <c r="AV468" i="1"/>
  <c r="AU468" i="1"/>
  <c r="AT468" i="1"/>
  <c r="AS468" i="1"/>
  <c r="AR468" i="1"/>
  <c r="AQ468" i="1"/>
  <c r="AP468" i="1"/>
  <c r="AO468" i="1"/>
  <c r="AN468" i="1"/>
  <c r="AM468" i="1"/>
  <c r="AL468" i="1"/>
  <c r="Z468" i="1" s="1"/>
  <c r="AK468" i="1"/>
  <c r="AC468" i="1"/>
  <c r="AD468" i="1" s="1"/>
  <c r="AA468" i="1"/>
  <c r="AB468" i="1" s="1"/>
  <c r="BH467" i="1"/>
  <c r="BG467" i="1"/>
  <c r="BF467" i="1"/>
  <c r="BE467" i="1"/>
  <c r="BD467" i="1"/>
  <c r="BC467" i="1"/>
  <c r="BB467" i="1"/>
  <c r="BA467" i="1"/>
  <c r="AZ467" i="1"/>
  <c r="AY467" i="1"/>
  <c r="AX467" i="1"/>
  <c r="AW467" i="1"/>
  <c r="AV467" i="1"/>
  <c r="AU467" i="1"/>
  <c r="AT467" i="1"/>
  <c r="AS467" i="1"/>
  <c r="AR467" i="1"/>
  <c r="AQ467" i="1"/>
  <c r="AP467" i="1"/>
  <c r="AO467" i="1"/>
  <c r="Z467" i="1" s="1"/>
  <c r="AN467" i="1"/>
  <c r="AM467" i="1"/>
  <c r="AL467" i="1"/>
  <c r="AK467" i="1"/>
  <c r="AH467" i="1"/>
  <c r="AF467" i="1"/>
  <c r="AD467" i="1"/>
  <c r="AG467" i="1" s="1"/>
  <c r="AC467" i="1"/>
  <c r="AB467" i="1"/>
  <c r="AA467" i="1"/>
  <c r="BH466" i="1"/>
  <c r="BG466" i="1"/>
  <c r="BF466" i="1"/>
  <c r="BE466" i="1"/>
  <c r="BD466" i="1"/>
  <c r="BC466" i="1"/>
  <c r="BB466" i="1"/>
  <c r="BA466" i="1"/>
  <c r="AZ466" i="1"/>
  <c r="AY466" i="1"/>
  <c r="AX466" i="1"/>
  <c r="AW466" i="1"/>
  <c r="AV466" i="1"/>
  <c r="AU466" i="1"/>
  <c r="AT466" i="1"/>
  <c r="AS466" i="1"/>
  <c r="AR466" i="1"/>
  <c r="AQ466" i="1"/>
  <c r="AP466" i="1"/>
  <c r="AO466" i="1"/>
  <c r="AN466" i="1"/>
  <c r="AM466" i="1"/>
  <c r="AL466" i="1"/>
  <c r="AK466" i="1"/>
  <c r="Z466" i="1" s="1"/>
  <c r="AC466" i="1"/>
  <c r="AD466" i="1" s="1"/>
  <c r="AA466" i="1"/>
  <c r="AB466" i="1" s="1"/>
  <c r="BH465" i="1"/>
  <c r="BG465" i="1"/>
  <c r="BF465" i="1"/>
  <c r="BE465" i="1"/>
  <c r="BD465" i="1"/>
  <c r="BC465" i="1"/>
  <c r="BB465" i="1"/>
  <c r="BA465" i="1"/>
  <c r="AZ465" i="1"/>
  <c r="AY465" i="1"/>
  <c r="AX465" i="1"/>
  <c r="AW465" i="1"/>
  <c r="AV465" i="1"/>
  <c r="AU465" i="1"/>
  <c r="AT465" i="1"/>
  <c r="AS465" i="1"/>
  <c r="AR465" i="1"/>
  <c r="AQ465" i="1"/>
  <c r="AP465" i="1"/>
  <c r="AO465" i="1"/>
  <c r="AN465" i="1"/>
  <c r="AM465" i="1"/>
  <c r="Z465" i="1" s="1"/>
  <c r="AL465" i="1"/>
  <c r="AK465" i="1"/>
  <c r="AH465" i="1"/>
  <c r="AF465" i="1"/>
  <c r="AD465" i="1"/>
  <c r="AE465" i="1" s="1"/>
  <c r="AI465" i="1" s="1"/>
  <c r="S465" i="1" s="1"/>
  <c r="AC465" i="1"/>
  <c r="AB465" i="1"/>
  <c r="AA465" i="1"/>
  <c r="BH464" i="1"/>
  <c r="BG464" i="1"/>
  <c r="BF464" i="1"/>
  <c r="BE464" i="1"/>
  <c r="BD464" i="1"/>
  <c r="BC464" i="1"/>
  <c r="BB464" i="1"/>
  <c r="BA464" i="1"/>
  <c r="AZ464" i="1"/>
  <c r="AY464" i="1"/>
  <c r="AX464" i="1"/>
  <c r="AW464" i="1"/>
  <c r="AV464" i="1"/>
  <c r="AU464" i="1"/>
  <c r="AT464" i="1"/>
  <c r="AS464" i="1"/>
  <c r="AR464" i="1"/>
  <c r="AQ464" i="1"/>
  <c r="AP464" i="1"/>
  <c r="AO464" i="1"/>
  <c r="AN464" i="1"/>
  <c r="AM464" i="1"/>
  <c r="AL464" i="1"/>
  <c r="AK464" i="1"/>
  <c r="Z464" i="1" s="1"/>
  <c r="AC464" i="1"/>
  <c r="AD464" i="1" s="1"/>
  <c r="AA464" i="1"/>
  <c r="AB464" i="1" s="1"/>
  <c r="BH463" i="1"/>
  <c r="BG463" i="1"/>
  <c r="BF463" i="1"/>
  <c r="BE463" i="1"/>
  <c r="BD463" i="1"/>
  <c r="BC463" i="1"/>
  <c r="BB463" i="1"/>
  <c r="BA463" i="1"/>
  <c r="AZ463" i="1"/>
  <c r="AY463" i="1"/>
  <c r="AX463" i="1"/>
  <c r="AW463" i="1"/>
  <c r="AV463" i="1"/>
  <c r="AU463" i="1"/>
  <c r="AT463" i="1"/>
  <c r="AS463" i="1"/>
  <c r="AR463" i="1"/>
  <c r="AQ463" i="1"/>
  <c r="AP463" i="1"/>
  <c r="AO463" i="1"/>
  <c r="AN463" i="1"/>
  <c r="AM463" i="1"/>
  <c r="AL463" i="1"/>
  <c r="AK463" i="1"/>
  <c r="Z463" i="1" s="1"/>
  <c r="AD463" i="1"/>
  <c r="AG463" i="1" s="1"/>
  <c r="AC463" i="1"/>
  <c r="AB463" i="1"/>
  <c r="AH463" i="1" s="1"/>
  <c r="AA463" i="1"/>
  <c r="BH462" i="1"/>
  <c r="BG462" i="1"/>
  <c r="BF462" i="1"/>
  <c r="BE462" i="1"/>
  <c r="BD462" i="1"/>
  <c r="BC462" i="1"/>
  <c r="BB462" i="1"/>
  <c r="BA462" i="1"/>
  <c r="AZ462" i="1"/>
  <c r="AY462" i="1"/>
  <c r="AX462" i="1"/>
  <c r="AW462" i="1"/>
  <c r="AV462" i="1"/>
  <c r="AU462" i="1"/>
  <c r="AT462" i="1"/>
  <c r="AS462" i="1"/>
  <c r="AR462" i="1"/>
  <c r="AQ462" i="1"/>
  <c r="AP462" i="1"/>
  <c r="AO462" i="1"/>
  <c r="AN462" i="1"/>
  <c r="Z462" i="1" s="1"/>
  <c r="AM462" i="1"/>
  <c r="AL462" i="1"/>
  <c r="AK462" i="1"/>
  <c r="AC462" i="1"/>
  <c r="AD462" i="1" s="1"/>
  <c r="AA462" i="1"/>
  <c r="AB462" i="1" s="1"/>
  <c r="BH461" i="1"/>
  <c r="BG461" i="1"/>
  <c r="BF461" i="1"/>
  <c r="BE461" i="1"/>
  <c r="BD461" i="1"/>
  <c r="BC461" i="1"/>
  <c r="BB461" i="1"/>
  <c r="BA461" i="1"/>
  <c r="AZ461" i="1"/>
  <c r="AY461" i="1"/>
  <c r="AX461" i="1"/>
  <c r="AW461" i="1"/>
  <c r="AV461" i="1"/>
  <c r="AU461" i="1"/>
  <c r="AT461" i="1"/>
  <c r="AS461" i="1"/>
  <c r="AR461" i="1"/>
  <c r="AQ461" i="1"/>
  <c r="AP461" i="1"/>
  <c r="AO461" i="1"/>
  <c r="AN461" i="1"/>
  <c r="AM461" i="1"/>
  <c r="AL461" i="1"/>
  <c r="AK461" i="1"/>
  <c r="AH461" i="1"/>
  <c r="AD461" i="1"/>
  <c r="AG461" i="1" s="1"/>
  <c r="AC461" i="1"/>
  <c r="AB461" i="1"/>
  <c r="AF461" i="1" s="1"/>
  <c r="AA461" i="1"/>
  <c r="Z461" i="1"/>
  <c r="BH460" i="1"/>
  <c r="BG460" i="1"/>
  <c r="BF460" i="1"/>
  <c r="BE460" i="1"/>
  <c r="BD460" i="1"/>
  <c r="BC460" i="1"/>
  <c r="BB460" i="1"/>
  <c r="BA460" i="1"/>
  <c r="AZ460" i="1"/>
  <c r="AY460" i="1"/>
  <c r="AX460" i="1"/>
  <c r="AW460" i="1"/>
  <c r="AV460" i="1"/>
  <c r="AU460" i="1"/>
  <c r="AT460" i="1"/>
  <c r="AS460" i="1"/>
  <c r="AR460" i="1"/>
  <c r="AQ460" i="1"/>
  <c r="AP460" i="1"/>
  <c r="AO460" i="1"/>
  <c r="AN460" i="1"/>
  <c r="AM460" i="1"/>
  <c r="AL460" i="1"/>
  <c r="Z460" i="1" s="1"/>
  <c r="AK460" i="1"/>
  <c r="AC460" i="1"/>
  <c r="AD460" i="1" s="1"/>
  <c r="AA460" i="1"/>
  <c r="AB460" i="1" s="1"/>
  <c r="BH459" i="1"/>
  <c r="BG459" i="1"/>
  <c r="BF459" i="1"/>
  <c r="BE459" i="1"/>
  <c r="BD459" i="1"/>
  <c r="BC459" i="1"/>
  <c r="BB459" i="1"/>
  <c r="BA459" i="1"/>
  <c r="AZ459" i="1"/>
  <c r="AY459" i="1"/>
  <c r="AX459" i="1"/>
  <c r="AW459" i="1"/>
  <c r="AV459" i="1"/>
  <c r="AU459" i="1"/>
  <c r="AT459" i="1"/>
  <c r="AS459" i="1"/>
  <c r="AR459" i="1"/>
  <c r="AQ459" i="1"/>
  <c r="AP459" i="1"/>
  <c r="AO459" i="1"/>
  <c r="Z459" i="1" s="1"/>
  <c r="AN459" i="1"/>
  <c r="AM459" i="1"/>
  <c r="AL459" i="1"/>
  <c r="AK459" i="1"/>
  <c r="AH459" i="1"/>
  <c r="AF459" i="1"/>
  <c r="AD459" i="1"/>
  <c r="AG459" i="1" s="1"/>
  <c r="AC459" i="1"/>
  <c r="AB459" i="1"/>
  <c r="AA459" i="1"/>
  <c r="BH458" i="1"/>
  <c r="BG458" i="1"/>
  <c r="BF458" i="1"/>
  <c r="BE458" i="1"/>
  <c r="BD458" i="1"/>
  <c r="BC458" i="1"/>
  <c r="BB458" i="1"/>
  <c r="BA458" i="1"/>
  <c r="AZ458" i="1"/>
  <c r="AY458" i="1"/>
  <c r="AX458" i="1"/>
  <c r="AW458" i="1"/>
  <c r="AV458" i="1"/>
  <c r="AU458" i="1"/>
  <c r="AT458" i="1"/>
  <c r="AS458" i="1"/>
  <c r="AR458" i="1"/>
  <c r="AQ458" i="1"/>
  <c r="AP458" i="1"/>
  <c r="AO458" i="1"/>
  <c r="AN458" i="1"/>
  <c r="AM458" i="1"/>
  <c r="AL458" i="1"/>
  <c r="AK458" i="1"/>
  <c r="Z458" i="1" s="1"/>
  <c r="AC458" i="1"/>
  <c r="AD458" i="1" s="1"/>
  <c r="AA458" i="1"/>
  <c r="AB458" i="1" s="1"/>
  <c r="BH457" i="1"/>
  <c r="BG457" i="1"/>
  <c r="BF457" i="1"/>
  <c r="BE457" i="1"/>
  <c r="BD457" i="1"/>
  <c r="BC457" i="1"/>
  <c r="BB457" i="1"/>
  <c r="BA457" i="1"/>
  <c r="AZ457" i="1"/>
  <c r="AY457" i="1"/>
  <c r="AX457" i="1"/>
  <c r="AW457" i="1"/>
  <c r="AV457" i="1"/>
  <c r="AU457" i="1"/>
  <c r="AT457" i="1"/>
  <c r="AS457" i="1"/>
  <c r="AR457" i="1"/>
  <c r="AQ457" i="1"/>
  <c r="AP457" i="1"/>
  <c r="AO457" i="1"/>
  <c r="AN457" i="1"/>
  <c r="AM457" i="1"/>
  <c r="Z457" i="1" s="1"/>
  <c r="AL457" i="1"/>
  <c r="AK457" i="1"/>
  <c r="AH457" i="1"/>
  <c r="AF457" i="1"/>
  <c r="AD457" i="1"/>
  <c r="AE457" i="1" s="1"/>
  <c r="AI457" i="1" s="1"/>
  <c r="S457" i="1" s="1"/>
  <c r="AC457" i="1"/>
  <c r="AB457" i="1"/>
  <c r="AA457" i="1"/>
  <c r="BH456" i="1"/>
  <c r="BG456" i="1"/>
  <c r="BF456" i="1"/>
  <c r="BE456" i="1"/>
  <c r="BD456" i="1"/>
  <c r="BC456" i="1"/>
  <c r="BB456" i="1"/>
  <c r="BA456" i="1"/>
  <c r="AZ456" i="1"/>
  <c r="AY456" i="1"/>
  <c r="AX456" i="1"/>
  <c r="AW456" i="1"/>
  <c r="AV456" i="1"/>
  <c r="AU456" i="1"/>
  <c r="AT456" i="1"/>
  <c r="AS456" i="1"/>
  <c r="AR456" i="1"/>
  <c r="AQ456" i="1"/>
  <c r="AP456" i="1"/>
  <c r="AO456" i="1"/>
  <c r="AN456" i="1"/>
  <c r="AM456" i="1"/>
  <c r="AL456" i="1"/>
  <c r="AK456" i="1"/>
  <c r="Z456" i="1" s="1"/>
  <c r="AC456" i="1"/>
  <c r="AD456" i="1" s="1"/>
  <c r="AA456" i="1"/>
  <c r="AB456" i="1" s="1"/>
  <c r="BH455" i="1"/>
  <c r="BG455" i="1"/>
  <c r="BF455" i="1"/>
  <c r="BE455" i="1"/>
  <c r="BD455" i="1"/>
  <c r="BC455" i="1"/>
  <c r="BB455" i="1"/>
  <c r="BA455" i="1"/>
  <c r="AZ455" i="1"/>
  <c r="AY455" i="1"/>
  <c r="AX455" i="1"/>
  <c r="AW455" i="1"/>
  <c r="AV455" i="1"/>
  <c r="AU455" i="1"/>
  <c r="AT455" i="1"/>
  <c r="AS455" i="1"/>
  <c r="AR455" i="1"/>
  <c r="AQ455" i="1"/>
  <c r="AP455" i="1"/>
  <c r="AO455" i="1"/>
  <c r="AN455" i="1"/>
  <c r="AM455" i="1"/>
  <c r="AL455" i="1"/>
  <c r="AK455" i="1"/>
  <c r="Z455" i="1" s="1"/>
  <c r="AD455" i="1"/>
  <c r="AG455" i="1" s="1"/>
  <c r="AC455" i="1"/>
  <c r="AB455" i="1"/>
  <c r="AH455" i="1" s="1"/>
  <c r="AA455" i="1"/>
  <c r="BH454" i="1"/>
  <c r="BG454" i="1"/>
  <c r="BF454" i="1"/>
  <c r="BE454" i="1"/>
  <c r="BD454" i="1"/>
  <c r="BC454" i="1"/>
  <c r="BB454" i="1"/>
  <c r="BA454" i="1"/>
  <c r="AZ454" i="1"/>
  <c r="AY454" i="1"/>
  <c r="AX454" i="1"/>
  <c r="AW454" i="1"/>
  <c r="AV454" i="1"/>
  <c r="AU454" i="1"/>
  <c r="AT454" i="1"/>
  <c r="AS454" i="1"/>
  <c r="AR454" i="1"/>
  <c r="AQ454" i="1"/>
  <c r="AP454" i="1"/>
  <c r="AO454" i="1"/>
  <c r="AN454" i="1"/>
  <c r="Z454" i="1" s="1"/>
  <c r="AM454" i="1"/>
  <c r="AL454" i="1"/>
  <c r="AK454" i="1"/>
  <c r="AC454" i="1"/>
  <c r="AD454" i="1" s="1"/>
  <c r="AA454" i="1"/>
  <c r="AB454" i="1" s="1"/>
  <c r="BH453" i="1"/>
  <c r="BG453" i="1"/>
  <c r="BF453" i="1"/>
  <c r="BE453" i="1"/>
  <c r="BD453" i="1"/>
  <c r="BC453" i="1"/>
  <c r="BB453" i="1"/>
  <c r="BA453" i="1"/>
  <c r="AZ453" i="1"/>
  <c r="AY453" i="1"/>
  <c r="AX453" i="1"/>
  <c r="AW453" i="1"/>
  <c r="AV453" i="1"/>
  <c r="AU453" i="1"/>
  <c r="AT453" i="1"/>
  <c r="AS453" i="1"/>
  <c r="AR453" i="1"/>
  <c r="AQ453" i="1"/>
  <c r="AP453" i="1"/>
  <c r="AO453" i="1"/>
  <c r="AN453" i="1"/>
  <c r="AM453" i="1"/>
  <c r="AL453" i="1"/>
  <c r="AK453" i="1"/>
  <c r="AH453" i="1"/>
  <c r="AD453" i="1"/>
  <c r="AG453" i="1" s="1"/>
  <c r="AC453" i="1"/>
  <c r="AB453" i="1"/>
  <c r="AF453" i="1" s="1"/>
  <c r="AA453" i="1"/>
  <c r="Z453" i="1"/>
  <c r="BH452" i="1"/>
  <c r="BG452" i="1"/>
  <c r="BF452" i="1"/>
  <c r="BE452" i="1"/>
  <c r="BD452" i="1"/>
  <c r="BC452" i="1"/>
  <c r="BB452" i="1"/>
  <c r="BA452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Z452" i="1" s="1"/>
  <c r="AC452" i="1"/>
  <c r="AD452" i="1" s="1"/>
  <c r="AA452" i="1"/>
  <c r="AB452" i="1" s="1"/>
  <c r="BH451" i="1"/>
  <c r="BG451" i="1"/>
  <c r="BF451" i="1"/>
  <c r="BE451" i="1"/>
  <c r="BD451" i="1"/>
  <c r="BC451" i="1"/>
  <c r="BB451" i="1"/>
  <c r="BA451" i="1"/>
  <c r="AZ451" i="1"/>
  <c r="AY451" i="1"/>
  <c r="AX451" i="1"/>
  <c r="AW451" i="1"/>
  <c r="AV451" i="1"/>
  <c r="AU451" i="1"/>
  <c r="AT451" i="1"/>
  <c r="AS451" i="1"/>
  <c r="AR451" i="1"/>
  <c r="AQ451" i="1"/>
  <c r="AP451" i="1"/>
  <c r="AO451" i="1"/>
  <c r="Z451" i="1" s="1"/>
  <c r="AN451" i="1"/>
  <c r="AM451" i="1"/>
  <c r="AL451" i="1"/>
  <c r="AK451" i="1"/>
  <c r="AH451" i="1"/>
  <c r="AF451" i="1"/>
  <c r="AD451" i="1"/>
  <c r="AG451" i="1" s="1"/>
  <c r="AC451" i="1"/>
  <c r="AB451" i="1"/>
  <c r="AA451" i="1"/>
  <c r="BH450" i="1"/>
  <c r="BG450" i="1"/>
  <c r="BF450" i="1"/>
  <c r="BE450" i="1"/>
  <c r="BD450" i="1"/>
  <c r="BC450" i="1"/>
  <c r="BB450" i="1"/>
  <c r="BA450" i="1"/>
  <c r="AZ450" i="1"/>
  <c r="AY450" i="1"/>
  <c r="AX450" i="1"/>
  <c r="AW450" i="1"/>
  <c r="AV450" i="1"/>
  <c r="AU450" i="1"/>
  <c r="AT450" i="1"/>
  <c r="AS450" i="1"/>
  <c r="AR450" i="1"/>
  <c r="AQ450" i="1"/>
  <c r="AP450" i="1"/>
  <c r="AO450" i="1"/>
  <c r="AN450" i="1"/>
  <c r="AM450" i="1"/>
  <c r="AL450" i="1"/>
  <c r="AK450" i="1"/>
  <c r="Z450" i="1" s="1"/>
  <c r="AC450" i="1"/>
  <c r="AD450" i="1" s="1"/>
  <c r="AA450" i="1"/>
  <c r="AB450" i="1" s="1"/>
  <c r="BH449" i="1"/>
  <c r="BG449" i="1"/>
  <c r="BF449" i="1"/>
  <c r="BE449" i="1"/>
  <c r="BD449" i="1"/>
  <c r="BC449" i="1"/>
  <c r="BB449" i="1"/>
  <c r="BA449" i="1"/>
  <c r="AZ449" i="1"/>
  <c r="AY449" i="1"/>
  <c r="AX449" i="1"/>
  <c r="AW449" i="1"/>
  <c r="AV449" i="1"/>
  <c r="AU449" i="1"/>
  <c r="AT449" i="1"/>
  <c r="AS449" i="1"/>
  <c r="AR449" i="1"/>
  <c r="AQ449" i="1"/>
  <c r="AP449" i="1"/>
  <c r="AO449" i="1"/>
  <c r="AN449" i="1"/>
  <c r="AM449" i="1"/>
  <c r="Z449" i="1" s="1"/>
  <c r="AL449" i="1"/>
  <c r="AK449" i="1"/>
  <c r="AH449" i="1"/>
  <c r="AF449" i="1"/>
  <c r="AD449" i="1"/>
  <c r="AE449" i="1" s="1"/>
  <c r="AI449" i="1" s="1"/>
  <c r="S449" i="1" s="1"/>
  <c r="AC449" i="1"/>
  <c r="AB449" i="1"/>
  <c r="AA449" i="1"/>
  <c r="BH448" i="1"/>
  <c r="BG448" i="1"/>
  <c r="BF448" i="1"/>
  <c r="BE448" i="1"/>
  <c r="BD448" i="1"/>
  <c r="BC448" i="1"/>
  <c r="BB448" i="1"/>
  <c r="BA448" i="1"/>
  <c r="AZ448" i="1"/>
  <c r="AY448" i="1"/>
  <c r="AX448" i="1"/>
  <c r="AW448" i="1"/>
  <c r="AV448" i="1"/>
  <c r="AU448" i="1"/>
  <c r="AT448" i="1"/>
  <c r="AS448" i="1"/>
  <c r="AR448" i="1"/>
  <c r="AQ448" i="1"/>
  <c r="AP448" i="1"/>
  <c r="AO448" i="1"/>
  <c r="AN448" i="1"/>
  <c r="AM448" i="1"/>
  <c r="AL448" i="1"/>
  <c r="AK448" i="1"/>
  <c r="Z448" i="1" s="1"/>
  <c r="AC448" i="1"/>
  <c r="AD448" i="1" s="1"/>
  <c r="AA448" i="1"/>
  <c r="AB448" i="1" s="1"/>
  <c r="BH447" i="1"/>
  <c r="BG447" i="1"/>
  <c r="BF447" i="1"/>
  <c r="BE447" i="1"/>
  <c r="BD447" i="1"/>
  <c r="BC447" i="1"/>
  <c r="BB447" i="1"/>
  <c r="BA447" i="1"/>
  <c r="AZ447" i="1"/>
  <c r="AY447" i="1"/>
  <c r="AX447" i="1"/>
  <c r="AW447" i="1"/>
  <c r="AV447" i="1"/>
  <c r="AU447" i="1"/>
  <c r="AT447" i="1"/>
  <c r="AS447" i="1"/>
  <c r="AR447" i="1"/>
  <c r="AQ447" i="1"/>
  <c r="AP447" i="1"/>
  <c r="AO447" i="1"/>
  <c r="AN447" i="1"/>
  <c r="AM447" i="1"/>
  <c r="AL447" i="1"/>
  <c r="AK447" i="1"/>
  <c r="Z447" i="1" s="1"/>
  <c r="AD447" i="1"/>
  <c r="AG447" i="1" s="1"/>
  <c r="AC447" i="1"/>
  <c r="AB447" i="1"/>
  <c r="AH447" i="1" s="1"/>
  <c r="AA447" i="1"/>
  <c r="BH446" i="1"/>
  <c r="BG446" i="1"/>
  <c r="BF446" i="1"/>
  <c r="BE446" i="1"/>
  <c r="BD446" i="1"/>
  <c r="BC446" i="1"/>
  <c r="BB446" i="1"/>
  <c r="BA446" i="1"/>
  <c r="AZ446" i="1"/>
  <c r="AY446" i="1"/>
  <c r="AX446" i="1"/>
  <c r="AW446" i="1"/>
  <c r="AV446" i="1"/>
  <c r="AU446" i="1"/>
  <c r="AT446" i="1"/>
  <c r="AS446" i="1"/>
  <c r="AR446" i="1"/>
  <c r="AQ446" i="1"/>
  <c r="AP446" i="1"/>
  <c r="AO446" i="1"/>
  <c r="AN446" i="1"/>
  <c r="Z446" i="1" s="1"/>
  <c r="AM446" i="1"/>
  <c r="AL446" i="1"/>
  <c r="AK446" i="1"/>
  <c r="AC446" i="1"/>
  <c r="AD446" i="1" s="1"/>
  <c r="AA446" i="1"/>
  <c r="AB446" i="1" s="1"/>
  <c r="BH445" i="1"/>
  <c r="BG445" i="1"/>
  <c r="BF445" i="1"/>
  <c r="BE445" i="1"/>
  <c r="BD445" i="1"/>
  <c r="BC445" i="1"/>
  <c r="BB445" i="1"/>
  <c r="BA445" i="1"/>
  <c r="AZ445" i="1"/>
  <c r="AY445" i="1"/>
  <c r="AX445" i="1"/>
  <c r="AW445" i="1"/>
  <c r="AV445" i="1"/>
  <c r="AU445" i="1"/>
  <c r="AT445" i="1"/>
  <c r="AS445" i="1"/>
  <c r="AR445" i="1"/>
  <c r="AQ445" i="1"/>
  <c r="AP445" i="1"/>
  <c r="AO445" i="1"/>
  <c r="AN445" i="1"/>
  <c r="AM445" i="1"/>
  <c r="AL445" i="1"/>
  <c r="AK445" i="1"/>
  <c r="AH445" i="1"/>
  <c r="AD445" i="1"/>
  <c r="AG445" i="1" s="1"/>
  <c r="AC445" i="1"/>
  <c r="AB445" i="1"/>
  <c r="AF445" i="1" s="1"/>
  <c r="AA445" i="1"/>
  <c r="Z445" i="1"/>
  <c r="BH444" i="1"/>
  <c r="BG444" i="1"/>
  <c r="BF444" i="1"/>
  <c r="BE444" i="1"/>
  <c r="BD444" i="1"/>
  <c r="BC444" i="1"/>
  <c r="BB444" i="1"/>
  <c r="BA444" i="1"/>
  <c r="AZ444" i="1"/>
  <c r="AY444" i="1"/>
  <c r="AX444" i="1"/>
  <c r="AW444" i="1"/>
  <c r="AV444" i="1"/>
  <c r="AU444" i="1"/>
  <c r="AT444" i="1"/>
  <c r="AS444" i="1"/>
  <c r="AR444" i="1"/>
  <c r="AQ444" i="1"/>
  <c r="AP444" i="1"/>
  <c r="AO444" i="1"/>
  <c r="AN444" i="1"/>
  <c r="AM444" i="1"/>
  <c r="AL444" i="1"/>
  <c r="AK444" i="1"/>
  <c r="Z444" i="1" s="1"/>
  <c r="AC444" i="1"/>
  <c r="AD444" i="1" s="1"/>
  <c r="AA444" i="1"/>
  <c r="AB444" i="1" s="1"/>
  <c r="BH443" i="1"/>
  <c r="BG443" i="1"/>
  <c r="BF443" i="1"/>
  <c r="BE443" i="1"/>
  <c r="BD443" i="1"/>
  <c r="BC443" i="1"/>
  <c r="BB443" i="1"/>
  <c r="BA443" i="1"/>
  <c r="AZ443" i="1"/>
  <c r="AY443" i="1"/>
  <c r="AX443" i="1"/>
  <c r="AW443" i="1"/>
  <c r="AV443" i="1"/>
  <c r="AU443" i="1"/>
  <c r="AT443" i="1"/>
  <c r="AS443" i="1"/>
  <c r="AR443" i="1"/>
  <c r="AQ443" i="1"/>
  <c r="AP443" i="1"/>
  <c r="AO443" i="1"/>
  <c r="Z443" i="1" s="1"/>
  <c r="AN443" i="1"/>
  <c r="AM443" i="1"/>
  <c r="AL443" i="1"/>
  <c r="AK443" i="1"/>
  <c r="AH443" i="1"/>
  <c r="AF443" i="1"/>
  <c r="AD443" i="1"/>
  <c r="AG443" i="1" s="1"/>
  <c r="AC443" i="1"/>
  <c r="AB443" i="1"/>
  <c r="AA443" i="1"/>
  <c r="BH442" i="1"/>
  <c r="BG442" i="1"/>
  <c r="BF442" i="1"/>
  <c r="BE442" i="1"/>
  <c r="BD442" i="1"/>
  <c r="BC442" i="1"/>
  <c r="BB442" i="1"/>
  <c r="BA442" i="1"/>
  <c r="AZ442" i="1"/>
  <c r="AY442" i="1"/>
  <c r="AX442" i="1"/>
  <c r="AW442" i="1"/>
  <c r="AV442" i="1"/>
  <c r="AU442" i="1"/>
  <c r="AT442" i="1"/>
  <c r="AS442" i="1"/>
  <c r="AR442" i="1"/>
  <c r="AQ442" i="1"/>
  <c r="AP442" i="1"/>
  <c r="AO442" i="1"/>
  <c r="AN442" i="1"/>
  <c r="AM442" i="1"/>
  <c r="AL442" i="1"/>
  <c r="Z442" i="1" s="1"/>
  <c r="AK442" i="1"/>
  <c r="AC442" i="1"/>
  <c r="AD442" i="1" s="1"/>
  <c r="AA442" i="1"/>
  <c r="AB442" i="1" s="1"/>
  <c r="BH441" i="1"/>
  <c r="BG441" i="1"/>
  <c r="BF441" i="1"/>
  <c r="BE441" i="1"/>
  <c r="BD441" i="1"/>
  <c r="BC441" i="1"/>
  <c r="BB441" i="1"/>
  <c r="BA441" i="1"/>
  <c r="AZ441" i="1"/>
  <c r="AY441" i="1"/>
  <c r="AX441" i="1"/>
  <c r="AW441" i="1"/>
  <c r="AV441" i="1"/>
  <c r="AU441" i="1"/>
  <c r="AT441" i="1"/>
  <c r="AS441" i="1"/>
  <c r="AR441" i="1"/>
  <c r="AQ441" i="1"/>
  <c r="AP441" i="1"/>
  <c r="AO441" i="1"/>
  <c r="AN441" i="1"/>
  <c r="AM441" i="1"/>
  <c r="Z441" i="1" s="1"/>
  <c r="AL441" i="1"/>
  <c r="AK441" i="1"/>
  <c r="AH441" i="1"/>
  <c r="AF441" i="1"/>
  <c r="AD441" i="1"/>
  <c r="AE441" i="1" s="1"/>
  <c r="AI441" i="1" s="1"/>
  <c r="S441" i="1" s="1"/>
  <c r="AC441" i="1"/>
  <c r="AB441" i="1"/>
  <c r="AA441" i="1"/>
  <c r="BH440" i="1"/>
  <c r="BG440" i="1"/>
  <c r="BF440" i="1"/>
  <c r="BE440" i="1"/>
  <c r="BD440" i="1"/>
  <c r="BC440" i="1"/>
  <c r="BB440" i="1"/>
  <c r="BA440" i="1"/>
  <c r="AZ440" i="1"/>
  <c r="AY440" i="1"/>
  <c r="AX440" i="1"/>
  <c r="AW440" i="1"/>
  <c r="AV440" i="1"/>
  <c r="AU440" i="1"/>
  <c r="AT440" i="1"/>
  <c r="AS440" i="1"/>
  <c r="AR440" i="1"/>
  <c r="AQ440" i="1"/>
  <c r="AP440" i="1"/>
  <c r="AO440" i="1"/>
  <c r="AN440" i="1"/>
  <c r="AM440" i="1"/>
  <c r="AL440" i="1"/>
  <c r="AK440" i="1"/>
  <c r="Z440" i="1" s="1"/>
  <c r="AC440" i="1"/>
  <c r="AD440" i="1" s="1"/>
  <c r="AA440" i="1"/>
  <c r="AB440" i="1" s="1"/>
  <c r="BH439" i="1"/>
  <c r="BG439" i="1"/>
  <c r="BF439" i="1"/>
  <c r="BE439" i="1"/>
  <c r="BD439" i="1"/>
  <c r="BC439" i="1"/>
  <c r="BB439" i="1"/>
  <c r="BA439" i="1"/>
  <c r="AZ439" i="1"/>
  <c r="AY439" i="1"/>
  <c r="AX439" i="1"/>
  <c r="AW439" i="1"/>
  <c r="AV439" i="1"/>
  <c r="AU439" i="1"/>
  <c r="AT439" i="1"/>
  <c r="AS439" i="1"/>
  <c r="AR439" i="1"/>
  <c r="AQ439" i="1"/>
  <c r="AP439" i="1"/>
  <c r="AO439" i="1"/>
  <c r="AN439" i="1"/>
  <c r="AM439" i="1"/>
  <c r="AL439" i="1"/>
  <c r="AK439" i="1"/>
  <c r="Z439" i="1" s="1"/>
  <c r="AD439" i="1"/>
  <c r="AG439" i="1" s="1"/>
  <c r="AC439" i="1"/>
  <c r="AB439" i="1"/>
  <c r="AH439" i="1" s="1"/>
  <c r="AA439" i="1"/>
  <c r="BH438" i="1"/>
  <c r="BG438" i="1"/>
  <c r="BF438" i="1"/>
  <c r="BE438" i="1"/>
  <c r="BD438" i="1"/>
  <c r="BC438" i="1"/>
  <c r="BB438" i="1"/>
  <c r="BA438" i="1"/>
  <c r="AZ438" i="1"/>
  <c r="AY438" i="1"/>
  <c r="AX438" i="1"/>
  <c r="AW438" i="1"/>
  <c r="AV438" i="1"/>
  <c r="AU438" i="1"/>
  <c r="AT438" i="1"/>
  <c r="AS438" i="1"/>
  <c r="AR438" i="1"/>
  <c r="AQ438" i="1"/>
  <c r="AP438" i="1"/>
  <c r="AO438" i="1"/>
  <c r="AN438" i="1"/>
  <c r="Z438" i="1" s="1"/>
  <c r="AM438" i="1"/>
  <c r="AL438" i="1"/>
  <c r="AK438" i="1"/>
  <c r="AC438" i="1"/>
  <c r="AD438" i="1" s="1"/>
  <c r="AA438" i="1"/>
  <c r="AB438" i="1" s="1"/>
  <c r="BH437" i="1"/>
  <c r="BG437" i="1"/>
  <c r="BF437" i="1"/>
  <c r="BE437" i="1"/>
  <c r="BD437" i="1"/>
  <c r="BC437" i="1"/>
  <c r="BB437" i="1"/>
  <c r="BA437" i="1"/>
  <c r="AZ437" i="1"/>
  <c r="AY437" i="1"/>
  <c r="AX437" i="1"/>
  <c r="AW437" i="1"/>
  <c r="AV437" i="1"/>
  <c r="AU437" i="1"/>
  <c r="AT437" i="1"/>
  <c r="AS437" i="1"/>
  <c r="AR437" i="1"/>
  <c r="AQ437" i="1"/>
  <c r="AP437" i="1"/>
  <c r="AO437" i="1"/>
  <c r="AN437" i="1"/>
  <c r="AM437" i="1"/>
  <c r="AL437" i="1"/>
  <c r="AK437" i="1"/>
  <c r="AH437" i="1"/>
  <c r="AD437" i="1"/>
  <c r="AG437" i="1" s="1"/>
  <c r="AC437" i="1"/>
  <c r="AB437" i="1"/>
  <c r="AF437" i="1" s="1"/>
  <c r="AA437" i="1"/>
  <c r="Z437" i="1"/>
  <c r="BH436" i="1"/>
  <c r="BG436" i="1"/>
  <c r="BF436" i="1"/>
  <c r="BE436" i="1"/>
  <c r="BD436" i="1"/>
  <c r="BC436" i="1"/>
  <c r="BB436" i="1"/>
  <c r="BA436" i="1"/>
  <c r="AZ436" i="1"/>
  <c r="AY436" i="1"/>
  <c r="AX436" i="1"/>
  <c r="AW436" i="1"/>
  <c r="AV436" i="1"/>
  <c r="AU436" i="1"/>
  <c r="AT436" i="1"/>
  <c r="AS436" i="1"/>
  <c r="AR436" i="1"/>
  <c r="AQ436" i="1"/>
  <c r="AP436" i="1"/>
  <c r="AO436" i="1"/>
  <c r="AN436" i="1"/>
  <c r="AM436" i="1"/>
  <c r="AL436" i="1"/>
  <c r="AK436" i="1"/>
  <c r="Z436" i="1" s="1"/>
  <c r="AC436" i="1"/>
  <c r="AD436" i="1" s="1"/>
  <c r="AA436" i="1"/>
  <c r="AB436" i="1" s="1"/>
  <c r="BH435" i="1"/>
  <c r="BG435" i="1"/>
  <c r="BF435" i="1"/>
  <c r="BE435" i="1"/>
  <c r="BD435" i="1"/>
  <c r="BC435" i="1"/>
  <c r="BB435" i="1"/>
  <c r="BA435" i="1"/>
  <c r="AZ435" i="1"/>
  <c r="AY435" i="1"/>
  <c r="AX435" i="1"/>
  <c r="AW435" i="1"/>
  <c r="AV435" i="1"/>
  <c r="AU435" i="1"/>
  <c r="AT435" i="1"/>
  <c r="AS435" i="1"/>
  <c r="AR435" i="1"/>
  <c r="AQ435" i="1"/>
  <c r="AP435" i="1"/>
  <c r="AO435" i="1"/>
  <c r="Z435" i="1" s="1"/>
  <c r="AN435" i="1"/>
  <c r="AM435" i="1"/>
  <c r="AL435" i="1"/>
  <c r="AK435" i="1"/>
  <c r="AH435" i="1"/>
  <c r="AF435" i="1"/>
  <c r="AD435" i="1"/>
  <c r="AG435" i="1" s="1"/>
  <c r="AC435" i="1"/>
  <c r="AB435" i="1"/>
  <c r="AA435" i="1"/>
  <c r="BH434" i="1"/>
  <c r="BG434" i="1"/>
  <c r="BF434" i="1"/>
  <c r="BE434" i="1"/>
  <c r="BD434" i="1"/>
  <c r="BC434" i="1"/>
  <c r="BB434" i="1"/>
  <c r="BA434" i="1"/>
  <c r="AZ434" i="1"/>
  <c r="AY434" i="1"/>
  <c r="AX434" i="1"/>
  <c r="AW434" i="1"/>
  <c r="AV434" i="1"/>
  <c r="AU434" i="1"/>
  <c r="AT434" i="1"/>
  <c r="AS434" i="1"/>
  <c r="AR434" i="1"/>
  <c r="AQ434" i="1"/>
  <c r="AP434" i="1"/>
  <c r="AO434" i="1"/>
  <c r="AN434" i="1"/>
  <c r="AM434" i="1"/>
  <c r="AL434" i="1"/>
  <c r="Z434" i="1" s="1"/>
  <c r="AK434" i="1"/>
  <c r="AC434" i="1"/>
  <c r="AD434" i="1" s="1"/>
  <c r="AA434" i="1"/>
  <c r="AB434" i="1" s="1"/>
  <c r="BH433" i="1"/>
  <c r="BG433" i="1"/>
  <c r="BF433" i="1"/>
  <c r="BE433" i="1"/>
  <c r="BD433" i="1"/>
  <c r="BC433" i="1"/>
  <c r="BB433" i="1"/>
  <c r="BA433" i="1"/>
  <c r="AZ433" i="1"/>
  <c r="AY433" i="1"/>
  <c r="AX433" i="1"/>
  <c r="AW433" i="1"/>
  <c r="AV433" i="1"/>
  <c r="AU433" i="1"/>
  <c r="AT433" i="1"/>
  <c r="AS433" i="1"/>
  <c r="AR433" i="1"/>
  <c r="AQ433" i="1"/>
  <c r="AP433" i="1"/>
  <c r="AO433" i="1"/>
  <c r="AN433" i="1"/>
  <c r="AM433" i="1"/>
  <c r="Z433" i="1" s="1"/>
  <c r="AL433" i="1"/>
  <c r="AK433" i="1"/>
  <c r="AH433" i="1"/>
  <c r="AF433" i="1"/>
  <c r="AD433" i="1"/>
  <c r="AE433" i="1" s="1"/>
  <c r="AI433" i="1" s="1"/>
  <c r="S433" i="1" s="1"/>
  <c r="AC433" i="1"/>
  <c r="AB433" i="1"/>
  <c r="AA433" i="1"/>
  <c r="BH432" i="1"/>
  <c r="BG432" i="1"/>
  <c r="BF432" i="1"/>
  <c r="BE432" i="1"/>
  <c r="BD432" i="1"/>
  <c r="BC432" i="1"/>
  <c r="BB432" i="1"/>
  <c r="BA432" i="1"/>
  <c r="AZ432" i="1"/>
  <c r="AY432" i="1"/>
  <c r="AX432" i="1"/>
  <c r="AW432" i="1"/>
  <c r="AV432" i="1"/>
  <c r="AU432" i="1"/>
  <c r="AT432" i="1"/>
  <c r="AS432" i="1"/>
  <c r="AR432" i="1"/>
  <c r="AQ432" i="1"/>
  <c r="AP432" i="1"/>
  <c r="AO432" i="1"/>
  <c r="AN432" i="1"/>
  <c r="AM432" i="1"/>
  <c r="AL432" i="1"/>
  <c r="AK432" i="1"/>
  <c r="Z432" i="1" s="1"/>
  <c r="AC432" i="1"/>
  <c r="AD432" i="1" s="1"/>
  <c r="AA432" i="1"/>
  <c r="AB432" i="1" s="1"/>
  <c r="BH431" i="1"/>
  <c r="BG431" i="1"/>
  <c r="BF431" i="1"/>
  <c r="BE431" i="1"/>
  <c r="BD431" i="1"/>
  <c r="BC431" i="1"/>
  <c r="BB431" i="1"/>
  <c r="BA431" i="1"/>
  <c r="AZ431" i="1"/>
  <c r="AY431" i="1"/>
  <c r="AX431" i="1"/>
  <c r="AW431" i="1"/>
  <c r="AV431" i="1"/>
  <c r="AU431" i="1"/>
  <c r="AT431" i="1"/>
  <c r="AS431" i="1"/>
  <c r="AR431" i="1"/>
  <c r="AQ431" i="1"/>
  <c r="AP431" i="1"/>
  <c r="AO431" i="1"/>
  <c r="AN431" i="1"/>
  <c r="AM431" i="1"/>
  <c r="AL431" i="1"/>
  <c r="AK431" i="1"/>
  <c r="Z431" i="1" s="1"/>
  <c r="AD431" i="1"/>
  <c r="AG431" i="1" s="1"/>
  <c r="AC431" i="1"/>
  <c r="AB431" i="1"/>
  <c r="AH431" i="1" s="1"/>
  <c r="AA431" i="1"/>
  <c r="BH430" i="1"/>
  <c r="BG430" i="1"/>
  <c r="BF430" i="1"/>
  <c r="BE430" i="1"/>
  <c r="BD430" i="1"/>
  <c r="BC430" i="1"/>
  <c r="BB430" i="1"/>
  <c r="BA430" i="1"/>
  <c r="AZ430" i="1"/>
  <c r="AY430" i="1"/>
  <c r="AX430" i="1"/>
  <c r="AW430" i="1"/>
  <c r="AV430" i="1"/>
  <c r="AU430" i="1"/>
  <c r="AT430" i="1"/>
  <c r="AS430" i="1"/>
  <c r="AR430" i="1"/>
  <c r="AQ430" i="1"/>
  <c r="AP430" i="1"/>
  <c r="AO430" i="1"/>
  <c r="AN430" i="1"/>
  <c r="Z430" i="1" s="1"/>
  <c r="AM430" i="1"/>
  <c r="AL430" i="1"/>
  <c r="AK430" i="1"/>
  <c r="AC430" i="1"/>
  <c r="AD430" i="1" s="1"/>
  <c r="AA430" i="1"/>
  <c r="AB430" i="1" s="1"/>
  <c r="BH429" i="1"/>
  <c r="BG429" i="1"/>
  <c r="BF429" i="1"/>
  <c r="BE429" i="1"/>
  <c r="BD429" i="1"/>
  <c r="BC429" i="1"/>
  <c r="BB429" i="1"/>
  <c r="BA429" i="1"/>
  <c r="AZ429" i="1"/>
  <c r="AY429" i="1"/>
  <c r="AX429" i="1"/>
  <c r="AW429" i="1"/>
  <c r="AV429" i="1"/>
  <c r="AU429" i="1"/>
  <c r="AT429" i="1"/>
  <c r="AS429" i="1"/>
  <c r="AR429" i="1"/>
  <c r="AQ429" i="1"/>
  <c r="AP429" i="1"/>
  <c r="AO429" i="1"/>
  <c r="AN429" i="1"/>
  <c r="AM429" i="1"/>
  <c r="AL429" i="1"/>
  <c r="AK429" i="1"/>
  <c r="AH429" i="1"/>
  <c r="AD429" i="1"/>
  <c r="AG429" i="1" s="1"/>
  <c r="AC429" i="1"/>
  <c r="AB429" i="1"/>
  <c r="AF429" i="1" s="1"/>
  <c r="AA429" i="1"/>
  <c r="Z429" i="1"/>
  <c r="BH428" i="1"/>
  <c r="BG428" i="1"/>
  <c r="BF428" i="1"/>
  <c r="BE428" i="1"/>
  <c r="BD428" i="1"/>
  <c r="BC428" i="1"/>
  <c r="BB428" i="1"/>
  <c r="BA428" i="1"/>
  <c r="AZ428" i="1"/>
  <c r="AY428" i="1"/>
  <c r="AX428" i="1"/>
  <c r="AW428" i="1"/>
  <c r="AV428" i="1"/>
  <c r="AU428" i="1"/>
  <c r="AT428" i="1"/>
  <c r="AS428" i="1"/>
  <c r="AR428" i="1"/>
  <c r="AQ428" i="1"/>
  <c r="AP428" i="1"/>
  <c r="AO428" i="1"/>
  <c r="AN428" i="1"/>
  <c r="AM428" i="1"/>
  <c r="AL428" i="1"/>
  <c r="AK428" i="1"/>
  <c r="Z428" i="1" s="1"/>
  <c r="AC428" i="1"/>
  <c r="AD428" i="1" s="1"/>
  <c r="AA428" i="1"/>
  <c r="AB428" i="1" s="1"/>
  <c r="BH427" i="1"/>
  <c r="BG427" i="1"/>
  <c r="BF427" i="1"/>
  <c r="BE427" i="1"/>
  <c r="BD427" i="1"/>
  <c r="BC427" i="1"/>
  <c r="BB427" i="1"/>
  <c r="BA427" i="1"/>
  <c r="AZ427" i="1"/>
  <c r="AY427" i="1"/>
  <c r="AX427" i="1"/>
  <c r="AW427" i="1"/>
  <c r="AV427" i="1"/>
  <c r="AU427" i="1"/>
  <c r="AT427" i="1"/>
  <c r="AS427" i="1"/>
  <c r="AR427" i="1"/>
  <c r="AQ427" i="1"/>
  <c r="AP427" i="1"/>
  <c r="AO427" i="1"/>
  <c r="Z427" i="1" s="1"/>
  <c r="AN427" i="1"/>
  <c r="AM427" i="1"/>
  <c r="AL427" i="1"/>
  <c r="AK427" i="1"/>
  <c r="AH427" i="1"/>
  <c r="AF427" i="1"/>
  <c r="AD427" i="1"/>
  <c r="AG427" i="1" s="1"/>
  <c r="AC427" i="1"/>
  <c r="AB427" i="1"/>
  <c r="AA427" i="1"/>
  <c r="BH426" i="1"/>
  <c r="BG426" i="1"/>
  <c r="BF426" i="1"/>
  <c r="BE426" i="1"/>
  <c r="BD426" i="1"/>
  <c r="BC426" i="1"/>
  <c r="BB426" i="1"/>
  <c r="BA426" i="1"/>
  <c r="AZ426" i="1"/>
  <c r="AY426" i="1"/>
  <c r="AX426" i="1"/>
  <c r="AW426" i="1"/>
  <c r="AV426" i="1"/>
  <c r="AU426" i="1"/>
  <c r="AT426" i="1"/>
  <c r="AS426" i="1"/>
  <c r="AR426" i="1"/>
  <c r="AQ426" i="1"/>
  <c r="AP426" i="1"/>
  <c r="AO426" i="1"/>
  <c r="AN426" i="1"/>
  <c r="AM426" i="1"/>
  <c r="AL426" i="1"/>
  <c r="Z426" i="1" s="1"/>
  <c r="AK426" i="1"/>
  <c r="AC426" i="1"/>
  <c r="AD426" i="1" s="1"/>
  <c r="AA426" i="1"/>
  <c r="AB426" i="1" s="1"/>
  <c r="BH425" i="1"/>
  <c r="BG425" i="1"/>
  <c r="BF425" i="1"/>
  <c r="BE425" i="1"/>
  <c r="BD425" i="1"/>
  <c r="BC425" i="1"/>
  <c r="BB425" i="1"/>
  <c r="BA425" i="1"/>
  <c r="AZ425" i="1"/>
  <c r="AY425" i="1"/>
  <c r="AX425" i="1"/>
  <c r="AW425" i="1"/>
  <c r="AV425" i="1"/>
  <c r="AU425" i="1"/>
  <c r="AT425" i="1"/>
  <c r="AS425" i="1"/>
  <c r="AR425" i="1"/>
  <c r="AQ425" i="1"/>
  <c r="AP425" i="1"/>
  <c r="AO425" i="1"/>
  <c r="AN425" i="1"/>
  <c r="AM425" i="1"/>
  <c r="Z425" i="1" s="1"/>
  <c r="AL425" i="1"/>
  <c r="AK425" i="1"/>
  <c r="AH425" i="1"/>
  <c r="AF425" i="1"/>
  <c r="AD425" i="1"/>
  <c r="AE425" i="1" s="1"/>
  <c r="AI425" i="1" s="1"/>
  <c r="S425" i="1" s="1"/>
  <c r="AC425" i="1"/>
  <c r="AB425" i="1"/>
  <c r="AA425" i="1"/>
  <c r="BH424" i="1"/>
  <c r="BG424" i="1"/>
  <c r="BF424" i="1"/>
  <c r="BE424" i="1"/>
  <c r="BD424" i="1"/>
  <c r="BC424" i="1"/>
  <c r="BB424" i="1"/>
  <c r="BA424" i="1"/>
  <c r="AZ424" i="1"/>
  <c r="AY424" i="1"/>
  <c r="AX424" i="1"/>
  <c r="AW424" i="1"/>
  <c r="AV424" i="1"/>
  <c r="AU424" i="1"/>
  <c r="AT424" i="1"/>
  <c r="AS424" i="1"/>
  <c r="AR424" i="1"/>
  <c r="AQ424" i="1"/>
  <c r="AP424" i="1"/>
  <c r="AO424" i="1"/>
  <c r="AN424" i="1"/>
  <c r="AM424" i="1"/>
  <c r="AL424" i="1"/>
  <c r="AK424" i="1"/>
  <c r="Z424" i="1" s="1"/>
  <c r="AC424" i="1"/>
  <c r="AD424" i="1" s="1"/>
  <c r="AA424" i="1"/>
  <c r="AB424" i="1" s="1"/>
  <c r="BH423" i="1"/>
  <c r="BG423" i="1"/>
  <c r="BF423" i="1"/>
  <c r="BE423" i="1"/>
  <c r="BD423" i="1"/>
  <c r="BC423" i="1"/>
  <c r="BB423" i="1"/>
  <c r="BA423" i="1"/>
  <c r="AZ423" i="1"/>
  <c r="AY423" i="1"/>
  <c r="AX423" i="1"/>
  <c r="AW423" i="1"/>
  <c r="AV423" i="1"/>
  <c r="AU423" i="1"/>
  <c r="AT423" i="1"/>
  <c r="AS423" i="1"/>
  <c r="AR423" i="1"/>
  <c r="AQ423" i="1"/>
  <c r="AP423" i="1"/>
  <c r="AO423" i="1"/>
  <c r="AN423" i="1"/>
  <c r="AM423" i="1"/>
  <c r="AL423" i="1"/>
  <c r="AK423" i="1"/>
  <c r="Z423" i="1" s="1"/>
  <c r="AD423" i="1"/>
  <c r="AG423" i="1" s="1"/>
  <c r="AC423" i="1"/>
  <c r="AB423" i="1"/>
  <c r="AH423" i="1" s="1"/>
  <c r="AA423" i="1"/>
  <c r="BH422" i="1"/>
  <c r="BG422" i="1"/>
  <c r="BF422" i="1"/>
  <c r="BE422" i="1"/>
  <c r="BD422" i="1"/>
  <c r="BC422" i="1"/>
  <c r="BB422" i="1"/>
  <c r="BA422" i="1"/>
  <c r="AZ422" i="1"/>
  <c r="AY422" i="1"/>
  <c r="AX422" i="1"/>
  <c r="AW422" i="1"/>
  <c r="AV422" i="1"/>
  <c r="AU422" i="1"/>
  <c r="AT422" i="1"/>
  <c r="AS422" i="1"/>
  <c r="AR422" i="1"/>
  <c r="AQ422" i="1"/>
  <c r="AP422" i="1"/>
  <c r="AO422" i="1"/>
  <c r="AN422" i="1"/>
  <c r="Z422" i="1" s="1"/>
  <c r="AM422" i="1"/>
  <c r="AL422" i="1"/>
  <c r="AK422" i="1"/>
  <c r="AC422" i="1"/>
  <c r="AD422" i="1" s="1"/>
  <c r="AA422" i="1"/>
  <c r="AB422" i="1" s="1"/>
  <c r="BH421" i="1"/>
  <c r="BG421" i="1"/>
  <c r="BF421" i="1"/>
  <c r="BE421" i="1"/>
  <c r="BD421" i="1"/>
  <c r="BC421" i="1"/>
  <c r="BB421" i="1"/>
  <c r="BA421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H421" i="1"/>
  <c r="AD421" i="1"/>
  <c r="AG421" i="1" s="1"/>
  <c r="AC421" i="1"/>
  <c r="AB421" i="1"/>
  <c r="AF421" i="1" s="1"/>
  <c r="AA421" i="1"/>
  <c r="Z421" i="1"/>
  <c r="BH420" i="1"/>
  <c r="BG420" i="1"/>
  <c r="BF420" i="1"/>
  <c r="BE420" i="1"/>
  <c r="BD420" i="1"/>
  <c r="BC420" i="1"/>
  <c r="BB420" i="1"/>
  <c r="BA420" i="1"/>
  <c r="AZ420" i="1"/>
  <c r="AY420" i="1"/>
  <c r="AX420" i="1"/>
  <c r="AW420" i="1"/>
  <c r="AV420" i="1"/>
  <c r="AU420" i="1"/>
  <c r="AT420" i="1"/>
  <c r="AS420" i="1"/>
  <c r="AR420" i="1"/>
  <c r="AQ420" i="1"/>
  <c r="AP420" i="1"/>
  <c r="AO420" i="1"/>
  <c r="AN420" i="1"/>
  <c r="AM420" i="1"/>
  <c r="AL420" i="1"/>
  <c r="AK420" i="1"/>
  <c r="Z420" i="1" s="1"/>
  <c r="AC420" i="1"/>
  <c r="AD420" i="1" s="1"/>
  <c r="AA420" i="1"/>
  <c r="AB420" i="1" s="1"/>
  <c r="BH419" i="1"/>
  <c r="BG419" i="1"/>
  <c r="BF419" i="1"/>
  <c r="BE419" i="1"/>
  <c r="BD419" i="1"/>
  <c r="BC419" i="1"/>
  <c r="BB419" i="1"/>
  <c r="BA419" i="1"/>
  <c r="AZ419" i="1"/>
  <c r="AY419" i="1"/>
  <c r="AX419" i="1"/>
  <c r="AW419" i="1"/>
  <c r="AV419" i="1"/>
  <c r="AU419" i="1"/>
  <c r="AT419" i="1"/>
  <c r="AS419" i="1"/>
  <c r="AR419" i="1"/>
  <c r="AQ419" i="1"/>
  <c r="AP419" i="1"/>
  <c r="AO419" i="1"/>
  <c r="Z419" i="1" s="1"/>
  <c r="AN419" i="1"/>
  <c r="AM419" i="1"/>
  <c r="AL419" i="1"/>
  <c r="AK419" i="1"/>
  <c r="AH419" i="1"/>
  <c r="AF419" i="1"/>
  <c r="AD419" i="1"/>
  <c r="AG419" i="1" s="1"/>
  <c r="AC419" i="1"/>
  <c r="AB419" i="1"/>
  <c r="AA419" i="1"/>
  <c r="BH418" i="1"/>
  <c r="BG418" i="1"/>
  <c r="BF418" i="1"/>
  <c r="BE418" i="1"/>
  <c r="BD418" i="1"/>
  <c r="BC418" i="1"/>
  <c r="BB418" i="1"/>
  <c r="BA418" i="1"/>
  <c r="AZ418" i="1"/>
  <c r="AY418" i="1"/>
  <c r="AX418" i="1"/>
  <c r="AW418" i="1"/>
  <c r="AV418" i="1"/>
  <c r="AU418" i="1"/>
  <c r="AT418" i="1"/>
  <c r="AS418" i="1"/>
  <c r="AR418" i="1"/>
  <c r="AQ418" i="1"/>
  <c r="AP418" i="1"/>
  <c r="AO418" i="1"/>
  <c r="AN418" i="1"/>
  <c r="AM418" i="1"/>
  <c r="AL418" i="1"/>
  <c r="Z418" i="1" s="1"/>
  <c r="AK418" i="1"/>
  <c r="AC418" i="1"/>
  <c r="AD418" i="1" s="1"/>
  <c r="AA418" i="1"/>
  <c r="AB418" i="1" s="1"/>
  <c r="BH417" i="1"/>
  <c r="BG417" i="1"/>
  <c r="BF417" i="1"/>
  <c r="BE417" i="1"/>
  <c r="BD417" i="1"/>
  <c r="BC417" i="1"/>
  <c r="BB417" i="1"/>
  <c r="BA417" i="1"/>
  <c r="AZ417" i="1"/>
  <c r="AY417" i="1"/>
  <c r="AX417" i="1"/>
  <c r="AW417" i="1"/>
  <c r="AV417" i="1"/>
  <c r="AU417" i="1"/>
  <c r="AT417" i="1"/>
  <c r="AS417" i="1"/>
  <c r="AR417" i="1"/>
  <c r="AQ417" i="1"/>
  <c r="AP417" i="1"/>
  <c r="AO417" i="1"/>
  <c r="AN417" i="1"/>
  <c r="AM417" i="1"/>
  <c r="Z417" i="1" s="1"/>
  <c r="AL417" i="1"/>
  <c r="AK417" i="1"/>
  <c r="AH417" i="1"/>
  <c r="AF417" i="1"/>
  <c r="AD417" i="1"/>
  <c r="AE417" i="1" s="1"/>
  <c r="AI417" i="1" s="1"/>
  <c r="S417" i="1" s="1"/>
  <c r="AC417" i="1"/>
  <c r="AB417" i="1"/>
  <c r="AA417" i="1"/>
  <c r="BH416" i="1"/>
  <c r="BG416" i="1"/>
  <c r="BF416" i="1"/>
  <c r="BE416" i="1"/>
  <c r="BD416" i="1"/>
  <c r="BC416" i="1"/>
  <c r="BB416" i="1"/>
  <c r="BA416" i="1"/>
  <c r="AZ416" i="1"/>
  <c r="AY416" i="1"/>
  <c r="AX416" i="1"/>
  <c r="AW416" i="1"/>
  <c r="AV416" i="1"/>
  <c r="AU416" i="1"/>
  <c r="AT416" i="1"/>
  <c r="AS416" i="1"/>
  <c r="AR416" i="1"/>
  <c r="AQ416" i="1"/>
  <c r="AP416" i="1"/>
  <c r="AO416" i="1"/>
  <c r="AN416" i="1"/>
  <c r="AM416" i="1"/>
  <c r="AL416" i="1"/>
  <c r="AK416" i="1"/>
  <c r="Z416" i="1" s="1"/>
  <c r="AC416" i="1"/>
  <c r="AD416" i="1" s="1"/>
  <c r="AA416" i="1"/>
  <c r="AB416" i="1" s="1"/>
  <c r="BH415" i="1"/>
  <c r="BG415" i="1"/>
  <c r="BF415" i="1"/>
  <c r="BE415" i="1"/>
  <c r="BD415" i="1"/>
  <c r="BC415" i="1"/>
  <c r="BB415" i="1"/>
  <c r="BA415" i="1"/>
  <c r="AZ415" i="1"/>
  <c r="AY415" i="1"/>
  <c r="AX415" i="1"/>
  <c r="AW415" i="1"/>
  <c r="AV415" i="1"/>
  <c r="AU415" i="1"/>
  <c r="AT415" i="1"/>
  <c r="AS415" i="1"/>
  <c r="AR415" i="1"/>
  <c r="AQ415" i="1"/>
  <c r="AP415" i="1"/>
  <c r="AO415" i="1"/>
  <c r="AN415" i="1"/>
  <c r="AM415" i="1"/>
  <c r="AL415" i="1"/>
  <c r="AK415" i="1"/>
  <c r="Z415" i="1" s="1"/>
  <c r="AD415" i="1"/>
  <c r="AG415" i="1" s="1"/>
  <c r="AC415" i="1"/>
  <c r="AB415" i="1"/>
  <c r="AH415" i="1" s="1"/>
  <c r="AA415" i="1"/>
  <c r="BH414" i="1"/>
  <c r="BG414" i="1"/>
  <c r="BF414" i="1"/>
  <c r="BE414" i="1"/>
  <c r="BD414" i="1"/>
  <c r="BC414" i="1"/>
  <c r="BB414" i="1"/>
  <c r="BA414" i="1"/>
  <c r="AZ414" i="1"/>
  <c r="AY414" i="1"/>
  <c r="AX414" i="1"/>
  <c r="AW414" i="1"/>
  <c r="AV414" i="1"/>
  <c r="AU414" i="1"/>
  <c r="AT414" i="1"/>
  <c r="AS414" i="1"/>
  <c r="AR414" i="1"/>
  <c r="AQ414" i="1"/>
  <c r="AP414" i="1"/>
  <c r="AO414" i="1"/>
  <c r="AN414" i="1"/>
  <c r="Z414" i="1" s="1"/>
  <c r="AM414" i="1"/>
  <c r="AL414" i="1"/>
  <c r="AK414" i="1"/>
  <c r="AC414" i="1"/>
  <c r="AD414" i="1" s="1"/>
  <c r="AA414" i="1"/>
  <c r="AB414" i="1" s="1"/>
  <c r="BH413" i="1"/>
  <c r="BG413" i="1"/>
  <c r="BF413" i="1"/>
  <c r="BE413" i="1"/>
  <c r="BD413" i="1"/>
  <c r="BC413" i="1"/>
  <c r="BB413" i="1"/>
  <c r="BA413" i="1"/>
  <c r="AZ413" i="1"/>
  <c r="AY413" i="1"/>
  <c r="AX413" i="1"/>
  <c r="AW413" i="1"/>
  <c r="AV413" i="1"/>
  <c r="AU413" i="1"/>
  <c r="AT413" i="1"/>
  <c r="AS413" i="1"/>
  <c r="AR413" i="1"/>
  <c r="AQ413" i="1"/>
  <c r="AP413" i="1"/>
  <c r="AO413" i="1"/>
  <c r="AN413" i="1"/>
  <c r="AM413" i="1"/>
  <c r="AL413" i="1"/>
  <c r="AK413" i="1"/>
  <c r="AH413" i="1"/>
  <c r="AD413" i="1"/>
  <c r="AG413" i="1" s="1"/>
  <c r="AC413" i="1"/>
  <c r="AB413" i="1"/>
  <c r="AF413" i="1" s="1"/>
  <c r="AA413" i="1"/>
  <c r="Z413" i="1"/>
  <c r="BH412" i="1"/>
  <c r="BG412" i="1"/>
  <c r="BF412" i="1"/>
  <c r="BE412" i="1"/>
  <c r="BD412" i="1"/>
  <c r="BC412" i="1"/>
  <c r="BB412" i="1"/>
  <c r="BA412" i="1"/>
  <c r="AZ412" i="1"/>
  <c r="AY412" i="1"/>
  <c r="AX412" i="1"/>
  <c r="AW412" i="1"/>
  <c r="AV412" i="1"/>
  <c r="AU412" i="1"/>
  <c r="AT412" i="1"/>
  <c r="AS412" i="1"/>
  <c r="AR412" i="1"/>
  <c r="AQ412" i="1"/>
  <c r="AP412" i="1"/>
  <c r="AO412" i="1"/>
  <c r="AN412" i="1"/>
  <c r="AM412" i="1"/>
  <c r="AL412" i="1"/>
  <c r="AK412" i="1"/>
  <c r="Z412" i="1" s="1"/>
  <c r="AC412" i="1"/>
  <c r="AD412" i="1" s="1"/>
  <c r="AA412" i="1"/>
  <c r="AB412" i="1" s="1"/>
  <c r="BH411" i="1"/>
  <c r="BG411" i="1"/>
  <c r="BF411" i="1"/>
  <c r="BE411" i="1"/>
  <c r="BD411" i="1"/>
  <c r="BC411" i="1"/>
  <c r="BB411" i="1"/>
  <c r="BA411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Z411" i="1" s="1"/>
  <c r="AN411" i="1"/>
  <c r="AM411" i="1"/>
  <c r="AL411" i="1"/>
  <c r="AK411" i="1"/>
  <c r="AH411" i="1"/>
  <c r="AF411" i="1"/>
  <c r="AD411" i="1"/>
  <c r="AG411" i="1" s="1"/>
  <c r="AC411" i="1"/>
  <c r="AB411" i="1"/>
  <c r="AA411" i="1"/>
  <c r="BH410" i="1"/>
  <c r="BG410" i="1"/>
  <c r="BF410" i="1"/>
  <c r="BE410" i="1"/>
  <c r="BD410" i="1"/>
  <c r="BC410" i="1"/>
  <c r="BB410" i="1"/>
  <c r="BA410" i="1"/>
  <c r="AZ410" i="1"/>
  <c r="AY410" i="1"/>
  <c r="AX410" i="1"/>
  <c r="AW410" i="1"/>
  <c r="AV410" i="1"/>
  <c r="AU410" i="1"/>
  <c r="AT410" i="1"/>
  <c r="AS410" i="1"/>
  <c r="AR410" i="1"/>
  <c r="AQ410" i="1"/>
  <c r="AP410" i="1"/>
  <c r="AO410" i="1"/>
  <c r="AN410" i="1"/>
  <c r="AM410" i="1"/>
  <c r="AL410" i="1"/>
  <c r="Z410" i="1" s="1"/>
  <c r="AK410" i="1"/>
  <c r="AC410" i="1"/>
  <c r="AD410" i="1" s="1"/>
  <c r="AA410" i="1"/>
  <c r="AB410" i="1" s="1"/>
  <c r="BH409" i="1"/>
  <c r="BG409" i="1"/>
  <c r="BF409" i="1"/>
  <c r="BE409" i="1"/>
  <c r="BD409" i="1"/>
  <c r="BC409" i="1"/>
  <c r="BB409" i="1"/>
  <c r="BA409" i="1"/>
  <c r="AZ409" i="1"/>
  <c r="AY409" i="1"/>
  <c r="AX409" i="1"/>
  <c r="AW409" i="1"/>
  <c r="AV409" i="1"/>
  <c r="AU409" i="1"/>
  <c r="AT409" i="1"/>
  <c r="AS409" i="1"/>
  <c r="AR409" i="1"/>
  <c r="AQ409" i="1"/>
  <c r="AP409" i="1"/>
  <c r="AO409" i="1"/>
  <c r="AN409" i="1"/>
  <c r="AM409" i="1"/>
  <c r="Z409" i="1" s="1"/>
  <c r="AL409" i="1"/>
  <c r="AK409" i="1"/>
  <c r="AH409" i="1"/>
  <c r="AF409" i="1"/>
  <c r="AD409" i="1"/>
  <c r="AE409" i="1" s="1"/>
  <c r="AI409" i="1" s="1"/>
  <c r="S409" i="1" s="1"/>
  <c r="AC409" i="1"/>
  <c r="AB409" i="1"/>
  <c r="AA409" i="1"/>
  <c r="BH408" i="1"/>
  <c r="BG408" i="1"/>
  <c r="BF408" i="1"/>
  <c r="BE408" i="1"/>
  <c r="BD408" i="1"/>
  <c r="BC408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Z408" i="1" s="1"/>
  <c r="AC408" i="1"/>
  <c r="AD408" i="1" s="1"/>
  <c r="AA408" i="1"/>
  <c r="AB408" i="1" s="1"/>
  <c r="BH407" i="1"/>
  <c r="BG407" i="1"/>
  <c r="BF407" i="1"/>
  <c r="BE407" i="1"/>
  <c r="BD407" i="1"/>
  <c r="BC407" i="1"/>
  <c r="BB407" i="1"/>
  <c r="BA407" i="1"/>
  <c r="AZ407" i="1"/>
  <c r="AY407" i="1"/>
  <c r="AX407" i="1"/>
  <c r="AW407" i="1"/>
  <c r="AV407" i="1"/>
  <c r="AU407" i="1"/>
  <c r="AT407" i="1"/>
  <c r="AS407" i="1"/>
  <c r="AR407" i="1"/>
  <c r="AQ407" i="1"/>
  <c r="AP407" i="1"/>
  <c r="AO407" i="1"/>
  <c r="AN407" i="1"/>
  <c r="AM407" i="1"/>
  <c r="AL407" i="1"/>
  <c r="AK407" i="1"/>
  <c r="Z407" i="1" s="1"/>
  <c r="AD407" i="1"/>
  <c r="AG407" i="1" s="1"/>
  <c r="AC407" i="1"/>
  <c r="AB407" i="1"/>
  <c r="AH407" i="1" s="1"/>
  <c r="AA407" i="1"/>
  <c r="BH406" i="1"/>
  <c r="BG406" i="1"/>
  <c r="BF406" i="1"/>
  <c r="BE406" i="1"/>
  <c r="BD406" i="1"/>
  <c r="BC406" i="1"/>
  <c r="BB406" i="1"/>
  <c r="BA406" i="1"/>
  <c r="AZ406" i="1"/>
  <c r="AY406" i="1"/>
  <c r="AX406" i="1"/>
  <c r="AW406" i="1"/>
  <c r="AV406" i="1"/>
  <c r="AU406" i="1"/>
  <c r="AT406" i="1"/>
  <c r="AS406" i="1"/>
  <c r="AR406" i="1"/>
  <c r="AQ406" i="1"/>
  <c r="AP406" i="1"/>
  <c r="AO406" i="1"/>
  <c r="AN406" i="1"/>
  <c r="Z406" i="1" s="1"/>
  <c r="AM406" i="1"/>
  <c r="AL406" i="1"/>
  <c r="AK406" i="1"/>
  <c r="AC406" i="1"/>
  <c r="AD406" i="1" s="1"/>
  <c r="AA406" i="1"/>
  <c r="AB406" i="1" s="1"/>
  <c r="BH405" i="1"/>
  <c r="BG405" i="1"/>
  <c r="BF405" i="1"/>
  <c r="BE405" i="1"/>
  <c r="BD405" i="1"/>
  <c r="BC405" i="1"/>
  <c r="BB405" i="1"/>
  <c r="BA405" i="1"/>
  <c r="AZ405" i="1"/>
  <c r="AY405" i="1"/>
  <c r="AX405" i="1"/>
  <c r="AW405" i="1"/>
  <c r="AV405" i="1"/>
  <c r="AU405" i="1"/>
  <c r="AT405" i="1"/>
  <c r="AS405" i="1"/>
  <c r="AR405" i="1"/>
  <c r="AQ405" i="1"/>
  <c r="AP405" i="1"/>
  <c r="AO405" i="1"/>
  <c r="AN405" i="1"/>
  <c r="AM405" i="1"/>
  <c r="AL405" i="1"/>
  <c r="AK405" i="1"/>
  <c r="AH405" i="1"/>
  <c r="AD405" i="1"/>
  <c r="AG405" i="1" s="1"/>
  <c r="AC405" i="1"/>
  <c r="AB405" i="1"/>
  <c r="AF405" i="1" s="1"/>
  <c r="AA405" i="1"/>
  <c r="Z405" i="1"/>
  <c r="BH404" i="1"/>
  <c r="BG404" i="1"/>
  <c r="BF404" i="1"/>
  <c r="BE404" i="1"/>
  <c r="BD404" i="1"/>
  <c r="BC404" i="1"/>
  <c r="BB404" i="1"/>
  <c r="BA404" i="1"/>
  <c r="AZ404" i="1"/>
  <c r="AY404" i="1"/>
  <c r="AX404" i="1"/>
  <c r="AW404" i="1"/>
  <c r="AV404" i="1"/>
  <c r="AU404" i="1"/>
  <c r="AT404" i="1"/>
  <c r="AS404" i="1"/>
  <c r="AR404" i="1"/>
  <c r="AQ404" i="1"/>
  <c r="AP404" i="1"/>
  <c r="AO404" i="1"/>
  <c r="AN404" i="1"/>
  <c r="AM404" i="1"/>
  <c r="AL404" i="1"/>
  <c r="AK404" i="1"/>
  <c r="Z404" i="1" s="1"/>
  <c r="AC404" i="1"/>
  <c r="AD404" i="1" s="1"/>
  <c r="AA404" i="1"/>
  <c r="AB404" i="1" s="1"/>
  <c r="BH403" i="1"/>
  <c r="BG403" i="1"/>
  <c r="BF403" i="1"/>
  <c r="BE403" i="1"/>
  <c r="BD403" i="1"/>
  <c r="BC403" i="1"/>
  <c r="BB403" i="1"/>
  <c r="BA403" i="1"/>
  <c r="AZ403" i="1"/>
  <c r="AY403" i="1"/>
  <c r="AX403" i="1"/>
  <c r="AW403" i="1"/>
  <c r="AV403" i="1"/>
  <c r="AU403" i="1"/>
  <c r="AT403" i="1"/>
  <c r="AS403" i="1"/>
  <c r="AR403" i="1"/>
  <c r="AQ403" i="1"/>
  <c r="AP403" i="1"/>
  <c r="AO403" i="1"/>
  <c r="Z403" i="1" s="1"/>
  <c r="AN403" i="1"/>
  <c r="AM403" i="1"/>
  <c r="AL403" i="1"/>
  <c r="AK403" i="1"/>
  <c r="AH403" i="1"/>
  <c r="AF403" i="1"/>
  <c r="AD403" i="1"/>
  <c r="AG403" i="1" s="1"/>
  <c r="AC403" i="1"/>
  <c r="AB403" i="1"/>
  <c r="AA403" i="1"/>
  <c r="BH402" i="1"/>
  <c r="BG402" i="1"/>
  <c r="BF402" i="1"/>
  <c r="BE402" i="1"/>
  <c r="BD402" i="1"/>
  <c r="BC402" i="1"/>
  <c r="BB402" i="1"/>
  <c r="BA402" i="1"/>
  <c r="AZ402" i="1"/>
  <c r="AY402" i="1"/>
  <c r="AX402" i="1"/>
  <c r="AW402" i="1"/>
  <c r="AV402" i="1"/>
  <c r="AU402" i="1"/>
  <c r="AT402" i="1"/>
  <c r="AS402" i="1"/>
  <c r="AR402" i="1"/>
  <c r="AQ402" i="1"/>
  <c r="AP402" i="1"/>
  <c r="AO402" i="1"/>
  <c r="AN402" i="1"/>
  <c r="AM402" i="1"/>
  <c r="AL402" i="1"/>
  <c r="Z402" i="1" s="1"/>
  <c r="AK402" i="1"/>
  <c r="AC402" i="1"/>
  <c r="AD402" i="1" s="1"/>
  <c r="AA402" i="1"/>
  <c r="AB402" i="1" s="1"/>
  <c r="BH401" i="1"/>
  <c r="BG401" i="1"/>
  <c r="BF401" i="1"/>
  <c r="BE401" i="1"/>
  <c r="BD401" i="1"/>
  <c r="BC401" i="1"/>
  <c r="BB401" i="1"/>
  <c r="BA401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Z401" i="1" s="1"/>
  <c r="AL401" i="1"/>
  <c r="AK401" i="1"/>
  <c r="AH401" i="1"/>
  <c r="AF401" i="1"/>
  <c r="AD401" i="1"/>
  <c r="AE401" i="1" s="1"/>
  <c r="AI401" i="1" s="1"/>
  <c r="S401" i="1" s="1"/>
  <c r="AC401" i="1"/>
  <c r="AB401" i="1"/>
  <c r="AA401" i="1"/>
  <c r="BH400" i="1"/>
  <c r="BG400" i="1"/>
  <c r="BF400" i="1"/>
  <c r="BE400" i="1"/>
  <c r="BD400" i="1"/>
  <c r="BC400" i="1"/>
  <c r="BB400" i="1"/>
  <c r="BA400" i="1"/>
  <c r="AZ400" i="1"/>
  <c r="AY400" i="1"/>
  <c r="AX400" i="1"/>
  <c r="AW400" i="1"/>
  <c r="AV400" i="1"/>
  <c r="AU400" i="1"/>
  <c r="AT400" i="1"/>
  <c r="AS400" i="1"/>
  <c r="AR400" i="1"/>
  <c r="AQ400" i="1"/>
  <c r="AP400" i="1"/>
  <c r="AO400" i="1"/>
  <c r="AN400" i="1"/>
  <c r="AM400" i="1"/>
  <c r="AL400" i="1"/>
  <c r="AK400" i="1"/>
  <c r="Z400" i="1" s="1"/>
  <c r="AC400" i="1"/>
  <c r="AD400" i="1" s="1"/>
  <c r="AA400" i="1"/>
  <c r="AB400" i="1" s="1"/>
  <c r="BH399" i="1"/>
  <c r="BG399" i="1"/>
  <c r="BF399" i="1"/>
  <c r="BE399" i="1"/>
  <c r="BD399" i="1"/>
  <c r="BC399" i="1"/>
  <c r="BB399" i="1"/>
  <c r="BA399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Z399" i="1" s="1"/>
  <c r="AD399" i="1"/>
  <c r="AG399" i="1" s="1"/>
  <c r="AC399" i="1"/>
  <c r="AB399" i="1"/>
  <c r="AH399" i="1" s="1"/>
  <c r="AA399" i="1"/>
  <c r="BH398" i="1"/>
  <c r="BG398" i="1"/>
  <c r="BF398" i="1"/>
  <c r="BE398" i="1"/>
  <c r="BD398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Z398" i="1" s="1"/>
  <c r="AM398" i="1"/>
  <c r="AL398" i="1"/>
  <c r="AK398" i="1"/>
  <c r="AC398" i="1"/>
  <c r="AD398" i="1" s="1"/>
  <c r="AA398" i="1"/>
  <c r="AB398" i="1" s="1"/>
  <c r="BH397" i="1"/>
  <c r="BG397" i="1"/>
  <c r="BF397" i="1"/>
  <c r="BE397" i="1"/>
  <c r="BD397" i="1"/>
  <c r="BC397" i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H397" i="1"/>
  <c r="AD397" i="1"/>
  <c r="AG397" i="1" s="1"/>
  <c r="AC397" i="1"/>
  <c r="AB397" i="1"/>
  <c r="AF397" i="1" s="1"/>
  <c r="AA397" i="1"/>
  <c r="Z397" i="1"/>
  <c r="BH396" i="1"/>
  <c r="BG396" i="1"/>
  <c r="BF396" i="1"/>
  <c r="BE396" i="1"/>
  <c r="BD396" i="1"/>
  <c r="BC396" i="1"/>
  <c r="BB396" i="1"/>
  <c r="BA396" i="1"/>
  <c r="AZ396" i="1"/>
  <c r="AY396" i="1"/>
  <c r="AX396" i="1"/>
  <c r="AW396" i="1"/>
  <c r="AV396" i="1"/>
  <c r="AU396" i="1"/>
  <c r="AT396" i="1"/>
  <c r="AS396" i="1"/>
  <c r="AR396" i="1"/>
  <c r="AQ396" i="1"/>
  <c r="AP396" i="1"/>
  <c r="AO396" i="1"/>
  <c r="AN396" i="1"/>
  <c r="AM396" i="1"/>
  <c r="AL396" i="1"/>
  <c r="AK396" i="1"/>
  <c r="Z396" i="1" s="1"/>
  <c r="AC396" i="1"/>
  <c r="AD396" i="1" s="1"/>
  <c r="AA396" i="1"/>
  <c r="AB396" i="1" s="1"/>
  <c r="BH395" i="1"/>
  <c r="BG395" i="1"/>
  <c r="BF395" i="1"/>
  <c r="BE395" i="1"/>
  <c r="BD395" i="1"/>
  <c r="BC395" i="1"/>
  <c r="BB395" i="1"/>
  <c r="BA395" i="1"/>
  <c r="AZ395" i="1"/>
  <c r="AY395" i="1"/>
  <c r="AX395" i="1"/>
  <c r="AW395" i="1"/>
  <c r="AV395" i="1"/>
  <c r="AU395" i="1"/>
  <c r="AT395" i="1"/>
  <c r="AS395" i="1"/>
  <c r="AR395" i="1"/>
  <c r="AQ395" i="1"/>
  <c r="AP395" i="1"/>
  <c r="AO395" i="1"/>
  <c r="Z395" i="1" s="1"/>
  <c r="AN395" i="1"/>
  <c r="AM395" i="1"/>
  <c r="AL395" i="1"/>
  <c r="AK395" i="1"/>
  <c r="AH395" i="1"/>
  <c r="AF395" i="1"/>
  <c r="AD395" i="1"/>
  <c r="AG395" i="1" s="1"/>
  <c r="AC395" i="1"/>
  <c r="AB395" i="1"/>
  <c r="AA395" i="1"/>
  <c r="BH394" i="1"/>
  <c r="BG394" i="1"/>
  <c r="BF394" i="1"/>
  <c r="BE394" i="1"/>
  <c r="BD394" i="1"/>
  <c r="BC394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Z394" i="1" s="1"/>
  <c r="AK394" i="1"/>
  <c r="AC394" i="1"/>
  <c r="AD394" i="1" s="1"/>
  <c r="AA394" i="1"/>
  <c r="AB394" i="1" s="1"/>
  <c r="BH393" i="1"/>
  <c r="BG393" i="1"/>
  <c r="BF393" i="1"/>
  <c r="BE393" i="1"/>
  <c r="BD393" i="1"/>
  <c r="BC393" i="1"/>
  <c r="BB393" i="1"/>
  <c r="BA393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Z393" i="1" s="1"/>
  <c r="AL393" i="1"/>
  <c r="AK393" i="1"/>
  <c r="AH393" i="1"/>
  <c r="AF393" i="1"/>
  <c r="AD393" i="1"/>
  <c r="AE393" i="1" s="1"/>
  <c r="AI393" i="1" s="1"/>
  <c r="S393" i="1" s="1"/>
  <c r="AC393" i="1"/>
  <c r="AB393" i="1"/>
  <c r="AA393" i="1"/>
  <c r="BH392" i="1"/>
  <c r="BG392" i="1"/>
  <c r="BF392" i="1"/>
  <c r="BE392" i="1"/>
  <c r="BD392" i="1"/>
  <c r="BC392" i="1"/>
  <c r="BB392" i="1"/>
  <c r="BA392" i="1"/>
  <c r="AZ392" i="1"/>
  <c r="AY392" i="1"/>
  <c r="AX392" i="1"/>
  <c r="AW392" i="1"/>
  <c r="AV392" i="1"/>
  <c r="AU392" i="1"/>
  <c r="AT392" i="1"/>
  <c r="AS392" i="1"/>
  <c r="AR392" i="1"/>
  <c r="AQ392" i="1"/>
  <c r="AP392" i="1"/>
  <c r="AO392" i="1"/>
  <c r="AN392" i="1"/>
  <c r="AM392" i="1"/>
  <c r="AL392" i="1"/>
  <c r="AK392" i="1"/>
  <c r="Z392" i="1" s="1"/>
  <c r="AC392" i="1"/>
  <c r="AD392" i="1" s="1"/>
  <c r="AA392" i="1"/>
  <c r="AB392" i="1" s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Z391" i="1" s="1"/>
  <c r="AD391" i="1"/>
  <c r="AG391" i="1" s="1"/>
  <c r="AC391" i="1"/>
  <c r="AB391" i="1"/>
  <c r="AH391" i="1" s="1"/>
  <c r="AA391" i="1"/>
  <c r="BH390" i="1"/>
  <c r="BG390" i="1"/>
  <c r="BF390" i="1"/>
  <c r="BE390" i="1"/>
  <c r="BD390" i="1"/>
  <c r="BC390" i="1"/>
  <c r="BB390" i="1"/>
  <c r="BA390" i="1"/>
  <c r="AZ390" i="1"/>
  <c r="AY390" i="1"/>
  <c r="AX390" i="1"/>
  <c r="AW390" i="1"/>
  <c r="AV390" i="1"/>
  <c r="AU390" i="1"/>
  <c r="AT390" i="1"/>
  <c r="AS390" i="1"/>
  <c r="AR390" i="1"/>
  <c r="AQ390" i="1"/>
  <c r="AP390" i="1"/>
  <c r="AO390" i="1"/>
  <c r="AN390" i="1"/>
  <c r="Z390" i="1" s="1"/>
  <c r="AM390" i="1"/>
  <c r="AL390" i="1"/>
  <c r="AK390" i="1"/>
  <c r="AC390" i="1"/>
  <c r="AD390" i="1" s="1"/>
  <c r="AA390" i="1"/>
  <c r="AB390" i="1" s="1"/>
  <c r="BH389" i="1"/>
  <c r="BG389" i="1"/>
  <c r="BF389" i="1"/>
  <c r="BE389" i="1"/>
  <c r="BD389" i="1"/>
  <c r="BC389" i="1"/>
  <c r="BB389" i="1"/>
  <c r="BA389" i="1"/>
  <c r="AZ389" i="1"/>
  <c r="AY389" i="1"/>
  <c r="AX389" i="1"/>
  <c r="AW389" i="1"/>
  <c r="AV389" i="1"/>
  <c r="AU389" i="1"/>
  <c r="AT389" i="1"/>
  <c r="AS389" i="1"/>
  <c r="AR389" i="1"/>
  <c r="AQ389" i="1"/>
  <c r="AP389" i="1"/>
  <c r="AO389" i="1"/>
  <c r="AN389" i="1"/>
  <c r="AM389" i="1"/>
  <c r="AL389" i="1"/>
  <c r="AK389" i="1"/>
  <c r="AH389" i="1"/>
  <c r="AD389" i="1"/>
  <c r="AG389" i="1" s="1"/>
  <c r="AC389" i="1"/>
  <c r="AB389" i="1"/>
  <c r="AF389" i="1" s="1"/>
  <c r="AA389" i="1"/>
  <c r="Z389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Z388" i="1" s="1"/>
  <c r="AC388" i="1"/>
  <c r="AD388" i="1" s="1"/>
  <c r="AA388" i="1"/>
  <c r="AB388" i="1" s="1"/>
  <c r="BH387" i="1"/>
  <c r="BG387" i="1"/>
  <c r="BF387" i="1"/>
  <c r="BE387" i="1"/>
  <c r="BD387" i="1"/>
  <c r="BC387" i="1"/>
  <c r="BB387" i="1"/>
  <c r="BA387" i="1"/>
  <c r="AZ387" i="1"/>
  <c r="AY387" i="1"/>
  <c r="AX387" i="1"/>
  <c r="AW387" i="1"/>
  <c r="AV387" i="1"/>
  <c r="AU387" i="1"/>
  <c r="AT387" i="1"/>
  <c r="AS387" i="1"/>
  <c r="AR387" i="1"/>
  <c r="AQ387" i="1"/>
  <c r="AP387" i="1"/>
  <c r="AO387" i="1"/>
  <c r="Z387" i="1" s="1"/>
  <c r="AN387" i="1"/>
  <c r="AM387" i="1"/>
  <c r="AL387" i="1"/>
  <c r="AK387" i="1"/>
  <c r="AH387" i="1"/>
  <c r="AF387" i="1"/>
  <c r="AD387" i="1"/>
  <c r="AG387" i="1" s="1"/>
  <c r="AC387" i="1"/>
  <c r="AB387" i="1"/>
  <c r="AA387" i="1"/>
  <c r="BH386" i="1"/>
  <c r="BG386" i="1"/>
  <c r="BF386" i="1"/>
  <c r="BE386" i="1"/>
  <c r="BD386" i="1"/>
  <c r="BC386" i="1"/>
  <c r="BB386" i="1"/>
  <c r="BA386" i="1"/>
  <c r="AZ386" i="1"/>
  <c r="AY386" i="1"/>
  <c r="AX386" i="1"/>
  <c r="AW386" i="1"/>
  <c r="AV386" i="1"/>
  <c r="AU386" i="1"/>
  <c r="AT386" i="1"/>
  <c r="AS386" i="1"/>
  <c r="AR386" i="1"/>
  <c r="AQ386" i="1"/>
  <c r="AP386" i="1"/>
  <c r="AO386" i="1"/>
  <c r="AN386" i="1"/>
  <c r="AM386" i="1"/>
  <c r="AL386" i="1"/>
  <c r="Z386" i="1" s="1"/>
  <c r="AK386" i="1"/>
  <c r="AC386" i="1"/>
  <c r="AD386" i="1" s="1"/>
  <c r="AA386" i="1"/>
  <c r="AB386" i="1" s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Z385" i="1" s="1"/>
  <c r="AL385" i="1"/>
  <c r="AK385" i="1"/>
  <c r="AH385" i="1"/>
  <c r="AF385" i="1"/>
  <c r="AD385" i="1"/>
  <c r="AE385" i="1" s="1"/>
  <c r="AI385" i="1" s="1"/>
  <c r="S385" i="1" s="1"/>
  <c r="AC385" i="1"/>
  <c r="AB385" i="1"/>
  <c r="AA385" i="1"/>
  <c r="BH384" i="1"/>
  <c r="BG384" i="1"/>
  <c r="BF384" i="1"/>
  <c r="BE384" i="1"/>
  <c r="BD384" i="1"/>
  <c r="BC384" i="1"/>
  <c r="BB384" i="1"/>
  <c r="BA384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Z384" i="1" s="1"/>
  <c r="AC384" i="1"/>
  <c r="AD384" i="1" s="1"/>
  <c r="AA384" i="1"/>
  <c r="AB384" i="1" s="1"/>
  <c r="BH383" i="1"/>
  <c r="BG383" i="1"/>
  <c r="BF383" i="1"/>
  <c r="BE383" i="1"/>
  <c r="BD383" i="1"/>
  <c r="BC383" i="1"/>
  <c r="BB383" i="1"/>
  <c r="BA383" i="1"/>
  <c r="AZ383" i="1"/>
  <c r="AY383" i="1"/>
  <c r="AX383" i="1"/>
  <c r="AW383" i="1"/>
  <c r="AV383" i="1"/>
  <c r="AU383" i="1"/>
  <c r="AT383" i="1"/>
  <c r="AS383" i="1"/>
  <c r="AR383" i="1"/>
  <c r="AQ383" i="1"/>
  <c r="AP383" i="1"/>
  <c r="AO383" i="1"/>
  <c r="AN383" i="1"/>
  <c r="AM383" i="1"/>
  <c r="AL383" i="1"/>
  <c r="AK383" i="1"/>
  <c r="Z383" i="1" s="1"/>
  <c r="AD383" i="1"/>
  <c r="AG383" i="1" s="1"/>
  <c r="AC383" i="1"/>
  <c r="AB383" i="1"/>
  <c r="AH383" i="1" s="1"/>
  <c r="AA383" i="1"/>
  <c r="BH382" i="1"/>
  <c r="BG382" i="1"/>
  <c r="BF382" i="1"/>
  <c r="BE382" i="1"/>
  <c r="BD382" i="1"/>
  <c r="BC382" i="1"/>
  <c r="BB382" i="1"/>
  <c r="BA382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Z382" i="1" s="1"/>
  <c r="AM382" i="1"/>
  <c r="AL382" i="1"/>
  <c r="AK382" i="1"/>
  <c r="AC382" i="1"/>
  <c r="AD382" i="1" s="1"/>
  <c r="AA382" i="1"/>
  <c r="AB382" i="1" s="1"/>
  <c r="BH381" i="1"/>
  <c r="BG381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H381" i="1"/>
  <c r="AD381" i="1"/>
  <c r="AG381" i="1" s="1"/>
  <c r="AC381" i="1"/>
  <c r="AB381" i="1"/>
  <c r="AF381" i="1" s="1"/>
  <c r="AA381" i="1"/>
  <c r="Z381" i="1"/>
  <c r="BH380" i="1"/>
  <c r="BG380" i="1"/>
  <c r="BF380" i="1"/>
  <c r="BE380" i="1"/>
  <c r="BD380" i="1"/>
  <c r="BC380" i="1"/>
  <c r="BB380" i="1"/>
  <c r="BA380" i="1"/>
  <c r="AZ380" i="1"/>
  <c r="AY380" i="1"/>
  <c r="AX380" i="1"/>
  <c r="AW380" i="1"/>
  <c r="AV380" i="1"/>
  <c r="AU380" i="1"/>
  <c r="AT380" i="1"/>
  <c r="AS380" i="1"/>
  <c r="AR380" i="1"/>
  <c r="AQ380" i="1"/>
  <c r="AP380" i="1"/>
  <c r="AO380" i="1"/>
  <c r="AN380" i="1"/>
  <c r="AM380" i="1"/>
  <c r="AL380" i="1"/>
  <c r="AK380" i="1"/>
  <c r="Z380" i="1" s="1"/>
  <c r="AC380" i="1"/>
  <c r="AD380" i="1" s="1"/>
  <c r="AA380" i="1"/>
  <c r="AB380" i="1" s="1"/>
  <c r="BH379" i="1"/>
  <c r="BG379" i="1"/>
  <c r="BF379" i="1"/>
  <c r="BE379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Z379" i="1" s="1"/>
  <c r="AN379" i="1"/>
  <c r="AM379" i="1"/>
  <c r="AL379" i="1"/>
  <c r="AK379" i="1"/>
  <c r="AH379" i="1"/>
  <c r="AF379" i="1"/>
  <c r="AD379" i="1"/>
  <c r="AG379" i="1" s="1"/>
  <c r="AC379" i="1"/>
  <c r="AB379" i="1"/>
  <c r="AA379" i="1"/>
  <c r="BH378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Z378" i="1" s="1"/>
  <c r="AK378" i="1"/>
  <c r="AC378" i="1"/>
  <c r="AD378" i="1" s="1"/>
  <c r="AA378" i="1"/>
  <c r="AB378" i="1" s="1"/>
  <c r="BH377" i="1"/>
  <c r="BG377" i="1"/>
  <c r="BF377" i="1"/>
  <c r="BE377" i="1"/>
  <c r="BD377" i="1"/>
  <c r="BC377" i="1"/>
  <c r="BB377" i="1"/>
  <c r="BA377" i="1"/>
  <c r="AZ377" i="1"/>
  <c r="AY377" i="1"/>
  <c r="AX377" i="1"/>
  <c r="AW377" i="1"/>
  <c r="AV377" i="1"/>
  <c r="AU377" i="1"/>
  <c r="AT377" i="1"/>
  <c r="AS377" i="1"/>
  <c r="AR377" i="1"/>
  <c r="AQ377" i="1"/>
  <c r="AP377" i="1"/>
  <c r="AO377" i="1"/>
  <c r="AN377" i="1"/>
  <c r="AM377" i="1"/>
  <c r="Z377" i="1" s="1"/>
  <c r="AL377" i="1"/>
  <c r="AK377" i="1"/>
  <c r="AH377" i="1"/>
  <c r="AF377" i="1"/>
  <c r="AD377" i="1"/>
  <c r="AE377" i="1" s="1"/>
  <c r="AI377" i="1" s="1"/>
  <c r="S377" i="1" s="1"/>
  <c r="AC377" i="1"/>
  <c r="AB377" i="1"/>
  <c r="AA377" i="1"/>
  <c r="BH376" i="1"/>
  <c r="BG376" i="1"/>
  <c r="BF376" i="1"/>
  <c r="BE376" i="1"/>
  <c r="BD376" i="1"/>
  <c r="BC376" i="1"/>
  <c r="BB376" i="1"/>
  <c r="BA376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Z376" i="1" s="1"/>
  <c r="AC376" i="1"/>
  <c r="AD376" i="1" s="1"/>
  <c r="AA376" i="1"/>
  <c r="AB376" i="1" s="1"/>
  <c r="BH375" i="1"/>
  <c r="BG375" i="1"/>
  <c r="BF375" i="1"/>
  <c r="BE375" i="1"/>
  <c r="BD375" i="1"/>
  <c r="BC375" i="1"/>
  <c r="BB375" i="1"/>
  <c r="BA375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Z375" i="1" s="1"/>
  <c r="AD375" i="1"/>
  <c r="AG375" i="1" s="1"/>
  <c r="AC375" i="1"/>
  <c r="AB375" i="1"/>
  <c r="AH375" i="1" s="1"/>
  <c r="AA375" i="1"/>
  <c r="BH374" i="1"/>
  <c r="BG374" i="1"/>
  <c r="BF374" i="1"/>
  <c r="BE374" i="1"/>
  <c r="BD374" i="1"/>
  <c r="BC374" i="1"/>
  <c r="BB374" i="1"/>
  <c r="BA374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Z374" i="1" s="1"/>
  <c r="AM374" i="1"/>
  <c r="AL374" i="1"/>
  <c r="AK374" i="1"/>
  <c r="AC374" i="1"/>
  <c r="AD374" i="1" s="1"/>
  <c r="AA374" i="1"/>
  <c r="AB374" i="1" s="1"/>
  <c r="BH373" i="1"/>
  <c r="BG373" i="1"/>
  <c r="BF373" i="1"/>
  <c r="BE373" i="1"/>
  <c r="BD373" i="1"/>
  <c r="BC373" i="1"/>
  <c r="BB373" i="1"/>
  <c r="BA373" i="1"/>
  <c r="AZ373" i="1"/>
  <c r="AY373" i="1"/>
  <c r="AX373" i="1"/>
  <c r="AW373" i="1"/>
  <c r="AV373" i="1"/>
  <c r="AU373" i="1"/>
  <c r="AT373" i="1"/>
  <c r="AS373" i="1"/>
  <c r="AR373" i="1"/>
  <c r="AQ373" i="1"/>
  <c r="AP373" i="1"/>
  <c r="AO373" i="1"/>
  <c r="AN373" i="1"/>
  <c r="AM373" i="1"/>
  <c r="AL373" i="1"/>
  <c r="AK373" i="1"/>
  <c r="AH373" i="1"/>
  <c r="AD373" i="1"/>
  <c r="AG373" i="1" s="1"/>
  <c r="AC373" i="1"/>
  <c r="AB373" i="1"/>
  <c r="AF373" i="1" s="1"/>
  <c r="AA373" i="1"/>
  <c r="Z373" i="1"/>
  <c r="BH372" i="1"/>
  <c r="BG372" i="1"/>
  <c r="BF372" i="1"/>
  <c r="BE372" i="1"/>
  <c r="BD372" i="1"/>
  <c r="BC372" i="1"/>
  <c r="BB372" i="1"/>
  <c r="BA372" i="1"/>
  <c r="AZ372" i="1"/>
  <c r="AY372" i="1"/>
  <c r="AX372" i="1"/>
  <c r="AW372" i="1"/>
  <c r="AV372" i="1"/>
  <c r="AU372" i="1"/>
  <c r="AT372" i="1"/>
  <c r="AS372" i="1"/>
  <c r="AR372" i="1"/>
  <c r="AQ372" i="1"/>
  <c r="AP372" i="1"/>
  <c r="AO372" i="1"/>
  <c r="AN372" i="1"/>
  <c r="AM372" i="1"/>
  <c r="AL372" i="1"/>
  <c r="AK372" i="1"/>
  <c r="Z372" i="1" s="1"/>
  <c r="AC372" i="1"/>
  <c r="AD372" i="1" s="1"/>
  <c r="AA372" i="1"/>
  <c r="AB372" i="1" s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Z371" i="1" s="1"/>
  <c r="AN371" i="1"/>
  <c r="AM371" i="1"/>
  <c r="AL371" i="1"/>
  <c r="AK371" i="1"/>
  <c r="AH371" i="1"/>
  <c r="AF371" i="1"/>
  <c r="AD371" i="1"/>
  <c r="AG371" i="1" s="1"/>
  <c r="AC371" i="1"/>
  <c r="AB371" i="1"/>
  <c r="AA371" i="1"/>
  <c r="BH370" i="1"/>
  <c r="BG370" i="1"/>
  <c r="BF370" i="1"/>
  <c r="BE370" i="1"/>
  <c r="BD370" i="1"/>
  <c r="BC370" i="1"/>
  <c r="BB370" i="1"/>
  <c r="BA370" i="1"/>
  <c r="AZ370" i="1"/>
  <c r="AY370" i="1"/>
  <c r="AX370" i="1"/>
  <c r="AW370" i="1"/>
  <c r="AV370" i="1"/>
  <c r="AU370" i="1"/>
  <c r="AT370" i="1"/>
  <c r="AS370" i="1"/>
  <c r="AR370" i="1"/>
  <c r="AQ370" i="1"/>
  <c r="AP370" i="1"/>
  <c r="AO370" i="1"/>
  <c r="AN370" i="1"/>
  <c r="AM370" i="1"/>
  <c r="AL370" i="1"/>
  <c r="Z370" i="1" s="1"/>
  <c r="AK370" i="1"/>
  <c r="AC370" i="1"/>
  <c r="AD370" i="1" s="1"/>
  <c r="AA370" i="1"/>
  <c r="AB370" i="1" s="1"/>
  <c r="BH369" i="1"/>
  <c r="BG369" i="1"/>
  <c r="BF369" i="1"/>
  <c r="BE369" i="1"/>
  <c r="BD369" i="1"/>
  <c r="BC369" i="1"/>
  <c r="BB369" i="1"/>
  <c r="BA369" i="1"/>
  <c r="AZ369" i="1"/>
  <c r="AY369" i="1"/>
  <c r="AX369" i="1"/>
  <c r="AW369" i="1"/>
  <c r="AV369" i="1"/>
  <c r="AU369" i="1"/>
  <c r="AT369" i="1"/>
  <c r="AS369" i="1"/>
  <c r="AR369" i="1"/>
  <c r="AQ369" i="1"/>
  <c r="AP369" i="1"/>
  <c r="AO369" i="1"/>
  <c r="AN369" i="1"/>
  <c r="AM369" i="1"/>
  <c r="Z369" i="1" s="1"/>
  <c r="AL369" i="1"/>
  <c r="AK369" i="1"/>
  <c r="AH369" i="1"/>
  <c r="AF369" i="1"/>
  <c r="AD369" i="1"/>
  <c r="AE369" i="1" s="1"/>
  <c r="AI369" i="1" s="1"/>
  <c r="S369" i="1" s="1"/>
  <c r="AC369" i="1"/>
  <c r="AB369" i="1"/>
  <c r="AA369" i="1"/>
  <c r="BH368" i="1"/>
  <c r="BG368" i="1"/>
  <c r="BF368" i="1"/>
  <c r="BE368" i="1"/>
  <c r="BD368" i="1"/>
  <c r="BC368" i="1"/>
  <c r="BB368" i="1"/>
  <c r="BA368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Z368" i="1" s="1"/>
  <c r="AC368" i="1"/>
  <c r="AD368" i="1" s="1"/>
  <c r="AA368" i="1"/>
  <c r="AB368" i="1" s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Z367" i="1" s="1"/>
  <c r="AD367" i="1"/>
  <c r="AG367" i="1" s="1"/>
  <c r="AC367" i="1"/>
  <c r="AB367" i="1"/>
  <c r="AH367" i="1" s="1"/>
  <c r="AA367" i="1"/>
  <c r="BH366" i="1"/>
  <c r="BG366" i="1"/>
  <c r="BF366" i="1"/>
  <c r="BE366" i="1"/>
  <c r="BD366" i="1"/>
  <c r="BC366" i="1"/>
  <c r="BB366" i="1"/>
  <c r="BA366" i="1"/>
  <c r="AZ366" i="1"/>
  <c r="AY366" i="1"/>
  <c r="AX366" i="1"/>
  <c r="AW366" i="1"/>
  <c r="AV366" i="1"/>
  <c r="AU366" i="1"/>
  <c r="AT366" i="1"/>
  <c r="AS366" i="1"/>
  <c r="AR366" i="1"/>
  <c r="AQ366" i="1"/>
  <c r="AP366" i="1"/>
  <c r="AO366" i="1"/>
  <c r="AN366" i="1"/>
  <c r="Z366" i="1" s="1"/>
  <c r="AM366" i="1"/>
  <c r="AL366" i="1"/>
  <c r="AK366" i="1"/>
  <c r="AC366" i="1"/>
  <c r="AD366" i="1" s="1"/>
  <c r="AA366" i="1"/>
  <c r="AB366" i="1" s="1"/>
  <c r="BH365" i="1"/>
  <c r="BG365" i="1"/>
  <c r="BF365" i="1"/>
  <c r="BE365" i="1"/>
  <c r="BD365" i="1"/>
  <c r="BC365" i="1"/>
  <c r="BB365" i="1"/>
  <c r="BA365" i="1"/>
  <c r="AZ365" i="1"/>
  <c r="AY365" i="1"/>
  <c r="AX365" i="1"/>
  <c r="AW365" i="1"/>
  <c r="AV365" i="1"/>
  <c r="AU365" i="1"/>
  <c r="AT365" i="1"/>
  <c r="AS365" i="1"/>
  <c r="AR365" i="1"/>
  <c r="AQ365" i="1"/>
  <c r="AP365" i="1"/>
  <c r="AO365" i="1"/>
  <c r="AN365" i="1"/>
  <c r="AM365" i="1"/>
  <c r="AL365" i="1"/>
  <c r="AK365" i="1"/>
  <c r="AH365" i="1"/>
  <c r="AD365" i="1"/>
  <c r="AG365" i="1" s="1"/>
  <c r="AC365" i="1"/>
  <c r="AB365" i="1"/>
  <c r="AF365" i="1" s="1"/>
  <c r="AA365" i="1"/>
  <c r="Z365" i="1"/>
  <c r="BH364" i="1"/>
  <c r="BG364" i="1"/>
  <c r="BF364" i="1"/>
  <c r="BE364" i="1"/>
  <c r="BD364" i="1"/>
  <c r="BC364" i="1"/>
  <c r="BB364" i="1"/>
  <c r="BA364" i="1"/>
  <c r="AZ364" i="1"/>
  <c r="AY364" i="1"/>
  <c r="AX364" i="1"/>
  <c r="AW364" i="1"/>
  <c r="AV364" i="1"/>
  <c r="AU364" i="1"/>
  <c r="AT364" i="1"/>
  <c r="AS364" i="1"/>
  <c r="AR364" i="1"/>
  <c r="AQ364" i="1"/>
  <c r="AP364" i="1"/>
  <c r="AO364" i="1"/>
  <c r="AN364" i="1"/>
  <c r="AM364" i="1"/>
  <c r="AL364" i="1"/>
  <c r="AK364" i="1"/>
  <c r="Z364" i="1" s="1"/>
  <c r="AC364" i="1"/>
  <c r="AD364" i="1" s="1"/>
  <c r="AA364" i="1"/>
  <c r="AB364" i="1" s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Z363" i="1" s="1"/>
  <c r="AN363" i="1"/>
  <c r="AM363" i="1"/>
  <c r="AL363" i="1"/>
  <c r="AK363" i="1"/>
  <c r="AH363" i="1"/>
  <c r="AF363" i="1"/>
  <c r="AD363" i="1"/>
  <c r="AG363" i="1" s="1"/>
  <c r="AC363" i="1"/>
  <c r="AB363" i="1"/>
  <c r="AA363" i="1"/>
  <c r="BH362" i="1"/>
  <c r="BG362" i="1"/>
  <c r="BF362" i="1"/>
  <c r="BE362" i="1"/>
  <c r="BD362" i="1"/>
  <c r="BC362" i="1"/>
  <c r="BB362" i="1"/>
  <c r="BA362" i="1"/>
  <c r="AZ362" i="1"/>
  <c r="AY362" i="1"/>
  <c r="AX362" i="1"/>
  <c r="AW362" i="1"/>
  <c r="AV362" i="1"/>
  <c r="AU362" i="1"/>
  <c r="AT362" i="1"/>
  <c r="AS362" i="1"/>
  <c r="AR362" i="1"/>
  <c r="AQ362" i="1"/>
  <c r="AP362" i="1"/>
  <c r="AO362" i="1"/>
  <c r="AN362" i="1"/>
  <c r="AM362" i="1"/>
  <c r="AL362" i="1"/>
  <c r="Z362" i="1" s="1"/>
  <c r="AK362" i="1"/>
  <c r="AC362" i="1"/>
  <c r="AD362" i="1" s="1"/>
  <c r="AA362" i="1"/>
  <c r="AB362" i="1" s="1"/>
  <c r="BH361" i="1"/>
  <c r="BG361" i="1"/>
  <c r="BF361" i="1"/>
  <c r="BE361" i="1"/>
  <c r="BD361" i="1"/>
  <c r="BC361" i="1"/>
  <c r="BB361" i="1"/>
  <c r="BA361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Z361" i="1" s="1"/>
  <c r="AL361" i="1"/>
  <c r="AK361" i="1"/>
  <c r="AH361" i="1"/>
  <c r="AF361" i="1"/>
  <c r="AD361" i="1"/>
  <c r="AE361" i="1" s="1"/>
  <c r="AI361" i="1" s="1"/>
  <c r="S361" i="1" s="1"/>
  <c r="AC361" i="1"/>
  <c r="AB361" i="1"/>
  <c r="AA361" i="1"/>
  <c r="BH360" i="1"/>
  <c r="BG360" i="1"/>
  <c r="BF360" i="1"/>
  <c r="BE360" i="1"/>
  <c r="BD360" i="1"/>
  <c r="BC360" i="1"/>
  <c r="BB360" i="1"/>
  <c r="BA360" i="1"/>
  <c r="AZ360" i="1"/>
  <c r="AY360" i="1"/>
  <c r="AX360" i="1"/>
  <c r="AW360" i="1"/>
  <c r="AV360" i="1"/>
  <c r="AU360" i="1"/>
  <c r="AT360" i="1"/>
  <c r="AS360" i="1"/>
  <c r="AR360" i="1"/>
  <c r="AQ360" i="1"/>
  <c r="AP360" i="1"/>
  <c r="AO360" i="1"/>
  <c r="AN360" i="1"/>
  <c r="AM360" i="1"/>
  <c r="AL360" i="1"/>
  <c r="AK360" i="1"/>
  <c r="Z360" i="1" s="1"/>
  <c r="AC360" i="1"/>
  <c r="AD360" i="1" s="1"/>
  <c r="AA360" i="1"/>
  <c r="AB360" i="1" s="1"/>
  <c r="BH359" i="1"/>
  <c r="BG359" i="1"/>
  <c r="BF359" i="1"/>
  <c r="BE359" i="1"/>
  <c r="BD359" i="1"/>
  <c r="BC359" i="1"/>
  <c r="BB359" i="1"/>
  <c r="BA359" i="1"/>
  <c r="AZ359" i="1"/>
  <c r="AY359" i="1"/>
  <c r="AX359" i="1"/>
  <c r="AW359" i="1"/>
  <c r="AV359" i="1"/>
  <c r="AU359" i="1"/>
  <c r="AT359" i="1"/>
  <c r="AS359" i="1"/>
  <c r="AR359" i="1"/>
  <c r="AQ359" i="1"/>
  <c r="AP359" i="1"/>
  <c r="AO359" i="1"/>
  <c r="AN359" i="1"/>
  <c r="AM359" i="1"/>
  <c r="AL359" i="1"/>
  <c r="AK359" i="1"/>
  <c r="Z359" i="1" s="1"/>
  <c r="AD359" i="1"/>
  <c r="AG359" i="1" s="1"/>
  <c r="AC359" i="1"/>
  <c r="AB359" i="1"/>
  <c r="AH359" i="1" s="1"/>
  <c r="AA359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Z358" i="1" s="1"/>
  <c r="AM358" i="1"/>
  <c r="AL358" i="1"/>
  <c r="AK358" i="1"/>
  <c r="AG358" i="1"/>
  <c r="AE358" i="1"/>
  <c r="AI358" i="1" s="1"/>
  <c r="S358" i="1" s="1"/>
  <c r="AD358" i="1"/>
  <c r="AC358" i="1"/>
  <c r="AA358" i="1"/>
  <c r="AB358" i="1" s="1"/>
  <c r="BH357" i="1"/>
  <c r="BG357" i="1"/>
  <c r="BF357" i="1"/>
  <c r="BE357" i="1"/>
  <c r="BD357" i="1"/>
  <c r="BC357" i="1"/>
  <c r="BB357" i="1"/>
  <c r="BA357" i="1"/>
  <c r="AZ357" i="1"/>
  <c r="AY357" i="1"/>
  <c r="AX357" i="1"/>
  <c r="AW357" i="1"/>
  <c r="AV357" i="1"/>
  <c r="AU357" i="1"/>
  <c r="AT357" i="1"/>
  <c r="AS357" i="1"/>
  <c r="AR357" i="1"/>
  <c r="AQ357" i="1"/>
  <c r="AP357" i="1"/>
  <c r="AO357" i="1"/>
  <c r="AN357" i="1"/>
  <c r="AM357" i="1"/>
  <c r="AL357" i="1"/>
  <c r="AK357" i="1"/>
  <c r="AH357" i="1"/>
  <c r="AD357" i="1"/>
  <c r="AG357" i="1" s="1"/>
  <c r="AC357" i="1"/>
  <c r="AB357" i="1"/>
  <c r="AF357" i="1" s="1"/>
  <c r="AA357" i="1"/>
  <c r="Z357" i="1"/>
  <c r="BH356" i="1"/>
  <c r="BG356" i="1"/>
  <c r="BF356" i="1"/>
  <c r="BE356" i="1"/>
  <c r="BD356" i="1"/>
  <c r="BC356" i="1"/>
  <c r="BB356" i="1"/>
  <c r="BA356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Z356" i="1" s="1"/>
  <c r="AC356" i="1"/>
  <c r="AD356" i="1" s="1"/>
  <c r="AA356" i="1"/>
  <c r="AB356" i="1" s="1"/>
  <c r="BH355" i="1"/>
  <c r="BG355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Z355" i="1" s="1"/>
  <c r="AN355" i="1"/>
  <c r="AM355" i="1"/>
  <c r="AL355" i="1"/>
  <c r="AK355" i="1"/>
  <c r="AH355" i="1"/>
  <c r="AF355" i="1"/>
  <c r="AD355" i="1"/>
  <c r="AG355" i="1" s="1"/>
  <c r="AC355" i="1"/>
  <c r="AB355" i="1"/>
  <c r="AA355" i="1"/>
  <c r="BH354" i="1"/>
  <c r="BG354" i="1"/>
  <c r="BF354" i="1"/>
  <c r="BE354" i="1"/>
  <c r="BD354" i="1"/>
  <c r="BC354" i="1"/>
  <c r="BB354" i="1"/>
  <c r="BA354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Z354" i="1" s="1"/>
  <c r="AK354" i="1"/>
  <c r="AC354" i="1"/>
  <c r="AD354" i="1" s="1"/>
  <c r="AA354" i="1"/>
  <c r="AB354" i="1" s="1"/>
  <c r="BH353" i="1"/>
  <c r="BG353" i="1"/>
  <c r="BF353" i="1"/>
  <c r="BE353" i="1"/>
  <c r="BD353" i="1"/>
  <c r="BC353" i="1"/>
  <c r="BB353" i="1"/>
  <c r="BA353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Z353" i="1" s="1"/>
  <c r="AL353" i="1"/>
  <c r="AK353" i="1"/>
  <c r="AH353" i="1"/>
  <c r="AF353" i="1"/>
  <c r="AD353" i="1"/>
  <c r="AC353" i="1"/>
  <c r="AB353" i="1"/>
  <c r="AA353" i="1"/>
  <c r="BH352" i="1"/>
  <c r="BG352" i="1"/>
  <c r="BF352" i="1"/>
  <c r="BE352" i="1"/>
  <c r="BD352" i="1"/>
  <c r="BC352" i="1"/>
  <c r="BB352" i="1"/>
  <c r="BA352" i="1"/>
  <c r="AZ352" i="1"/>
  <c r="AY352" i="1"/>
  <c r="AX352" i="1"/>
  <c r="AW352" i="1"/>
  <c r="AV352" i="1"/>
  <c r="AU352" i="1"/>
  <c r="AT352" i="1"/>
  <c r="AS352" i="1"/>
  <c r="AR352" i="1"/>
  <c r="AQ352" i="1"/>
  <c r="AP352" i="1"/>
  <c r="AO352" i="1"/>
  <c r="AN352" i="1"/>
  <c r="AM352" i="1"/>
  <c r="AL352" i="1"/>
  <c r="AK352" i="1"/>
  <c r="Z352" i="1" s="1"/>
  <c r="AC352" i="1"/>
  <c r="AD352" i="1" s="1"/>
  <c r="AE352" i="1" s="1"/>
  <c r="AI352" i="1" s="1"/>
  <c r="S352" i="1" s="1"/>
  <c r="AA352" i="1"/>
  <c r="AB352" i="1" s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Z351" i="1" s="1"/>
  <c r="AD351" i="1"/>
  <c r="AG351" i="1" s="1"/>
  <c r="AC351" i="1"/>
  <c r="AB351" i="1"/>
  <c r="AA351" i="1"/>
  <c r="BH350" i="1"/>
  <c r="BG350" i="1"/>
  <c r="BF350" i="1"/>
  <c r="BE350" i="1"/>
  <c r="BD350" i="1"/>
  <c r="BC350" i="1"/>
  <c r="BB350" i="1"/>
  <c r="BA350" i="1"/>
  <c r="AZ350" i="1"/>
  <c r="AY350" i="1"/>
  <c r="AX350" i="1"/>
  <c r="AW350" i="1"/>
  <c r="AV350" i="1"/>
  <c r="AU350" i="1"/>
  <c r="AT350" i="1"/>
  <c r="AS350" i="1"/>
  <c r="AR350" i="1"/>
  <c r="AQ350" i="1"/>
  <c r="AP350" i="1"/>
  <c r="AO350" i="1"/>
  <c r="AN350" i="1"/>
  <c r="Z350" i="1" s="1"/>
  <c r="AM350" i="1"/>
  <c r="AL350" i="1"/>
  <c r="AK350" i="1"/>
  <c r="AG350" i="1"/>
  <c r="AE350" i="1"/>
  <c r="AI350" i="1" s="1"/>
  <c r="S350" i="1" s="1"/>
  <c r="AD350" i="1"/>
  <c r="AC350" i="1"/>
  <c r="AA350" i="1"/>
  <c r="AB350" i="1" s="1"/>
  <c r="BH349" i="1"/>
  <c r="BG349" i="1"/>
  <c r="BF349" i="1"/>
  <c r="BE349" i="1"/>
  <c r="BD349" i="1"/>
  <c r="BC349" i="1"/>
  <c r="BB349" i="1"/>
  <c r="BA349" i="1"/>
  <c r="AZ349" i="1"/>
  <c r="AY349" i="1"/>
  <c r="AX349" i="1"/>
  <c r="AW349" i="1"/>
  <c r="AV349" i="1"/>
  <c r="AU349" i="1"/>
  <c r="AT349" i="1"/>
  <c r="AS349" i="1"/>
  <c r="AR349" i="1"/>
  <c r="AQ349" i="1"/>
  <c r="Z349" i="1" s="1"/>
  <c r="AP349" i="1"/>
  <c r="AO349" i="1"/>
  <c r="AN349" i="1"/>
  <c r="AM349" i="1"/>
  <c r="AL349" i="1"/>
  <c r="AK349" i="1"/>
  <c r="AH349" i="1"/>
  <c r="AD349" i="1"/>
  <c r="AG349" i="1" s="1"/>
  <c r="AC349" i="1"/>
  <c r="AB349" i="1"/>
  <c r="AF349" i="1" s="1"/>
  <c r="AA349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C348" i="1"/>
  <c r="AD348" i="1" s="1"/>
  <c r="AA348" i="1"/>
  <c r="AB348" i="1" s="1"/>
  <c r="BH347" i="1"/>
  <c r="BG347" i="1"/>
  <c r="BF347" i="1"/>
  <c r="BE347" i="1"/>
  <c r="BD347" i="1"/>
  <c r="BC347" i="1"/>
  <c r="BB347" i="1"/>
  <c r="BA347" i="1"/>
  <c r="AZ347" i="1"/>
  <c r="AY347" i="1"/>
  <c r="AX347" i="1"/>
  <c r="AW347" i="1"/>
  <c r="AV347" i="1"/>
  <c r="AU347" i="1"/>
  <c r="AT347" i="1"/>
  <c r="AS347" i="1"/>
  <c r="AR347" i="1"/>
  <c r="AQ347" i="1"/>
  <c r="AP347" i="1"/>
  <c r="AO347" i="1"/>
  <c r="AN347" i="1"/>
  <c r="AM347" i="1"/>
  <c r="AL347" i="1"/>
  <c r="AK347" i="1"/>
  <c r="Z347" i="1" s="1"/>
  <c r="AI347" i="1"/>
  <c r="S347" i="1" s="1"/>
  <c r="AF347" i="1"/>
  <c r="AE347" i="1"/>
  <c r="AD347" i="1"/>
  <c r="AG347" i="1" s="1"/>
  <c r="AC347" i="1"/>
  <c r="AB347" i="1"/>
  <c r="AH347" i="1" s="1"/>
  <c r="AA347" i="1"/>
  <c r="BH346" i="1"/>
  <c r="BG346" i="1"/>
  <c r="BF346" i="1"/>
  <c r="BE346" i="1"/>
  <c r="BD346" i="1"/>
  <c r="BC346" i="1"/>
  <c r="BB346" i="1"/>
  <c r="BA346" i="1"/>
  <c r="AZ346" i="1"/>
  <c r="AY346" i="1"/>
  <c r="AX346" i="1"/>
  <c r="AW346" i="1"/>
  <c r="AV346" i="1"/>
  <c r="AU346" i="1"/>
  <c r="AT346" i="1"/>
  <c r="AS346" i="1"/>
  <c r="AR346" i="1"/>
  <c r="AQ346" i="1"/>
  <c r="AP346" i="1"/>
  <c r="AO346" i="1"/>
  <c r="AN346" i="1"/>
  <c r="AM346" i="1"/>
  <c r="AL346" i="1"/>
  <c r="AK346" i="1"/>
  <c r="AC346" i="1"/>
  <c r="AD346" i="1" s="1"/>
  <c r="AA346" i="1"/>
  <c r="AB346" i="1" s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Z345" i="1" s="1"/>
  <c r="AL345" i="1"/>
  <c r="AK345" i="1"/>
  <c r="AH345" i="1"/>
  <c r="AF345" i="1"/>
  <c r="AD345" i="1"/>
  <c r="AC345" i="1"/>
  <c r="AB345" i="1"/>
  <c r="AA345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Z344" i="1" s="1"/>
  <c r="AG344" i="1"/>
  <c r="AC344" i="1"/>
  <c r="AD344" i="1" s="1"/>
  <c r="AE344" i="1" s="1"/>
  <c r="AI344" i="1" s="1"/>
  <c r="AA344" i="1"/>
  <c r="AB344" i="1" s="1"/>
  <c r="S344" i="1"/>
  <c r="BH343" i="1"/>
  <c r="BG343" i="1"/>
  <c r="BF343" i="1"/>
  <c r="BE343" i="1"/>
  <c r="BD343" i="1"/>
  <c r="BC343" i="1"/>
  <c r="BB343" i="1"/>
  <c r="BA343" i="1"/>
  <c r="AZ343" i="1"/>
  <c r="AY343" i="1"/>
  <c r="AX343" i="1"/>
  <c r="AW343" i="1"/>
  <c r="AV343" i="1"/>
  <c r="AU343" i="1"/>
  <c r="AT343" i="1"/>
  <c r="AS343" i="1"/>
  <c r="AR343" i="1"/>
  <c r="AQ343" i="1"/>
  <c r="AP343" i="1"/>
  <c r="AO343" i="1"/>
  <c r="AN343" i="1"/>
  <c r="AM343" i="1"/>
  <c r="AL343" i="1"/>
  <c r="AK343" i="1"/>
  <c r="Z343" i="1" s="1"/>
  <c r="AD343" i="1"/>
  <c r="AG343" i="1" s="1"/>
  <c r="AC343" i="1"/>
  <c r="AB343" i="1"/>
  <c r="AA343" i="1"/>
  <c r="BH342" i="1"/>
  <c r="BG342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Z342" i="1" s="1"/>
  <c r="AM342" i="1"/>
  <c r="AL342" i="1"/>
  <c r="AK342" i="1"/>
  <c r="AG342" i="1"/>
  <c r="AE342" i="1"/>
  <c r="AI342" i="1" s="1"/>
  <c r="S342" i="1" s="1"/>
  <c r="AD342" i="1"/>
  <c r="AC342" i="1"/>
  <c r="AA342" i="1"/>
  <c r="AB342" i="1" s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H341" i="1"/>
  <c r="AD341" i="1"/>
  <c r="AG341" i="1" s="1"/>
  <c r="AC341" i="1"/>
  <c r="AB341" i="1"/>
  <c r="AF341" i="1" s="1"/>
  <c r="AA341" i="1"/>
  <c r="Z341" i="1"/>
  <c r="BH340" i="1"/>
  <c r="BG340" i="1"/>
  <c r="BF340" i="1"/>
  <c r="BE340" i="1"/>
  <c r="BD340" i="1"/>
  <c r="BC340" i="1"/>
  <c r="BB340" i="1"/>
  <c r="BA340" i="1"/>
  <c r="AZ340" i="1"/>
  <c r="AY340" i="1"/>
  <c r="AX340" i="1"/>
  <c r="AW340" i="1"/>
  <c r="AV340" i="1"/>
  <c r="AU340" i="1"/>
  <c r="AT340" i="1"/>
  <c r="AS340" i="1"/>
  <c r="AR340" i="1"/>
  <c r="AQ340" i="1"/>
  <c r="AP340" i="1"/>
  <c r="AO340" i="1"/>
  <c r="AN340" i="1"/>
  <c r="AM340" i="1"/>
  <c r="AL340" i="1"/>
  <c r="AK340" i="1"/>
  <c r="Z340" i="1" s="1"/>
  <c r="AF340" i="1"/>
  <c r="AC340" i="1"/>
  <c r="AD340" i="1" s="1"/>
  <c r="AB340" i="1"/>
  <c r="AH340" i="1" s="1"/>
  <c r="AA340" i="1"/>
  <c r="BH339" i="1"/>
  <c r="BG339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I339" i="1"/>
  <c r="S339" i="1" s="1"/>
  <c r="AF339" i="1"/>
  <c r="AE339" i="1"/>
  <c r="AD339" i="1"/>
  <c r="AG339" i="1" s="1"/>
  <c r="AC339" i="1"/>
  <c r="AB339" i="1"/>
  <c r="AH339" i="1" s="1"/>
  <c r="AA339" i="1"/>
  <c r="BH338" i="1"/>
  <c r="BG338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Z338" i="1" s="1"/>
  <c r="AK338" i="1"/>
  <c r="AC338" i="1"/>
  <c r="AD338" i="1" s="1"/>
  <c r="AA338" i="1"/>
  <c r="AB338" i="1" s="1"/>
  <c r="BH337" i="1"/>
  <c r="BG337" i="1"/>
  <c r="BF337" i="1"/>
  <c r="BE337" i="1"/>
  <c r="BD337" i="1"/>
  <c r="BC337" i="1"/>
  <c r="BB337" i="1"/>
  <c r="BA337" i="1"/>
  <c r="AZ337" i="1"/>
  <c r="AY337" i="1"/>
  <c r="AX337" i="1"/>
  <c r="AW337" i="1"/>
  <c r="AV337" i="1"/>
  <c r="AU337" i="1"/>
  <c r="AT337" i="1"/>
  <c r="AS337" i="1"/>
  <c r="AR337" i="1"/>
  <c r="AQ337" i="1"/>
  <c r="AP337" i="1"/>
  <c r="AO337" i="1"/>
  <c r="AN337" i="1"/>
  <c r="AM337" i="1"/>
  <c r="Z337" i="1" s="1"/>
  <c r="AL337" i="1"/>
  <c r="AK337" i="1"/>
  <c r="AH337" i="1"/>
  <c r="AF337" i="1"/>
  <c r="AD337" i="1"/>
  <c r="AC337" i="1"/>
  <c r="AB337" i="1"/>
  <c r="AA337" i="1"/>
  <c r="BH336" i="1"/>
  <c r="BG336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Z336" i="1" s="1"/>
  <c r="AC336" i="1"/>
  <c r="AD336" i="1" s="1"/>
  <c r="AE336" i="1" s="1"/>
  <c r="AI336" i="1" s="1"/>
  <c r="S336" i="1" s="1"/>
  <c r="AA336" i="1"/>
  <c r="AB336" i="1" s="1"/>
  <c r="BH335" i="1"/>
  <c r="BG335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Z335" i="1" s="1"/>
  <c r="AD335" i="1"/>
  <c r="AG335" i="1" s="1"/>
  <c r="AC335" i="1"/>
  <c r="AB335" i="1"/>
  <c r="AA335" i="1"/>
  <c r="BH334" i="1"/>
  <c r="BG334" i="1"/>
  <c r="BF334" i="1"/>
  <c r="BE334" i="1"/>
  <c r="BD334" i="1"/>
  <c r="BC334" i="1"/>
  <c r="BB334" i="1"/>
  <c r="BA334" i="1"/>
  <c r="AZ334" i="1"/>
  <c r="AY334" i="1"/>
  <c r="AX334" i="1"/>
  <c r="AW334" i="1"/>
  <c r="AV334" i="1"/>
  <c r="AU334" i="1"/>
  <c r="AT334" i="1"/>
  <c r="AS334" i="1"/>
  <c r="AR334" i="1"/>
  <c r="AQ334" i="1"/>
  <c r="AP334" i="1"/>
  <c r="AO334" i="1"/>
  <c r="AN334" i="1"/>
  <c r="AM334" i="1"/>
  <c r="AL334" i="1"/>
  <c r="AK334" i="1"/>
  <c r="Z334" i="1" s="1"/>
  <c r="AG334" i="1"/>
  <c r="AE334" i="1"/>
  <c r="AI334" i="1" s="1"/>
  <c r="S334" i="1" s="1"/>
  <c r="AD334" i="1"/>
  <c r="AC334" i="1"/>
  <c r="AA334" i="1"/>
  <c r="AB334" i="1" s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H333" i="1"/>
  <c r="AD333" i="1"/>
  <c r="AG333" i="1" s="1"/>
  <c r="AC333" i="1"/>
  <c r="AB333" i="1"/>
  <c r="AF333" i="1" s="1"/>
  <c r="AA333" i="1"/>
  <c r="Z333" i="1"/>
  <c r="BH332" i="1"/>
  <c r="BG332" i="1"/>
  <c r="BF332" i="1"/>
  <c r="BE332" i="1"/>
  <c r="BD332" i="1"/>
  <c r="BC332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Z332" i="1" s="1"/>
  <c r="AK332" i="1"/>
  <c r="AC332" i="1"/>
  <c r="AD332" i="1" s="1"/>
  <c r="AA332" i="1"/>
  <c r="AB332" i="1" s="1"/>
  <c r="BH331" i="1"/>
  <c r="BG331" i="1"/>
  <c r="BF331" i="1"/>
  <c r="BE331" i="1"/>
  <c r="BD331" i="1"/>
  <c r="BC331" i="1"/>
  <c r="BB331" i="1"/>
  <c r="BA331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F331" i="1"/>
  <c r="AC331" i="1"/>
  <c r="AD331" i="1" s="1"/>
  <c r="AB331" i="1"/>
  <c r="AH331" i="1" s="1"/>
  <c r="AA331" i="1"/>
  <c r="BH330" i="1"/>
  <c r="BG330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C330" i="1"/>
  <c r="AD330" i="1" s="1"/>
  <c r="AA330" i="1"/>
  <c r="AB330" i="1" s="1"/>
  <c r="BH329" i="1"/>
  <c r="BG329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Z329" i="1" s="1"/>
  <c r="AL329" i="1"/>
  <c r="AK329" i="1"/>
  <c r="AD329" i="1"/>
  <c r="AC329" i="1"/>
  <c r="AA329" i="1"/>
  <c r="AB329" i="1" s="1"/>
  <c r="BH328" i="1"/>
  <c r="BG328" i="1"/>
  <c r="BF328" i="1"/>
  <c r="BE328" i="1"/>
  <c r="BD328" i="1"/>
  <c r="BC328" i="1"/>
  <c r="BB328" i="1"/>
  <c r="BA328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C328" i="1"/>
  <c r="AD328" i="1" s="1"/>
  <c r="AE328" i="1" s="1"/>
  <c r="AI328" i="1" s="1"/>
  <c r="S328" i="1" s="1"/>
  <c r="AA328" i="1"/>
  <c r="AB328" i="1" s="1"/>
  <c r="BH327" i="1"/>
  <c r="BG327" i="1"/>
  <c r="BF327" i="1"/>
  <c r="BE327" i="1"/>
  <c r="BD327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Z327" i="1" s="1"/>
  <c r="AG327" i="1"/>
  <c r="AD327" i="1"/>
  <c r="AE327" i="1" s="1"/>
  <c r="AI327" i="1" s="1"/>
  <c r="S327" i="1" s="1"/>
  <c r="AC327" i="1"/>
  <c r="AB327" i="1"/>
  <c r="AA327" i="1"/>
  <c r="BH326" i="1"/>
  <c r="BG326" i="1"/>
  <c r="BF326" i="1"/>
  <c r="BE326" i="1"/>
  <c r="BD326" i="1"/>
  <c r="BC326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Z326" i="1" s="1"/>
  <c r="AG326" i="1"/>
  <c r="AE326" i="1"/>
  <c r="AI326" i="1" s="1"/>
  <c r="S326" i="1" s="1"/>
  <c r="AD326" i="1"/>
  <c r="AC326" i="1"/>
  <c r="AA326" i="1"/>
  <c r="AB326" i="1" s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H325" i="1"/>
  <c r="AD325" i="1"/>
  <c r="AG325" i="1" s="1"/>
  <c r="AC325" i="1"/>
  <c r="AB325" i="1"/>
  <c r="AF325" i="1" s="1"/>
  <c r="AA325" i="1"/>
  <c r="Z325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Z324" i="1" s="1"/>
  <c r="AK324" i="1"/>
  <c r="AC324" i="1"/>
  <c r="AD324" i="1" s="1"/>
  <c r="AA324" i="1"/>
  <c r="AB324" i="1" s="1"/>
  <c r="BH323" i="1"/>
  <c r="BG323" i="1"/>
  <c r="BF323" i="1"/>
  <c r="BE323" i="1"/>
  <c r="BD323" i="1"/>
  <c r="BC323" i="1"/>
  <c r="BB323" i="1"/>
  <c r="BA323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F323" i="1"/>
  <c r="AC323" i="1"/>
  <c r="AD323" i="1" s="1"/>
  <c r="AB323" i="1"/>
  <c r="AH323" i="1" s="1"/>
  <c r="AA323" i="1"/>
  <c r="BH322" i="1"/>
  <c r="BG322" i="1"/>
  <c r="BF322" i="1"/>
  <c r="BE322" i="1"/>
  <c r="BD322" i="1"/>
  <c r="BC322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C322" i="1"/>
  <c r="AD322" i="1" s="1"/>
  <c r="AA322" i="1"/>
  <c r="AB322" i="1" s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Z321" i="1" s="1"/>
  <c r="AL321" i="1"/>
  <c r="AK321" i="1"/>
  <c r="AD321" i="1"/>
  <c r="AC321" i="1"/>
  <c r="AA321" i="1"/>
  <c r="AB321" i="1" s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C320" i="1"/>
  <c r="AD320" i="1" s="1"/>
  <c r="AE320" i="1" s="1"/>
  <c r="AI320" i="1" s="1"/>
  <c r="S320" i="1" s="1"/>
  <c r="AA320" i="1"/>
  <c r="AB320" i="1" s="1"/>
  <c r="BH319" i="1"/>
  <c r="BG319" i="1"/>
  <c r="BF319" i="1"/>
  <c r="BE319" i="1"/>
  <c r="BD319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Z319" i="1" s="1"/>
  <c r="AG319" i="1"/>
  <c r="AD319" i="1"/>
  <c r="AE319" i="1" s="1"/>
  <c r="AI319" i="1" s="1"/>
  <c r="S319" i="1" s="1"/>
  <c r="AC319" i="1"/>
  <c r="AB319" i="1"/>
  <c r="AA319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Z318" i="1" s="1"/>
  <c r="AG318" i="1"/>
  <c r="AE318" i="1"/>
  <c r="AI318" i="1" s="1"/>
  <c r="S318" i="1" s="1"/>
  <c r="AD318" i="1"/>
  <c r="AC318" i="1"/>
  <c r="AA318" i="1"/>
  <c r="AB318" i="1" s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H317" i="1"/>
  <c r="AD317" i="1"/>
  <c r="AG317" i="1" s="1"/>
  <c r="AC317" i="1"/>
  <c r="AB317" i="1"/>
  <c r="AF317" i="1" s="1"/>
  <c r="AA317" i="1"/>
  <c r="Z317" i="1"/>
  <c r="BH316" i="1"/>
  <c r="BG316" i="1"/>
  <c r="BF316" i="1"/>
  <c r="BE316" i="1"/>
  <c r="BD316" i="1"/>
  <c r="BC316" i="1"/>
  <c r="BB316" i="1"/>
  <c r="BA316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Z316" i="1" s="1"/>
  <c r="AK316" i="1"/>
  <c r="AC316" i="1"/>
  <c r="AD316" i="1" s="1"/>
  <c r="AA316" i="1"/>
  <c r="AB316" i="1" s="1"/>
  <c r="BH315" i="1"/>
  <c r="BG315" i="1"/>
  <c r="BF315" i="1"/>
  <c r="BE315" i="1"/>
  <c r="BD315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F315" i="1"/>
  <c r="AC315" i="1"/>
  <c r="AD315" i="1" s="1"/>
  <c r="AB315" i="1"/>
  <c r="AH315" i="1" s="1"/>
  <c r="AA315" i="1"/>
  <c r="BH314" i="1"/>
  <c r="BG314" i="1"/>
  <c r="BF314" i="1"/>
  <c r="BE314" i="1"/>
  <c r="BD314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C314" i="1"/>
  <c r="AD314" i="1" s="1"/>
  <c r="AA314" i="1"/>
  <c r="AB314" i="1" s="1"/>
  <c r="BH313" i="1"/>
  <c r="BG313" i="1"/>
  <c r="BF313" i="1"/>
  <c r="BE313" i="1"/>
  <c r="BD313" i="1"/>
  <c r="BC313" i="1"/>
  <c r="BB313" i="1"/>
  <c r="BA313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Z313" i="1" s="1"/>
  <c r="AL313" i="1"/>
  <c r="AK313" i="1"/>
  <c r="AD313" i="1"/>
  <c r="AC313" i="1"/>
  <c r="AA313" i="1"/>
  <c r="AB313" i="1" s="1"/>
  <c r="BH312" i="1"/>
  <c r="BG312" i="1"/>
  <c r="BF312" i="1"/>
  <c r="BE312" i="1"/>
  <c r="BD312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C312" i="1"/>
  <c r="AD312" i="1" s="1"/>
  <c r="AE312" i="1" s="1"/>
  <c r="AI312" i="1" s="1"/>
  <c r="S312" i="1" s="1"/>
  <c r="AA312" i="1"/>
  <c r="AB312" i="1" s="1"/>
  <c r="BH311" i="1"/>
  <c r="BG311" i="1"/>
  <c r="BF311" i="1"/>
  <c r="BE311" i="1"/>
  <c r="BD311" i="1"/>
  <c r="BC311" i="1"/>
  <c r="BB311" i="1"/>
  <c r="BA311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Z311" i="1" s="1"/>
  <c r="AG311" i="1"/>
  <c r="AD311" i="1"/>
  <c r="AE311" i="1" s="1"/>
  <c r="AI311" i="1" s="1"/>
  <c r="S311" i="1" s="1"/>
  <c r="AC311" i="1"/>
  <c r="AB311" i="1"/>
  <c r="AA311" i="1"/>
  <c r="BH310" i="1"/>
  <c r="BG310" i="1"/>
  <c r="BF310" i="1"/>
  <c r="BE310" i="1"/>
  <c r="BD310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Z310" i="1" s="1"/>
  <c r="AG310" i="1"/>
  <c r="AE310" i="1"/>
  <c r="AI310" i="1" s="1"/>
  <c r="S310" i="1" s="1"/>
  <c r="AD310" i="1"/>
  <c r="AC310" i="1"/>
  <c r="AA310" i="1"/>
  <c r="AB310" i="1" s="1"/>
  <c r="BH309" i="1"/>
  <c r="BG309" i="1"/>
  <c r="BF309" i="1"/>
  <c r="BE309" i="1"/>
  <c r="BD309" i="1"/>
  <c r="BC309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H309" i="1"/>
  <c r="AD309" i="1"/>
  <c r="AG309" i="1" s="1"/>
  <c r="AC309" i="1"/>
  <c r="AB309" i="1"/>
  <c r="AF309" i="1" s="1"/>
  <c r="AA309" i="1"/>
  <c r="Z309" i="1"/>
  <c r="BH308" i="1"/>
  <c r="BG308" i="1"/>
  <c r="BF308" i="1"/>
  <c r="BE308" i="1"/>
  <c r="BD308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Z308" i="1" s="1"/>
  <c r="AK308" i="1"/>
  <c r="AH308" i="1"/>
  <c r="AF308" i="1"/>
  <c r="AC308" i="1"/>
  <c r="AD308" i="1" s="1"/>
  <c r="AB308" i="1"/>
  <c r="AA308" i="1"/>
  <c r="BH307" i="1"/>
  <c r="BG307" i="1"/>
  <c r="BF307" i="1"/>
  <c r="BE307" i="1"/>
  <c r="BD307" i="1"/>
  <c r="BC307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F307" i="1"/>
  <c r="AC307" i="1"/>
  <c r="AD307" i="1" s="1"/>
  <c r="AB307" i="1"/>
  <c r="AH307" i="1" s="1"/>
  <c r="AA307" i="1"/>
  <c r="BH306" i="1"/>
  <c r="BG306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Z306" i="1" s="1"/>
  <c r="AC306" i="1"/>
  <c r="AD306" i="1" s="1"/>
  <c r="AA306" i="1"/>
  <c r="AB306" i="1" s="1"/>
  <c r="BH305" i="1"/>
  <c r="BG305" i="1"/>
  <c r="BF305" i="1"/>
  <c r="BE305" i="1"/>
  <c r="BD305" i="1"/>
  <c r="BC305" i="1"/>
  <c r="BB305" i="1"/>
  <c r="BA305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Z305" i="1" s="1"/>
  <c r="AL305" i="1"/>
  <c r="AK305" i="1"/>
  <c r="AD305" i="1"/>
  <c r="AC305" i="1"/>
  <c r="AA305" i="1"/>
  <c r="AB305" i="1" s="1"/>
  <c r="BH304" i="1"/>
  <c r="BG304" i="1"/>
  <c r="BF304" i="1"/>
  <c r="BE304" i="1"/>
  <c r="BD304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Z304" i="1" s="1"/>
  <c r="AK304" i="1"/>
  <c r="AC304" i="1"/>
  <c r="AD304" i="1" s="1"/>
  <c r="AE304" i="1" s="1"/>
  <c r="AI304" i="1" s="1"/>
  <c r="AA304" i="1"/>
  <c r="AB304" i="1" s="1"/>
  <c r="S304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G303" i="1"/>
  <c r="AF303" i="1"/>
  <c r="AD303" i="1"/>
  <c r="AE303" i="1" s="1"/>
  <c r="AI303" i="1" s="1"/>
  <c r="S303" i="1" s="1"/>
  <c r="AC303" i="1"/>
  <c r="AB303" i="1"/>
  <c r="AH303" i="1" s="1"/>
  <c r="AA303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I302" i="1"/>
  <c r="S302" i="1" s="1"/>
  <c r="AG302" i="1"/>
  <c r="AE302" i="1"/>
  <c r="AD302" i="1"/>
  <c r="AC302" i="1"/>
  <c r="AA302" i="1"/>
  <c r="AB302" i="1" s="1"/>
  <c r="BH301" i="1"/>
  <c r="BG301" i="1"/>
  <c r="BF301" i="1"/>
  <c r="BE301" i="1"/>
  <c r="BD301" i="1"/>
  <c r="BC301" i="1"/>
  <c r="BB301" i="1"/>
  <c r="BA301" i="1"/>
  <c r="AZ301" i="1"/>
  <c r="AY301" i="1"/>
  <c r="AX301" i="1"/>
  <c r="AW301" i="1"/>
  <c r="AV301" i="1"/>
  <c r="AU301" i="1"/>
  <c r="AT301" i="1"/>
  <c r="AS301" i="1"/>
  <c r="AR301" i="1"/>
  <c r="AQ301" i="1"/>
  <c r="Z301" i="1" s="1"/>
  <c r="AP301" i="1"/>
  <c r="AO301" i="1"/>
  <c r="AN301" i="1"/>
  <c r="AM301" i="1"/>
  <c r="AL301" i="1"/>
  <c r="AK301" i="1"/>
  <c r="AH301" i="1"/>
  <c r="AD301" i="1"/>
  <c r="AC301" i="1"/>
  <c r="AB301" i="1"/>
  <c r="AF301" i="1" s="1"/>
  <c r="AA301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H300" i="1"/>
  <c r="AG300" i="1"/>
  <c r="AF300" i="1"/>
  <c r="AC300" i="1"/>
  <c r="AD300" i="1" s="1"/>
  <c r="AE300" i="1" s="1"/>
  <c r="AI300" i="1" s="1"/>
  <c r="S300" i="1" s="1"/>
  <c r="AB300" i="1"/>
  <c r="AA300" i="1"/>
  <c r="BH299" i="1"/>
  <c r="BG299" i="1"/>
  <c r="BF299" i="1"/>
  <c r="BE299" i="1"/>
  <c r="BD299" i="1"/>
  <c r="BC299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C299" i="1"/>
  <c r="AD299" i="1" s="1"/>
  <c r="AB299" i="1"/>
  <c r="AH299" i="1" s="1"/>
  <c r="AA299" i="1"/>
  <c r="BH298" i="1"/>
  <c r="BG298" i="1"/>
  <c r="BF298" i="1"/>
  <c r="BE298" i="1"/>
  <c r="BD298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C298" i="1"/>
  <c r="AD298" i="1" s="1"/>
  <c r="AG298" i="1" s="1"/>
  <c r="AA298" i="1"/>
  <c r="AB298" i="1" s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Z297" i="1" s="1"/>
  <c r="AP297" i="1"/>
  <c r="AO297" i="1"/>
  <c r="AN297" i="1"/>
  <c r="AM297" i="1"/>
  <c r="AL297" i="1"/>
  <c r="AK297" i="1"/>
  <c r="AH297" i="1"/>
  <c r="AD297" i="1"/>
  <c r="AC297" i="1"/>
  <c r="AA297" i="1"/>
  <c r="AB297" i="1" s="1"/>
  <c r="AF297" i="1" s="1"/>
  <c r="BH296" i="1"/>
  <c r="BG296" i="1"/>
  <c r="BF296" i="1"/>
  <c r="BE296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Z296" i="1" s="1"/>
  <c r="AK296" i="1"/>
  <c r="AC296" i="1"/>
  <c r="AD296" i="1" s="1"/>
  <c r="AE296" i="1" s="1"/>
  <c r="AI296" i="1" s="1"/>
  <c r="S296" i="1" s="1"/>
  <c r="AA296" i="1"/>
  <c r="AB296" i="1" s="1"/>
  <c r="BH295" i="1"/>
  <c r="BG295" i="1"/>
  <c r="BF295" i="1"/>
  <c r="BE295" i="1"/>
  <c r="BD295" i="1"/>
  <c r="BC295" i="1"/>
  <c r="BB295" i="1"/>
  <c r="BA295" i="1"/>
  <c r="AZ295" i="1"/>
  <c r="AY295" i="1"/>
  <c r="AX295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G295" i="1"/>
  <c r="AF295" i="1"/>
  <c r="AD295" i="1"/>
  <c r="AE295" i="1" s="1"/>
  <c r="AI295" i="1" s="1"/>
  <c r="S295" i="1" s="1"/>
  <c r="AC295" i="1"/>
  <c r="AB295" i="1"/>
  <c r="AH295" i="1" s="1"/>
  <c r="AA295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Z294" i="1" s="1"/>
  <c r="AG294" i="1"/>
  <c r="AE294" i="1"/>
  <c r="AI294" i="1" s="1"/>
  <c r="S294" i="1" s="1"/>
  <c r="AD294" i="1"/>
  <c r="AC294" i="1"/>
  <c r="AA294" i="1"/>
  <c r="AB294" i="1" s="1"/>
  <c r="BH293" i="1"/>
  <c r="BG293" i="1"/>
  <c r="BF293" i="1"/>
  <c r="BE293" i="1"/>
  <c r="BD293" i="1"/>
  <c r="BC293" i="1"/>
  <c r="BB293" i="1"/>
  <c r="BA293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H293" i="1"/>
  <c r="AD293" i="1"/>
  <c r="AC293" i="1"/>
  <c r="AB293" i="1"/>
  <c r="AF293" i="1" s="1"/>
  <c r="AA293" i="1"/>
  <c r="Z293" i="1"/>
  <c r="BH292" i="1"/>
  <c r="BG292" i="1"/>
  <c r="BF292" i="1"/>
  <c r="BE292" i="1"/>
  <c r="BD292" i="1"/>
  <c r="BC292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Z292" i="1" s="1"/>
  <c r="AK292" i="1"/>
  <c r="AH292" i="1"/>
  <c r="AF292" i="1"/>
  <c r="AC292" i="1"/>
  <c r="AD292" i="1" s="1"/>
  <c r="AE292" i="1" s="1"/>
  <c r="AI292" i="1" s="1"/>
  <c r="AB292" i="1"/>
  <c r="AA292" i="1"/>
  <c r="S292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Z291" i="1" s="1"/>
  <c r="AF291" i="1"/>
  <c r="AC291" i="1"/>
  <c r="AD291" i="1" s="1"/>
  <c r="AB291" i="1"/>
  <c r="AH291" i="1" s="1"/>
  <c r="AA291" i="1"/>
  <c r="BH290" i="1"/>
  <c r="BG290" i="1"/>
  <c r="BF290" i="1"/>
  <c r="BE290" i="1"/>
  <c r="BD290" i="1"/>
  <c r="BC290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C290" i="1"/>
  <c r="AD290" i="1" s="1"/>
  <c r="AG290" i="1" s="1"/>
  <c r="AA290" i="1"/>
  <c r="AB290" i="1" s="1"/>
  <c r="AH290" i="1" s="1"/>
  <c r="BH289" i="1"/>
  <c r="BG289" i="1"/>
  <c r="BF289" i="1"/>
  <c r="BE289" i="1"/>
  <c r="BD289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Z289" i="1" s="1"/>
  <c r="AP289" i="1"/>
  <c r="AO289" i="1"/>
  <c r="AN289" i="1"/>
  <c r="AM289" i="1"/>
  <c r="AL289" i="1"/>
  <c r="AK289" i="1"/>
  <c r="AH289" i="1"/>
  <c r="AD289" i="1"/>
  <c r="AC289" i="1"/>
  <c r="AA289" i="1"/>
  <c r="AB289" i="1" s="1"/>
  <c r="AF289" i="1" s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D288" i="1"/>
  <c r="AE288" i="1" s="1"/>
  <c r="AI288" i="1" s="1"/>
  <c r="S288" i="1" s="1"/>
  <c r="AC288" i="1"/>
  <c r="AA288" i="1"/>
  <c r="AB288" i="1" s="1"/>
  <c r="BH287" i="1"/>
  <c r="BG287" i="1"/>
  <c r="BF287" i="1"/>
  <c r="BE287" i="1"/>
  <c r="BD287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G287" i="1"/>
  <c r="AD287" i="1"/>
  <c r="AE287" i="1" s="1"/>
  <c r="AI287" i="1" s="1"/>
  <c r="AC287" i="1"/>
  <c r="AB287" i="1"/>
  <c r="AH287" i="1" s="1"/>
  <c r="AA287" i="1"/>
  <c r="S287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I286" i="1"/>
  <c r="S286" i="1" s="1"/>
  <c r="AG286" i="1"/>
  <c r="AE286" i="1"/>
  <c r="AD286" i="1"/>
  <c r="AC286" i="1"/>
  <c r="AB286" i="1"/>
  <c r="AA286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H285" i="1"/>
  <c r="AD285" i="1"/>
  <c r="AG285" i="1" s="1"/>
  <c r="AC285" i="1"/>
  <c r="AB285" i="1"/>
  <c r="AF285" i="1" s="1"/>
  <c r="AA285" i="1"/>
  <c r="Z285" i="1"/>
  <c r="BH284" i="1"/>
  <c r="BG284" i="1"/>
  <c r="BF284" i="1"/>
  <c r="BE284" i="1"/>
  <c r="BD284" i="1"/>
  <c r="BC284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H284" i="1"/>
  <c r="AF284" i="1"/>
  <c r="AC284" i="1"/>
  <c r="AD284" i="1" s="1"/>
  <c r="AE284" i="1" s="1"/>
  <c r="AI284" i="1" s="1"/>
  <c r="AB284" i="1"/>
  <c r="AA284" i="1"/>
  <c r="Z284" i="1"/>
  <c r="S284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Z283" i="1" s="1"/>
  <c r="AC283" i="1"/>
  <c r="AD283" i="1" s="1"/>
  <c r="AB283" i="1"/>
  <c r="AH283" i="1" s="1"/>
  <c r="AA283" i="1"/>
  <c r="BH282" i="1"/>
  <c r="BG282" i="1"/>
  <c r="BF282" i="1"/>
  <c r="BE282" i="1"/>
  <c r="BD282" i="1"/>
  <c r="BC282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F282" i="1"/>
  <c r="AC282" i="1"/>
  <c r="AD282" i="1" s="1"/>
  <c r="AG282" i="1" s="1"/>
  <c r="AA282" i="1"/>
  <c r="AB282" i="1" s="1"/>
  <c r="AH282" i="1" s="1"/>
  <c r="BH281" i="1"/>
  <c r="BG281" i="1"/>
  <c r="BF281" i="1"/>
  <c r="BE281" i="1"/>
  <c r="BD281" i="1"/>
  <c r="BC281" i="1"/>
  <c r="BB281" i="1"/>
  <c r="BA281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D281" i="1"/>
  <c r="AC281" i="1"/>
  <c r="AA281" i="1"/>
  <c r="AB281" i="1" s="1"/>
  <c r="AF281" i="1" s="1"/>
  <c r="Z281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C280" i="1"/>
  <c r="AD280" i="1" s="1"/>
  <c r="AA280" i="1"/>
  <c r="AB280" i="1" s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F279" i="1"/>
  <c r="AD279" i="1"/>
  <c r="AE279" i="1" s="1"/>
  <c r="AI279" i="1" s="1"/>
  <c r="S279" i="1" s="1"/>
  <c r="AC279" i="1"/>
  <c r="AB279" i="1"/>
  <c r="AH279" i="1" s="1"/>
  <c r="AA279" i="1"/>
  <c r="BH278" i="1"/>
  <c r="BG278" i="1"/>
  <c r="BF278" i="1"/>
  <c r="BE278" i="1"/>
  <c r="BD278" i="1"/>
  <c r="BC278" i="1"/>
  <c r="BB278" i="1"/>
  <c r="BA278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I278" i="1"/>
  <c r="S278" i="1" s="1"/>
  <c r="AG278" i="1"/>
  <c r="AE278" i="1"/>
  <c r="AD278" i="1"/>
  <c r="AC278" i="1"/>
  <c r="AA278" i="1"/>
  <c r="AB278" i="1" s="1"/>
  <c r="BH277" i="1"/>
  <c r="BG277" i="1"/>
  <c r="BF277" i="1"/>
  <c r="BE277" i="1"/>
  <c r="BD277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Z277" i="1" s="1"/>
  <c r="AM277" i="1"/>
  <c r="AL277" i="1"/>
  <c r="AK277" i="1"/>
  <c r="AD277" i="1"/>
  <c r="AG277" i="1" s="1"/>
  <c r="AC277" i="1"/>
  <c r="AB277" i="1"/>
  <c r="AF277" i="1" s="1"/>
  <c r="AA277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Z276" i="1" s="1"/>
  <c r="AM276" i="1"/>
  <c r="AL276" i="1"/>
  <c r="AK276" i="1"/>
  <c r="AH276" i="1"/>
  <c r="AF276" i="1"/>
  <c r="AC276" i="1"/>
  <c r="AD276" i="1" s="1"/>
  <c r="AB276" i="1"/>
  <c r="AA276" i="1"/>
  <c r="BH275" i="1"/>
  <c r="BG275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Z275" i="1" s="1"/>
  <c r="AF275" i="1"/>
  <c r="AC275" i="1"/>
  <c r="AD275" i="1" s="1"/>
  <c r="AE275" i="1" s="1"/>
  <c r="AI275" i="1" s="1"/>
  <c r="S275" i="1" s="1"/>
  <c r="AB275" i="1"/>
  <c r="AH275" i="1" s="1"/>
  <c r="AA275" i="1"/>
  <c r="BH274" i="1"/>
  <c r="BG274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C274" i="1"/>
  <c r="AD274" i="1" s="1"/>
  <c r="AG274" i="1" s="1"/>
  <c r="AA274" i="1"/>
  <c r="AB274" i="1" s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Z273" i="1" s="1"/>
  <c r="AM273" i="1"/>
  <c r="AL273" i="1"/>
  <c r="AK273" i="1"/>
  <c r="AH273" i="1"/>
  <c r="AD273" i="1"/>
  <c r="AG273" i="1" s="1"/>
  <c r="AC273" i="1"/>
  <c r="AA273" i="1"/>
  <c r="AB273" i="1" s="1"/>
  <c r="AF273" i="1" s="1"/>
  <c r="BH272" i="1"/>
  <c r="BG272" i="1"/>
  <c r="BF272" i="1"/>
  <c r="BE272" i="1"/>
  <c r="BD272" i="1"/>
  <c r="BC272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Z272" i="1" s="1"/>
  <c r="AL272" i="1"/>
  <c r="AK272" i="1"/>
  <c r="AC272" i="1"/>
  <c r="AD272" i="1" s="1"/>
  <c r="AA272" i="1"/>
  <c r="AB272" i="1" s="1"/>
  <c r="AF272" i="1" s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C271" i="1"/>
  <c r="AD271" i="1" s="1"/>
  <c r="AB271" i="1"/>
  <c r="AH271" i="1" s="1"/>
  <c r="AA271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I270" i="1"/>
  <c r="AG270" i="1"/>
  <c r="AE270" i="1"/>
  <c r="AD270" i="1"/>
  <c r="AC270" i="1"/>
  <c r="AB270" i="1"/>
  <c r="AH270" i="1" s="1"/>
  <c r="AA270" i="1"/>
  <c r="S270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Z269" i="1" s="1"/>
  <c r="AM269" i="1"/>
  <c r="AL269" i="1"/>
  <c r="AK269" i="1"/>
  <c r="AD269" i="1"/>
  <c r="AG269" i="1" s="1"/>
  <c r="AC269" i="1"/>
  <c r="AB269" i="1"/>
  <c r="AF269" i="1" s="1"/>
  <c r="AA269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Z268" i="1" s="1"/>
  <c r="AK268" i="1"/>
  <c r="AH268" i="1"/>
  <c r="AF268" i="1"/>
  <c r="AC268" i="1"/>
  <c r="AD268" i="1" s="1"/>
  <c r="AB268" i="1"/>
  <c r="AA268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Z267" i="1" s="1"/>
  <c r="AF267" i="1"/>
  <c r="AC267" i="1"/>
  <c r="AD267" i="1" s="1"/>
  <c r="AE267" i="1" s="1"/>
  <c r="AI267" i="1" s="1"/>
  <c r="S267" i="1" s="1"/>
  <c r="AB267" i="1"/>
  <c r="AH267" i="1" s="1"/>
  <c r="AA267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C266" i="1"/>
  <c r="AD266" i="1" s="1"/>
  <c r="AG266" i="1" s="1"/>
  <c r="AA266" i="1"/>
  <c r="AB266" i="1" s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Z265" i="1" s="1"/>
  <c r="AM265" i="1"/>
  <c r="AL265" i="1"/>
  <c r="AK265" i="1"/>
  <c r="AH265" i="1"/>
  <c r="AD265" i="1"/>
  <c r="AG265" i="1" s="1"/>
  <c r="AC265" i="1"/>
  <c r="AA265" i="1"/>
  <c r="AB265" i="1" s="1"/>
  <c r="AF265" i="1" s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Z264" i="1" s="1"/>
  <c r="AL264" i="1"/>
  <c r="AK264" i="1"/>
  <c r="AC264" i="1"/>
  <c r="AD264" i="1" s="1"/>
  <c r="AA264" i="1"/>
  <c r="AB264" i="1" s="1"/>
  <c r="AF264" i="1" s="1"/>
  <c r="BH263" i="1"/>
  <c r="BG263" i="1"/>
  <c r="BF263" i="1"/>
  <c r="BE263" i="1"/>
  <c r="BD263" i="1"/>
  <c r="BC263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C263" i="1"/>
  <c r="AD263" i="1" s="1"/>
  <c r="AB263" i="1"/>
  <c r="AH263" i="1" s="1"/>
  <c r="AA263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Z262" i="1" s="1"/>
  <c r="AI262" i="1"/>
  <c r="AG262" i="1"/>
  <c r="AE262" i="1"/>
  <c r="AD262" i="1"/>
  <c r="AC262" i="1"/>
  <c r="AA262" i="1"/>
  <c r="AB262" i="1" s="1"/>
  <c r="S262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D261" i="1"/>
  <c r="AG261" i="1" s="1"/>
  <c r="AC261" i="1"/>
  <c r="AB261" i="1"/>
  <c r="AF261" i="1" s="1"/>
  <c r="AA261" i="1"/>
  <c r="Z261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Z260" i="1" s="1"/>
  <c r="AK260" i="1"/>
  <c r="AH260" i="1"/>
  <c r="AF260" i="1"/>
  <c r="AC260" i="1"/>
  <c r="AD260" i="1" s="1"/>
  <c r="AB260" i="1"/>
  <c r="AA260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Z259" i="1" s="1"/>
  <c r="AN259" i="1"/>
  <c r="AM259" i="1"/>
  <c r="AL259" i="1"/>
  <c r="AK259" i="1"/>
  <c r="AI259" i="1"/>
  <c r="AH259" i="1"/>
  <c r="AG259" i="1"/>
  <c r="AC259" i="1"/>
  <c r="AD259" i="1" s="1"/>
  <c r="AE259" i="1" s="1"/>
  <c r="AB259" i="1"/>
  <c r="AF259" i="1" s="1"/>
  <c r="AA259" i="1"/>
  <c r="S259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D258" i="1"/>
  <c r="AG258" i="1" s="1"/>
  <c r="AC258" i="1"/>
  <c r="AA258" i="1"/>
  <c r="AB258" i="1" s="1"/>
  <c r="Z258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Z257" i="1" s="1"/>
  <c r="AK257" i="1"/>
  <c r="AC257" i="1"/>
  <c r="AD257" i="1" s="1"/>
  <c r="AA257" i="1"/>
  <c r="AB257" i="1" s="1"/>
  <c r="AF257" i="1" s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Z256" i="1" s="1"/>
  <c r="AM256" i="1"/>
  <c r="AL256" i="1"/>
  <c r="AK256" i="1"/>
  <c r="AH256" i="1"/>
  <c r="AD256" i="1"/>
  <c r="AG256" i="1" s="1"/>
  <c r="AC256" i="1"/>
  <c r="AB256" i="1"/>
  <c r="AF256" i="1" s="1"/>
  <c r="AA256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Z255" i="1" s="1"/>
  <c r="AO255" i="1"/>
  <c r="AN255" i="1"/>
  <c r="AM255" i="1"/>
  <c r="AL255" i="1"/>
  <c r="AK255" i="1"/>
  <c r="AC255" i="1"/>
  <c r="AD255" i="1" s="1"/>
  <c r="AA255" i="1"/>
  <c r="AB255" i="1" s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Z254" i="1" s="1"/>
  <c r="AC254" i="1"/>
  <c r="AD254" i="1" s="1"/>
  <c r="AB254" i="1"/>
  <c r="AF254" i="1" s="1"/>
  <c r="AA254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Z253" i="1" s="1"/>
  <c r="AC253" i="1"/>
  <c r="AD253" i="1" s="1"/>
  <c r="AA253" i="1"/>
  <c r="AB253" i="1" s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D252" i="1"/>
  <c r="AE252" i="1" s="1"/>
  <c r="AI252" i="1" s="1"/>
  <c r="S252" i="1" s="1"/>
  <c r="AC252" i="1"/>
  <c r="AA252" i="1"/>
  <c r="AB252" i="1" s="1"/>
  <c r="Z252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Z251" i="1" s="1"/>
  <c r="AC251" i="1"/>
  <c r="AD251" i="1" s="1"/>
  <c r="AA251" i="1"/>
  <c r="AB251" i="1" s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Z250" i="1" s="1"/>
  <c r="AG250" i="1"/>
  <c r="AF250" i="1"/>
  <c r="AD250" i="1"/>
  <c r="AE250" i="1" s="1"/>
  <c r="AI250" i="1" s="1"/>
  <c r="S250" i="1" s="1"/>
  <c r="AC250" i="1"/>
  <c r="AB250" i="1"/>
  <c r="AH250" i="1" s="1"/>
  <c r="AA250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Z249" i="1" s="1"/>
  <c r="AC249" i="1"/>
  <c r="AD249" i="1" s="1"/>
  <c r="AA249" i="1"/>
  <c r="AB249" i="1" s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Z248" i="1" s="1"/>
  <c r="AM248" i="1"/>
  <c r="AL248" i="1"/>
  <c r="AK248" i="1"/>
  <c r="AH248" i="1"/>
  <c r="AD248" i="1"/>
  <c r="AG248" i="1" s="1"/>
  <c r="AC248" i="1"/>
  <c r="AB248" i="1"/>
  <c r="AF248" i="1" s="1"/>
  <c r="AA248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Z247" i="1" s="1"/>
  <c r="AO247" i="1"/>
  <c r="AN247" i="1"/>
  <c r="AM247" i="1"/>
  <c r="AL247" i="1"/>
  <c r="AK247" i="1"/>
  <c r="AC247" i="1"/>
  <c r="AD247" i="1" s="1"/>
  <c r="AA247" i="1"/>
  <c r="AB247" i="1" s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Z246" i="1" s="1"/>
  <c r="AC246" i="1"/>
  <c r="AD246" i="1" s="1"/>
  <c r="AB246" i="1"/>
  <c r="AF246" i="1" s="1"/>
  <c r="AA246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Z245" i="1" s="1"/>
  <c r="AC245" i="1"/>
  <c r="AD245" i="1" s="1"/>
  <c r="AA245" i="1"/>
  <c r="AB245" i="1" s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D244" i="1"/>
  <c r="AE244" i="1" s="1"/>
  <c r="AI244" i="1" s="1"/>
  <c r="S244" i="1" s="1"/>
  <c r="AC244" i="1"/>
  <c r="AA244" i="1"/>
  <c r="AB244" i="1" s="1"/>
  <c r="Z244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Z243" i="1" s="1"/>
  <c r="AC243" i="1"/>
  <c r="AD243" i="1" s="1"/>
  <c r="AA243" i="1"/>
  <c r="AB243" i="1" s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Z242" i="1" s="1"/>
  <c r="AG242" i="1"/>
  <c r="AF242" i="1"/>
  <c r="AD242" i="1"/>
  <c r="AE242" i="1" s="1"/>
  <c r="AI242" i="1" s="1"/>
  <c r="S242" i="1" s="1"/>
  <c r="AC242" i="1"/>
  <c r="AB242" i="1"/>
  <c r="AH242" i="1" s="1"/>
  <c r="AA242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Z241" i="1" s="1"/>
  <c r="AC241" i="1"/>
  <c r="AD241" i="1" s="1"/>
  <c r="AA241" i="1"/>
  <c r="AB241" i="1" s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Z240" i="1" s="1"/>
  <c r="AM240" i="1"/>
  <c r="AL240" i="1"/>
  <c r="AK240" i="1"/>
  <c r="AH240" i="1"/>
  <c r="AD240" i="1"/>
  <c r="AG240" i="1" s="1"/>
  <c r="AC240" i="1"/>
  <c r="AB240" i="1"/>
  <c r="AF240" i="1" s="1"/>
  <c r="AA240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Z239" i="1" s="1"/>
  <c r="AO239" i="1"/>
  <c r="AN239" i="1"/>
  <c r="AM239" i="1"/>
  <c r="AL239" i="1"/>
  <c r="AK239" i="1"/>
  <c r="AC239" i="1"/>
  <c r="AD239" i="1" s="1"/>
  <c r="AA239" i="1"/>
  <c r="AB239" i="1" s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Z238" i="1" s="1"/>
  <c r="AC238" i="1"/>
  <c r="AD238" i="1" s="1"/>
  <c r="AB238" i="1"/>
  <c r="AF238" i="1" s="1"/>
  <c r="AA238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Z237" i="1" s="1"/>
  <c r="AC237" i="1"/>
  <c r="AD237" i="1" s="1"/>
  <c r="AA237" i="1"/>
  <c r="AB237" i="1" s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D236" i="1"/>
  <c r="AE236" i="1" s="1"/>
  <c r="AI236" i="1" s="1"/>
  <c r="S236" i="1" s="1"/>
  <c r="AC236" i="1"/>
  <c r="AA236" i="1"/>
  <c r="AB236" i="1" s="1"/>
  <c r="Z236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Z235" i="1" s="1"/>
  <c r="AC235" i="1"/>
  <c r="AD235" i="1" s="1"/>
  <c r="AA235" i="1"/>
  <c r="AB235" i="1" s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Z234" i="1" s="1"/>
  <c r="AG234" i="1"/>
  <c r="AF234" i="1"/>
  <c r="AD234" i="1"/>
  <c r="AE234" i="1" s="1"/>
  <c r="AI234" i="1" s="1"/>
  <c r="S234" i="1" s="1"/>
  <c r="AC234" i="1"/>
  <c r="AB234" i="1"/>
  <c r="AH234" i="1" s="1"/>
  <c r="AA234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Z233" i="1" s="1"/>
  <c r="AC233" i="1"/>
  <c r="AD233" i="1" s="1"/>
  <c r="AA233" i="1"/>
  <c r="AB233" i="1" s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Z232" i="1" s="1"/>
  <c r="AM232" i="1"/>
  <c r="AL232" i="1"/>
  <c r="AK232" i="1"/>
  <c r="AH232" i="1"/>
  <c r="AD232" i="1"/>
  <c r="AG232" i="1" s="1"/>
  <c r="AC232" i="1"/>
  <c r="AB232" i="1"/>
  <c r="AF232" i="1" s="1"/>
  <c r="AA232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Z231" i="1" s="1"/>
  <c r="AO231" i="1"/>
  <c r="AN231" i="1"/>
  <c r="AM231" i="1"/>
  <c r="AL231" i="1"/>
  <c r="AK231" i="1"/>
  <c r="AC231" i="1"/>
  <c r="AD231" i="1" s="1"/>
  <c r="AA231" i="1"/>
  <c r="AB231" i="1" s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Z230" i="1" s="1"/>
  <c r="AC230" i="1"/>
  <c r="AD230" i="1" s="1"/>
  <c r="AB230" i="1"/>
  <c r="AF230" i="1" s="1"/>
  <c r="AA230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Z229" i="1" s="1"/>
  <c r="AC229" i="1"/>
  <c r="AD229" i="1" s="1"/>
  <c r="AA229" i="1"/>
  <c r="AB229" i="1" s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D228" i="1"/>
  <c r="AE228" i="1" s="1"/>
  <c r="AI228" i="1" s="1"/>
  <c r="S228" i="1" s="1"/>
  <c r="AC228" i="1"/>
  <c r="AA228" i="1"/>
  <c r="AB228" i="1" s="1"/>
  <c r="Z228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Z227" i="1" s="1"/>
  <c r="AC227" i="1"/>
  <c r="AD227" i="1" s="1"/>
  <c r="AA227" i="1"/>
  <c r="AB227" i="1" s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Z226" i="1" s="1"/>
  <c r="AG226" i="1"/>
  <c r="AF226" i="1"/>
  <c r="AD226" i="1"/>
  <c r="AE226" i="1" s="1"/>
  <c r="AI226" i="1" s="1"/>
  <c r="S226" i="1" s="1"/>
  <c r="AC226" i="1"/>
  <c r="AB226" i="1"/>
  <c r="AH226" i="1" s="1"/>
  <c r="AA226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Z225" i="1" s="1"/>
  <c r="AC225" i="1"/>
  <c r="AD225" i="1" s="1"/>
  <c r="AA225" i="1"/>
  <c r="AB225" i="1" s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Z224" i="1" s="1"/>
  <c r="AM224" i="1"/>
  <c r="AL224" i="1"/>
  <c r="AK224" i="1"/>
  <c r="AH224" i="1"/>
  <c r="AD224" i="1"/>
  <c r="AG224" i="1" s="1"/>
  <c r="AC224" i="1"/>
  <c r="AB224" i="1"/>
  <c r="AF224" i="1" s="1"/>
  <c r="AA224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Z223" i="1" s="1"/>
  <c r="AO223" i="1"/>
  <c r="AN223" i="1"/>
  <c r="AM223" i="1"/>
  <c r="AL223" i="1"/>
  <c r="AK223" i="1"/>
  <c r="AC223" i="1"/>
  <c r="AD223" i="1" s="1"/>
  <c r="AA223" i="1"/>
  <c r="AB223" i="1" s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Z222" i="1" s="1"/>
  <c r="AC222" i="1"/>
  <c r="AD222" i="1" s="1"/>
  <c r="AB222" i="1"/>
  <c r="AF222" i="1" s="1"/>
  <c r="AA222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Z221" i="1" s="1"/>
  <c r="AC221" i="1"/>
  <c r="AD221" i="1" s="1"/>
  <c r="AA221" i="1"/>
  <c r="AB221" i="1" s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D220" i="1"/>
  <c r="AE220" i="1" s="1"/>
  <c r="AI220" i="1" s="1"/>
  <c r="S220" i="1" s="1"/>
  <c r="AC220" i="1"/>
  <c r="AA220" i="1"/>
  <c r="AB220" i="1" s="1"/>
  <c r="Z220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Z219" i="1" s="1"/>
  <c r="AC219" i="1"/>
  <c r="AD219" i="1" s="1"/>
  <c r="AA219" i="1"/>
  <c r="AB219" i="1" s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Z218" i="1" s="1"/>
  <c r="AG218" i="1"/>
  <c r="AF218" i="1"/>
  <c r="AD218" i="1"/>
  <c r="AE218" i="1" s="1"/>
  <c r="AI218" i="1" s="1"/>
  <c r="S218" i="1" s="1"/>
  <c r="AC218" i="1"/>
  <c r="AB218" i="1"/>
  <c r="AH218" i="1" s="1"/>
  <c r="AA218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Z217" i="1" s="1"/>
  <c r="AC217" i="1"/>
  <c r="AD217" i="1" s="1"/>
  <c r="AA217" i="1"/>
  <c r="AB217" i="1" s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Z216" i="1" s="1"/>
  <c r="AM216" i="1"/>
  <c r="AL216" i="1"/>
  <c r="AK216" i="1"/>
  <c r="AH216" i="1"/>
  <c r="AD216" i="1"/>
  <c r="AG216" i="1" s="1"/>
  <c r="AC216" i="1"/>
  <c r="AB216" i="1"/>
  <c r="AF216" i="1" s="1"/>
  <c r="AA216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Z215" i="1" s="1"/>
  <c r="AO215" i="1"/>
  <c r="AN215" i="1"/>
  <c r="AM215" i="1"/>
  <c r="AL215" i="1"/>
  <c r="AK215" i="1"/>
  <c r="AC215" i="1"/>
  <c r="AD215" i="1" s="1"/>
  <c r="AA215" i="1"/>
  <c r="AB215" i="1" s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Z214" i="1" s="1"/>
  <c r="AC214" i="1"/>
  <c r="AD214" i="1" s="1"/>
  <c r="AB214" i="1"/>
  <c r="AF214" i="1" s="1"/>
  <c r="AA214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Z213" i="1" s="1"/>
  <c r="AC213" i="1"/>
  <c r="AD213" i="1" s="1"/>
  <c r="AA213" i="1"/>
  <c r="AB213" i="1" s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D212" i="1"/>
  <c r="AE212" i="1" s="1"/>
  <c r="AI212" i="1" s="1"/>
  <c r="S212" i="1" s="1"/>
  <c r="AC212" i="1"/>
  <c r="AA212" i="1"/>
  <c r="AB212" i="1" s="1"/>
  <c r="Z212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Z211" i="1" s="1"/>
  <c r="AC211" i="1"/>
  <c r="AD211" i="1" s="1"/>
  <c r="AA211" i="1"/>
  <c r="AB211" i="1" s="1"/>
  <c r="BH210" i="1"/>
  <c r="BG210" i="1"/>
  <c r="BF210" i="1"/>
  <c r="BE210" i="1"/>
  <c r="BD210" i="1"/>
  <c r="BC210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Z210" i="1" s="1"/>
  <c r="AG210" i="1"/>
  <c r="AF210" i="1"/>
  <c r="AD210" i="1"/>
  <c r="AE210" i="1" s="1"/>
  <c r="AI210" i="1" s="1"/>
  <c r="S210" i="1" s="1"/>
  <c r="AC210" i="1"/>
  <c r="AB210" i="1"/>
  <c r="AH210" i="1" s="1"/>
  <c r="AA210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Z209" i="1" s="1"/>
  <c r="AC209" i="1"/>
  <c r="AD209" i="1" s="1"/>
  <c r="AA209" i="1"/>
  <c r="AB209" i="1" s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Z208" i="1" s="1"/>
  <c r="AM208" i="1"/>
  <c r="AL208" i="1"/>
  <c r="AK208" i="1"/>
  <c r="AH208" i="1"/>
  <c r="AD208" i="1"/>
  <c r="AG208" i="1" s="1"/>
  <c r="AC208" i="1"/>
  <c r="AB208" i="1"/>
  <c r="AF208" i="1" s="1"/>
  <c r="AA208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Z207" i="1" s="1"/>
  <c r="AO207" i="1"/>
  <c r="AN207" i="1"/>
  <c r="AM207" i="1"/>
  <c r="AL207" i="1"/>
  <c r="AK207" i="1"/>
  <c r="AC207" i="1"/>
  <c r="AD207" i="1" s="1"/>
  <c r="AA207" i="1"/>
  <c r="AB207" i="1" s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Z206" i="1" s="1"/>
  <c r="AC206" i="1"/>
  <c r="AD206" i="1" s="1"/>
  <c r="AB206" i="1"/>
  <c r="AF206" i="1" s="1"/>
  <c r="AA206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Z205" i="1" s="1"/>
  <c r="AC205" i="1"/>
  <c r="AD205" i="1" s="1"/>
  <c r="AA205" i="1"/>
  <c r="AB205" i="1" s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D204" i="1"/>
  <c r="AE204" i="1" s="1"/>
  <c r="AI204" i="1" s="1"/>
  <c r="S204" i="1" s="1"/>
  <c r="AC204" i="1"/>
  <c r="AA204" i="1"/>
  <c r="AB204" i="1" s="1"/>
  <c r="Z204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Z203" i="1" s="1"/>
  <c r="AC203" i="1"/>
  <c r="AD203" i="1" s="1"/>
  <c r="AA203" i="1"/>
  <c r="AB203" i="1" s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Z202" i="1" s="1"/>
  <c r="AG202" i="1"/>
  <c r="AF202" i="1"/>
  <c r="AD202" i="1"/>
  <c r="AE202" i="1" s="1"/>
  <c r="AI202" i="1" s="1"/>
  <c r="S202" i="1" s="1"/>
  <c r="AC202" i="1"/>
  <c r="AB202" i="1"/>
  <c r="AH202" i="1" s="1"/>
  <c r="AA202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Z201" i="1" s="1"/>
  <c r="AC201" i="1"/>
  <c r="AD201" i="1" s="1"/>
  <c r="AA201" i="1"/>
  <c r="AB201" i="1" s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Z200" i="1" s="1"/>
  <c r="AM200" i="1"/>
  <c r="AL200" i="1"/>
  <c r="AK200" i="1"/>
  <c r="AH200" i="1"/>
  <c r="AD200" i="1"/>
  <c r="AG200" i="1" s="1"/>
  <c r="AC200" i="1"/>
  <c r="AB200" i="1"/>
  <c r="AF200" i="1" s="1"/>
  <c r="AA200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Z199" i="1" s="1"/>
  <c r="AO199" i="1"/>
  <c r="AN199" i="1"/>
  <c r="AM199" i="1"/>
  <c r="AL199" i="1"/>
  <c r="AK199" i="1"/>
  <c r="AC199" i="1"/>
  <c r="AD199" i="1" s="1"/>
  <c r="AA199" i="1"/>
  <c r="AB199" i="1" s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Z198" i="1" s="1"/>
  <c r="AC198" i="1"/>
  <c r="AD198" i="1" s="1"/>
  <c r="AB198" i="1"/>
  <c r="AF198" i="1" s="1"/>
  <c r="AA198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Z197" i="1" s="1"/>
  <c r="AC197" i="1"/>
  <c r="AD197" i="1" s="1"/>
  <c r="AA197" i="1"/>
  <c r="AB197" i="1" s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D196" i="1"/>
  <c r="AE196" i="1" s="1"/>
  <c r="AI196" i="1" s="1"/>
  <c r="S196" i="1" s="1"/>
  <c r="AC196" i="1"/>
  <c r="AA196" i="1"/>
  <c r="AB196" i="1" s="1"/>
  <c r="Z196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Z195" i="1" s="1"/>
  <c r="AC195" i="1"/>
  <c r="AD195" i="1" s="1"/>
  <c r="AA195" i="1"/>
  <c r="AB195" i="1" s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Z194" i="1" s="1"/>
  <c r="AG194" i="1"/>
  <c r="AF194" i="1"/>
  <c r="AD194" i="1"/>
  <c r="AE194" i="1" s="1"/>
  <c r="AI194" i="1" s="1"/>
  <c r="S194" i="1" s="1"/>
  <c r="AC194" i="1"/>
  <c r="AB194" i="1"/>
  <c r="AH194" i="1" s="1"/>
  <c r="AA194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Z193" i="1" s="1"/>
  <c r="AC193" i="1"/>
  <c r="AD193" i="1" s="1"/>
  <c r="AA193" i="1"/>
  <c r="AB193" i="1" s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Z192" i="1" s="1"/>
  <c r="AM192" i="1"/>
  <c r="AL192" i="1"/>
  <c r="AK192" i="1"/>
  <c r="AH192" i="1"/>
  <c r="AD192" i="1"/>
  <c r="AG192" i="1" s="1"/>
  <c r="AC192" i="1"/>
  <c r="AB192" i="1"/>
  <c r="AF192" i="1" s="1"/>
  <c r="AA192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Z191" i="1" s="1"/>
  <c r="AO191" i="1"/>
  <c r="AN191" i="1"/>
  <c r="AM191" i="1"/>
  <c r="AL191" i="1"/>
  <c r="AK191" i="1"/>
  <c r="AC191" i="1"/>
  <c r="AD191" i="1" s="1"/>
  <c r="AA191" i="1"/>
  <c r="AB191" i="1" s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Z190" i="1" s="1"/>
  <c r="AC190" i="1"/>
  <c r="AD190" i="1" s="1"/>
  <c r="AB190" i="1"/>
  <c r="AF190" i="1" s="1"/>
  <c r="AA190" i="1"/>
  <c r="BH189" i="1"/>
  <c r="BG189" i="1"/>
  <c r="BF189" i="1"/>
  <c r="BE189" i="1"/>
  <c r="BD189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Z189" i="1" s="1"/>
  <c r="AC189" i="1"/>
  <c r="AD189" i="1" s="1"/>
  <c r="AA189" i="1"/>
  <c r="AB189" i="1" s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D188" i="1"/>
  <c r="AE188" i="1" s="1"/>
  <c r="AI188" i="1" s="1"/>
  <c r="S188" i="1" s="1"/>
  <c r="AC188" i="1"/>
  <c r="AA188" i="1"/>
  <c r="AB188" i="1" s="1"/>
  <c r="Z188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Z187" i="1" s="1"/>
  <c r="AC187" i="1"/>
  <c r="AD187" i="1" s="1"/>
  <c r="AA187" i="1"/>
  <c r="AB187" i="1" s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Z186" i="1" s="1"/>
  <c r="AG186" i="1"/>
  <c r="AF186" i="1"/>
  <c r="AD186" i="1"/>
  <c r="AE186" i="1" s="1"/>
  <c r="AI186" i="1" s="1"/>
  <c r="S186" i="1" s="1"/>
  <c r="AC186" i="1"/>
  <c r="AB186" i="1"/>
  <c r="AH186" i="1" s="1"/>
  <c r="AA186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Z185" i="1" s="1"/>
  <c r="AC185" i="1"/>
  <c r="AD185" i="1" s="1"/>
  <c r="AA185" i="1"/>
  <c r="AB185" i="1" s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Z184" i="1" s="1"/>
  <c r="AM184" i="1"/>
  <c r="AL184" i="1"/>
  <c r="AK184" i="1"/>
  <c r="AH184" i="1"/>
  <c r="AD184" i="1"/>
  <c r="AG184" i="1" s="1"/>
  <c r="AC184" i="1"/>
  <c r="AB184" i="1"/>
  <c r="AF184" i="1" s="1"/>
  <c r="AA184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Z183" i="1" s="1"/>
  <c r="AO183" i="1"/>
  <c r="AN183" i="1"/>
  <c r="AM183" i="1"/>
  <c r="AL183" i="1"/>
  <c r="AK183" i="1"/>
  <c r="AC183" i="1"/>
  <c r="AD183" i="1" s="1"/>
  <c r="AA183" i="1"/>
  <c r="AB183" i="1" s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Z182" i="1" s="1"/>
  <c r="AC182" i="1"/>
  <c r="AD182" i="1" s="1"/>
  <c r="AB182" i="1"/>
  <c r="AF182" i="1" s="1"/>
  <c r="AA182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Z181" i="1" s="1"/>
  <c r="AC181" i="1"/>
  <c r="AD181" i="1" s="1"/>
  <c r="AA181" i="1"/>
  <c r="AB181" i="1" s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D180" i="1"/>
  <c r="AE180" i="1" s="1"/>
  <c r="AI180" i="1" s="1"/>
  <c r="S180" i="1" s="1"/>
  <c r="AC180" i="1"/>
  <c r="AA180" i="1"/>
  <c r="AB180" i="1" s="1"/>
  <c r="Z180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Z179" i="1" s="1"/>
  <c r="AC179" i="1"/>
  <c r="AD179" i="1" s="1"/>
  <c r="AA179" i="1"/>
  <c r="AB179" i="1" s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Z178" i="1" s="1"/>
  <c r="AG178" i="1"/>
  <c r="AF178" i="1"/>
  <c r="AD178" i="1"/>
  <c r="AE178" i="1" s="1"/>
  <c r="AI178" i="1" s="1"/>
  <c r="S178" i="1" s="1"/>
  <c r="AC178" i="1"/>
  <c r="AB178" i="1"/>
  <c r="AH178" i="1" s="1"/>
  <c r="AA178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Z177" i="1" s="1"/>
  <c r="AC177" i="1"/>
  <c r="AD177" i="1" s="1"/>
  <c r="AA177" i="1"/>
  <c r="AB177" i="1" s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Z176" i="1" s="1"/>
  <c r="AM176" i="1"/>
  <c r="AL176" i="1"/>
  <c r="AK176" i="1"/>
  <c r="AH176" i="1"/>
  <c r="AD176" i="1"/>
  <c r="AG176" i="1" s="1"/>
  <c r="AC176" i="1"/>
  <c r="AB176" i="1"/>
  <c r="AF176" i="1" s="1"/>
  <c r="AA176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Z175" i="1" s="1"/>
  <c r="AO175" i="1"/>
  <c r="AN175" i="1"/>
  <c r="AM175" i="1"/>
  <c r="AL175" i="1"/>
  <c r="AK175" i="1"/>
  <c r="AC175" i="1"/>
  <c r="AD175" i="1" s="1"/>
  <c r="AA175" i="1"/>
  <c r="AB175" i="1" s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Z174" i="1" s="1"/>
  <c r="AC174" i="1"/>
  <c r="AD174" i="1" s="1"/>
  <c r="AB174" i="1"/>
  <c r="AF174" i="1" s="1"/>
  <c r="AA174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Z173" i="1" s="1"/>
  <c r="AC173" i="1"/>
  <c r="AD173" i="1" s="1"/>
  <c r="AA173" i="1"/>
  <c r="AB173" i="1" s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D172" i="1"/>
  <c r="AE172" i="1" s="1"/>
  <c r="AI172" i="1" s="1"/>
  <c r="S172" i="1" s="1"/>
  <c r="AC172" i="1"/>
  <c r="AA172" i="1"/>
  <c r="AB172" i="1" s="1"/>
  <c r="Z172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Z171" i="1" s="1"/>
  <c r="AC171" i="1"/>
  <c r="AD171" i="1" s="1"/>
  <c r="AA171" i="1"/>
  <c r="AB171" i="1" s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Z170" i="1" s="1"/>
  <c r="AF170" i="1"/>
  <c r="AC170" i="1"/>
  <c r="AD170" i="1" s="1"/>
  <c r="AB170" i="1"/>
  <c r="AH170" i="1" s="1"/>
  <c r="AA170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Z169" i="1" s="1"/>
  <c r="AC169" i="1"/>
  <c r="AD169" i="1" s="1"/>
  <c r="AA169" i="1"/>
  <c r="AB169" i="1" s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Z168" i="1" s="1"/>
  <c r="AM168" i="1"/>
  <c r="AL168" i="1"/>
  <c r="AK168" i="1"/>
  <c r="AD168" i="1"/>
  <c r="AG168" i="1" s="1"/>
  <c r="AC168" i="1"/>
  <c r="AA168" i="1"/>
  <c r="AB168" i="1" s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Z167" i="1" s="1"/>
  <c r="AO167" i="1"/>
  <c r="AN167" i="1"/>
  <c r="AM167" i="1"/>
  <c r="AL167" i="1"/>
  <c r="AK167" i="1"/>
  <c r="AC167" i="1"/>
  <c r="AD167" i="1" s="1"/>
  <c r="AA167" i="1"/>
  <c r="AB167" i="1" s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Z166" i="1" s="1"/>
  <c r="AC166" i="1"/>
  <c r="AD166" i="1" s="1"/>
  <c r="AB166" i="1"/>
  <c r="AF166" i="1" s="1"/>
  <c r="AA166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Z165" i="1" s="1"/>
  <c r="AC165" i="1"/>
  <c r="AD165" i="1" s="1"/>
  <c r="AA165" i="1"/>
  <c r="AB165" i="1" s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D164" i="1"/>
  <c r="AE164" i="1" s="1"/>
  <c r="AI164" i="1" s="1"/>
  <c r="S164" i="1" s="1"/>
  <c r="AC164" i="1"/>
  <c r="AA164" i="1"/>
  <c r="AB164" i="1" s="1"/>
  <c r="Z164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Z163" i="1" s="1"/>
  <c r="AK163" i="1"/>
  <c r="AC163" i="1"/>
  <c r="AD163" i="1" s="1"/>
  <c r="AA163" i="1"/>
  <c r="AB163" i="1" s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Z162" i="1" s="1"/>
  <c r="AF162" i="1"/>
  <c r="AC162" i="1"/>
  <c r="AD162" i="1" s="1"/>
  <c r="AB162" i="1"/>
  <c r="AH162" i="1" s="1"/>
  <c r="AA162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Z161" i="1" s="1"/>
  <c r="AC161" i="1"/>
  <c r="AD161" i="1" s="1"/>
  <c r="AA161" i="1"/>
  <c r="AB161" i="1" s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Z160" i="1" s="1"/>
  <c r="AM160" i="1"/>
  <c r="AL160" i="1"/>
  <c r="AK160" i="1"/>
  <c r="AD160" i="1"/>
  <c r="AG160" i="1" s="1"/>
  <c r="AC160" i="1"/>
  <c r="AA160" i="1"/>
  <c r="AB160" i="1" s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Z159" i="1" s="1"/>
  <c r="AO159" i="1"/>
  <c r="AN159" i="1"/>
  <c r="AM159" i="1"/>
  <c r="AL159" i="1"/>
  <c r="AK159" i="1"/>
  <c r="AC159" i="1"/>
  <c r="AD159" i="1" s="1"/>
  <c r="AA159" i="1"/>
  <c r="AB159" i="1" s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Z158" i="1" s="1"/>
  <c r="AC158" i="1"/>
  <c r="AD158" i="1" s="1"/>
  <c r="AB158" i="1"/>
  <c r="AF158" i="1" s="1"/>
  <c r="AA158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Z157" i="1" s="1"/>
  <c r="AC157" i="1"/>
  <c r="AD157" i="1" s="1"/>
  <c r="AA157" i="1"/>
  <c r="AB157" i="1" s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D156" i="1"/>
  <c r="AE156" i="1" s="1"/>
  <c r="AI156" i="1" s="1"/>
  <c r="S156" i="1" s="1"/>
  <c r="AC156" i="1"/>
  <c r="AA156" i="1"/>
  <c r="AB156" i="1" s="1"/>
  <c r="Z156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Z155" i="1" s="1"/>
  <c r="AK155" i="1"/>
  <c r="AC155" i="1"/>
  <c r="AD155" i="1" s="1"/>
  <c r="AA155" i="1"/>
  <c r="AB155" i="1" s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Z154" i="1" s="1"/>
  <c r="AF154" i="1"/>
  <c r="AC154" i="1"/>
  <c r="AD154" i="1" s="1"/>
  <c r="AB154" i="1"/>
  <c r="AH154" i="1" s="1"/>
  <c r="AA154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Z153" i="1" s="1"/>
  <c r="AC153" i="1"/>
  <c r="AD153" i="1" s="1"/>
  <c r="AA153" i="1"/>
  <c r="AB153" i="1" s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Z152" i="1" s="1"/>
  <c r="AM152" i="1"/>
  <c r="AL152" i="1"/>
  <c r="AK152" i="1"/>
  <c r="AD152" i="1"/>
  <c r="AG152" i="1" s="1"/>
  <c r="AC152" i="1"/>
  <c r="AA152" i="1"/>
  <c r="AB152" i="1" s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Z151" i="1" s="1"/>
  <c r="AO151" i="1"/>
  <c r="AN151" i="1"/>
  <c r="AM151" i="1"/>
  <c r="AL151" i="1"/>
  <c r="AK151" i="1"/>
  <c r="AC151" i="1"/>
  <c r="AD151" i="1" s="1"/>
  <c r="AA151" i="1"/>
  <c r="AB151" i="1" s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Z150" i="1" s="1"/>
  <c r="AC150" i="1"/>
  <c r="AD150" i="1" s="1"/>
  <c r="AB150" i="1"/>
  <c r="AF150" i="1" s="1"/>
  <c r="AA150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Z149" i="1" s="1"/>
  <c r="AC149" i="1"/>
  <c r="AD149" i="1" s="1"/>
  <c r="AA149" i="1"/>
  <c r="AB149" i="1" s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D148" i="1"/>
  <c r="AE148" i="1" s="1"/>
  <c r="AI148" i="1" s="1"/>
  <c r="S148" i="1" s="1"/>
  <c r="AC148" i="1"/>
  <c r="AA148" i="1"/>
  <c r="AB148" i="1" s="1"/>
  <c r="Z148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Z147" i="1" s="1"/>
  <c r="AK147" i="1"/>
  <c r="AC147" i="1"/>
  <c r="AD147" i="1" s="1"/>
  <c r="AA147" i="1"/>
  <c r="AB147" i="1" s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Z146" i="1" s="1"/>
  <c r="AF146" i="1"/>
  <c r="AC146" i="1"/>
  <c r="AD146" i="1" s="1"/>
  <c r="AB146" i="1"/>
  <c r="AH146" i="1" s="1"/>
  <c r="AA146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Z145" i="1" s="1"/>
  <c r="AC145" i="1"/>
  <c r="AD145" i="1" s="1"/>
  <c r="AA145" i="1"/>
  <c r="AB145" i="1" s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Z144" i="1" s="1"/>
  <c r="AM144" i="1"/>
  <c r="AL144" i="1"/>
  <c r="AK144" i="1"/>
  <c r="AD144" i="1"/>
  <c r="AG144" i="1" s="1"/>
  <c r="AC144" i="1"/>
  <c r="AA144" i="1"/>
  <c r="AB144" i="1" s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Z143" i="1" s="1"/>
  <c r="AO143" i="1"/>
  <c r="AN143" i="1"/>
  <c r="AM143" i="1"/>
  <c r="AL143" i="1"/>
  <c r="AK143" i="1"/>
  <c r="AC143" i="1"/>
  <c r="AD143" i="1" s="1"/>
  <c r="AA143" i="1"/>
  <c r="AB143" i="1" s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Z142" i="1" s="1"/>
  <c r="AC142" i="1"/>
  <c r="AD142" i="1" s="1"/>
  <c r="AB142" i="1"/>
  <c r="AF142" i="1" s="1"/>
  <c r="AA142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Z141" i="1" s="1"/>
  <c r="AC141" i="1"/>
  <c r="AD141" i="1" s="1"/>
  <c r="AA141" i="1"/>
  <c r="AB141" i="1" s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D140" i="1"/>
  <c r="AE140" i="1" s="1"/>
  <c r="AI140" i="1" s="1"/>
  <c r="S140" i="1" s="1"/>
  <c r="AC140" i="1"/>
  <c r="AA140" i="1"/>
  <c r="AB140" i="1" s="1"/>
  <c r="Z140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Z139" i="1" s="1"/>
  <c r="AK139" i="1"/>
  <c r="AC139" i="1"/>
  <c r="AD139" i="1" s="1"/>
  <c r="AA139" i="1"/>
  <c r="AB139" i="1" s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Z138" i="1" s="1"/>
  <c r="AF138" i="1"/>
  <c r="AC138" i="1"/>
  <c r="AD138" i="1" s="1"/>
  <c r="AB138" i="1"/>
  <c r="AH138" i="1" s="1"/>
  <c r="AA138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Z137" i="1" s="1"/>
  <c r="AC137" i="1"/>
  <c r="AD137" i="1" s="1"/>
  <c r="AA137" i="1"/>
  <c r="AB137" i="1" s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Z136" i="1" s="1"/>
  <c r="AM136" i="1"/>
  <c r="AL136" i="1"/>
  <c r="AK136" i="1"/>
  <c r="AD136" i="1"/>
  <c r="AG136" i="1" s="1"/>
  <c r="AC136" i="1"/>
  <c r="AA136" i="1"/>
  <c r="AB136" i="1" s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Z135" i="1" s="1"/>
  <c r="AO135" i="1"/>
  <c r="AN135" i="1"/>
  <c r="AM135" i="1"/>
  <c r="AL135" i="1"/>
  <c r="AK135" i="1"/>
  <c r="AC135" i="1"/>
  <c r="AD135" i="1" s="1"/>
  <c r="AA135" i="1"/>
  <c r="AB135" i="1" s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Z134" i="1" s="1"/>
  <c r="AC134" i="1"/>
  <c r="AD134" i="1" s="1"/>
  <c r="AB134" i="1"/>
  <c r="AF134" i="1" s="1"/>
  <c r="AA134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Z133" i="1" s="1"/>
  <c r="AC133" i="1"/>
  <c r="AD133" i="1" s="1"/>
  <c r="AA133" i="1"/>
  <c r="AB133" i="1" s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D132" i="1"/>
  <c r="AE132" i="1" s="1"/>
  <c r="AI132" i="1" s="1"/>
  <c r="S132" i="1" s="1"/>
  <c r="AC132" i="1"/>
  <c r="AA132" i="1"/>
  <c r="AB132" i="1" s="1"/>
  <c r="Z132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Z131" i="1" s="1"/>
  <c r="AK131" i="1"/>
  <c r="AC131" i="1"/>
  <c r="AD131" i="1" s="1"/>
  <c r="AA131" i="1"/>
  <c r="AB131" i="1" s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Z130" i="1" s="1"/>
  <c r="AF130" i="1"/>
  <c r="AC130" i="1"/>
  <c r="AD130" i="1" s="1"/>
  <c r="AB130" i="1"/>
  <c r="AH130" i="1" s="1"/>
  <c r="AA130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Z129" i="1" s="1"/>
  <c r="AC129" i="1"/>
  <c r="AD129" i="1" s="1"/>
  <c r="AA129" i="1"/>
  <c r="AB129" i="1" s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Z128" i="1" s="1"/>
  <c r="AM128" i="1"/>
  <c r="AL128" i="1"/>
  <c r="AK128" i="1"/>
  <c r="AD128" i="1"/>
  <c r="AG128" i="1" s="1"/>
  <c r="AC128" i="1"/>
  <c r="AA128" i="1"/>
  <c r="AB128" i="1" s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Z127" i="1" s="1"/>
  <c r="AO127" i="1"/>
  <c r="AN127" i="1"/>
  <c r="AM127" i="1"/>
  <c r="AL127" i="1"/>
  <c r="AK127" i="1"/>
  <c r="AC127" i="1"/>
  <c r="AD127" i="1" s="1"/>
  <c r="AA127" i="1"/>
  <c r="AB127" i="1" s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Z126" i="1" s="1"/>
  <c r="AC126" i="1"/>
  <c r="AD126" i="1" s="1"/>
  <c r="AB126" i="1"/>
  <c r="AF126" i="1" s="1"/>
  <c r="AA126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Z125" i="1" s="1"/>
  <c r="AC125" i="1"/>
  <c r="AD125" i="1" s="1"/>
  <c r="AA125" i="1"/>
  <c r="AB125" i="1" s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D124" i="1"/>
  <c r="AE124" i="1" s="1"/>
  <c r="AI124" i="1" s="1"/>
  <c r="S124" i="1" s="1"/>
  <c r="AC124" i="1"/>
  <c r="AA124" i="1"/>
  <c r="AB124" i="1" s="1"/>
  <c r="Z124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Z123" i="1" s="1"/>
  <c r="AK123" i="1"/>
  <c r="AC123" i="1"/>
  <c r="AD123" i="1" s="1"/>
  <c r="AA123" i="1"/>
  <c r="AB123" i="1" s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Z122" i="1" s="1"/>
  <c r="AF122" i="1"/>
  <c r="AC122" i="1"/>
  <c r="AD122" i="1" s="1"/>
  <c r="AB122" i="1"/>
  <c r="AH122" i="1" s="1"/>
  <c r="AA122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Z121" i="1" s="1"/>
  <c r="AC121" i="1"/>
  <c r="AD121" i="1" s="1"/>
  <c r="AA121" i="1"/>
  <c r="AB121" i="1" s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Z120" i="1" s="1"/>
  <c r="AM120" i="1"/>
  <c r="AL120" i="1"/>
  <c r="AK120" i="1"/>
  <c r="AD120" i="1"/>
  <c r="AG120" i="1" s="1"/>
  <c r="AC120" i="1"/>
  <c r="AA120" i="1"/>
  <c r="AB120" i="1" s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Z119" i="1" s="1"/>
  <c r="AO119" i="1"/>
  <c r="AN119" i="1"/>
  <c r="AM119" i="1"/>
  <c r="AL119" i="1"/>
  <c r="AK119" i="1"/>
  <c r="AC119" i="1"/>
  <c r="AD119" i="1" s="1"/>
  <c r="AA119" i="1"/>
  <c r="AB119" i="1" s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Z118" i="1" s="1"/>
  <c r="AC118" i="1"/>
  <c r="AD118" i="1" s="1"/>
  <c r="AB118" i="1"/>
  <c r="AF118" i="1" s="1"/>
  <c r="AA118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Z117" i="1" s="1"/>
  <c r="AC117" i="1"/>
  <c r="AD117" i="1" s="1"/>
  <c r="AA117" i="1"/>
  <c r="AB117" i="1" s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D116" i="1"/>
  <c r="AE116" i="1" s="1"/>
  <c r="AI116" i="1" s="1"/>
  <c r="S116" i="1" s="1"/>
  <c r="AC116" i="1"/>
  <c r="AA116" i="1"/>
  <c r="AB116" i="1" s="1"/>
  <c r="Z116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Z115" i="1" s="1"/>
  <c r="AK115" i="1"/>
  <c r="AC115" i="1"/>
  <c r="AD115" i="1" s="1"/>
  <c r="AA115" i="1"/>
  <c r="AB115" i="1" s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Z114" i="1" s="1"/>
  <c r="AF114" i="1"/>
  <c r="AC114" i="1"/>
  <c r="AD114" i="1" s="1"/>
  <c r="AB114" i="1"/>
  <c r="AH114" i="1" s="1"/>
  <c r="AA114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Z113" i="1" s="1"/>
  <c r="AI113" i="1"/>
  <c r="S113" i="1" s="1"/>
  <c r="AG113" i="1"/>
  <c r="AE113" i="1"/>
  <c r="AD113" i="1"/>
  <c r="AC113" i="1"/>
  <c r="AA113" i="1"/>
  <c r="AB113" i="1" s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Z112" i="1" s="1"/>
  <c r="AM112" i="1"/>
  <c r="AL112" i="1"/>
  <c r="AK112" i="1"/>
  <c r="AD112" i="1"/>
  <c r="AG112" i="1" s="1"/>
  <c r="AC112" i="1"/>
  <c r="AA112" i="1"/>
  <c r="AB112" i="1" s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Z111" i="1" s="1"/>
  <c r="AO111" i="1"/>
  <c r="AN111" i="1"/>
  <c r="AM111" i="1"/>
  <c r="AL111" i="1"/>
  <c r="AK111" i="1"/>
  <c r="AC111" i="1"/>
  <c r="AD111" i="1" s="1"/>
  <c r="AA111" i="1"/>
  <c r="AB111" i="1" s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Z110" i="1" s="1"/>
  <c r="AC110" i="1"/>
  <c r="AD110" i="1" s="1"/>
  <c r="AB110" i="1"/>
  <c r="AF110" i="1" s="1"/>
  <c r="AA110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Z109" i="1" s="1"/>
  <c r="AC109" i="1"/>
  <c r="AD109" i="1" s="1"/>
  <c r="AA109" i="1"/>
  <c r="AB109" i="1" s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D108" i="1"/>
  <c r="AE108" i="1" s="1"/>
  <c r="AI108" i="1" s="1"/>
  <c r="S108" i="1" s="1"/>
  <c r="AC108" i="1"/>
  <c r="AA108" i="1"/>
  <c r="AB108" i="1" s="1"/>
  <c r="Z108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Z107" i="1" s="1"/>
  <c r="AK107" i="1"/>
  <c r="AC107" i="1"/>
  <c r="AD107" i="1" s="1"/>
  <c r="AA107" i="1"/>
  <c r="AB107" i="1" s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Z106" i="1" s="1"/>
  <c r="AF106" i="1"/>
  <c r="AC106" i="1"/>
  <c r="AD106" i="1" s="1"/>
  <c r="AB106" i="1"/>
  <c r="AH106" i="1" s="1"/>
  <c r="AA106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Z105" i="1" s="1"/>
  <c r="AI105" i="1"/>
  <c r="S105" i="1" s="1"/>
  <c r="AG105" i="1"/>
  <c r="AE105" i="1"/>
  <c r="AD105" i="1"/>
  <c r="AC105" i="1"/>
  <c r="AA105" i="1"/>
  <c r="AB105" i="1" s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Z104" i="1" s="1"/>
  <c r="AM104" i="1"/>
  <c r="AL104" i="1"/>
  <c r="AK104" i="1"/>
  <c r="AD104" i="1"/>
  <c r="AG104" i="1" s="1"/>
  <c r="AC104" i="1"/>
  <c r="AA104" i="1"/>
  <c r="AB104" i="1" s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Z103" i="1" s="1"/>
  <c r="AO103" i="1"/>
  <c r="AN103" i="1"/>
  <c r="AM103" i="1"/>
  <c r="AL103" i="1"/>
  <c r="AK103" i="1"/>
  <c r="AH103" i="1"/>
  <c r="AF103" i="1"/>
  <c r="AC103" i="1"/>
  <c r="AD103" i="1" s="1"/>
  <c r="AB103" i="1"/>
  <c r="AA103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Z102" i="1" s="1"/>
  <c r="AC102" i="1"/>
  <c r="AD102" i="1" s="1"/>
  <c r="AB102" i="1"/>
  <c r="AF102" i="1" s="1"/>
  <c r="AA102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Z101" i="1" s="1"/>
  <c r="AC101" i="1"/>
  <c r="AD101" i="1" s="1"/>
  <c r="AA101" i="1"/>
  <c r="AB101" i="1" s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D100" i="1"/>
  <c r="AE100" i="1" s="1"/>
  <c r="AI100" i="1" s="1"/>
  <c r="S100" i="1" s="1"/>
  <c r="AC100" i="1"/>
  <c r="AA100" i="1"/>
  <c r="AB100" i="1" s="1"/>
  <c r="Z100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Z99" i="1" s="1"/>
  <c r="AK99" i="1"/>
  <c r="AC99" i="1"/>
  <c r="AD99" i="1" s="1"/>
  <c r="AA99" i="1"/>
  <c r="AB99" i="1" s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F98" i="1"/>
  <c r="AC98" i="1"/>
  <c r="AD98" i="1" s="1"/>
  <c r="AB98" i="1"/>
  <c r="AH98" i="1" s="1"/>
  <c r="AA98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Z97" i="1" s="1"/>
  <c r="AI97" i="1"/>
  <c r="S97" i="1" s="1"/>
  <c r="AG97" i="1"/>
  <c r="AE97" i="1"/>
  <c r="AD97" i="1"/>
  <c r="AC97" i="1"/>
  <c r="AA97" i="1"/>
  <c r="AB97" i="1" s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Z96" i="1" s="1"/>
  <c r="AM96" i="1"/>
  <c r="AL96" i="1"/>
  <c r="AK96" i="1"/>
  <c r="AD96" i="1"/>
  <c r="AC96" i="1"/>
  <c r="AA96" i="1"/>
  <c r="AB96" i="1" s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Z95" i="1" s="1"/>
  <c r="AO95" i="1"/>
  <c r="AN95" i="1"/>
  <c r="AM95" i="1"/>
  <c r="AL95" i="1"/>
  <c r="AK95" i="1"/>
  <c r="AH95" i="1"/>
  <c r="AG95" i="1"/>
  <c r="AF95" i="1"/>
  <c r="AC95" i="1"/>
  <c r="AD95" i="1" s="1"/>
  <c r="AE95" i="1" s="1"/>
  <c r="AI95" i="1" s="1"/>
  <c r="AB95" i="1"/>
  <c r="AA95" i="1"/>
  <c r="S95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Z94" i="1" s="1"/>
  <c r="AC94" i="1"/>
  <c r="AD94" i="1" s="1"/>
  <c r="AB94" i="1"/>
  <c r="AA94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E93" i="1"/>
  <c r="AI93" i="1" s="1"/>
  <c r="S93" i="1" s="1"/>
  <c r="AC93" i="1"/>
  <c r="AD93" i="1" s="1"/>
  <c r="AG93" i="1" s="1"/>
  <c r="AA93" i="1"/>
  <c r="AB93" i="1" s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Z92" i="1" s="1"/>
  <c r="AP92" i="1"/>
  <c r="AO92" i="1"/>
  <c r="AN92" i="1"/>
  <c r="AM92" i="1"/>
  <c r="AL92" i="1"/>
  <c r="AK92" i="1"/>
  <c r="AD92" i="1"/>
  <c r="AE92" i="1" s="1"/>
  <c r="AI92" i="1" s="1"/>
  <c r="S92" i="1" s="1"/>
  <c r="AC92" i="1"/>
  <c r="AA92" i="1"/>
  <c r="AB92" i="1" s="1"/>
  <c r="AF92" i="1" s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Z91" i="1" s="1"/>
  <c r="AK91" i="1"/>
  <c r="AC91" i="1"/>
  <c r="AD91" i="1" s="1"/>
  <c r="AA91" i="1"/>
  <c r="AB91" i="1" s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F90" i="1"/>
  <c r="AC90" i="1"/>
  <c r="AD90" i="1" s="1"/>
  <c r="AB90" i="1"/>
  <c r="AH90" i="1" s="1"/>
  <c r="AA90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I89" i="1"/>
  <c r="S89" i="1" s="1"/>
  <c r="AG89" i="1"/>
  <c r="AE89" i="1"/>
  <c r="AD89" i="1"/>
  <c r="AC89" i="1"/>
  <c r="AA89" i="1"/>
  <c r="AB89" i="1" s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Z88" i="1" s="1"/>
  <c r="AM88" i="1"/>
  <c r="AL88" i="1"/>
  <c r="AK88" i="1"/>
  <c r="AD88" i="1"/>
  <c r="AC88" i="1"/>
  <c r="AA88" i="1"/>
  <c r="AB88" i="1" s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Z87" i="1" s="1"/>
  <c r="AO87" i="1"/>
  <c r="AN87" i="1"/>
  <c r="AM87" i="1"/>
  <c r="AL87" i="1"/>
  <c r="AK87" i="1"/>
  <c r="AH87" i="1"/>
  <c r="AF87" i="1"/>
  <c r="AC87" i="1"/>
  <c r="AD87" i="1" s="1"/>
  <c r="AE87" i="1" s="1"/>
  <c r="AI87" i="1" s="1"/>
  <c r="S87" i="1" s="1"/>
  <c r="AB87" i="1"/>
  <c r="AA87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Z86" i="1" s="1"/>
  <c r="AC86" i="1"/>
  <c r="AD86" i="1" s="1"/>
  <c r="AB86" i="1"/>
  <c r="AA86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Z85" i="1" s="1"/>
  <c r="AC85" i="1"/>
  <c r="AD85" i="1" s="1"/>
  <c r="AG85" i="1" s="1"/>
  <c r="AA85" i="1"/>
  <c r="AB85" i="1" s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H84" i="1"/>
  <c r="AD84" i="1"/>
  <c r="AE84" i="1" s="1"/>
  <c r="AI84" i="1" s="1"/>
  <c r="S84" i="1" s="1"/>
  <c r="AC84" i="1"/>
  <c r="AA84" i="1"/>
  <c r="AB84" i="1" s="1"/>
  <c r="AF84" i="1" s="1"/>
  <c r="Z84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Z83" i="1" s="1"/>
  <c r="AK83" i="1"/>
  <c r="AC83" i="1"/>
  <c r="AD83" i="1" s="1"/>
  <c r="AA83" i="1"/>
  <c r="AB83" i="1" s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Z82" i="1" s="1"/>
  <c r="AF82" i="1"/>
  <c r="AC82" i="1"/>
  <c r="AD82" i="1" s="1"/>
  <c r="AB82" i="1"/>
  <c r="AH82" i="1" s="1"/>
  <c r="AA82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I81" i="1"/>
  <c r="S81" i="1" s="1"/>
  <c r="AG81" i="1"/>
  <c r="AE81" i="1"/>
  <c r="AD81" i="1"/>
  <c r="AC81" i="1"/>
  <c r="AA81" i="1"/>
  <c r="AB81" i="1" s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Z80" i="1" s="1"/>
  <c r="AL80" i="1"/>
  <c r="AK80" i="1"/>
  <c r="AD80" i="1"/>
  <c r="AC80" i="1"/>
  <c r="AA80" i="1"/>
  <c r="AB80" i="1" s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H79" i="1"/>
  <c r="AF79" i="1"/>
  <c r="AC79" i="1"/>
  <c r="AD79" i="1" s="1"/>
  <c r="AE79" i="1" s="1"/>
  <c r="AI79" i="1" s="1"/>
  <c r="AB79" i="1"/>
  <c r="AA79" i="1"/>
  <c r="S79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Z78" i="1" s="1"/>
  <c r="AC78" i="1"/>
  <c r="AD78" i="1" s="1"/>
  <c r="AB78" i="1"/>
  <c r="AA78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E77" i="1"/>
  <c r="AI77" i="1" s="1"/>
  <c r="S77" i="1" s="1"/>
  <c r="AC77" i="1"/>
  <c r="AD77" i="1" s="1"/>
  <c r="AG77" i="1" s="1"/>
  <c r="AA77" i="1"/>
  <c r="AB77" i="1" s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Z76" i="1" s="1"/>
  <c r="AP76" i="1"/>
  <c r="AO76" i="1"/>
  <c r="AN76" i="1"/>
  <c r="AM76" i="1"/>
  <c r="AL76" i="1"/>
  <c r="AK76" i="1"/>
  <c r="AD76" i="1"/>
  <c r="AE76" i="1" s="1"/>
  <c r="AI76" i="1" s="1"/>
  <c r="S76" i="1" s="1"/>
  <c r="AC76" i="1"/>
  <c r="AA76" i="1"/>
  <c r="AB76" i="1" s="1"/>
  <c r="AF76" i="1" s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Z75" i="1" s="1"/>
  <c r="AK75" i="1"/>
  <c r="AC75" i="1"/>
  <c r="AD75" i="1" s="1"/>
  <c r="AA75" i="1"/>
  <c r="AB75" i="1" s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F74" i="1"/>
  <c r="AC74" i="1"/>
  <c r="AD74" i="1" s="1"/>
  <c r="AB74" i="1"/>
  <c r="AH74" i="1" s="1"/>
  <c r="AA74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Z73" i="1" s="1"/>
  <c r="AI73" i="1"/>
  <c r="S73" i="1" s="1"/>
  <c r="AG73" i="1"/>
  <c r="AE73" i="1"/>
  <c r="AD73" i="1"/>
  <c r="AC73" i="1"/>
  <c r="AA73" i="1"/>
  <c r="AB73" i="1" s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Z72" i="1" s="1"/>
  <c r="AL72" i="1"/>
  <c r="AK72" i="1"/>
  <c r="AD72" i="1"/>
  <c r="AC72" i="1"/>
  <c r="AA72" i="1"/>
  <c r="AB72" i="1" s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Z71" i="1" s="1"/>
  <c r="AK71" i="1"/>
  <c r="AH71" i="1"/>
  <c r="AG71" i="1"/>
  <c r="AF71" i="1"/>
  <c r="AC71" i="1"/>
  <c r="AD71" i="1" s="1"/>
  <c r="AE71" i="1" s="1"/>
  <c r="AI71" i="1" s="1"/>
  <c r="S71" i="1" s="1"/>
  <c r="AB71" i="1"/>
  <c r="AA71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Z70" i="1" s="1"/>
  <c r="AC70" i="1"/>
  <c r="AD70" i="1" s="1"/>
  <c r="AB70" i="1"/>
  <c r="AA70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Z69" i="1" s="1"/>
  <c r="AC69" i="1"/>
  <c r="AD69" i="1" s="1"/>
  <c r="AG69" i="1" s="1"/>
  <c r="AA69" i="1"/>
  <c r="AB69" i="1" s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H68" i="1"/>
  <c r="AD68" i="1"/>
  <c r="AE68" i="1" s="1"/>
  <c r="AI68" i="1" s="1"/>
  <c r="S68" i="1" s="1"/>
  <c r="AC68" i="1"/>
  <c r="AA68" i="1"/>
  <c r="AB68" i="1" s="1"/>
  <c r="AF68" i="1" s="1"/>
  <c r="Z68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C67" i="1"/>
  <c r="AD67" i="1" s="1"/>
  <c r="AA67" i="1"/>
  <c r="AB67" i="1" s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Z66" i="1" s="1"/>
  <c r="AF66" i="1"/>
  <c r="AC66" i="1"/>
  <c r="AD66" i="1" s="1"/>
  <c r="AB66" i="1"/>
  <c r="AH66" i="1" s="1"/>
  <c r="AA66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Z65" i="1" s="1"/>
  <c r="AI65" i="1"/>
  <c r="S65" i="1" s="1"/>
  <c r="AG65" i="1"/>
  <c r="AE65" i="1"/>
  <c r="AD65" i="1"/>
  <c r="AC65" i="1"/>
  <c r="AA65" i="1"/>
  <c r="AB65" i="1" s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Z64" i="1" s="1"/>
  <c r="AL64" i="1"/>
  <c r="AK64" i="1"/>
  <c r="AD64" i="1"/>
  <c r="AC64" i="1"/>
  <c r="AA64" i="1"/>
  <c r="AB64" i="1" s="1"/>
  <c r="AF64" i="1" s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Z63" i="1" s="1"/>
  <c r="AK63" i="1"/>
  <c r="AH63" i="1"/>
  <c r="AF63" i="1"/>
  <c r="AC63" i="1"/>
  <c r="AD63" i="1" s="1"/>
  <c r="AE63" i="1" s="1"/>
  <c r="AI63" i="1" s="1"/>
  <c r="AB63" i="1"/>
  <c r="AA63" i="1"/>
  <c r="S63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Z62" i="1" s="1"/>
  <c r="AF62" i="1"/>
  <c r="AC62" i="1"/>
  <c r="AD62" i="1" s="1"/>
  <c r="AB62" i="1"/>
  <c r="AH62" i="1" s="1"/>
  <c r="AA62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I61" i="1"/>
  <c r="S61" i="1" s="1"/>
  <c r="AE61" i="1"/>
  <c r="AC61" i="1"/>
  <c r="AD61" i="1" s="1"/>
  <c r="AG61" i="1" s="1"/>
  <c r="AA61" i="1"/>
  <c r="AB61" i="1" s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D60" i="1"/>
  <c r="AC60" i="1"/>
  <c r="AA60" i="1"/>
  <c r="AB60" i="1" s="1"/>
  <c r="AF60" i="1" s="1"/>
  <c r="Z60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G59" i="1"/>
  <c r="AC59" i="1"/>
  <c r="AD59" i="1" s="1"/>
  <c r="AE59" i="1" s="1"/>
  <c r="AI59" i="1" s="1"/>
  <c r="AA59" i="1"/>
  <c r="AB59" i="1" s="1"/>
  <c r="S59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F58" i="1"/>
  <c r="AC58" i="1"/>
  <c r="AD58" i="1" s="1"/>
  <c r="AB58" i="1"/>
  <c r="AH58" i="1" s="1"/>
  <c r="AA58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Z57" i="1" s="1"/>
  <c r="AG57" i="1"/>
  <c r="AE57" i="1"/>
  <c r="AI57" i="1" s="1"/>
  <c r="S57" i="1" s="1"/>
  <c r="AD57" i="1"/>
  <c r="AC57" i="1"/>
  <c r="AA57" i="1"/>
  <c r="AB57" i="1" s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H56" i="1"/>
  <c r="AD56" i="1"/>
  <c r="AC56" i="1"/>
  <c r="AA56" i="1"/>
  <c r="AB56" i="1" s="1"/>
  <c r="AF56" i="1" s="1"/>
  <c r="Z56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H55" i="1"/>
  <c r="AG55" i="1"/>
  <c r="AF55" i="1"/>
  <c r="AC55" i="1"/>
  <c r="AD55" i="1" s="1"/>
  <c r="AE55" i="1" s="1"/>
  <c r="AI55" i="1" s="1"/>
  <c r="S55" i="1" s="1"/>
  <c r="AB55" i="1"/>
  <c r="AA55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F54" i="1"/>
  <c r="AC54" i="1"/>
  <c r="AD54" i="1" s="1"/>
  <c r="AB54" i="1"/>
  <c r="AH54" i="1" s="1"/>
  <c r="AA54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E53" i="1"/>
  <c r="AI53" i="1" s="1"/>
  <c r="S53" i="1" s="1"/>
  <c r="AC53" i="1"/>
  <c r="AD53" i="1" s="1"/>
  <c r="AG53" i="1" s="1"/>
  <c r="AA53" i="1"/>
  <c r="AB53" i="1" s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Z52" i="1" s="1"/>
  <c r="AL52" i="1"/>
  <c r="AK52" i="1"/>
  <c r="AH52" i="1"/>
  <c r="AD52" i="1"/>
  <c r="AC52" i="1"/>
  <c r="AA52" i="1"/>
  <c r="AB52" i="1" s="1"/>
  <c r="AF52" i="1" s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Z51" i="1" s="1"/>
  <c r="AK51" i="1"/>
  <c r="AG51" i="1"/>
  <c r="AC51" i="1"/>
  <c r="AD51" i="1" s="1"/>
  <c r="AE51" i="1" s="1"/>
  <c r="AI51" i="1" s="1"/>
  <c r="AA51" i="1"/>
  <c r="AB51" i="1" s="1"/>
  <c r="S51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Z50" i="1" s="1"/>
  <c r="AC50" i="1"/>
  <c r="AD50" i="1" s="1"/>
  <c r="AB50" i="1"/>
  <c r="AH50" i="1" s="1"/>
  <c r="AA50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I49" i="1"/>
  <c r="S49" i="1" s="1"/>
  <c r="AG49" i="1"/>
  <c r="AE49" i="1"/>
  <c r="AD49" i="1"/>
  <c r="AC49" i="1"/>
  <c r="AA49" i="1"/>
  <c r="AB49" i="1" s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Z48" i="1" s="1"/>
  <c r="AL48" i="1"/>
  <c r="AK48" i="1"/>
  <c r="AD48" i="1"/>
  <c r="AC48" i="1"/>
  <c r="AA48" i="1"/>
  <c r="AB48" i="1" s="1"/>
  <c r="AF48" i="1" s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H47" i="1"/>
  <c r="AF47" i="1"/>
  <c r="AC47" i="1"/>
  <c r="AD47" i="1" s="1"/>
  <c r="AE47" i="1" s="1"/>
  <c r="AI47" i="1" s="1"/>
  <c r="AB47" i="1"/>
  <c r="AA47" i="1"/>
  <c r="S47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C46" i="1"/>
  <c r="AD46" i="1" s="1"/>
  <c r="AB46" i="1"/>
  <c r="AH46" i="1" s="1"/>
  <c r="AA46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Z45" i="1" s="1"/>
  <c r="AC45" i="1"/>
  <c r="AD45" i="1" s="1"/>
  <c r="AG45" i="1" s="1"/>
  <c r="AA45" i="1"/>
  <c r="AB45" i="1" s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Z44" i="1" s="1"/>
  <c r="AL44" i="1"/>
  <c r="AK44" i="1"/>
  <c r="AD44" i="1"/>
  <c r="AC44" i="1"/>
  <c r="AA44" i="1"/>
  <c r="AB44" i="1" s="1"/>
  <c r="AF44" i="1" s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Z43" i="1" s="1"/>
  <c r="AK43" i="1"/>
  <c r="AC43" i="1"/>
  <c r="AD43" i="1" s="1"/>
  <c r="AE43" i="1" s="1"/>
  <c r="AI43" i="1" s="1"/>
  <c r="S43" i="1" s="1"/>
  <c r="AA43" i="1"/>
  <c r="AB43" i="1" s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F42" i="1"/>
  <c r="AC42" i="1"/>
  <c r="AD42" i="1" s="1"/>
  <c r="AB42" i="1"/>
  <c r="AH42" i="1" s="1"/>
  <c r="AA42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I41" i="1"/>
  <c r="S41" i="1" s="1"/>
  <c r="AG41" i="1"/>
  <c r="AE41" i="1"/>
  <c r="AD41" i="1"/>
  <c r="AC41" i="1"/>
  <c r="AA41" i="1"/>
  <c r="AB41" i="1" s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D40" i="1"/>
  <c r="AC40" i="1"/>
  <c r="AA40" i="1"/>
  <c r="AB40" i="1" s="1"/>
  <c r="AF40" i="1" s="1"/>
  <c r="Z40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Z39" i="1" s="1"/>
  <c r="AK39" i="1"/>
  <c r="AH39" i="1"/>
  <c r="AG39" i="1"/>
  <c r="AF39" i="1"/>
  <c r="AC39" i="1"/>
  <c r="AD39" i="1" s="1"/>
  <c r="AE39" i="1" s="1"/>
  <c r="AI39" i="1" s="1"/>
  <c r="AB39" i="1"/>
  <c r="AA39" i="1"/>
  <c r="S39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Z38" i="1" s="1"/>
  <c r="AC38" i="1"/>
  <c r="AD38" i="1" s="1"/>
  <c r="AB38" i="1"/>
  <c r="AH38" i="1" s="1"/>
  <c r="AA38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C37" i="1"/>
  <c r="AD37" i="1" s="1"/>
  <c r="AG37" i="1" s="1"/>
  <c r="AA37" i="1"/>
  <c r="AB37" i="1" s="1"/>
  <c r="AH37" i="1" s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Z36" i="1" s="1"/>
  <c r="AP36" i="1"/>
  <c r="AO36" i="1"/>
  <c r="AN36" i="1"/>
  <c r="AM36" i="1"/>
  <c r="AL36" i="1"/>
  <c r="AK36" i="1"/>
  <c r="AH36" i="1"/>
  <c r="AD36" i="1"/>
  <c r="AC36" i="1"/>
  <c r="AA36" i="1"/>
  <c r="AB36" i="1" s="1"/>
  <c r="AF36" i="1" s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G35" i="1"/>
  <c r="AD35" i="1"/>
  <c r="AE35" i="1" s="1"/>
  <c r="AI35" i="1" s="1"/>
  <c r="S35" i="1" s="1"/>
  <c r="AC35" i="1"/>
  <c r="AA35" i="1"/>
  <c r="AB35" i="1" s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G34" i="1"/>
  <c r="AC34" i="1"/>
  <c r="AD34" i="1" s="1"/>
  <c r="AE34" i="1" s="1"/>
  <c r="AI34" i="1" s="1"/>
  <c r="S34" i="1" s="1"/>
  <c r="AB34" i="1"/>
  <c r="AH34" i="1" s="1"/>
  <c r="AA34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I33" i="1"/>
  <c r="S33" i="1" s="1"/>
  <c r="AG33" i="1"/>
  <c r="AE33" i="1"/>
  <c r="AD33" i="1"/>
  <c r="AC33" i="1"/>
  <c r="AB33" i="1"/>
  <c r="AA33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Z32" i="1" s="1"/>
  <c r="AP32" i="1"/>
  <c r="AO32" i="1"/>
  <c r="AN32" i="1"/>
  <c r="AM32" i="1"/>
  <c r="AL32" i="1"/>
  <c r="AK32" i="1"/>
  <c r="AE32" i="1"/>
  <c r="AI32" i="1" s="1"/>
  <c r="S32" i="1" s="1"/>
  <c r="AD32" i="1"/>
  <c r="AG32" i="1" s="1"/>
  <c r="AC32" i="1"/>
  <c r="AA32" i="1"/>
  <c r="AB32" i="1" s="1"/>
  <c r="AF32" i="1" s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Z31" i="1" s="1"/>
  <c r="AP31" i="1"/>
  <c r="AO31" i="1"/>
  <c r="AN31" i="1"/>
  <c r="AM31" i="1"/>
  <c r="AL31" i="1"/>
  <c r="AK31" i="1"/>
  <c r="AH31" i="1"/>
  <c r="AF31" i="1"/>
  <c r="AC31" i="1"/>
  <c r="AD31" i="1" s="1"/>
  <c r="AE31" i="1" s="1"/>
  <c r="AI31" i="1" s="1"/>
  <c r="S31" i="1" s="1"/>
  <c r="AB31" i="1"/>
  <c r="AA31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F30" i="1"/>
  <c r="AC30" i="1"/>
  <c r="AD30" i="1" s="1"/>
  <c r="AB30" i="1"/>
  <c r="AH30" i="1" s="1"/>
  <c r="AA30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Z29" i="1" s="1"/>
  <c r="AC29" i="1"/>
  <c r="AD29" i="1" s="1"/>
  <c r="AG29" i="1" s="1"/>
  <c r="AA29" i="1"/>
  <c r="AB29" i="1" s="1"/>
  <c r="AH29" i="1" s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Z28" i="1" s="1"/>
  <c r="AQ28" i="1"/>
  <c r="AP28" i="1"/>
  <c r="AO28" i="1"/>
  <c r="AN28" i="1"/>
  <c r="AM28" i="1"/>
  <c r="AL28" i="1"/>
  <c r="AK28" i="1"/>
  <c r="AD28" i="1"/>
  <c r="AC28" i="1"/>
  <c r="AA28" i="1"/>
  <c r="AB28" i="1" s="1"/>
  <c r="AF28" i="1" s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Z27" i="1" s="1"/>
  <c r="AK27" i="1"/>
  <c r="AD27" i="1"/>
  <c r="AE27" i="1" s="1"/>
  <c r="AI27" i="1" s="1"/>
  <c r="AC27" i="1"/>
  <c r="AA27" i="1"/>
  <c r="AB27" i="1" s="1"/>
  <c r="S27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Z26" i="1" s="1"/>
  <c r="AF26" i="1"/>
  <c r="AC26" i="1"/>
  <c r="AD26" i="1" s="1"/>
  <c r="AE26" i="1" s="1"/>
  <c r="AI26" i="1" s="1"/>
  <c r="AB26" i="1"/>
  <c r="AH26" i="1" s="1"/>
  <c r="AA26" i="1"/>
  <c r="S26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Z25" i="1" s="1"/>
  <c r="AG25" i="1"/>
  <c r="AE25" i="1"/>
  <c r="AI25" i="1" s="1"/>
  <c r="S25" i="1" s="1"/>
  <c r="AD25" i="1"/>
  <c r="AC25" i="1"/>
  <c r="AA25" i="1"/>
  <c r="AB25" i="1" s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Z24" i="1" s="1"/>
  <c r="AM24" i="1"/>
  <c r="AL24" i="1"/>
  <c r="AK24" i="1"/>
  <c r="AH24" i="1"/>
  <c r="AD24" i="1"/>
  <c r="AG24" i="1" s="1"/>
  <c r="AC24" i="1"/>
  <c r="AA24" i="1"/>
  <c r="AB24" i="1" s="1"/>
  <c r="AF24" i="1" s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Z23" i="1" s="1"/>
  <c r="AO23" i="1"/>
  <c r="AN23" i="1"/>
  <c r="AM23" i="1"/>
  <c r="AL23" i="1"/>
  <c r="AK23" i="1"/>
  <c r="AH23" i="1"/>
  <c r="AG23" i="1"/>
  <c r="AF23" i="1"/>
  <c r="AC23" i="1"/>
  <c r="AD23" i="1" s="1"/>
  <c r="AE23" i="1" s="1"/>
  <c r="AI23" i="1" s="1"/>
  <c r="AB23" i="1"/>
  <c r="AA23" i="1"/>
  <c r="S23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C22" i="1"/>
  <c r="AD22" i="1" s="1"/>
  <c r="AB22" i="1"/>
  <c r="AH22" i="1" s="1"/>
  <c r="AA22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I21" i="1"/>
  <c r="S21" i="1" s="1"/>
  <c r="AE21" i="1"/>
  <c r="AD21" i="1"/>
  <c r="AG21" i="1" s="1"/>
  <c r="AC21" i="1"/>
  <c r="AA21" i="1"/>
  <c r="AB21" i="1" s="1"/>
  <c r="AH21" i="1" s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Z20" i="1" s="1"/>
  <c r="AQ20" i="1"/>
  <c r="AP20" i="1"/>
  <c r="AO20" i="1"/>
  <c r="AN20" i="1"/>
  <c r="AM20" i="1"/>
  <c r="AL20" i="1"/>
  <c r="AK20" i="1"/>
  <c r="AD20" i="1"/>
  <c r="AC20" i="1"/>
  <c r="AA20" i="1"/>
  <c r="AB20" i="1" s="1"/>
  <c r="AF20" i="1" s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D19" i="1"/>
  <c r="AE19" i="1" s="1"/>
  <c r="AI19" i="1" s="1"/>
  <c r="S19" i="1" s="1"/>
  <c r="AC19" i="1"/>
  <c r="AB19" i="1"/>
  <c r="AF19" i="1" s="1"/>
  <c r="AA19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G18" i="1"/>
  <c r="AC18" i="1"/>
  <c r="AD18" i="1" s="1"/>
  <c r="AE18" i="1" s="1"/>
  <c r="AI18" i="1" s="1"/>
  <c r="S18" i="1" s="1"/>
  <c r="AB18" i="1"/>
  <c r="AH18" i="1" s="1"/>
  <c r="AA18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I17" i="1"/>
  <c r="S17" i="1" s="1"/>
  <c r="AG17" i="1"/>
  <c r="AE17" i="1"/>
  <c r="AD17" i="1"/>
  <c r="AC17" i="1"/>
  <c r="AB17" i="1"/>
  <c r="AA17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Z16" i="1" s="1"/>
  <c r="AL16" i="1"/>
  <c r="AK16" i="1"/>
  <c r="AE16" i="1"/>
  <c r="AI16" i="1" s="1"/>
  <c r="S16" i="1" s="1"/>
  <c r="AD16" i="1"/>
  <c r="AG16" i="1" s="1"/>
  <c r="AC16" i="1"/>
  <c r="AA16" i="1"/>
  <c r="AB16" i="1" s="1"/>
  <c r="AF16" i="1" s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Z15" i="1" s="1"/>
  <c r="AN15" i="1"/>
  <c r="AM15" i="1"/>
  <c r="AL15" i="1"/>
  <c r="AK15" i="1"/>
  <c r="AH15" i="1"/>
  <c r="AF15" i="1"/>
  <c r="AC15" i="1"/>
  <c r="AD15" i="1" s="1"/>
  <c r="AE15" i="1" s="1"/>
  <c r="AI15" i="1" s="1"/>
  <c r="S15" i="1" s="1"/>
  <c r="AB15" i="1"/>
  <c r="AA15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C14" i="1"/>
  <c r="AD14" i="1" s="1"/>
  <c r="AB14" i="1"/>
  <c r="AH14" i="1" s="1"/>
  <c r="AA14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F13" i="1"/>
  <c r="AD13" i="1"/>
  <c r="AG13" i="1" s="1"/>
  <c r="AC13" i="1"/>
  <c r="AA13" i="1"/>
  <c r="AB13" i="1" s="1"/>
  <c r="AH13" i="1" s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Z12" i="1" s="1"/>
  <c r="AL12" i="1"/>
  <c r="AK12" i="1"/>
  <c r="AI12" i="1"/>
  <c r="S12" i="1" s="1"/>
  <c r="AG12" i="1"/>
  <c r="AD12" i="1"/>
  <c r="AE12" i="1" s="1"/>
  <c r="AC12" i="1"/>
  <c r="AA12" i="1"/>
  <c r="AB12" i="1" s="1"/>
  <c r="AF12" i="1" s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C11" i="1"/>
  <c r="AD11" i="1" s="1"/>
  <c r="AB11" i="1"/>
  <c r="AA11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E11" i="1" l="1"/>
  <c r="AG11" i="1"/>
  <c r="AH25" i="1"/>
  <c r="AF25" i="1"/>
  <c r="AH33" i="1"/>
  <c r="AF33" i="1"/>
  <c r="Z14" i="1"/>
  <c r="AG19" i="1"/>
  <c r="AF11" i="1"/>
  <c r="AH11" i="1"/>
  <c r="AF18" i="1"/>
  <c r="Z19" i="1"/>
  <c r="Z22" i="1"/>
  <c r="AE29" i="1"/>
  <c r="AI29" i="1" s="1"/>
  <c r="S29" i="1" s="1"/>
  <c r="AF34" i="1"/>
  <c r="Z35" i="1"/>
  <c r="AF37" i="1"/>
  <c r="AG40" i="1"/>
  <c r="AE40" i="1"/>
  <c r="AI40" i="1" s="1"/>
  <c r="S40" i="1" s="1"/>
  <c r="Z41" i="1"/>
  <c r="AH48" i="1"/>
  <c r="Z53" i="1"/>
  <c r="AF57" i="1"/>
  <c r="AH57" i="1"/>
  <c r="AG58" i="1"/>
  <c r="AE58" i="1"/>
  <c r="AI58" i="1" s="1"/>
  <c r="S58" i="1" s="1"/>
  <c r="AG63" i="1"/>
  <c r="AH69" i="1"/>
  <c r="AF69" i="1"/>
  <c r="AF73" i="1"/>
  <c r="AH73" i="1"/>
  <c r="AG74" i="1"/>
  <c r="AE74" i="1"/>
  <c r="AI74" i="1" s="1"/>
  <c r="S74" i="1" s="1"/>
  <c r="AH76" i="1"/>
  <c r="AG80" i="1"/>
  <c r="AE80" i="1"/>
  <c r="AI80" i="1" s="1"/>
  <c r="S80" i="1" s="1"/>
  <c r="Z89" i="1"/>
  <c r="AG94" i="1"/>
  <c r="AE94" i="1"/>
  <c r="AI94" i="1" s="1"/>
  <c r="S94" i="1" s="1"/>
  <c r="AH96" i="1"/>
  <c r="AF96" i="1"/>
  <c r="AH100" i="1"/>
  <c r="AF100" i="1"/>
  <c r="AF105" i="1"/>
  <c r="AH105" i="1"/>
  <c r="AG106" i="1"/>
  <c r="AE106" i="1"/>
  <c r="AI106" i="1" s="1"/>
  <c r="S106" i="1" s="1"/>
  <c r="AH109" i="1"/>
  <c r="AF109" i="1"/>
  <c r="AG119" i="1"/>
  <c r="AE119" i="1"/>
  <c r="AI119" i="1" s="1"/>
  <c r="S119" i="1" s="1"/>
  <c r="AG122" i="1"/>
  <c r="AE122" i="1"/>
  <c r="AI122" i="1" s="1"/>
  <c r="S122" i="1" s="1"/>
  <c r="AH125" i="1"/>
  <c r="AF125" i="1"/>
  <c r="AH131" i="1"/>
  <c r="AF131" i="1"/>
  <c r="AF137" i="1"/>
  <c r="AH137" i="1"/>
  <c r="AG142" i="1"/>
  <c r="AE142" i="1"/>
  <c r="AI142" i="1" s="1"/>
  <c r="S142" i="1" s="1"/>
  <c r="AG151" i="1"/>
  <c r="AE151" i="1"/>
  <c r="AI151" i="1" s="1"/>
  <c r="S151" i="1" s="1"/>
  <c r="AG154" i="1"/>
  <c r="AE154" i="1"/>
  <c r="AI154" i="1" s="1"/>
  <c r="S154" i="1" s="1"/>
  <c r="AH157" i="1"/>
  <c r="AF157" i="1"/>
  <c r="AH163" i="1"/>
  <c r="AF163" i="1"/>
  <c r="AF169" i="1"/>
  <c r="AH169" i="1"/>
  <c r="AG174" i="1"/>
  <c r="AE174" i="1"/>
  <c r="AI174" i="1" s="1"/>
  <c r="S174" i="1" s="1"/>
  <c r="AF177" i="1"/>
  <c r="AH177" i="1"/>
  <c r="AH179" i="1"/>
  <c r="AF179" i="1"/>
  <c r="AH189" i="1"/>
  <c r="AF189" i="1"/>
  <c r="AG199" i="1"/>
  <c r="AE199" i="1"/>
  <c r="AI199" i="1" s="1"/>
  <c r="S199" i="1" s="1"/>
  <c r="AG206" i="1"/>
  <c r="AE206" i="1"/>
  <c r="AI206" i="1" s="1"/>
  <c r="S206" i="1" s="1"/>
  <c r="AF209" i="1"/>
  <c r="AH209" i="1"/>
  <c r="AH211" i="1"/>
  <c r="AF211" i="1"/>
  <c r="AH221" i="1"/>
  <c r="AF221" i="1"/>
  <c r="AG231" i="1"/>
  <c r="AE231" i="1"/>
  <c r="AI231" i="1" s="1"/>
  <c r="S231" i="1" s="1"/>
  <c r="AG238" i="1"/>
  <c r="AE238" i="1"/>
  <c r="AI238" i="1" s="1"/>
  <c r="S238" i="1" s="1"/>
  <c r="AF241" i="1"/>
  <c r="AH241" i="1"/>
  <c r="AH243" i="1"/>
  <c r="AF243" i="1"/>
  <c r="AH253" i="1"/>
  <c r="AF253" i="1"/>
  <c r="AF29" i="1"/>
  <c r="AF49" i="1"/>
  <c r="AH49" i="1"/>
  <c r="AG50" i="1"/>
  <c r="AE50" i="1"/>
  <c r="AI50" i="1" s="1"/>
  <c r="S50" i="1" s="1"/>
  <c r="AE60" i="1"/>
  <c r="AI60" i="1" s="1"/>
  <c r="S60" i="1" s="1"/>
  <c r="AG60" i="1"/>
  <c r="AG62" i="1"/>
  <c r="AE62" i="1"/>
  <c r="AI62" i="1" s="1"/>
  <c r="S62" i="1" s="1"/>
  <c r="AH67" i="1"/>
  <c r="AF67" i="1"/>
  <c r="AH77" i="1"/>
  <c r="AF77" i="1"/>
  <c r="AF81" i="1"/>
  <c r="AH81" i="1"/>
  <c r="AG82" i="1"/>
  <c r="AE82" i="1"/>
  <c r="AI82" i="1" s="1"/>
  <c r="S82" i="1" s="1"/>
  <c r="AG88" i="1"/>
  <c r="AE88" i="1"/>
  <c r="AI88" i="1" s="1"/>
  <c r="S88" i="1" s="1"/>
  <c r="AG109" i="1"/>
  <c r="AE109" i="1"/>
  <c r="AI109" i="1" s="1"/>
  <c r="S109" i="1" s="1"/>
  <c r="AH120" i="1"/>
  <c r="AF120" i="1"/>
  <c r="AG125" i="1"/>
  <c r="AE125" i="1"/>
  <c r="AI125" i="1" s="1"/>
  <c r="S125" i="1" s="1"/>
  <c r="AG131" i="1"/>
  <c r="AE131" i="1"/>
  <c r="AI131" i="1" s="1"/>
  <c r="S131" i="1" s="1"/>
  <c r="AE137" i="1"/>
  <c r="AI137" i="1" s="1"/>
  <c r="S137" i="1" s="1"/>
  <c r="AG137" i="1"/>
  <c r="AH140" i="1"/>
  <c r="AF140" i="1"/>
  <c r="AH143" i="1"/>
  <c r="AF143" i="1"/>
  <c r="AH152" i="1"/>
  <c r="AF152" i="1"/>
  <c r="AG157" i="1"/>
  <c r="AE157" i="1"/>
  <c r="AI157" i="1" s="1"/>
  <c r="S157" i="1" s="1"/>
  <c r="AG163" i="1"/>
  <c r="AE163" i="1"/>
  <c r="AI163" i="1" s="1"/>
  <c r="S163" i="1" s="1"/>
  <c r="AE169" i="1"/>
  <c r="AI169" i="1" s="1"/>
  <c r="S169" i="1" s="1"/>
  <c r="AG169" i="1"/>
  <c r="AH172" i="1"/>
  <c r="AF172" i="1"/>
  <c r="AH175" i="1"/>
  <c r="AF175" i="1"/>
  <c r="AE177" i="1"/>
  <c r="AI177" i="1" s="1"/>
  <c r="S177" i="1" s="1"/>
  <c r="AG177" i="1"/>
  <c r="AG179" i="1"/>
  <c r="AE179" i="1"/>
  <c r="AI179" i="1" s="1"/>
  <c r="S179" i="1" s="1"/>
  <c r="AG189" i="1"/>
  <c r="AE189" i="1"/>
  <c r="AI189" i="1" s="1"/>
  <c r="S189" i="1" s="1"/>
  <c r="AH204" i="1"/>
  <c r="AF204" i="1"/>
  <c r="AH207" i="1"/>
  <c r="AF207" i="1"/>
  <c r="AE209" i="1"/>
  <c r="AI209" i="1" s="1"/>
  <c r="S209" i="1" s="1"/>
  <c r="AG209" i="1"/>
  <c r="AG211" i="1"/>
  <c r="AE211" i="1"/>
  <c r="AI211" i="1" s="1"/>
  <c r="S211" i="1" s="1"/>
  <c r="AG221" i="1"/>
  <c r="AE221" i="1"/>
  <c r="AI221" i="1" s="1"/>
  <c r="S221" i="1" s="1"/>
  <c r="AH236" i="1"/>
  <c r="AF236" i="1"/>
  <c r="AH239" i="1"/>
  <c r="AF239" i="1"/>
  <c r="AE241" i="1"/>
  <c r="AI241" i="1" s="1"/>
  <c r="S241" i="1" s="1"/>
  <c r="AG241" i="1"/>
  <c r="AG243" i="1"/>
  <c r="AE243" i="1"/>
  <c r="AI243" i="1" s="1"/>
  <c r="S243" i="1" s="1"/>
  <c r="AG253" i="1"/>
  <c r="AE253" i="1"/>
  <c r="AI253" i="1" s="1"/>
  <c r="S253" i="1" s="1"/>
  <c r="AH40" i="1"/>
  <c r="AH12" i="1"/>
  <c r="Z13" i="1"/>
  <c r="Z18" i="1"/>
  <c r="AF21" i="1"/>
  <c r="AG26" i="1"/>
  <c r="Z34" i="1"/>
  <c r="AG36" i="1"/>
  <c r="AE36" i="1"/>
  <c r="AI36" i="1" s="1"/>
  <c r="S36" i="1" s="1"/>
  <c r="Z37" i="1"/>
  <c r="AF41" i="1"/>
  <c r="AH41" i="1"/>
  <c r="AG42" i="1"/>
  <c r="AE42" i="1"/>
  <c r="AI42" i="1" s="1"/>
  <c r="S42" i="1" s="1"/>
  <c r="AG47" i="1"/>
  <c r="AF50" i="1"/>
  <c r="AE52" i="1"/>
  <c r="AI52" i="1" s="1"/>
  <c r="S52" i="1" s="1"/>
  <c r="AG52" i="1"/>
  <c r="AG54" i="1"/>
  <c r="AE54" i="1"/>
  <c r="AI54" i="1" s="1"/>
  <c r="S54" i="1" s="1"/>
  <c r="Z58" i="1"/>
  <c r="AH60" i="1"/>
  <c r="AG67" i="1"/>
  <c r="AE67" i="1"/>
  <c r="AI67" i="1" s="1"/>
  <c r="S67" i="1" s="1"/>
  <c r="AE69" i="1"/>
  <c r="AI69" i="1" s="1"/>
  <c r="S69" i="1" s="1"/>
  <c r="Z74" i="1"/>
  <c r="AH75" i="1"/>
  <c r="AF75" i="1"/>
  <c r="AH85" i="1"/>
  <c r="AF85" i="1"/>
  <c r="AF89" i="1"/>
  <c r="AH89" i="1"/>
  <c r="AG90" i="1"/>
  <c r="AE90" i="1"/>
  <c r="AI90" i="1" s="1"/>
  <c r="S90" i="1" s="1"/>
  <c r="AH92" i="1"/>
  <c r="AG96" i="1"/>
  <c r="AE96" i="1"/>
  <c r="AI96" i="1" s="1"/>
  <c r="S96" i="1" s="1"/>
  <c r="AG103" i="1"/>
  <c r="AE103" i="1"/>
  <c r="AI103" i="1" s="1"/>
  <c r="S103" i="1" s="1"/>
  <c r="AH107" i="1"/>
  <c r="AF107" i="1"/>
  <c r="AF113" i="1"/>
  <c r="AH113" i="1"/>
  <c r="AG114" i="1"/>
  <c r="AE114" i="1"/>
  <c r="AI114" i="1" s="1"/>
  <c r="S114" i="1" s="1"/>
  <c r="AH117" i="1"/>
  <c r="AF117" i="1"/>
  <c r="AH123" i="1"/>
  <c r="AF123" i="1"/>
  <c r="AF129" i="1"/>
  <c r="AH129" i="1"/>
  <c r="AG134" i="1"/>
  <c r="AE134" i="1"/>
  <c r="AI134" i="1" s="1"/>
  <c r="S134" i="1" s="1"/>
  <c r="AG143" i="1"/>
  <c r="AE143" i="1"/>
  <c r="AI143" i="1" s="1"/>
  <c r="S143" i="1" s="1"/>
  <c r="AG146" i="1"/>
  <c r="AE146" i="1"/>
  <c r="AI146" i="1" s="1"/>
  <c r="S146" i="1" s="1"/>
  <c r="AH149" i="1"/>
  <c r="AF149" i="1"/>
  <c r="AH155" i="1"/>
  <c r="AF155" i="1"/>
  <c r="AF161" i="1"/>
  <c r="AH161" i="1"/>
  <c r="AG166" i="1"/>
  <c r="AE166" i="1"/>
  <c r="AI166" i="1" s="1"/>
  <c r="S166" i="1" s="1"/>
  <c r="AG175" i="1"/>
  <c r="AE175" i="1"/>
  <c r="AI175" i="1" s="1"/>
  <c r="S175" i="1" s="1"/>
  <c r="AG182" i="1"/>
  <c r="AE182" i="1"/>
  <c r="AI182" i="1" s="1"/>
  <c r="S182" i="1" s="1"/>
  <c r="AF185" i="1"/>
  <c r="AH185" i="1"/>
  <c r="AH187" i="1"/>
  <c r="AF187" i="1"/>
  <c r="AH197" i="1"/>
  <c r="AF197" i="1"/>
  <c r="AG207" i="1"/>
  <c r="AE207" i="1"/>
  <c r="AI207" i="1" s="1"/>
  <c r="S207" i="1" s="1"/>
  <c r="AG214" i="1"/>
  <c r="AE214" i="1"/>
  <c r="AI214" i="1" s="1"/>
  <c r="S214" i="1" s="1"/>
  <c r="AF217" i="1"/>
  <c r="AH217" i="1"/>
  <c r="AH219" i="1"/>
  <c r="AF219" i="1"/>
  <c r="AH229" i="1"/>
  <c r="AF229" i="1"/>
  <c r="AG239" i="1"/>
  <c r="AE239" i="1"/>
  <c r="AI239" i="1" s="1"/>
  <c r="S239" i="1" s="1"/>
  <c r="AG246" i="1"/>
  <c r="AE246" i="1"/>
  <c r="AI246" i="1" s="1"/>
  <c r="S246" i="1" s="1"/>
  <c r="AF249" i="1"/>
  <c r="AH249" i="1"/>
  <c r="AH251" i="1"/>
  <c r="AF251" i="1"/>
  <c r="AF278" i="1"/>
  <c r="AH278" i="1"/>
  <c r="AE44" i="1"/>
  <c r="AI44" i="1" s="1"/>
  <c r="S44" i="1" s="1"/>
  <c r="AG44" i="1"/>
  <c r="AG46" i="1"/>
  <c r="AE46" i="1"/>
  <c r="AI46" i="1" s="1"/>
  <c r="S46" i="1" s="1"/>
  <c r="AH59" i="1"/>
  <c r="AF59" i="1"/>
  <c r="AH61" i="1"/>
  <c r="AF61" i="1"/>
  <c r="AG75" i="1"/>
  <c r="AE75" i="1"/>
  <c r="AI75" i="1" s="1"/>
  <c r="S75" i="1" s="1"/>
  <c r="AH83" i="1"/>
  <c r="AF83" i="1"/>
  <c r="AH93" i="1"/>
  <c r="AF93" i="1"/>
  <c r="AF97" i="1"/>
  <c r="AH97" i="1"/>
  <c r="AG98" i="1"/>
  <c r="AE98" i="1"/>
  <c r="AI98" i="1" s="1"/>
  <c r="S98" i="1" s="1"/>
  <c r="AH101" i="1"/>
  <c r="AF101" i="1"/>
  <c r="AG107" i="1"/>
  <c r="AE107" i="1"/>
  <c r="AI107" i="1" s="1"/>
  <c r="S107" i="1" s="1"/>
  <c r="AG117" i="1"/>
  <c r="AE117" i="1"/>
  <c r="AI117" i="1" s="1"/>
  <c r="S117" i="1" s="1"/>
  <c r="AG123" i="1"/>
  <c r="AE123" i="1"/>
  <c r="AI123" i="1" s="1"/>
  <c r="S123" i="1" s="1"/>
  <c r="AE129" i="1"/>
  <c r="AI129" i="1" s="1"/>
  <c r="S129" i="1" s="1"/>
  <c r="AG129" i="1"/>
  <c r="AH132" i="1"/>
  <c r="AF132" i="1"/>
  <c r="AH135" i="1"/>
  <c r="AF135" i="1"/>
  <c r="AH144" i="1"/>
  <c r="AF144" i="1"/>
  <c r="AG149" i="1"/>
  <c r="AE149" i="1"/>
  <c r="AI149" i="1" s="1"/>
  <c r="S149" i="1" s="1"/>
  <c r="AG155" i="1"/>
  <c r="AE155" i="1"/>
  <c r="AI155" i="1" s="1"/>
  <c r="S155" i="1" s="1"/>
  <c r="AE161" i="1"/>
  <c r="AI161" i="1" s="1"/>
  <c r="S161" i="1" s="1"/>
  <c r="AG161" i="1"/>
  <c r="AH164" i="1"/>
  <c r="AF164" i="1"/>
  <c r="AH167" i="1"/>
  <c r="AF167" i="1"/>
  <c r="AH180" i="1"/>
  <c r="AF180" i="1"/>
  <c r="AH183" i="1"/>
  <c r="AF183" i="1"/>
  <c r="AE185" i="1"/>
  <c r="AI185" i="1" s="1"/>
  <c r="S185" i="1" s="1"/>
  <c r="AG185" i="1"/>
  <c r="AG187" i="1"/>
  <c r="AE187" i="1"/>
  <c r="AI187" i="1" s="1"/>
  <c r="S187" i="1" s="1"/>
  <c r="AG197" i="1"/>
  <c r="AE197" i="1"/>
  <c r="AI197" i="1" s="1"/>
  <c r="S197" i="1" s="1"/>
  <c r="AH212" i="1"/>
  <c r="AF212" i="1"/>
  <c r="AH215" i="1"/>
  <c r="AF215" i="1"/>
  <c r="AE217" i="1"/>
  <c r="AI217" i="1" s="1"/>
  <c r="S217" i="1" s="1"/>
  <c r="AG217" i="1"/>
  <c r="AG219" i="1"/>
  <c r="AE219" i="1"/>
  <c r="AI219" i="1" s="1"/>
  <c r="S219" i="1" s="1"/>
  <c r="AG229" i="1"/>
  <c r="AE229" i="1"/>
  <c r="AI229" i="1" s="1"/>
  <c r="S229" i="1" s="1"/>
  <c r="AH244" i="1"/>
  <c r="AF244" i="1"/>
  <c r="AH247" i="1"/>
  <c r="AF247" i="1"/>
  <c r="AE249" i="1"/>
  <c r="AI249" i="1" s="1"/>
  <c r="S249" i="1" s="1"/>
  <c r="AG249" i="1"/>
  <c r="AG251" i="1"/>
  <c r="AE251" i="1"/>
  <c r="AI251" i="1" s="1"/>
  <c r="S251" i="1" s="1"/>
  <c r="AG260" i="1"/>
  <c r="AE260" i="1"/>
  <c r="AI260" i="1" s="1"/>
  <c r="S260" i="1" s="1"/>
  <c r="AH266" i="1"/>
  <c r="AF266" i="1"/>
  <c r="AG268" i="1"/>
  <c r="AE268" i="1"/>
  <c r="AI268" i="1" s="1"/>
  <c r="S268" i="1" s="1"/>
  <c r="AH274" i="1"/>
  <c r="AF274" i="1"/>
  <c r="AG276" i="1"/>
  <c r="AE276" i="1"/>
  <c r="AI276" i="1" s="1"/>
  <c r="S276" i="1" s="1"/>
  <c r="AG20" i="1"/>
  <c r="AE20" i="1"/>
  <c r="AI20" i="1" s="1"/>
  <c r="S20" i="1" s="1"/>
  <c r="AG28" i="1"/>
  <c r="AE28" i="1"/>
  <c r="AI28" i="1" s="1"/>
  <c r="S28" i="1" s="1"/>
  <c r="AF35" i="1"/>
  <c r="AH35" i="1"/>
  <c r="Z11" i="1"/>
  <c r="AE14" i="1"/>
  <c r="AI14" i="1" s="1"/>
  <c r="S14" i="1" s="1"/>
  <c r="AG14" i="1"/>
  <c r="AH16" i="1"/>
  <c r="Z17" i="1"/>
  <c r="AH20" i="1"/>
  <c r="Z21" i="1"/>
  <c r="AE24" i="1"/>
  <c r="AI24" i="1" s="1"/>
  <c r="S24" i="1" s="1"/>
  <c r="AH27" i="1"/>
  <c r="AF27" i="1"/>
  <c r="AH28" i="1"/>
  <c r="AH32" i="1"/>
  <c r="Z33" i="1"/>
  <c r="AG38" i="1"/>
  <c r="AE38" i="1"/>
  <c r="AI38" i="1" s="1"/>
  <c r="S38" i="1" s="1"/>
  <c r="Z42" i="1"/>
  <c r="AH44" i="1"/>
  <c r="AF46" i="1"/>
  <c r="AH51" i="1"/>
  <c r="AF51" i="1"/>
  <c r="AH53" i="1"/>
  <c r="AF53" i="1"/>
  <c r="Z54" i="1"/>
  <c r="Z55" i="1"/>
  <c r="Z67" i="1"/>
  <c r="AF70" i="1"/>
  <c r="AH70" i="1"/>
  <c r="Z77" i="1"/>
  <c r="AG79" i="1"/>
  <c r="AG83" i="1"/>
  <c r="AE83" i="1"/>
  <c r="AI83" i="1" s="1"/>
  <c r="S83" i="1" s="1"/>
  <c r="AE85" i="1"/>
  <c r="AI85" i="1" s="1"/>
  <c r="S85" i="1" s="1"/>
  <c r="Z90" i="1"/>
  <c r="AH91" i="1"/>
  <c r="AF91" i="1"/>
  <c r="AG101" i="1"/>
  <c r="AE101" i="1"/>
  <c r="AI101" i="1" s="1"/>
  <c r="S101" i="1" s="1"/>
  <c r="AG110" i="1"/>
  <c r="AE110" i="1"/>
  <c r="AI110" i="1" s="1"/>
  <c r="S110" i="1" s="1"/>
  <c r="AH115" i="1"/>
  <c r="AF115" i="1"/>
  <c r="AF121" i="1"/>
  <c r="AH121" i="1"/>
  <c r="AG126" i="1"/>
  <c r="AE126" i="1"/>
  <c r="AI126" i="1" s="1"/>
  <c r="S126" i="1" s="1"/>
  <c r="AG135" i="1"/>
  <c r="AE135" i="1"/>
  <c r="AI135" i="1" s="1"/>
  <c r="S135" i="1" s="1"/>
  <c r="AG138" i="1"/>
  <c r="AE138" i="1"/>
  <c r="AI138" i="1" s="1"/>
  <c r="S138" i="1" s="1"/>
  <c r="AH141" i="1"/>
  <c r="AF141" i="1"/>
  <c r="AH147" i="1"/>
  <c r="AF147" i="1"/>
  <c r="AF153" i="1"/>
  <c r="AH153" i="1"/>
  <c r="AG158" i="1"/>
  <c r="AE158" i="1"/>
  <c r="AI158" i="1" s="1"/>
  <c r="S158" i="1" s="1"/>
  <c r="AG167" i="1"/>
  <c r="AE167" i="1"/>
  <c r="AI167" i="1" s="1"/>
  <c r="S167" i="1" s="1"/>
  <c r="AG170" i="1"/>
  <c r="AE170" i="1"/>
  <c r="AI170" i="1" s="1"/>
  <c r="S170" i="1" s="1"/>
  <c r="AH173" i="1"/>
  <c r="AF173" i="1"/>
  <c r="AG183" i="1"/>
  <c r="AE183" i="1"/>
  <c r="AI183" i="1" s="1"/>
  <c r="S183" i="1" s="1"/>
  <c r="AG190" i="1"/>
  <c r="AE190" i="1"/>
  <c r="AI190" i="1" s="1"/>
  <c r="S190" i="1" s="1"/>
  <c r="AF193" i="1"/>
  <c r="AH193" i="1"/>
  <c r="AH195" i="1"/>
  <c r="AF195" i="1"/>
  <c r="AH205" i="1"/>
  <c r="AF205" i="1"/>
  <c r="AG215" i="1"/>
  <c r="AE215" i="1"/>
  <c r="AI215" i="1" s="1"/>
  <c r="S215" i="1" s="1"/>
  <c r="AG222" i="1"/>
  <c r="AE222" i="1"/>
  <c r="AI222" i="1" s="1"/>
  <c r="S222" i="1" s="1"/>
  <c r="AF225" i="1"/>
  <c r="AH225" i="1"/>
  <c r="AH227" i="1"/>
  <c r="AF227" i="1"/>
  <c r="AH237" i="1"/>
  <c r="AF237" i="1"/>
  <c r="AG247" i="1"/>
  <c r="AE247" i="1"/>
  <c r="AI247" i="1" s="1"/>
  <c r="S247" i="1" s="1"/>
  <c r="AG254" i="1"/>
  <c r="AE254" i="1"/>
  <c r="AI254" i="1" s="1"/>
  <c r="S254" i="1" s="1"/>
  <c r="AH262" i="1"/>
  <c r="AF262" i="1"/>
  <c r="AE263" i="1"/>
  <c r="AI263" i="1" s="1"/>
  <c r="S263" i="1" s="1"/>
  <c r="AG263" i="1"/>
  <c r="AE271" i="1"/>
  <c r="AI271" i="1" s="1"/>
  <c r="S271" i="1" s="1"/>
  <c r="AG271" i="1"/>
  <c r="AF14" i="1"/>
  <c r="AG15" i="1"/>
  <c r="AG30" i="1"/>
  <c r="AE30" i="1"/>
  <c r="AI30" i="1" s="1"/>
  <c r="S30" i="1" s="1"/>
  <c r="AG31" i="1"/>
  <c r="AF38" i="1"/>
  <c r="AH43" i="1"/>
  <c r="AF43" i="1"/>
  <c r="AH45" i="1"/>
  <c r="AF45" i="1"/>
  <c r="Z46" i="1"/>
  <c r="Z47" i="1"/>
  <c r="AG64" i="1"/>
  <c r="AE64" i="1"/>
  <c r="AI64" i="1" s="1"/>
  <c r="S64" i="1" s="1"/>
  <c r="AG70" i="1"/>
  <c r="AE70" i="1"/>
  <c r="AI70" i="1" s="1"/>
  <c r="S70" i="1" s="1"/>
  <c r="AH72" i="1"/>
  <c r="AF72" i="1"/>
  <c r="AF78" i="1"/>
  <c r="AH78" i="1"/>
  <c r="AG87" i="1"/>
  <c r="AG91" i="1"/>
  <c r="AE91" i="1"/>
  <c r="AI91" i="1" s="1"/>
  <c r="S91" i="1" s="1"/>
  <c r="Z98" i="1"/>
  <c r="AH99" i="1"/>
  <c r="AF99" i="1"/>
  <c r="AH104" i="1"/>
  <c r="AF104" i="1"/>
  <c r="AH108" i="1"/>
  <c r="AF108" i="1"/>
  <c r="AH111" i="1"/>
  <c r="AF111" i="1"/>
  <c r="AG115" i="1"/>
  <c r="AE115" i="1"/>
  <c r="AI115" i="1" s="1"/>
  <c r="S115" i="1" s="1"/>
  <c r="AE121" i="1"/>
  <c r="AI121" i="1" s="1"/>
  <c r="S121" i="1" s="1"/>
  <c r="AG121" i="1"/>
  <c r="AH124" i="1"/>
  <c r="AF124" i="1"/>
  <c r="AH127" i="1"/>
  <c r="AF127" i="1"/>
  <c r="AH136" i="1"/>
  <c r="AF136" i="1"/>
  <c r="AG141" i="1"/>
  <c r="AE141" i="1"/>
  <c r="AI141" i="1" s="1"/>
  <c r="S141" i="1" s="1"/>
  <c r="AG147" i="1"/>
  <c r="AE147" i="1"/>
  <c r="AI147" i="1" s="1"/>
  <c r="S147" i="1" s="1"/>
  <c r="AE153" i="1"/>
  <c r="AI153" i="1" s="1"/>
  <c r="S153" i="1" s="1"/>
  <c r="AG153" i="1"/>
  <c r="AH156" i="1"/>
  <c r="AF156" i="1"/>
  <c r="AH159" i="1"/>
  <c r="AF159" i="1"/>
  <c r="AH168" i="1"/>
  <c r="AF168" i="1"/>
  <c r="AG173" i="1"/>
  <c r="AE173" i="1"/>
  <c r="AI173" i="1" s="1"/>
  <c r="S173" i="1" s="1"/>
  <c r="AH188" i="1"/>
  <c r="AF188" i="1"/>
  <c r="AH191" i="1"/>
  <c r="AF191" i="1"/>
  <c r="AE193" i="1"/>
  <c r="AI193" i="1" s="1"/>
  <c r="S193" i="1" s="1"/>
  <c r="AG193" i="1"/>
  <c r="AG195" i="1"/>
  <c r="AE195" i="1"/>
  <c r="AI195" i="1" s="1"/>
  <c r="S195" i="1" s="1"/>
  <c r="AG205" i="1"/>
  <c r="AE205" i="1"/>
  <c r="AI205" i="1" s="1"/>
  <c r="S205" i="1" s="1"/>
  <c r="AH220" i="1"/>
  <c r="AF220" i="1"/>
  <c r="AH223" i="1"/>
  <c r="AF223" i="1"/>
  <c r="AE225" i="1"/>
  <c r="AI225" i="1" s="1"/>
  <c r="S225" i="1" s="1"/>
  <c r="AG225" i="1"/>
  <c r="AG227" i="1"/>
  <c r="AE227" i="1"/>
  <c r="AI227" i="1" s="1"/>
  <c r="S227" i="1" s="1"/>
  <c r="AG237" i="1"/>
  <c r="AE237" i="1"/>
  <c r="AI237" i="1" s="1"/>
  <c r="S237" i="1" s="1"/>
  <c r="AH252" i="1"/>
  <c r="AF252" i="1"/>
  <c r="AH255" i="1"/>
  <c r="AF255" i="1"/>
  <c r="AG257" i="1"/>
  <c r="AE257" i="1"/>
  <c r="AI257" i="1" s="1"/>
  <c r="S257" i="1" s="1"/>
  <c r="AF17" i="1"/>
  <c r="AH17" i="1"/>
  <c r="AG56" i="1"/>
  <c r="AE56" i="1"/>
  <c r="AI56" i="1" s="1"/>
  <c r="S56" i="1" s="1"/>
  <c r="AH64" i="1"/>
  <c r="AG78" i="1"/>
  <c r="AE78" i="1"/>
  <c r="AI78" i="1" s="1"/>
  <c r="S78" i="1" s="1"/>
  <c r="AH80" i="1"/>
  <c r="AF80" i="1"/>
  <c r="AF86" i="1"/>
  <c r="AH86" i="1"/>
  <c r="Z93" i="1"/>
  <c r="AG99" i="1"/>
  <c r="AE99" i="1"/>
  <c r="AI99" i="1" s="1"/>
  <c r="S99" i="1" s="1"/>
  <c r="AG111" i="1"/>
  <c r="AE111" i="1"/>
  <c r="AI111" i="1" s="1"/>
  <c r="S111" i="1" s="1"/>
  <c r="AG118" i="1"/>
  <c r="AE118" i="1"/>
  <c r="AI118" i="1" s="1"/>
  <c r="S118" i="1" s="1"/>
  <c r="AG127" i="1"/>
  <c r="AE127" i="1"/>
  <c r="AI127" i="1" s="1"/>
  <c r="S127" i="1" s="1"/>
  <c r="AG130" i="1"/>
  <c r="AE130" i="1"/>
  <c r="AI130" i="1" s="1"/>
  <c r="S130" i="1" s="1"/>
  <c r="AH133" i="1"/>
  <c r="AF133" i="1"/>
  <c r="AH139" i="1"/>
  <c r="AF139" i="1"/>
  <c r="AF145" i="1"/>
  <c r="AH145" i="1"/>
  <c r="AG150" i="1"/>
  <c r="AE150" i="1"/>
  <c r="AI150" i="1" s="1"/>
  <c r="S150" i="1" s="1"/>
  <c r="AG159" i="1"/>
  <c r="AE159" i="1"/>
  <c r="AI159" i="1" s="1"/>
  <c r="S159" i="1" s="1"/>
  <c r="AG162" i="1"/>
  <c r="AE162" i="1"/>
  <c r="AI162" i="1" s="1"/>
  <c r="S162" i="1" s="1"/>
  <c r="AH165" i="1"/>
  <c r="AF165" i="1"/>
  <c r="AH171" i="1"/>
  <c r="AF171" i="1"/>
  <c r="AH181" i="1"/>
  <c r="AF181" i="1"/>
  <c r="AG191" i="1"/>
  <c r="AE191" i="1"/>
  <c r="AI191" i="1" s="1"/>
  <c r="S191" i="1" s="1"/>
  <c r="AG198" i="1"/>
  <c r="AE198" i="1"/>
  <c r="AI198" i="1" s="1"/>
  <c r="S198" i="1" s="1"/>
  <c r="AF201" i="1"/>
  <c r="AH201" i="1"/>
  <c r="AH203" i="1"/>
  <c r="AF203" i="1"/>
  <c r="AH213" i="1"/>
  <c r="AF213" i="1"/>
  <c r="AG223" i="1"/>
  <c r="AE223" i="1"/>
  <c r="AI223" i="1" s="1"/>
  <c r="S223" i="1" s="1"/>
  <c r="AG230" i="1"/>
  <c r="AE230" i="1"/>
  <c r="AI230" i="1" s="1"/>
  <c r="S230" i="1" s="1"/>
  <c r="AF233" i="1"/>
  <c r="AH233" i="1"/>
  <c r="AH235" i="1"/>
  <c r="AF235" i="1"/>
  <c r="AH245" i="1"/>
  <c r="AF245" i="1"/>
  <c r="AG255" i="1"/>
  <c r="AE255" i="1"/>
  <c r="AI255" i="1" s="1"/>
  <c r="S255" i="1" s="1"/>
  <c r="AE264" i="1"/>
  <c r="AI264" i="1" s="1"/>
  <c r="S264" i="1" s="1"/>
  <c r="AG264" i="1"/>
  <c r="AE272" i="1"/>
  <c r="AI272" i="1" s="1"/>
  <c r="S272" i="1" s="1"/>
  <c r="AG272" i="1"/>
  <c r="AE280" i="1"/>
  <c r="AI280" i="1" s="1"/>
  <c r="S280" i="1" s="1"/>
  <c r="AG280" i="1"/>
  <c r="AG22" i="1"/>
  <c r="AE22" i="1"/>
  <c r="AI22" i="1" s="1"/>
  <c r="S22" i="1" s="1"/>
  <c r="AE13" i="1"/>
  <c r="AI13" i="1" s="1"/>
  <c r="S13" i="1" s="1"/>
  <c r="AF22" i="1"/>
  <c r="AG27" i="1"/>
  <c r="Z30" i="1"/>
  <c r="AE37" i="1"/>
  <c r="AI37" i="1" s="1"/>
  <c r="S37" i="1" s="1"/>
  <c r="AG43" i="1"/>
  <c r="AE45" i="1"/>
  <c r="AI45" i="1" s="1"/>
  <c r="S45" i="1" s="1"/>
  <c r="AG48" i="1"/>
  <c r="AE48" i="1"/>
  <c r="AI48" i="1" s="1"/>
  <c r="S48" i="1" s="1"/>
  <c r="Z49" i="1"/>
  <c r="Z59" i="1"/>
  <c r="Z61" i="1"/>
  <c r="AF65" i="1"/>
  <c r="AH65" i="1"/>
  <c r="AG66" i="1"/>
  <c r="AE66" i="1"/>
  <c r="AI66" i="1" s="1"/>
  <c r="S66" i="1" s="1"/>
  <c r="AG72" i="1"/>
  <c r="AE72" i="1"/>
  <c r="AI72" i="1" s="1"/>
  <c r="S72" i="1" s="1"/>
  <c r="Z79" i="1"/>
  <c r="Z81" i="1"/>
  <c r="AG86" i="1"/>
  <c r="AE86" i="1"/>
  <c r="AI86" i="1" s="1"/>
  <c r="S86" i="1" s="1"/>
  <c r="AH88" i="1"/>
  <c r="AF88" i="1"/>
  <c r="AF94" i="1"/>
  <c r="AH94" i="1"/>
  <c r="AG102" i="1"/>
  <c r="AE102" i="1"/>
  <c r="AI102" i="1" s="1"/>
  <c r="S102" i="1" s="1"/>
  <c r="AH112" i="1"/>
  <c r="AF112" i="1"/>
  <c r="AH116" i="1"/>
  <c r="AF116" i="1"/>
  <c r="AH119" i="1"/>
  <c r="AF119" i="1"/>
  <c r="AH128" i="1"/>
  <c r="AF128" i="1"/>
  <c r="AG133" i="1"/>
  <c r="AE133" i="1"/>
  <c r="AI133" i="1" s="1"/>
  <c r="S133" i="1" s="1"/>
  <c r="AG139" i="1"/>
  <c r="AE139" i="1"/>
  <c r="AI139" i="1" s="1"/>
  <c r="S139" i="1" s="1"/>
  <c r="AE145" i="1"/>
  <c r="AI145" i="1" s="1"/>
  <c r="S145" i="1" s="1"/>
  <c r="AG145" i="1"/>
  <c r="AH148" i="1"/>
  <c r="AF148" i="1"/>
  <c r="AH151" i="1"/>
  <c r="AF151" i="1"/>
  <c r="AH160" i="1"/>
  <c r="AF160" i="1"/>
  <c r="AG165" i="1"/>
  <c r="AE165" i="1"/>
  <c r="AI165" i="1" s="1"/>
  <c r="S165" i="1" s="1"/>
  <c r="AG171" i="1"/>
  <c r="AE171" i="1"/>
  <c r="AI171" i="1" s="1"/>
  <c r="S171" i="1" s="1"/>
  <c r="AG181" i="1"/>
  <c r="AE181" i="1"/>
  <c r="AI181" i="1" s="1"/>
  <c r="S181" i="1" s="1"/>
  <c r="AH196" i="1"/>
  <c r="AF196" i="1"/>
  <c r="AH199" i="1"/>
  <c r="AF199" i="1"/>
  <c r="AE201" i="1"/>
  <c r="AI201" i="1" s="1"/>
  <c r="S201" i="1" s="1"/>
  <c r="AG201" i="1"/>
  <c r="AG203" i="1"/>
  <c r="AE203" i="1"/>
  <c r="AI203" i="1" s="1"/>
  <c r="S203" i="1" s="1"/>
  <c r="AG213" i="1"/>
  <c r="AE213" i="1"/>
  <c r="AI213" i="1" s="1"/>
  <c r="S213" i="1" s="1"/>
  <c r="AH228" i="1"/>
  <c r="AF228" i="1"/>
  <c r="AH231" i="1"/>
  <c r="AF231" i="1"/>
  <c r="AE233" i="1"/>
  <c r="AI233" i="1" s="1"/>
  <c r="S233" i="1" s="1"/>
  <c r="AG233" i="1"/>
  <c r="AG235" i="1"/>
  <c r="AE235" i="1"/>
  <c r="AI235" i="1" s="1"/>
  <c r="S235" i="1" s="1"/>
  <c r="AG245" i="1"/>
  <c r="AE245" i="1"/>
  <c r="AI245" i="1" s="1"/>
  <c r="S245" i="1" s="1"/>
  <c r="AH258" i="1"/>
  <c r="AF258" i="1"/>
  <c r="AH19" i="1"/>
  <c r="AH102" i="1"/>
  <c r="AH110" i="1"/>
  <c r="AH118" i="1"/>
  <c r="AH126" i="1"/>
  <c r="AH134" i="1"/>
  <c r="AH142" i="1"/>
  <c r="AH150" i="1"/>
  <c r="AH158" i="1"/>
  <c r="AH166" i="1"/>
  <c r="AH174" i="1"/>
  <c r="AH182" i="1"/>
  <c r="AH190" i="1"/>
  <c r="AH198" i="1"/>
  <c r="AH206" i="1"/>
  <c r="AH214" i="1"/>
  <c r="AH222" i="1"/>
  <c r="AH230" i="1"/>
  <c r="AH238" i="1"/>
  <c r="AH246" i="1"/>
  <c r="AH254" i="1"/>
  <c r="AH257" i="1"/>
  <c r="Z263" i="1"/>
  <c r="Z271" i="1"/>
  <c r="AG283" i="1"/>
  <c r="AE283" i="1"/>
  <c r="AI283" i="1" s="1"/>
  <c r="S283" i="1" s="1"/>
  <c r="AG284" i="1"/>
  <c r="Z286" i="1"/>
  <c r="AH288" i="1"/>
  <c r="AF288" i="1"/>
  <c r="AG292" i="1"/>
  <c r="AF294" i="1"/>
  <c r="AH294" i="1"/>
  <c r="AG301" i="1"/>
  <c r="AE301" i="1"/>
  <c r="AI301" i="1" s="1"/>
  <c r="S301" i="1" s="1"/>
  <c r="Z302" i="1"/>
  <c r="AH314" i="1"/>
  <c r="AF314" i="1"/>
  <c r="AG316" i="1"/>
  <c r="AE316" i="1"/>
  <c r="AI316" i="1" s="1"/>
  <c r="S316" i="1" s="1"/>
  <c r="AH322" i="1"/>
  <c r="AF322" i="1"/>
  <c r="AG324" i="1"/>
  <c r="AE324" i="1"/>
  <c r="AI324" i="1" s="1"/>
  <c r="S324" i="1" s="1"/>
  <c r="AH330" i="1"/>
  <c r="AF330" i="1"/>
  <c r="AG332" i="1"/>
  <c r="AE332" i="1"/>
  <c r="AI332" i="1" s="1"/>
  <c r="S332" i="1" s="1"/>
  <c r="AH344" i="1"/>
  <c r="AF344" i="1"/>
  <c r="AG356" i="1"/>
  <c r="AE356" i="1"/>
  <c r="AI356" i="1" s="1"/>
  <c r="S356" i="1" s="1"/>
  <c r="AH360" i="1"/>
  <c r="AF360" i="1"/>
  <c r="AH362" i="1"/>
  <c r="AF362" i="1"/>
  <c r="AH364" i="1"/>
  <c r="AF364" i="1"/>
  <c r="AF366" i="1"/>
  <c r="AH366" i="1"/>
  <c r="AH392" i="1"/>
  <c r="AF392" i="1"/>
  <c r="AH394" i="1"/>
  <c r="AF394" i="1"/>
  <c r="AH396" i="1"/>
  <c r="AF396" i="1"/>
  <c r="AF398" i="1"/>
  <c r="AH398" i="1"/>
  <c r="AH424" i="1"/>
  <c r="AF424" i="1"/>
  <c r="AH426" i="1"/>
  <c r="AF426" i="1"/>
  <c r="AH428" i="1"/>
  <c r="AF428" i="1"/>
  <c r="AF430" i="1"/>
  <c r="AH430" i="1"/>
  <c r="AH456" i="1"/>
  <c r="AF456" i="1"/>
  <c r="AH458" i="1"/>
  <c r="AF458" i="1"/>
  <c r="AH460" i="1"/>
  <c r="AF460" i="1"/>
  <c r="AF462" i="1"/>
  <c r="AH462" i="1"/>
  <c r="AH488" i="1"/>
  <c r="AF488" i="1"/>
  <c r="AH490" i="1"/>
  <c r="AF490" i="1"/>
  <c r="AH492" i="1"/>
  <c r="AF492" i="1"/>
  <c r="AF494" i="1"/>
  <c r="AH494" i="1"/>
  <c r="AG520" i="1"/>
  <c r="AE520" i="1"/>
  <c r="AI520" i="1" s="1"/>
  <c r="S520" i="1" s="1"/>
  <c r="AF523" i="1"/>
  <c r="AH523" i="1"/>
  <c r="AH530" i="1"/>
  <c r="AF530" i="1"/>
  <c r="AG540" i="1"/>
  <c r="AE540" i="1"/>
  <c r="AI540" i="1" s="1"/>
  <c r="S540" i="1" s="1"/>
  <c r="AE561" i="1"/>
  <c r="AI561" i="1" s="1"/>
  <c r="S561" i="1" s="1"/>
  <c r="AG561" i="1"/>
  <c r="AG566" i="1"/>
  <c r="AE566" i="1"/>
  <c r="AI566" i="1" s="1"/>
  <c r="S566" i="1" s="1"/>
  <c r="AG574" i="1"/>
  <c r="AE574" i="1"/>
  <c r="AI574" i="1" s="1"/>
  <c r="S574" i="1" s="1"/>
  <c r="AG68" i="1"/>
  <c r="AG76" i="1"/>
  <c r="AG84" i="1"/>
  <c r="AG92" i="1"/>
  <c r="AG100" i="1"/>
  <c r="AG108" i="1"/>
  <c r="AG116" i="1"/>
  <c r="AG124" i="1"/>
  <c r="AG132" i="1"/>
  <c r="AG140" i="1"/>
  <c r="AG148" i="1"/>
  <c r="AG156" i="1"/>
  <c r="AG164" i="1"/>
  <c r="AG172" i="1"/>
  <c r="AG180" i="1"/>
  <c r="AG188" i="1"/>
  <c r="AG196" i="1"/>
  <c r="AG204" i="1"/>
  <c r="AG212" i="1"/>
  <c r="AG220" i="1"/>
  <c r="AG228" i="1"/>
  <c r="AG236" i="1"/>
  <c r="AG244" i="1"/>
  <c r="AG252" i="1"/>
  <c r="Z270" i="1"/>
  <c r="AF283" i="1"/>
  <c r="AG291" i="1"/>
  <c r="AE291" i="1"/>
  <c r="AI291" i="1" s="1"/>
  <c r="S291" i="1" s="1"/>
  <c r="Z298" i="1"/>
  <c r="AG304" i="1"/>
  <c r="AG314" i="1"/>
  <c r="AE314" i="1"/>
  <c r="AI314" i="1" s="1"/>
  <c r="S314" i="1" s="1"/>
  <c r="AG322" i="1"/>
  <c r="AE322" i="1"/>
  <c r="AI322" i="1" s="1"/>
  <c r="S322" i="1" s="1"/>
  <c r="AG330" i="1"/>
  <c r="AE330" i="1"/>
  <c r="AI330" i="1" s="1"/>
  <c r="S330" i="1" s="1"/>
  <c r="AH336" i="1"/>
  <c r="AF336" i="1"/>
  <c r="AH346" i="1"/>
  <c r="AF346" i="1"/>
  <c r="AH351" i="1"/>
  <c r="AF351" i="1"/>
  <c r="AG360" i="1"/>
  <c r="AE360" i="1"/>
  <c r="AI360" i="1" s="1"/>
  <c r="S360" i="1" s="1"/>
  <c r="AG362" i="1"/>
  <c r="AE362" i="1"/>
  <c r="AI362" i="1" s="1"/>
  <c r="S362" i="1" s="1"/>
  <c r="AG364" i="1"/>
  <c r="AE364" i="1"/>
  <c r="AI364" i="1" s="1"/>
  <c r="S364" i="1" s="1"/>
  <c r="AE366" i="1"/>
  <c r="AI366" i="1" s="1"/>
  <c r="S366" i="1" s="1"/>
  <c r="AG366" i="1"/>
  <c r="AG392" i="1"/>
  <c r="AE392" i="1"/>
  <c r="AI392" i="1" s="1"/>
  <c r="S392" i="1" s="1"/>
  <c r="AG394" i="1"/>
  <c r="AE394" i="1"/>
  <c r="AI394" i="1" s="1"/>
  <c r="S394" i="1" s="1"/>
  <c r="AG396" i="1"/>
  <c r="AE396" i="1"/>
  <c r="AI396" i="1" s="1"/>
  <c r="S396" i="1" s="1"/>
  <c r="AE398" i="1"/>
  <c r="AI398" i="1" s="1"/>
  <c r="S398" i="1" s="1"/>
  <c r="AG398" i="1"/>
  <c r="AG424" i="1"/>
  <c r="AE424" i="1"/>
  <c r="AI424" i="1" s="1"/>
  <c r="S424" i="1" s="1"/>
  <c r="AG426" i="1"/>
  <c r="AE426" i="1"/>
  <c r="AI426" i="1" s="1"/>
  <c r="S426" i="1" s="1"/>
  <c r="AG428" i="1"/>
  <c r="AE428" i="1"/>
  <c r="AI428" i="1" s="1"/>
  <c r="S428" i="1" s="1"/>
  <c r="AE430" i="1"/>
  <c r="AI430" i="1" s="1"/>
  <c r="S430" i="1" s="1"/>
  <c r="AG430" i="1"/>
  <c r="AG456" i="1"/>
  <c r="AE456" i="1"/>
  <c r="AI456" i="1" s="1"/>
  <c r="S456" i="1" s="1"/>
  <c r="AG458" i="1"/>
  <c r="AE458" i="1"/>
  <c r="AI458" i="1" s="1"/>
  <c r="S458" i="1" s="1"/>
  <c r="AG460" i="1"/>
  <c r="AE460" i="1"/>
  <c r="AI460" i="1" s="1"/>
  <c r="S460" i="1" s="1"/>
  <c r="AE462" i="1"/>
  <c r="AI462" i="1" s="1"/>
  <c r="S462" i="1" s="1"/>
  <c r="AG462" i="1"/>
  <c r="AG488" i="1"/>
  <c r="AE488" i="1"/>
  <c r="AI488" i="1" s="1"/>
  <c r="S488" i="1" s="1"/>
  <c r="AG490" i="1"/>
  <c r="AE490" i="1"/>
  <c r="AI490" i="1" s="1"/>
  <c r="S490" i="1" s="1"/>
  <c r="AG492" i="1"/>
  <c r="AE492" i="1"/>
  <c r="AI492" i="1" s="1"/>
  <c r="S492" i="1" s="1"/>
  <c r="AE494" i="1"/>
  <c r="AI494" i="1" s="1"/>
  <c r="S494" i="1" s="1"/>
  <c r="AG494" i="1"/>
  <c r="AH514" i="1"/>
  <c r="AF514" i="1"/>
  <c r="AH516" i="1"/>
  <c r="AF516" i="1"/>
  <c r="AF518" i="1"/>
  <c r="AH518" i="1"/>
  <c r="AH528" i="1"/>
  <c r="AF528" i="1"/>
  <c r="AG530" i="1"/>
  <c r="AE530" i="1"/>
  <c r="AI530" i="1" s="1"/>
  <c r="S530" i="1" s="1"/>
  <c r="AH551" i="1"/>
  <c r="AF551" i="1"/>
  <c r="AG552" i="1"/>
  <c r="AE552" i="1"/>
  <c r="AI552" i="1" s="1"/>
  <c r="S552" i="1" s="1"/>
  <c r="AG571" i="1"/>
  <c r="AE571" i="1"/>
  <c r="AI571" i="1" s="1"/>
  <c r="S571" i="1" s="1"/>
  <c r="AF286" i="1"/>
  <c r="AH286" i="1"/>
  <c r="AF302" i="1"/>
  <c r="AH302" i="1"/>
  <c r="AH305" i="1"/>
  <c r="AF305" i="1"/>
  <c r="AG307" i="1"/>
  <c r="AE307" i="1"/>
  <c r="AI307" i="1" s="1"/>
  <c r="S307" i="1" s="1"/>
  <c r="AH312" i="1"/>
  <c r="AF312" i="1"/>
  <c r="AH320" i="1"/>
  <c r="AF320" i="1"/>
  <c r="AH328" i="1"/>
  <c r="AF328" i="1"/>
  <c r="AH338" i="1"/>
  <c r="AF338" i="1"/>
  <c r="AG346" i="1"/>
  <c r="AE346" i="1"/>
  <c r="AI346" i="1" s="1"/>
  <c r="S346" i="1" s="1"/>
  <c r="AH384" i="1"/>
  <c r="AF384" i="1"/>
  <c r="AH386" i="1"/>
  <c r="AF386" i="1"/>
  <c r="AH388" i="1"/>
  <c r="AF388" i="1"/>
  <c r="AF390" i="1"/>
  <c r="AH390" i="1"/>
  <c r="AH416" i="1"/>
  <c r="AF416" i="1"/>
  <c r="AH418" i="1"/>
  <c r="AF418" i="1"/>
  <c r="AH420" i="1"/>
  <c r="AF420" i="1"/>
  <c r="AF422" i="1"/>
  <c r="AH422" i="1"/>
  <c r="AH448" i="1"/>
  <c r="AF448" i="1"/>
  <c r="AH450" i="1"/>
  <c r="AF450" i="1"/>
  <c r="AH452" i="1"/>
  <c r="AF452" i="1"/>
  <c r="AF454" i="1"/>
  <c r="AH454" i="1"/>
  <c r="AH480" i="1"/>
  <c r="AF480" i="1"/>
  <c r="AH482" i="1"/>
  <c r="AF482" i="1"/>
  <c r="AH484" i="1"/>
  <c r="AF484" i="1"/>
  <c r="AF486" i="1"/>
  <c r="AH486" i="1"/>
  <c r="AH512" i="1"/>
  <c r="AF512" i="1"/>
  <c r="AG514" i="1"/>
  <c r="AE514" i="1"/>
  <c r="AI514" i="1" s="1"/>
  <c r="S514" i="1" s="1"/>
  <c r="AG516" i="1"/>
  <c r="AE516" i="1"/>
  <c r="AI516" i="1" s="1"/>
  <c r="S516" i="1" s="1"/>
  <c r="AE518" i="1"/>
  <c r="AI518" i="1" s="1"/>
  <c r="S518" i="1" s="1"/>
  <c r="AG518" i="1"/>
  <c r="AG528" i="1"/>
  <c r="AE528" i="1"/>
  <c r="AI528" i="1" s="1"/>
  <c r="S528" i="1" s="1"/>
  <c r="AF531" i="1"/>
  <c r="AH531" i="1"/>
  <c r="AH538" i="1"/>
  <c r="AF538" i="1"/>
  <c r="AG549" i="1"/>
  <c r="AE549" i="1"/>
  <c r="AI549" i="1" s="1"/>
  <c r="S549" i="1" s="1"/>
  <c r="AF553" i="1"/>
  <c r="AH553" i="1"/>
  <c r="AH555" i="1"/>
  <c r="AF555" i="1"/>
  <c r="AH567" i="1"/>
  <c r="AF567" i="1"/>
  <c r="AE568" i="1"/>
  <c r="AI568" i="1" s="1"/>
  <c r="S568" i="1" s="1"/>
  <c r="AG568" i="1"/>
  <c r="AE577" i="1"/>
  <c r="AI577" i="1" s="1"/>
  <c r="S577" i="1" s="1"/>
  <c r="AG577" i="1"/>
  <c r="AE104" i="1"/>
  <c r="AI104" i="1" s="1"/>
  <c r="S104" i="1" s="1"/>
  <c r="AE112" i="1"/>
  <c r="AI112" i="1" s="1"/>
  <c r="S112" i="1" s="1"/>
  <c r="AE120" i="1"/>
  <c r="AI120" i="1" s="1"/>
  <c r="S120" i="1" s="1"/>
  <c r="AE128" i="1"/>
  <c r="AI128" i="1" s="1"/>
  <c r="S128" i="1" s="1"/>
  <c r="AE136" i="1"/>
  <c r="AI136" i="1" s="1"/>
  <c r="S136" i="1" s="1"/>
  <c r="AE144" i="1"/>
  <c r="AI144" i="1" s="1"/>
  <c r="S144" i="1" s="1"/>
  <c r="AE152" i="1"/>
  <c r="AI152" i="1" s="1"/>
  <c r="S152" i="1" s="1"/>
  <c r="AE160" i="1"/>
  <c r="AI160" i="1" s="1"/>
  <c r="S160" i="1" s="1"/>
  <c r="AE168" i="1"/>
  <c r="AI168" i="1" s="1"/>
  <c r="S168" i="1" s="1"/>
  <c r="AE176" i="1"/>
  <c r="AI176" i="1" s="1"/>
  <c r="S176" i="1" s="1"/>
  <c r="AE184" i="1"/>
  <c r="AI184" i="1" s="1"/>
  <c r="S184" i="1" s="1"/>
  <c r="AE192" i="1"/>
  <c r="AI192" i="1" s="1"/>
  <c r="S192" i="1" s="1"/>
  <c r="AE200" i="1"/>
  <c r="AI200" i="1" s="1"/>
  <c r="S200" i="1" s="1"/>
  <c r="AE208" i="1"/>
  <c r="AI208" i="1" s="1"/>
  <c r="S208" i="1" s="1"/>
  <c r="AE216" i="1"/>
  <c r="AI216" i="1" s="1"/>
  <c r="S216" i="1" s="1"/>
  <c r="AE224" i="1"/>
  <c r="AI224" i="1" s="1"/>
  <c r="S224" i="1" s="1"/>
  <c r="AE232" i="1"/>
  <c r="AI232" i="1" s="1"/>
  <c r="S232" i="1" s="1"/>
  <c r="AE240" i="1"/>
  <c r="AI240" i="1" s="1"/>
  <c r="S240" i="1" s="1"/>
  <c r="AE248" i="1"/>
  <c r="AI248" i="1" s="1"/>
  <c r="S248" i="1" s="1"/>
  <c r="AE256" i="1"/>
  <c r="AI256" i="1" s="1"/>
  <c r="S256" i="1" s="1"/>
  <c r="AE261" i="1"/>
  <c r="AI261" i="1" s="1"/>
  <c r="S261" i="1" s="1"/>
  <c r="AE266" i="1"/>
  <c r="AI266" i="1" s="1"/>
  <c r="S266" i="1" s="1"/>
  <c r="AE274" i="1"/>
  <c r="AI274" i="1" s="1"/>
  <c r="S274" i="1" s="1"/>
  <c r="AE282" i="1"/>
  <c r="AI282" i="1" s="1"/>
  <c r="S282" i="1" s="1"/>
  <c r="AG288" i="1"/>
  <c r="AE297" i="1"/>
  <c r="AI297" i="1" s="1"/>
  <c r="S297" i="1" s="1"/>
  <c r="AG297" i="1"/>
  <c r="AG299" i="1"/>
  <c r="AE299" i="1"/>
  <c r="AI299" i="1" s="1"/>
  <c r="S299" i="1" s="1"/>
  <c r="Z314" i="1"/>
  <c r="Z322" i="1"/>
  <c r="Z330" i="1"/>
  <c r="AG336" i="1"/>
  <c r="AG338" i="1"/>
  <c r="AE338" i="1"/>
  <c r="AI338" i="1" s="1"/>
  <c r="S338" i="1" s="1"/>
  <c r="AH348" i="1"/>
  <c r="AF348" i="1"/>
  <c r="AF350" i="1"/>
  <c r="AH350" i="1"/>
  <c r="AE353" i="1"/>
  <c r="AI353" i="1" s="1"/>
  <c r="S353" i="1" s="1"/>
  <c r="AG353" i="1"/>
  <c r="AG384" i="1"/>
  <c r="AE384" i="1"/>
  <c r="AI384" i="1" s="1"/>
  <c r="S384" i="1" s="1"/>
  <c r="AG386" i="1"/>
  <c r="AE386" i="1"/>
  <c r="AI386" i="1" s="1"/>
  <c r="S386" i="1" s="1"/>
  <c r="AG388" i="1"/>
  <c r="AE388" i="1"/>
  <c r="AI388" i="1" s="1"/>
  <c r="S388" i="1" s="1"/>
  <c r="AE390" i="1"/>
  <c r="AI390" i="1" s="1"/>
  <c r="S390" i="1" s="1"/>
  <c r="AG390" i="1"/>
  <c r="AG416" i="1"/>
  <c r="AE416" i="1"/>
  <c r="AI416" i="1" s="1"/>
  <c r="S416" i="1" s="1"/>
  <c r="AG418" i="1"/>
  <c r="AE418" i="1"/>
  <c r="AI418" i="1" s="1"/>
  <c r="S418" i="1" s="1"/>
  <c r="AG420" i="1"/>
  <c r="AE420" i="1"/>
  <c r="AI420" i="1" s="1"/>
  <c r="S420" i="1" s="1"/>
  <c r="AE422" i="1"/>
  <c r="AI422" i="1" s="1"/>
  <c r="S422" i="1" s="1"/>
  <c r="AG422" i="1"/>
  <c r="AG448" i="1"/>
  <c r="AE448" i="1"/>
  <c r="AI448" i="1" s="1"/>
  <c r="S448" i="1" s="1"/>
  <c r="AG450" i="1"/>
  <c r="AE450" i="1"/>
  <c r="AI450" i="1" s="1"/>
  <c r="S450" i="1" s="1"/>
  <c r="AG452" i="1"/>
  <c r="AE452" i="1"/>
  <c r="AI452" i="1" s="1"/>
  <c r="S452" i="1" s="1"/>
  <c r="AE454" i="1"/>
  <c r="AI454" i="1" s="1"/>
  <c r="S454" i="1" s="1"/>
  <c r="AG454" i="1"/>
  <c r="AG480" i="1"/>
  <c r="AE480" i="1"/>
  <c r="AI480" i="1" s="1"/>
  <c r="S480" i="1" s="1"/>
  <c r="AG482" i="1"/>
  <c r="AE482" i="1"/>
  <c r="AI482" i="1" s="1"/>
  <c r="S482" i="1" s="1"/>
  <c r="AG484" i="1"/>
  <c r="AE484" i="1"/>
  <c r="AI484" i="1" s="1"/>
  <c r="S484" i="1" s="1"/>
  <c r="AE486" i="1"/>
  <c r="AI486" i="1" s="1"/>
  <c r="S486" i="1" s="1"/>
  <c r="AG486" i="1"/>
  <c r="AG512" i="1"/>
  <c r="AE512" i="1"/>
  <c r="AI512" i="1" s="1"/>
  <c r="S512" i="1" s="1"/>
  <c r="AH524" i="1"/>
  <c r="AF524" i="1"/>
  <c r="AF526" i="1"/>
  <c r="AH526" i="1"/>
  <c r="AH536" i="1"/>
  <c r="AF536" i="1"/>
  <c r="AG538" i="1"/>
  <c r="AE538" i="1"/>
  <c r="AI538" i="1" s="1"/>
  <c r="S538" i="1" s="1"/>
  <c r="AG555" i="1"/>
  <c r="AE555" i="1"/>
  <c r="AI555" i="1" s="1"/>
  <c r="S555" i="1" s="1"/>
  <c r="AG563" i="1"/>
  <c r="AE563" i="1"/>
  <c r="AI563" i="1" s="1"/>
  <c r="S563" i="1" s="1"/>
  <c r="AF572" i="1"/>
  <c r="AH572" i="1"/>
  <c r="AG582" i="1"/>
  <c r="AE582" i="1"/>
  <c r="AI582" i="1" s="1"/>
  <c r="S582" i="1" s="1"/>
  <c r="AH261" i="1"/>
  <c r="AE265" i="1"/>
  <c r="AI265" i="1" s="1"/>
  <c r="S265" i="1" s="1"/>
  <c r="AG267" i="1"/>
  <c r="AE273" i="1"/>
  <c r="AI273" i="1" s="1"/>
  <c r="S273" i="1" s="1"/>
  <c r="AG275" i="1"/>
  <c r="Z280" i="1"/>
  <c r="AE290" i="1"/>
  <c r="AI290" i="1" s="1"/>
  <c r="S290" i="1" s="1"/>
  <c r="Z295" i="1"/>
  <c r="AF299" i="1"/>
  <c r="AE305" i="1"/>
  <c r="AI305" i="1" s="1"/>
  <c r="S305" i="1" s="1"/>
  <c r="AG305" i="1"/>
  <c r="Z307" i="1"/>
  <c r="AG312" i="1"/>
  <c r="AG320" i="1"/>
  <c r="AG328" i="1"/>
  <c r="Z339" i="1"/>
  <c r="AH343" i="1"/>
  <c r="AF343" i="1"/>
  <c r="AG348" i="1"/>
  <c r="AE348" i="1"/>
  <c r="AI348" i="1" s="1"/>
  <c r="S348" i="1" s="1"/>
  <c r="AH376" i="1"/>
  <c r="AF376" i="1"/>
  <c r="AH378" i="1"/>
  <c r="AF378" i="1"/>
  <c r="AH380" i="1"/>
  <c r="AF380" i="1"/>
  <c r="AF382" i="1"/>
  <c r="AH382" i="1"/>
  <c r="AH408" i="1"/>
  <c r="AF408" i="1"/>
  <c r="AH410" i="1"/>
  <c r="AF410" i="1"/>
  <c r="AH412" i="1"/>
  <c r="AF412" i="1"/>
  <c r="AF414" i="1"/>
  <c r="AH414" i="1"/>
  <c r="AH440" i="1"/>
  <c r="AF440" i="1"/>
  <c r="AH442" i="1"/>
  <c r="AF442" i="1"/>
  <c r="AH444" i="1"/>
  <c r="AF444" i="1"/>
  <c r="AF446" i="1"/>
  <c r="AH446" i="1"/>
  <c r="AH472" i="1"/>
  <c r="AF472" i="1"/>
  <c r="AH474" i="1"/>
  <c r="AF474" i="1"/>
  <c r="AH476" i="1"/>
  <c r="AF476" i="1"/>
  <c r="AF478" i="1"/>
  <c r="AH478" i="1"/>
  <c r="AH504" i="1"/>
  <c r="AF504" i="1"/>
  <c r="AH506" i="1"/>
  <c r="AF506" i="1"/>
  <c r="AH508" i="1"/>
  <c r="AF508" i="1"/>
  <c r="AF510" i="1"/>
  <c r="AH510" i="1"/>
  <c r="AG524" i="1"/>
  <c r="AE524" i="1"/>
  <c r="AI524" i="1" s="1"/>
  <c r="S524" i="1" s="1"/>
  <c r="AE526" i="1"/>
  <c r="AI526" i="1" s="1"/>
  <c r="S526" i="1" s="1"/>
  <c r="AG526" i="1"/>
  <c r="AG536" i="1"/>
  <c r="AE536" i="1"/>
  <c r="AI536" i="1" s="1"/>
  <c r="S536" i="1" s="1"/>
  <c r="AF539" i="1"/>
  <c r="AH539" i="1"/>
  <c r="AF564" i="1"/>
  <c r="AH564" i="1"/>
  <c r="AF569" i="1"/>
  <c r="AH569" i="1"/>
  <c r="AG579" i="1"/>
  <c r="AE579" i="1"/>
  <c r="AI579" i="1" s="1"/>
  <c r="S579" i="1" s="1"/>
  <c r="AE269" i="1"/>
  <c r="AI269" i="1" s="1"/>
  <c r="S269" i="1" s="1"/>
  <c r="AE277" i="1"/>
  <c r="AI277" i="1" s="1"/>
  <c r="S277" i="1" s="1"/>
  <c r="AG279" i="1"/>
  <c r="AF287" i="1"/>
  <c r="Z288" i="1"/>
  <c r="AF290" i="1"/>
  <c r="AH296" i="1"/>
  <c r="AF296" i="1"/>
  <c r="AH298" i="1"/>
  <c r="AF298" i="1"/>
  <c r="Z299" i="1"/>
  <c r="Z300" i="1"/>
  <c r="AH306" i="1"/>
  <c r="AF306" i="1"/>
  <c r="AH311" i="1"/>
  <c r="AF311" i="1"/>
  <c r="AH313" i="1"/>
  <c r="AF313" i="1"/>
  <c r="AG315" i="1"/>
  <c r="AE315" i="1"/>
  <c r="AI315" i="1" s="1"/>
  <c r="S315" i="1" s="1"/>
  <c r="AH319" i="1"/>
  <c r="AF319" i="1"/>
  <c r="AH321" i="1"/>
  <c r="AF321" i="1"/>
  <c r="AG323" i="1"/>
  <c r="AE323" i="1"/>
  <c r="AI323" i="1" s="1"/>
  <c r="S323" i="1" s="1"/>
  <c r="AH327" i="1"/>
  <c r="AF327" i="1"/>
  <c r="AH329" i="1"/>
  <c r="AF329" i="1"/>
  <c r="AG331" i="1"/>
  <c r="AE331" i="1"/>
  <c r="AI331" i="1" s="1"/>
  <c r="S331" i="1" s="1"/>
  <c r="AH335" i="1"/>
  <c r="AF335" i="1"/>
  <c r="Z346" i="1"/>
  <c r="Z348" i="1"/>
  <c r="AH352" i="1"/>
  <c r="AF352" i="1"/>
  <c r="AG376" i="1"/>
  <c r="AE376" i="1"/>
  <c r="AI376" i="1" s="1"/>
  <c r="S376" i="1" s="1"/>
  <c r="AG378" i="1"/>
  <c r="AE378" i="1"/>
  <c r="AI378" i="1" s="1"/>
  <c r="S378" i="1" s="1"/>
  <c r="AG380" i="1"/>
  <c r="AE380" i="1"/>
  <c r="AI380" i="1" s="1"/>
  <c r="S380" i="1" s="1"/>
  <c r="AE382" i="1"/>
  <c r="AI382" i="1" s="1"/>
  <c r="S382" i="1" s="1"/>
  <c r="AG382" i="1"/>
  <c r="AG408" i="1"/>
  <c r="AE408" i="1"/>
  <c r="AI408" i="1" s="1"/>
  <c r="S408" i="1" s="1"/>
  <c r="AG410" i="1"/>
  <c r="AE410" i="1"/>
  <c r="AI410" i="1" s="1"/>
  <c r="S410" i="1" s="1"/>
  <c r="AG412" i="1"/>
  <c r="AE412" i="1"/>
  <c r="AI412" i="1" s="1"/>
  <c r="S412" i="1" s="1"/>
  <c r="AE414" i="1"/>
  <c r="AI414" i="1" s="1"/>
  <c r="S414" i="1" s="1"/>
  <c r="AG414" i="1"/>
  <c r="AG440" i="1"/>
  <c r="AE440" i="1"/>
  <c r="AI440" i="1" s="1"/>
  <c r="S440" i="1" s="1"/>
  <c r="AG442" i="1"/>
  <c r="AE442" i="1"/>
  <c r="AI442" i="1" s="1"/>
  <c r="S442" i="1" s="1"/>
  <c r="AG444" i="1"/>
  <c r="AE444" i="1"/>
  <c r="AI444" i="1" s="1"/>
  <c r="S444" i="1" s="1"/>
  <c r="AE446" i="1"/>
  <c r="AI446" i="1" s="1"/>
  <c r="S446" i="1" s="1"/>
  <c r="AG446" i="1"/>
  <c r="AG472" i="1"/>
  <c r="AE472" i="1"/>
  <c r="AI472" i="1" s="1"/>
  <c r="S472" i="1" s="1"/>
  <c r="AG474" i="1"/>
  <c r="AE474" i="1"/>
  <c r="AI474" i="1" s="1"/>
  <c r="S474" i="1" s="1"/>
  <c r="AG476" i="1"/>
  <c r="AE476" i="1"/>
  <c r="AI476" i="1" s="1"/>
  <c r="S476" i="1" s="1"/>
  <c r="AE478" i="1"/>
  <c r="AI478" i="1" s="1"/>
  <c r="S478" i="1" s="1"/>
  <c r="AG478" i="1"/>
  <c r="AG504" i="1"/>
  <c r="AE504" i="1"/>
  <c r="AI504" i="1" s="1"/>
  <c r="S504" i="1" s="1"/>
  <c r="AG506" i="1"/>
  <c r="AE506" i="1"/>
  <c r="AI506" i="1" s="1"/>
  <c r="S506" i="1" s="1"/>
  <c r="AG508" i="1"/>
  <c r="AE508" i="1"/>
  <c r="AI508" i="1" s="1"/>
  <c r="S508" i="1" s="1"/>
  <c r="AE510" i="1"/>
  <c r="AI510" i="1" s="1"/>
  <c r="S510" i="1" s="1"/>
  <c r="AG510" i="1"/>
  <c r="AH532" i="1"/>
  <c r="AF532" i="1"/>
  <c r="AF534" i="1"/>
  <c r="AH534" i="1"/>
  <c r="AG546" i="1"/>
  <c r="AE546" i="1"/>
  <c r="AI546" i="1" s="1"/>
  <c r="S546" i="1" s="1"/>
  <c r="AH559" i="1"/>
  <c r="AF559" i="1"/>
  <c r="AG560" i="1"/>
  <c r="AE560" i="1"/>
  <c r="AI560" i="1" s="1"/>
  <c r="S560" i="1" s="1"/>
  <c r="AE569" i="1"/>
  <c r="AI569" i="1" s="1"/>
  <c r="S569" i="1" s="1"/>
  <c r="AG569" i="1"/>
  <c r="AF263" i="1"/>
  <c r="AH264" i="1"/>
  <c r="Z266" i="1"/>
  <c r="AH269" i="1"/>
  <c r="AF270" i="1"/>
  <c r="AF271" i="1"/>
  <c r="AH272" i="1"/>
  <c r="Z274" i="1"/>
  <c r="AH277" i="1"/>
  <c r="Z279" i="1"/>
  <c r="AE281" i="1"/>
  <c r="AI281" i="1" s="1"/>
  <c r="S281" i="1" s="1"/>
  <c r="AG281" i="1"/>
  <c r="Z282" i="1"/>
  <c r="AG293" i="1"/>
  <c r="AE293" i="1"/>
  <c r="AI293" i="1" s="1"/>
  <c r="S293" i="1" s="1"/>
  <c r="Z303" i="1"/>
  <c r="AG306" i="1"/>
  <c r="AE306" i="1"/>
  <c r="AI306" i="1" s="1"/>
  <c r="S306" i="1" s="1"/>
  <c r="AG308" i="1"/>
  <c r="AE308" i="1"/>
  <c r="AI308" i="1" s="1"/>
  <c r="S308" i="1" s="1"/>
  <c r="Z312" i="1"/>
  <c r="Z320" i="1"/>
  <c r="Z328" i="1"/>
  <c r="AG340" i="1"/>
  <c r="AE340" i="1"/>
  <c r="AI340" i="1" s="1"/>
  <c r="S340" i="1" s="1"/>
  <c r="AF342" i="1"/>
  <c r="AH342" i="1"/>
  <c r="AE345" i="1"/>
  <c r="AI345" i="1" s="1"/>
  <c r="S345" i="1" s="1"/>
  <c r="AG345" i="1"/>
  <c r="AH354" i="1"/>
  <c r="AF354" i="1"/>
  <c r="AH368" i="1"/>
  <c r="AF368" i="1"/>
  <c r="AH370" i="1"/>
  <c r="AF370" i="1"/>
  <c r="AH372" i="1"/>
  <c r="AF372" i="1"/>
  <c r="AF374" i="1"/>
  <c r="AH374" i="1"/>
  <c r="AH400" i="1"/>
  <c r="AF400" i="1"/>
  <c r="AH402" i="1"/>
  <c r="AF402" i="1"/>
  <c r="AH404" i="1"/>
  <c r="AF404" i="1"/>
  <c r="AF406" i="1"/>
  <c r="AH406" i="1"/>
  <c r="AH432" i="1"/>
  <c r="AF432" i="1"/>
  <c r="AH434" i="1"/>
  <c r="AF434" i="1"/>
  <c r="AH436" i="1"/>
  <c r="AF436" i="1"/>
  <c r="AF438" i="1"/>
  <c r="AH438" i="1"/>
  <c r="AH464" i="1"/>
  <c r="AF464" i="1"/>
  <c r="AH466" i="1"/>
  <c r="AF466" i="1"/>
  <c r="AH468" i="1"/>
  <c r="AF468" i="1"/>
  <c r="AF470" i="1"/>
  <c r="AH470" i="1"/>
  <c r="AH496" i="1"/>
  <c r="AF496" i="1"/>
  <c r="AH498" i="1"/>
  <c r="AF498" i="1"/>
  <c r="AH500" i="1"/>
  <c r="AF500" i="1"/>
  <c r="AF502" i="1"/>
  <c r="AH502" i="1"/>
  <c r="AH522" i="1"/>
  <c r="AF522" i="1"/>
  <c r="AG532" i="1"/>
  <c r="AE532" i="1"/>
  <c r="AI532" i="1" s="1"/>
  <c r="S532" i="1" s="1"/>
  <c r="AE534" i="1"/>
  <c r="AI534" i="1" s="1"/>
  <c r="S534" i="1" s="1"/>
  <c r="AG534" i="1"/>
  <c r="AH547" i="1"/>
  <c r="AF547" i="1"/>
  <c r="AG557" i="1"/>
  <c r="AE557" i="1"/>
  <c r="AI557" i="1" s="1"/>
  <c r="S557" i="1" s="1"/>
  <c r="AE258" i="1"/>
  <c r="AI258" i="1" s="1"/>
  <c r="S258" i="1" s="1"/>
  <c r="Z278" i="1"/>
  <c r="AH280" i="1"/>
  <c r="AF280" i="1"/>
  <c r="AH281" i="1"/>
  <c r="AE285" i="1"/>
  <c r="AI285" i="1" s="1"/>
  <c r="S285" i="1" s="1"/>
  <c r="Z287" i="1"/>
  <c r="AE289" i="1"/>
  <c r="AI289" i="1" s="1"/>
  <c r="S289" i="1" s="1"/>
  <c r="AG289" i="1"/>
  <c r="Z290" i="1"/>
  <c r="AG296" i="1"/>
  <c r="AE298" i="1"/>
  <c r="AI298" i="1" s="1"/>
  <c r="S298" i="1" s="1"/>
  <c r="AH304" i="1"/>
  <c r="AF304" i="1"/>
  <c r="AF310" i="1"/>
  <c r="AH310" i="1"/>
  <c r="AE313" i="1"/>
  <c r="AI313" i="1" s="1"/>
  <c r="S313" i="1" s="1"/>
  <c r="AG313" i="1"/>
  <c r="Z315" i="1"/>
  <c r="AH316" i="1"/>
  <c r="AF316" i="1"/>
  <c r="AF318" i="1"/>
  <c r="AH318" i="1"/>
  <c r="AE321" i="1"/>
  <c r="AI321" i="1" s="1"/>
  <c r="S321" i="1" s="1"/>
  <c r="AG321" i="1"/>
  <c r="Z323" i="1"/>
  <c r="AH324" i="1"/>
  <c r="AF324" i="1"/>
  <c r="AF326" i="1"/>
  <c r="AH326" i="1"/>
  <c r="AE329" i="1"/>
  <c r="AI329" i="1" s="1"/>
  <c r="S329" i="1" s="1"/>
  <c r="AG329" i="1"/>
  <c r="Z331" i="1"/>
  <c r="AH332" i="1"/>
  <c r="AF332" i="1"/>
  <c r="AF334" i="1"/>
  <c r="AH334" i="1"/>
  <c r="AE337" i="1"/>
  <c r="AI337" i="1" s="1"/>
  <c r="S337" i="1" s="1"/>
  <c r="AG337" i="1"/>
  <c r="AG352" i="1"/>
  <c r="AG354" i="1"/>
  <c r="AE354" i="1"/>
  <c r="AI354" i="1" s="1"/>
  <c r="S354" i="1" s="1"/>
  <c r="AH356" i="1"/>
  <c r="AF356" i="1"/>
  <c r="AF358" i="1"/>
  <c r="AH358" i="1"/>
  <c r="AG368" i="1"/>
  <c r="AE368" i="1"/>
  <c r="AI368" i="1" s="1"/>
  <c r="S368" i="1" s="1"/>
  <c r="AG370" i="1"/>
  <c r="AE370" i="1"/>
  <c r="AI370" i="1" s="1"/>
  <c r="S370" i="1" s="1"/>
  <c r="AG372" i="1"/>
  <c r="AE372" i="1"/>
  <c r="AI372" i="1" s="1"/>
  <c r="S372" i="1" s="1"/>
  <c r="AE374" i="1"/>
  <c r="AI374" i="1" s="1"/>
  <c r="S374" i="1" s="1"/>
  <c r="AG374" i="1"/>
  <c r="AG400" i="1"/>
  <c r="AE400" i="1"/>
  <c r="AI400" i="1" s="1"/>
  <c r="S400" i="1" s="1"/>
  <c r="AG402" i="1"/>
  <c r="AE402" i="1"/>
  <c r="AI402" i="1" s="1"/>
  <c r="S402" i="1" s="1"/>
  <c r="AG404" i="1"/>
  <c r="AE404" i="1"/>
  <c r="AI404" i="1" s="1"/>
  <c r="S404" i="1" s="1"/>
  <c r="AE406" i="1"/>
  <c r="AI406" i="1" s="1"/>
  <c r="S406" i="1" s="1"/>
  <c r="AG406" i="1"/>
  <c r="AG432" i="1"/>
  <c r="AE432" i="1"/>
  <c r="AI432" i="1" s="1"/>
  <c r="S432" i="1" s="1"/>
  <c r="AG434" i="1"/>
  <c r="AE434" i="1"/>
  <c r="AI434" i="1" s="1"/>
  <c r="S434" i="1" s="1"/>
  <c r="AG436" i="1"/>
  <c r="AE436" i="1"/>
  <c r="AI436" i="1" s="1"/>
  <c r="S436" i="1" s="1"/>
  <c r="AE438" i="1"/>
  <c r="AI438" i="1" s="1"/>
  <c r="S438" i="1" s="1"/>
  <c r="AG438" i="1"/>
  <c r="AG464" i="1"/>
  <c r="AE464" i="1"/>
  <c r="AI464" i="1" s="1"/>
  <c r="S464" i="1" s="1"/>
  <c r="AG466" i="1"/>
  <c r="AE466" i="1"/>
  <c r="AI466" i="1" s="1"/>
  <c r="S466" i="1" s="1"/>
  <c r="AG468" i="1"/>
  <c r="AE468" i="1"/>
  <c r="AI468" i="1" s="1"/>
  <c r="S468" i="1" s="1"/>
  <c r="AE470" i="1"/>
  <c r="AI470" i="1" s="1"/>
  <c r="S470" i="1" s="1"/>
  <c r="AG470" i="1"/>
  <c r="AG496" i="1"/>
  <c r="AE496" i="1"/>
  <c r="AI496" i="1" s="1"/>
  <c r="S496" i="1" s="1"/>
  <c r="AG498" i="1"/>
  <c r="AE498" i="1"/>
  <c r="AI498" i="1" s="1"/>
  <c r="S498" i="1" s="1"/>
  <c r="AG500" i="1"/>
  <c r="AE500" i="1"/>
  <c r="AI500" i="1" s="1"/>
  <c r="S500" i="1" s="1"/>
  <c r="AE502" i="1"/>
  <c r="AI502" i="1" s="1"/>
  <c r="S502" i="1" s="1"/>
  <c r="AG502" i="1"/>
  <c r="AH520" i="1"/>
  <c r="AF520" i="1"/>
  <c r="AG522" i="1"/>
  <c r="AE522" i="1"/>
  <c r="AI522" i="1" s="1"/>
  <c r="S522" i="1" s="1"/>
  <c r="AH540" i="1"/>
  <c r="AF540" i="1"/>
  <c r="AG547" i="1"/>
  <c r="AE547" i="1"/>
  <c r="AI547" i="1" s="1"/>
  <c r="S547" i="1" s="1"/>
  <c r="AF561" i="1"/>
  <c r="AH561" i="1"/>
  <c r="AF566" i="1"/>
  <c r="AH566" i="1"/>
  <c r="AH577" i="1"/>
  <c r="AF577" i="1"/>
  <c r="AH580" i="1"/>
  <c r="AH593" i="1"/>
  <c r="AF593" i="1"/>
  <c r="AG596" i="1"/>
  <c r="AE596" i="1"/>
  <c r="AI596" i="1" s="1"/>
  <c r="S596" i="1" s="1"/>
  <c r="Z602" i="1"/>
  <c r="AH610" i="1"/>
  <c r="AF610" i="1"/>
  <c r="AE614" i="1"/>
  <c r="AI614" i="1" s="1"/>
  <c r="S614" i="1" s="1"/>
  <c r="AG614" i="1"/>
  <c r="AG619" i="1"/>
  <c r="AE619" i="1"/>
  <c r="AI619" i="1" s="1"/>
  <c r="S619" i="1" s="1"/>
  <c r="Z632" i="1"/>
  <c r="Z635" i="1"/>
  <c r="AH636" i="1"/>
  <c r="AF636" i="1"/>
  <c r="AH641" i="1"/>
  <c r="AF641" i="1"/>
  <c r="AG644" i="1"/>
  <c r="AE644" i="1"/>
  <c r="AI644" i="1" s="1"/>
  <c r="S644" i="1" s="1"/>
  <c r="AG676" i="1"/>
  <c r="AE676" i="1"/>
  <c r="AI676" i="1" s="1"/>
  <c r="S676" i="1" s="1"/>
  <c r="AH706" i="1"/>
  <c r="AF706" i="1"/>
  <c r="AH716" i="1"/>
  <c r="AF716" i="1"/>
  <c r="AE726" i="1"/>
  <c r="AI726" i="1" s="1"/>
  <c r="S726" i="1" s="1"/>
  <c r="AG726" i="1"/>
  <c r="AG740" i="1"/>
  <c r="AE740" i="1"/>
  <c r="AI740" i="1" s="1"/>
  <c r="S740" i="1" s="1"/>
  <c r="AH770" i="1"/>
  <c r="AF770" i="1"/>
  <c r="AH780" i="1"/>
  <c r="AF780" i="1"/>
  <c r="AE782" i="1"/>
  <c r="AI782" i="1" s="1"/>
  <c r="S782" i="1" s="1"/>
  <c r="AG782" i="1"/>
  <c r="AH805" i="1"/>
  <c r="AF805" i="1"/>
  <c r="AH812" i="1"/>
  <c r="AF812" i="1"/>
  <c r="AE814" i="1"/>
  <c r="AI814" i="1" s="1"/>
  <c r="S814" i="1" s="1"/>
  <c r="AG814" i="1"/>
  <c r="AH837" i="1"/>
  <c r="AF837" i="1"/>
  <c r="AH844" i="1"/>
  <c r="AF844" i="1"/>
  <c r="AE854" i="1"/>
  <c r="AI854" i="1" s="1"/>
  <c r="S854" i="1" s="1"/>
  <c r="AG854" i="1"/>
  <c r="AG868" i="1"/>
  <c r="AE868" i="1"/>
  <c r="AI868" i="1" s="1"/>
  <c r="S868" i="1" s="1"/>
  <c r="AH898" i="1"/>
  <c r="AF898" i="1"/>
  <c r="AF920" i="1"/>
  <c r="AH920" i="1"/>
  <c r="AE335" i="1"/>
  <c r="AI335" i="1" s="1"/>
  <c r="S335" i="1" s="1"/>
  <c r="AE343" i="1"/>
  <c r="AI343" i="1" s="1"/>
  <c r="S343" i="1" s="1"/>
  <c r="AE351" i="1"/>
  <c r="AI351" i="1" s="1"/>
  <c r="S351" i="1" s="1"/>
  <c r="AE359" i="1"/>
  <c r="AI359" i="1" s="1"/>
  <c r="S359" i="1" s="1"/>
  <c r="AG361" i="1"/>
  <c r="AE367" i="1"/>
  <c r="AI367" i="1" s="1"/>
  <c r="S367" i="1" s="1"/>
  <c r="AG369" i="1"/>
  <c r="AE375" i="1"/>
  <c r="AI375" i="1" s="1"/>
  <c r="S375" i="1" s="1"/>
  <c r="AG377" i="1"/>
  <c r="AE383" i="1"/>
  <c r="AI383" i="1" s="1"/>
  <c r="S383" i="1" s="1"/>
  <c r="AG385" i="1"/>
  <c r="AE391" i="1"/>
  <c r="AI391" i="1" s="1"/>
  <c r="S391" i="1" s="1"/>
  <c r="AG393" i="1"/>
  <c r="AE399" i="1"/>
  <c r="AI399" i="1" s="1"/>
  <c r="S399" i="1" s="1"/>
  <c r="AG401" i="1"/>
  <c r="AE407" i="1"/>
  <c r="AI407" i="1" s="1"/>
  <c r="S407" i="1" s="1"/>
  <c r="AG409" i="1"/>
  <c r="AE415" i="1"/>
  <c r="AI415" i="1" s="1"/>
  <c r="S415" i="1" s="1"/>
  <c r="AG417" i="1"/>
  <c r="AE423" i="1"/>
  <c r="AI423" i="1" s="1"/>
  <c r="S423" i="1" s="1"/>
  <c r="AG425" i="1"/>
  <c r="AE431" i="1"/>
  <c r="AI431" i="1" s="1"/>
  <c r="S431" i="1" s="1"/>
  <c r="AG433" i="1"/>
  <c r="AE439" i="1"/>
  <c r="AI439" i="1" s="1"/>
  <c r="S439" i="1" s="1"/>
  <c r="AG441" i="1"/>
  <c r="AE447" i="1"/>
  <c r="AI447" i="1" s="1"/>
  <c r="S447" i="1" s="1"/>
  <c r="AG449" i="1"/>
  <c r="AE455" i="1"/>
  <c r="AI455" i="1" s="1"/>
  <c r="S455" i="1" s="1"/>
  <c r="AG457" i="1"/>
  <c r="AE463" i="1"/>
  <c r="AI463" i="1" s="1"/>
  <c r="S463" i="1" s="1"/>
  <c r="AG465" i="1"/>
  <c r="AE471" i="1"/>
  <c r="AI471" i="1" s="1"/>
  <c r="S471" i="1" s="1"/>
  <c r="AG473" i="1"/>
  <c r="AE479" i="1"/>
  <c r="AI479" i="1" s="1"/>
  <c r="S479" i="1" s="1"/>
  <c r="AG481" i="1"/>
  <c r="AE487" i="1"/>
  <c r="AI487" i="1" s="1"/>
  <c r="S487" i="1" s="1"/>
  <c r="AG489" i="1"/>
  <c r="AE495" i="1"/>
  <c r="AI495" i="1" s="1"/>
  <c r="S495" i="1" s="1"/>
  <c r="AG497" i="1"/>
  <c r="AE503" i="1"/>
  <c r="AI503" i="1" s="1"/>
  <c r="S503" i="1" s="1"/>
  <c r="AG505" i="1"/>
  <c r="AE511" i="1"/>
  <c r="AI511" i="1" s="1"/>
  <c r="S511" i="1" s="1"/>
  <c r="AG513" i="1"/>
  <c r="AE519" i="1"/>
  <c r="AI519" i="1" s="1"/>
  <c r="S519" i="1" s="1"/>
  <c r="AG521" i="1"/>
  <c r="AE527" i="1"/>
  <c r="AI527" i="1" s="1"/>
  <c r="S527" i="1" s="1"/>
  <c r="AG529" i="1"/>
  <c r="AE535" i="1"/>
  <c r="AI535" i="1" s="1"/>
  <c r="S535" i="1" s="1"/>
  <c r="AG537" i="1"/>
  <c r="AG543" i="1"/>
  <c r="AE544" i="1"/>
  <c r="AI544" i="1" s="1"/>
  <c r="S544" i="1" s="1"/>
  <c r="AE550" i="1"/>
  <c r="AI550" i="1" s="1"/>
  <c r="S550" i="1" s="1"/>
  <c r="Z555" i="1"/>
  <c r="AE558" i="1"/>
  <c r="AI558" i="1" s="1"/>
  <c r="S558" i="1" s="1"/>
  <c r="Z568" i="1"/>
  <c r="AF574" i="1"/>
  <c r="AH574" i="1"/>
  <c r="Z582" i="1"/>
  <c r="AH583" i="1"/>
  <c r="Z600" i="1"/>
  <c r="AH604" i="1"/>
  <c r="AF604" i="1"/>
  <c r="Z606" i="1"/>
  <c r="AH607" i="1"/>
  <c r="AG611" i="1"/>
  <c r="AE611" i="1"/>
  <c r="AI611" i="1" s="1"/>
  <c r="S611" i="1" s="1"/>
  <c r="Z624" i="1"/>
  <c r="Z627" i="1"/>
  <c r="AH628" i="1"/>
  <c r="AF628" i="1"/>
  <c r="AH633" i="1"/>
  <c r="AF633" i="1"/>
  <c r="AG636" i="1"/>
  <c r="AE636" i="1"/>
  <c r="AI636" i="1" s="1"/>
  <c r="S636" i="1" s="1"/>
  <c r="AH658" i="1"/>
  <c r="AF658" i="1"/>
  <c r="AH668" i="1"/>
  <c r="AF668" i="1"/>
  <c r="AH682" i="1"/>
  <c r="AF682" i="1"/>
  <c r="AH692" i="1"/>
  <c r="AF692" i="1"/>
  <c r="AE702" i="1"/>
  <c r="AI702" i="1" s="1"/>
  <c r="S702" i="1" s="1"/>
  <c r="AG702" i="1"/>
  <c r="AG716" i="1"/>
  <c r="AE716" i="1"/>
  <c r="AI716" i="1" s="1"/>
  <c r="S716" i="1" s="1"/>
  <c r="AH746" i="1"/>
  <c r="AF746" i="1"/>
  <c r="AH756" i="1"/>
  <c r="AF756" i="1"/>
  <c r="AE766" i="1"/>
  <c r="AI766" i="1" s="1"/>
  <c r="S766" i="1" s="1"/>
  <c r="AG766" i="1"/>
  <c r="AG780" i="1"/>
  <c r="AE780" i="1"/>
  <c r="AI780" i="1" s="1"/>
  <c r="S780" i="1" s="1"/>
  <c r="AH794" i="1"/>
  <c r="AF794" i="1"/>
  <c r="AG812" i="1"/>
  <c r="AE812" i="1"/>
  <c r="AI812" i="1" s="1"/>
  <c r="S812" i="1" s="1"/>
  <c r="AH826" i="1"/>
  <c r="AF826" i="1"/>
  <c r="AG844" i="1"/>
  <c r="AE844" i="1"/>
  <c r="AI844" i="1" s="1"/>
  <c r="S844" i="1" s="1"/>
  <c r="AH874" i="1"/>
  <c r="AF874" i="1"/>
  <c r="AH884" i="1"/>
  <c r="AF884" i="1"/>
  <c r="AE894" i="1"/>
  <c r="AI894" i="1" s="1"/>
  <c r="S894" i="1" s="1"/>
  <c r="AG894" i="1"/>
  <c r="AF359" i="1"/>
  <c r="AF367" i="1"/>
  <c r="AF375" i="1"/>
  <c r="AF383" i="1"/>
  <c r="AF391" i="1"/>
  <c r="AF399" i="1"/>
  <c r="AF407" i="1"/>
  <c r="AF415" i="1"/>
  <c r="AF423" i="1"/>
  <c r="AF431" i="1"/>
  <c r="AF439" i="1"/>
  <c r="AF447" i="1"/>
  <c r="AF455" i="1"/>
  <c r="AF463" i="1"/>
  <c r="AF471" i="1"/>
  <c r="AF479" i="1"/>
  <c r="AF487" i="1"/>
  <c r="AF495" i="1"/>
  <c r="AF503" i="1"/>
  <c r="AF511" i="1"/>
  <c r="AF519" i="1"/>
  <c r="AF527" i="1"/>
  <c r="AF535" i="1"/>
  <c r="AF544" i="1"/>
  <c r="AH550" i="1"/>
  <c r="AH558" i="1"/>
  <c r="AF578" i="1"/>
  <c r="AE593" i="1"/>
  <c r="AI593" i="1" s="1"/>
  <c r="S593" i="1" s="1"/>
  <c r="AG593" i="1"/>
  <c r="AH601" i="1"/>
  <c r="AF601" i="1"/>
  <c r="AG604" i="1"/>
  <c r="AE604" i="1"/>
  <c r="AI604" i="1" s="1"/>
  <c r="S604" i="1" s="1"/>
  <c r="Z619" i="1"/>
  <c r="AH620" i="1"/>
  <c r="AF620" i="1"/>
  <c r="AH625" i="1"/>
  <c r="AF625" i="1"/>
  <c r="AG628" i="1"/>
  <c r="AE628" i="1"/>
  <c r="AI628" i="1" s="1"/>
  <c r="S628" i="1" s="1"/>
  <c r="AE654" i="1"/>
  <c r="AI654" i="1" s="1"/>
  <c r="S654" i="1" s="1"/>
  <c r="AG654" i="1"/>
  <c r="AG668" i="1"/>
  <c r="AE668" i="1"/>
  <c r="AI668" i="1" s="1"/>
  <c r="S668" i="1" s="1"/>
  <c r="AE678" i="1"/>
  <c r="AI678" i="1" s="1"/>
  <c r="S678" i="1" s="1"/>
  <c r="AG678" i="1"/>
  <c r="AG692" i="1"/>
  <c r="AE692" i="1"/>
  <c r="AI692" i="1" s="1"/>
  <c r="S692" i="1" s="1"/>
  <c r="AH722" i="1"/>
  <c r="AF722" i="1"/>
  <c r="AH732" i="1"/>
  <c r="AF732" i="1"/>
  <c r="AE742" i="1"/>
  <c r="AI742" i="1" s="1"/>
  <c r="S742" i="1" s="1"/>
  <c r="AG742" i="1"/>
  <c r="AG756" i="1"/>
  <c r="AE756" i="1"/>
  <c r="AI756" i="1" s="1"/>
  <c r="S756" i="1" s="1"/>
  <c r="AH781" i="1"/>
  <c r="AF781" i="1"/>
  <c r="AH788" i="1"/>
  <c r="AF788" i="1"/>
  <c r="AE790" i="1"/>
  <c r="AI790" i="1" s="1"/>
  <c r="S790" i="1" s="1"/>
  <c r="AG790" i="1"/>
  <c r="AH813" i="1"/>
  <c r="AF813" i="1"/>
  <c r="AH820" i="1"/>
  <c r="AF820" i="1"/>
  <c r="AE822" i="1"/>
  <c r="AI822" i="1" s="1"/>
  <c r="S822" i="1" s="1"/>
  <c r="AG822" i="1"/>
  <c r="AH850" i="1"/>
  <c r="AF850" i="1"/>
  <c r="AH860" i="1"/>
  <c r="AF860" i="1"/>
  <c r="AE870" i="1"/>
  <c r="AI870" i="1" s="1"/>
  <c r="S870" i="1" s="1"/>
  <c r="AG870" i="1"/>
  <c r="AG884" i="1"/>
  <c r="AE884" i="1"/>
  <c r="AI884" i="1" s="1"/>
  <c r="S884" i="1" s="1"/>
  <c r="AE309" i="1"/>
  <c r="AI309" i="1" s="1"/>
  <c r="S309" i="1" s="1"/>
  <c r="AE317" i="1"/>
  <c r="AI317" i="1" s="1"/>
  <c r="S317" i="1" s="1"/>
  <c r="AE325" i="1"/>
  <c r="AI325" i="1" s="1"/>
  <c r="S325" i="1" s="1"/>
  <c r="AE333" i="1"/>
  <c r="AI333" i="1" s="1"/>
  <c r="S333" i="1" s="1"/>
  <c r="AE341" i="1"/>
  <c r="AI341" i="1" s="1"/>
  <c r="S341" i="1" s="1"/>
  <c r="AE349" i="1"/>
  <c r="AI349" i="1" s="1"/>
  <c r="S349" i="1" s="1"/>
  <c r="AE357" i="1"/>
  <c r="AI357" i="1" s="1"/>
  <c r="S357" i="1" s="1"/>
  <c r="AE365" i="1"/>
  <c r="AI365" i="1" s="1"/>
  <c r="S365" i="1" s="1"/>
  <c r="AE373" i="1"/>
  <c r="AI373" i="1" s="1"/>
  <c r="S373" i="1" s="1"/>
  <c r="AE381" i="1"/>
  <c r="AI381" i="1" s="1"/>
  <c r="S381" i="1" s="1"/>
  <c r="AE389" i="1"/>
  <c r="AI389" i="1" s="1"/>
  <c r="S389" i="1" s="1"/>
  <c r="AE397" i="1"/>
  <c r="AI397" i="1" s="1"/>
  <c r="S397" i="1" s="1"/>
  <c r="AE405" i="1"/>
  <c r="AI405" i="1" s="1"/>
  <c r="S405" i="1" s="1"/>
  <c r="AE413" i="1"/>
  <c r="AI413" i="1" s="1"/>
  <c r="S413" i="1" s="1"/>
  <c r="AE421" i="1"/>
  <c r="AI421" i="1" s="1"/>
  <c r="S421" i="1" s="1"/>
  <c r="AE429" i="1"/>
  <c r="AI429" i="1" s="1"/>
  <c r="S429" i="1" s="1"/>
  <c r="AE437" i="1"/>
  <c r="AI437" i="1" s="1"/>
  <c r="S437" i="1" s="1"/>
  <c r="AE445" i="1"/>
  <c r="AI445" i="1" s="1"/>
  <c r="S445" i="1" s="1"/>
  <c r="AE453" i="1"/>
  <c r="AI453" i="1" s="1"/>
  <c r="S453" i="1" s="1"/>
  <c r="AE461" i="1"/>
  <c r="AI461" i="1" s="1"/>
  <c r="S461" i="1" s="1"/>
  <c r="AE469" i="1"/>
  <c r="AI469" i="1" s="1"/>
  <c r="S469" i="1" s="1"/>
  <c r="AE477" i="1"/>
  <c r="AI477" i="1" s="1"/>
  <c r="S477" i="1" s="1"/>
  <c r="AE485" i="1"/>
  <c r="AI485" i="1" s="1"/>
  <c r="S485" i="1" s="1"/>
  <c r="AE493" i="1"/>
  <c r="AI493" i="1" s="1"/>
  <c r="S493" i="1" s="1"/>
  <c r="AE501" i="1"/>
  <c r="AI501" i="1" s="1"/>
  <c r="S501" i="1" s="1"/>
  <c r="AE509" i="1"/>
  <c r="AI509" i="1" s="1"/>
  <c r="S509" i="1" s="1"/>
  <c r="AE517" i="1"/>
  <c r="AI517" i="1" s="1"/>
  <c r="S517" i="1" s="1"/>
  <c r="AE525" i="1"/>
  <c r="AI525" i="1" s="1"/>
  <c r="S525" i="1" s="1"/>
  <c r="AE533" i="1"/>
  <c r="AI533" i="1" s="1"/>
  <c r="S533" i="1" s="1"/>
  <c r="AE541" i="1"/>
  <c r="AI541" i="1" s="1"/>
  <c r="S541" i="1" s="1"/>
  <c r="AF545" i="1"/>
  <c r="AG564" i="1"/>
  <c r="AG572" i="1"/>
  <c r="AE572" i="1"/>
  <c r="AI572" i="1" s="1"/>
  <c r="S572" i="1" s="1"/>
  <c r="Z584" i="1"/>
  <c r="AG587" i="1"/>
  <c r="AE587" i="1"/>
  <c r="AI587" i="1" s="1"/>
  <c r="S587" i="1" s="1"/>
  <c r="Z596" i="1"/>
  <c r="Z608" i="1"/>
  <c r="Z611" i="1"/>
  <c r="AH612" i="1"/>
  <c r="AF612" i="1"/>
  <c r="AH617" i="1"/>
  <c r="AF617" i="1"/>
  <c r="AG620" i="1"/>
  <c r="AE620" i="1"/>
  <c r="AI620" i="1" s="1"/>
  <c r="S620" i="1" s="1"/>
  <c r="Z644" i="1"/>
  <c r="AH650" i="1"/>
  <c r="AF650" i="1"/>
  <c r="AH698" i="1"/>
  <c r="AF698" i="1"/>
  <c r="AH708" i="1"/>
  <c r="AF708" i="1"/>
  <c r="AE718" i="1"/>
  <c r="AI718" i="1" s="1"/>
  <c r="S718" i="1" s="1"/>
  <c r="AG718" i="1"/>
  <c r="AG732" i="1"/>
  <c r="AE732" i="1"/>
  <c r="AI732" i="1" s="1"/>
  <c r="S732" i="1" s="1"/>
  <c r="AH762" i="1"/>
  <c r="AF762" i="1"/>
  <c r="AH772" i="1"/>
  <c r="AF772" i="1"/>
  <c r="AG788" i="1"/>
  <c r="AE788" i="1"/>
  <c r="AI788" i="1" s="1"/>
  <c r="S788" i="1" s="1"/>
  <c r="AH802" i="1"/>
  <c r="AF802" i="1"/>
  <c r="AG820" i="1"/>
  <c r="AE820" i="1"/>
  <c r="AI820" i="1" s="1"/>
  <c r="S820" i="1" s="1"/>
  <c r="AH834" i="1"/>
  <c r="AF834" i="1"/>
  <c r="AE846" i="1"/>
  <c r="AI846" i="1" s="1"/>
  <c r="S846" i="1" s="1"/>
  <c r="AG846" i="1"/>
  <c r="AG860" i="1"/>
  <c r="AE860" i="1"/>
  <c r="AI860" i="1" s="1"/>
  <c r="S860" i="1" s="1"/>
  <c r="AH890" i="1"/>
  <c r="AF890" i="1"/>
  <c r="AH900" i="1"/>
  <c r="AF900" i="1"/>
  <c r="Z577" i="1"/>
  <c r="Z579" i="1"/>
  <c r="AH585" i="1"/>
  <c r="AF585" i="1"/>
  <c r="AH594" i="1"/>
  <c r="AF594" i="1"/>
  <c r="AE601" i="1"/>
  <c r="AI601" i="1" s="1"/>
  <c r="S601" i="1" s="1"/>
  <c r="AG601" i="1"/>
  <c r="AH609" i="1"/>
  <c r="AF609" i="1"/>
  <c r="AG612" i="1"/>
  <c r="AE612" i="1"/>
  <c r="AI612" i="1" s="1"/>
  <c r="S612" i="1" s="1"/>
  <c r="AH642" i="1"/>
  <c r="AF642" i="1"/>
  <c r="AE646" i="1"/>
  <c r="AI646" i="1" s="1"/>
  <c r="S646" i="1" s="1"/>
  <c r="AG646" i="1"/>
  <c r="AH660" i="1"/>
  <c r="AF660" i="1"/>
  <c r="AH674" i="1"/>
  <c r="AF674" i="1"/>
  <c r="AH684" i="1"/>
  <c r="AF684" i="1"/>
  <c r="AE694" i="1"/>
  <c r="AI694" i="1" s="1"/>
  <c r="S694" i="1" s="1"/>
  <c r="AG694" i="1"/>
  <c r="AG708" i="1"/>
  <c r="AE708" i="1"/>
  <c r="AI708" i="1" s="1"/>
  <c r="S708" i="1" s="1"/>
  <c r="AH738" i="1"/>
  <c r="AF738" i="1"/>
  <c r="AH748" i="1"/>
  <c r="AF748" i="1"/>
  <c r="AE758" i="1"/>
  <c r="AI758" i="1" s="1"/>
  <c r="S758" i="1" s="1"/>
  <c r="AG758" i="1"/>
  <c r="AG772" i="1"/>
  <c r="AE772" i="1"/>
  <c r="AI772" i="1" s="1"/>
  <c r="S772" i="1" s="1"/>
  <c r="AH789" i="1"/>
  <c r="AF789" i="1"/>
  <c r="AH796" i="1"/>
  <c r="AF796" i="1"/>
  <c r="AE798" i="1"/>
  <c r="AI798" i="1" s="1"/>
  <c r="S798" i="1" s="1"/>
  <c r="AG798" i="1"/>
  <c r="AH821" i="1"/>
  <c r="AF821" i="1"/>
  <c r="AH828" i="1"/>
  <c r="AF828" i="1"/>
  <c r="AE830" i="1"/>
  <c r="AI830" i="1" s="1"/>
  <c r="S830" i="1" s="1"/>
  <c r="AG830" i="1"/>
  <c r="AH866" i="1"/>
  <c r="AF866" i="1"/>
  <c r="AH876" i="1"/>
  <c r="AF876" i="1"/>
  <c r="AE886" i="1"/>
  <c r="AI886" i="1" s="1"/>
  <c r="S886" i="1" s="1"/>
  <c r="AG886" i="1"/>
  <c r="AG900" i="1"/>
  <c r="AE900" i="1"/>
  <c r="AI900" i="1" s="1"/>
  <c r="S900" i="1" s="1"/>
  <c r="AE355" i="1"/>
  <c r="AI355" i="1" s="1"/>
  <c r="S355" i="1" s="1"/>
  <c r="AE363" i="1"/>
  <c r="AI363" i="1" s="1"/>
  <c r="S363" i="1" s="1"/>
  <c r="AE371" i="1"/>
  <c r="AI371" i="1" s="1"/>
  <c r="S371" i="1" s="1"/>
  <c r="AE379" i="1"/>
  <c r="AI379" i="1" s="1"/>
  <c r="S379" i="1" s="1"/>
  <c r="AE387" i="1"/>
  <c r="AI387" i="1" s="1"/>
  <c r="S387" i="1" s="1"/>
  <c r="AE395" i="1"/>
  <c r="AI395" i="1" s="1"/>
  <c r="S395" i="1" s="1"/>
  <c r="AE403" i="1"/>
  <c r="AI403" i="1" s="1"/>
  <c r="S403" i="1" s="1"/>
  <c r="AE411" i="1"/>
  <c r="AI411" i="1" s="1"/>
  <c r="S411" i="1" s="1"/>
  <c r="AE419" i="1"/>
  <c r="AI419" i="1" s="1"/>
  <c r="S419" i="1" s="1"/>
  <c r="AE427" i="1"/>
  <c r="AI427" i="1" s="1"/>
  <c r="S427" i="1" s="1"/>
  <c r="AE435" i="1"/>
  <c r="AI435" i="1" s="1"/>
  <c r="S435" i="1" s="1"/>
  <c r="AE443" i="1"/>
  <c r="AI443" i="1" s="1"/>
  <c r="S443" i="1" s="1"/>
  <c r="AE451" i="1"/>
  <c r="AI451" i="1" s="1"/>
  <c r="S451" i="1" s="1"/>
  <c r="AE459" i="1"/>
  <c r="AI459" i="1" s="1"/>
  <c r="S459" i="1" s="1"/>
  <c r="AE467" i="1"/>
  <c r="AI467" i="1" s="1"/>
  <c r="S467" i="1" s="1"/>
  <c r="AE475" i="1"/>
  <c r="AI475" i="1" s="1"/>
  <c r="S475" i="1" s="1"/>
  <c r="AE483" i="1"/>
  <c r="AI483" i="1" s="1"/>
  <c r="S483" i="1" s="1"/>
  <c r="AE491" i="1"/>
  <c r="AI491" i="1" s="1"/>
  <c r="S491" i="1" s="1"/>
  <c r="AE499" i="1"/>
  <c r="AI499" i="1" s="1"/>
  <c r="S499" i="1" s="1"/>
  <c r="AE507" i="1"/>
  <c r="AI507" i="1" s="1"/>
  <c r="S507" i="1" s="1"/>
  <c r="AE515" i="1"/>
  <c r="AI515" i="1" s="1"/>
  <c r="S515" i="1" s="1"/>
  <c r="AE523" i="1"/>
  <c r="AI523" i="1" s="1"/>
  <c r="S523" i="1" s="1"/>
  <c r="AE531" i="1"/>
  <c r="AI531" i="1" s="1"/>
  <c r="S531" i="1" s="1"/>
  <c r="AE539" i="1"/>
  <c r="AI539" i="1" s="1"/>
  <c r="S539" i="1" s="1"/>
  <c r="Z544" i="1"/>
  <c r="AF546" i="1"/>
  <c r="AF552" i="1"/>
  <c r="AG553" i="1"/>
  <c r="AE554" i="1"/>
  <c r="AI554" i="1" s="1"/>
  <c r="S554" i="1" s="1"/>
  <c r="AF563" i="1"/>
  <c r="Z574" i="1"/>
  <c r="AH575" i="1"/>
  <c r="AF582" i="1"/>
  <c r="AH582" i="1"/>
  <c r="AF586" i="1"/>
  <c r="Z587" i="1"/>
  <c r="AH588" i="1"/>
  <c r="AF588" i="1"/>
  <c r="Z590" i="1"/>
  <c r="AH591" i="1"/>
  <c r="AG595" i="1"/>
  <c r="AE595" i="1"/>
  <c r="AI595" i="1" s="1"/>
  <c r="S595" i="1" s="1"/>
  <c r="Z601" i="1"/>
  <c r="Z604" i="1"/>
  <c r="Z628" i="1"/>
  <c r="AH634" i="1"/>
  <c r="AF634" i="1"/>
  <c r="AE638" i="1"/>
  <c r="AI638" i="1" s="1"/>
  <c r="S638" i="1" s="1"/>
  <c r="AG638" i="1"/>
  <c r="AG643" i="1"/>
  <c r="AE643" i="1"/>
  <c r="AI643" i="1" s="1"/>
  <c r="S643" i="1" s="1"/>
  <c r="Z646" i="1"/>
  <c r="Z650" i="1"/>
  <c r="AG660" i="1"/>
  <c r="AE660" i="1"/>
  <c r="AI660" i="1" s="1"/>
  <c r="S660" i="1" s="1"/>
  <c r="AE670" i="1"/>
  <c r="AI670" i="1" s="1"/>
  <c r="S670" i="1" s="1"/>
  <c r="AG670" i="1"/>
  <c r="AG684" i="1"/>
  <c r="AE684" i="1"/>
  <c r="AI684" i="1" s="1"/>
  <c r="S684" i="1" s="1"/>
  <c r="AH714" i="1"/>
  <c r="AF714" i="1"/>
  <c r="AH724" i="1"/>
  <c r="AF724" i="1"/>
  <c r="AE734" i="1"/>
  <c r="AI734" i="1" s="1"/>
  <c r="S734" i="1" s="1"/>
  <c r="AG734" i="1"/>
  <c r="AG748" i="1"/>
  <c r="AE748" i="1"/>
  <c r="AI748" i="1" s="1"/>
  <c r="S748" i="1" s="1"/>
  <c r="AH778" i="1"/>
  <c r="AF778" i="1"/>
  <c r="AG796" i="1"/>
  <c r="AE796" i="1"/>
  <c r="AI796" i="1" s="1"/>
  <c r="S796" i="1" s="1"/>
  <c r="AH810" i="1"/>
  <c r="AF810" i="1"/>
  <c r="AG828" i="1"/>
  <c r="AE828" i="1"/>
  <c r="AI828" i="1" s="1"/>
  <c r="S828" i="1" s="1"/>
  <c r="AH842" i="1"/>
  <c r="AF842" i="1"/>
  <c r="AH852" i="1"/>
  <c r="AF852" i="1"/>
  <c r="AE862" i="1"/>
  <c r="AI862" i="1" s="1"/>
  <c r="S862" i="1" s="1"/>
  <c r="AG862" i="1"/>
  <c r="AG876" i="1"/>
  <c r="AE876" i="1"/>
  <c r="AI876" i="1" s="1"/>
  <c r="S876" i="1" s="1"/>
  <c r="AH906" i="1"/>
  <c r="AF906" i="1"/>
  <c r="AE585" i="1"/>
  <c r="AI585" i="1" s="1"/>
  <c r="S585" i="1" s="1"/>
  <c r="AG585" i="1"/>
  <c r="AG588" i="1"/>
  <c r="AE588" i="1"/>
  <c r="AI588" i="1" s="1"/>
  <c r="S588" i="1" s="1"/>
  <c r="AH602" i="1"/>
  <c r="AF602" i="1"/>
  <c r="AE609" i="1"/>
  <c r="AI609" i="1" s="1"/>
  <c r="S609" i="1" s="1"/>
  <c r="AG609" i="1"/>
  <c r="AH626" i="1"/>
  <c r="AF626" i="1"/>
  <c r="AE630" i="1"/>
  <c r="AI630" i="1" s="1"/>
  <c r="S630" i="1" s="1"/>
  <c r="AG630" i="1"/>
  <c r="AG635" i="1"/>
  <c r="AE635" i="1"/>
  <c r="AI635" i="1" s="1"/>
  <c r="S635" i="1" s="1"/>
  <c r="AH652" i="1"/>
  <c r="AF652" i="1"/>
  <c r="AH666" i="1"/>
  <c r="AF666" i="1"/>
  <c r="AH690" i="1"/>
  <c r="AF690" i="1"/>
  <c r="AH700" i="1"/>
  <c r="AF700" i="1"/>
  <c r="AE710" i="1"/>
  <c r="AI710" i="1" s="1"/>
  <c r="S710" i="1" s="1"/>
  <c r="AG710" i="1"/>
  <c r="AG724" i="1"/>
  <c r="AE724" i="1"/>
  <c r="AI724" i="1" s="1"/>
  <c r="S724" i="1" s="1"/>
  <c r="AH754" i="1"/>
  <c r="AF754" i="1"/>
  <c r="AH764" i="1"/>
  <c r="AF764" i="1"/>
  <c r="AE774" i="1"/>
  <c r="AI774" i="1" s="1"/>
  <c r="S774" i="1" s="1"/>
  <c r="AG774" i="1"/>
  <c r="AH797" i="1"/>
  <c r="AF797" i="1"/>
  <c r="AH804" i="1"/>
  <c r="AF804" i="1"/>
  <c r="AE806" i="1"/>
  <c r="AI806" i="1" s="1"/>
  <c r="S806" i="1" s="1"/>
  <c r="AG806" i="1"/>
  <c r="AH829" i="1"/>
  <c r="AF829" i="1"/>
  <c r="AH836" i="1"/>
  <c r="AF836" i="1"/>
  <c r="AE838" i="1"/>
  <c r="AI838" i="1" s="1"/>
  <c r="S838" i="1" s="1"/>
  <c r="AG838" i="1"/>
  <c r="AG852" i="1"/>
  <c r="AE852" i="1"/>
  <c r="AI852" i="1" s="1"/>
  <c r="S852" i="1" s="1"/>
  <c r="AH882" i="1"/>
  <c r="AF882" i="1"/>
  <c r="AH892" i="1"/>
  <c r="AF892" i="1"/>
  <c r="AE902" i="1"/>
  <c r="AI902" i="1" s="1"/>
  <c r="S902" i="1" s="1"/>
  <c r="AG902" i="1"/>
  <c r="AH542" i="1"/>
  <c r="Z552" i="1"/>
  <c r="Z560" i="1"/>
  <c r="Z576" i="1"/>
  <c r="AG580" i="1"/>
  <c r="AE580" i="1"/>
  <c r="AI580" i="1" s="1"/>
  <c r="S580" i="1" s="1"/>
  <c r="Z592" i="1"/>
  <c r="Z595" i="1"/>
  <c r="AH596" i="1"/>
  <c r="AF596" i="1"/>
  <c r="Z598" i="1"/>
  <c r="AH599" i="1"/>
  <c r="AG603" i="1"/>
  <c r="AE603" i="1"/>
  <c r="AI603" i="1" s="1"/>
  <c r="S603" i="1" s="1"/>
  <c r="Z609" i="1"/>
  <c r="AH618" i="1"/>
  <c r="AF618" i="1"/>
  <c r="AE622" i="1"/>
  <c r="AI622" i="1" s="1"/>
  <c r="S622" i="1" s="1"/>
  <c r="AG622" i="1"/>
  <c r="AG627" i="1"/>
  <c r="AE627" i="1"/>
  <c r="AI627" i="1" s="1"/>
  <c r="S627" i="1" s="1"/>
  <c r="Z630" i="1"/>
  <c r="Z634" i="1"/>
  <c r="Z640" i="1"/>
  <c r="Z643" i="1"/>
  <c r="AH644" i="1"/>
  <c r="AF644" i="1"/>
  <c r="AH649" i="1"/>
  <c r="AF649" i="1"/>
  <c r="AG652" i="1"/>
  <c r="AE652" i="1"/>
  <c r="AI652" i="1" s="1"/>
  <c r="S652" i="1" s="1"/>
  <c r="AE662" i="1"/>
  <c r="AI662" i="1" s="1"/>
  <c r="S662" i="1" s="1"/>
  <c r="AG662" i="1"/>
  <c r="AH676" i="1"/>
  <c r="AF676" i="1"/>
  <c r="AE686" i="1"/>
  <c r="AI686" i="1" s="1"/>
  <c r="S686" i="1" s="1"/>
  <c r="AG686" i="1"/>
  <c r="AG700" i="1"/>
  <c r="AE700" i="1"/>
  <c r="AI700" i="1" s="1"/>
  <c r="S700" i="1" s="1"/>
  <c r="AH730" i="1"/>
  <c r="AF730" i="1"/>
  <c r="AH740" i="1"/>
  <c r="AF740" i="1"/>
  <c r="AE750" i="1"/>
  <c r="AI750" i="1" s="1"/>
  <c r="S750" i="1" s="1"/>
  <c r="AG750" i="1"/>
  <c r="AG764" i="1"/>
  <c r="AE764" i="1"/>
  <c r="AI764" i="1" s="1"/>
  <c r="S764" i="1" s="1"/>
  <c r="AH786" i="1"/>
  <c r="AF786" i="1"/>
  <c r="AG804" i="1"/>
  <c r="AE804" i="1"/>
  <c r="AI804" i="1" s="1"/>
  <c r="S804" i="1" s="1"/>
  <c r="AH818" i="1"/>
  <c r="AF818" i="1"/>
  <c r="AG836" i="1"/>
  <c r="AE836" i="1"/>
  <c r="AI836" i="1" s="1"/>
  <c r="S836" i="1" s="1"/>
  <c r="AH858" i="1"/>
  <c r="AF858" i="1"/>
  <c r="AH868" i="1"/>
  <c r="AF868" i="1"/>
  <c r="AE878" i="1"/>
  <c r="AI878" i="1" s="1"/>
  <c r="S878" i="1" s="1"/>
  <c r="AG878" i="1"/>
  <c r="AG892" i="1"/>
  <c r="AE892" i="1"/>
  <c r="AI892" i="1" s="1"/>
  <c r="S892" i="1" s="1"/>
  <c r="AF657" i="1"/>
  <c r="AF665" i="1"/>
  <c r="AF673" i="1"/>
  <c r="AF681" i="1"/>
  <c r="AF689" i="1"/>
  <c r="AF697" i="1"/>
  <c r="AF705" i="1"/>
  <c r="AF713" i="1"/>
  <c r="AF721" i="1"/>
  <c r="AF729" i="1"/>
  <c r="AF737" i="1"/>
  <c r="AF745" i="1"/>
  <c r="AF753" i="1"/>
  <c r="AF761" i="1"/>
  <c r="AF769" i="1"/>
  <c r="AF777" i="1"/>
  <c r="AF785" i="1"/>
  <c r="AF793" i="1"/>
  <c r="AF801" i="1"/>
  <c r="AF809" i="1"/>
  <c r="AF817" i="1"/>
  <c r="AF825" i="1"/>
  <c r="AF833" i="1"/>
  <c r="AF841" i="1"/>
  <c r="AF849" i="1"/>
  <c r="AF857" i="1"/>
  <c r="AF865" i="1"/>
  <c r="AF873" i="1"/>
  <c r="AF881" i="1"/>
  <c r="AF889" i="1"/>
  <c r="AF897" i="1"/>
  <c r="AF905" i="1"/>
  <c r="Z913" i="1"/>
  <c r="AG923" i="1"/>
  <c r="AE923" i="1"/>
  <c r="AI923" i="1" s="1"/>
  <c r="S923" i="1" s="1"/>
  <c r="AE927" i="1"/>
  <c r="AI927" i="1" s="1"/>
  <c r="S927" i="1" s="1"/>
  <c r="AG927" i="1"/>
  <c r="AG931" i="1"/>
  <c r="AE931" i="1"/>
  <c r="AI931" i="1" s="1"/>
  <c r="S931" i="1" s="1"/>
  <c r="AE935" i="1"/>
  <c r="AI935" i="1" s="1"/>
  <c r="S935" i="1" s="1"/>
  <c r="AG935" i="1"/>
  <c r="AG939" i="1"/>
  <c r="AE939" i="1"/>
  <c r="AI939" i="1" s="1"/>
  <c r="S939" i="1" s="1"/>
  <c r="Z942" i="1"/>
  <c r="AF956" i="1"/>
  <c r="AH956" i="1"/>
  <c r="AG963" i="1"/>
  <c r="AE963" i="1"/>
  <c r="AI963" i="1" s="1"/>
  <c r="S963" i="1" s="1"/>
  <c r="AH971" i="1"/>
  <c r="AF971" i="1"/>
  <c r="AG973" i="1"/>
  <c r="AE973" i="1"/>
  <c r="AI973" i="1" s="1"/>
  <c r="S973" i="1" s="1"/>
  <c r="AF980" i="1"/>
  <c r="AH980" i="1"/>
  <c r="AH984" i="1"/>
  <c r="AF984" i="1"/>
  <c r="AE994" i="1"/>
  <c r="AI994" i="1" s="1"/>
  <c r="S994" i="1" s="1"/>
  <c r="AG994" i="1"/>
  <c r="AH1003" i="1"/>
  <c r="AF1003" i="1"/>
  <c r="AG1005" i="1"/>
  <c r="AE1005" i="1"/>
  <c r="AI1005" i="1" s="1"/>
  <c r="S1005" i="1" s="1"/>
  <c r="AY21" i="5"/>
  <c r="AX21" i="5"/>
  <c r="AX23" i="5"/>
  <c r="AY23" i="5"/>
  <c r="AY24" i="5"/>
  <c r="AX24" i="5"/>
  <c r="AW24" i="5"/>
  <c r="AV24" i="5"/>
  <c r="BB24" i="5" s="1"/>
  <c r="AX26" i="5"/>
  <c r="AS28" i="5"/>
  <c r="AY36" i="5"/>
  <c r="AX36" i="5"/>
  <c r="AY53" i="5"/>
  <c r="AX53" i="5"/>
  <c r="AX55" i="5"/>
  <c r="AY55" i="5"/>
  <c r="AY56" i="5"/>
  <c r="AZ56" i="5" s="1"/>
  <c r="AX56" i="5"/>
  <c r="AW56" i="5"/>
  <c r="AV56" i="5"/>
  <c r="BB56" i="5" s="1"/>
  <c r="AW73" i="5"/>
  <c r="AV73" i="5"/>
  <c r="AU73" i="5"/>
  <c r="AW74" i="5"/>
  <c r="AV74" i="5"/>
  <c r="AU74" i="5"/>
  <c r="AS80" i="5"/>
  <c r="BE94" i="5"/>
  <c r="AH590" i="1"/>
  <c r="AH598" i="1"/>
  <c r="AH606" i="1"/>
  <c r="AH614" i="1"/>
  <c r="AG617" i="1"/>
  <c r="AH622" i="1"/>
  <c r="AG625" i="1"/>
  <c r="AH630" i="1"/>
  <c r="AG633" i="1"/>
  <c r="AH638" i="1"/>
  <c r="AG641" i="1"/>
  <c r="AH646" i="1"/>
  <c r="AG649" i="1"/>
  <c r="AH654" i="1"/>
  <c r="AG657" i="1"/>
  <c r="AH662" i="1"/>
  <c r="AG665" i="1"/>
  <c r="AH670" i="1"/>
  <c r="AG673" i="1"/>
  <c r="AH678" i="1"/>
  <c r="AG681" i="1"/>
  <c r="AH686" i="1"/>
  <c r="AG689" i="1"/>
  <c r="AH694" i="1"/>
  <c r="AG697" i="1"/>
  <c r="AH702" i="1"/>
  <c r="AG705" i="1"/>
  <c r="AH710" i="1"/>
  <c r="AG713" i="1"/>
  <c r="AH718" i="1"/>
  <c r="AG721" i="1"/>
  <c r="AH726" i="1"/>
  <c r="AG729" i="1"/>
  <c r="AH734" i="1"/>
  <c r="AG737" i="1"/>
  <c r="AH742" i="1"/>
  <c r="AG745" i="1"/>
  <c r="AH750" i="1"/>
  <c r="AG753" i="1"/>
  <c r="AH758" i="1"/>
  <c r="AG761" i="1"/>
  <c r="AH766" i="1"/>
  <c r="AG769" i="1"/>
  <c r="AH774" i="1"/>
  <c r="AG777" i="1"/>
  <c r="AH782" i="1"/>
  <c r="AG785" i="1"/>
  <c r="AH790" i="1"/>
  <c r="AG793" i="1"/>
  <c r="AH798" i="1"/>
  <c r="AG801" i="1"/>
  <c r="AH806" i="1"/>
  <c r="AG809" i="1"/>
  <c r="AH814" i="1"/>
  <c r="AG817" i="1"/>
  <c r="AH822" i="1"/>
  <c r="AG825" i="1"/>
  <c r="AH830" i="1"/>
  <c r="AG833" i="1"/>
  <c r="AH838" i="1"/>
  <c r="AG841" i="1"/>
  <c r="AH846" i="1"/>
  <c r="AG849" i="1"/>
  <c r="AH854" i="1"/>
  <c r="AG857" i="1"/>
  <c r="AH862" i="1"/>
  <c r="AG865" i="1"/>
  <c r="AH870" i="1"/>
  <c r="AG873" i="1"/>
  <c r="AH878" i="1"/>
  <c r="AG881" i="1"/>
  <c r="AH886" i="1"/>
  <c r="AG889" i="1"/>
  <c r="AH894" i="1"/>
  <c r="AG897" i="1"/>
  <c r="AH902" i="1"/>
  <c r="AG905" i="1"/>
  <c r="AH909" i="1"/>
  <c r="AF909" i="1"/>
  <c r="AH914" i="1"/>
  <c r="AF914" i="1"/>
  <c r="AH915" i="1"/>
  <c r="AF921" i="1"/>
  <c r="Z926" i="1"/>
  <c r="Z927" i="1"/>
  <c r="AH928" i="1"/>
  <c r="AF928" i="1"/>
  <c r="AF929" i="1"/>
  <c r="Z934" i="1"/>
  <c r="Z935" i="1"/>
  <c r="AH936" i="1"/>
  <c r="AF936" i="1"/>
  <c r="AF937" i="1"/>
  <c r="Z945" i="1"/>
  <c r="AF964" i="1"/>
  <c r="AH964" i="1"/>
  <c r="AG971" i="1"/>
  <c r="AE971" i="1"/>
  <c r="AI971" i="1" s="1"/>
  <c r="S971" i="1" s="1"/>
  <c r="AG982" i="1"/>
  <c r="AE982" i="1"/>
  <c r="AI982" i="1" s="1"/>
  <c r="S982" i="1" s="1"/>
  <c r="AH993" i="1"/>
  <c r="AF993" i="1"/>
  <c r="AG1003" i="1"/>
  <c r="AE1003" i="1"/>
  <c r="AI1003" i="1" s="1"/>
  <c r="S1003" i="1" s="1"/>
  <c r="AY20" i="5"/>
  <c r="AX20" i="5"/>
  <c r="AW23" i="5"/>
  <c r="AV23" i="5"/>
  <c r="AU23" i="5"/>
  <c r="AW26" i="5"/>
  <c r="AV26" i="5"/>
  <c r="AU26" i="5"/>
  <c r="AW55" i="5"/>
  <c r="AV55" i="5"/>
  <c r="AU55" i="5"/>
  <c r="AS64" i="5"/>
  <c r="AS72" i="5"/>
  <c r="AY103" i="5"/>
  <c r="AX103" i="5"/>
  <c r="Z911" i="1"/>
  <c r="AH925" i="1"/>
  <c r="AF925" i="1"/>
  <c r="AH933" i="1"/>
  <c r="AF933" i="1"/>
  <c r="AH941" i="1"/>
  <c r="AF941" i="1"/>
  <c r="AH952" i="1"/>
  <c r="AF952" i="1"/>
  <c r="AF972" i="1"/>
  <c r="AH972" i="1"/>
  <c r="AH976" i="1"/>
  <c r="AF976" i="1"/>
  <c r="AE986" i="1"/>
  <c r="AI986" i="1" s="1"/>
  <c r="S986" i="1" s="1"/>
  <c r="AG986" i="1"/>
  <c r="AH995" i="1"/>
  <c r="AF995" i="1"/>
  <c r="AG997" i="1"/>
  <c r="AE997" i="1"/>
  <c r="AI997" i="1" s="1"/>
  <c r="S997" i="1" s="1"/>
  <c r="AF1004" i="1"/>
  <c r="AH1004" i="1"/>
  <c r="AH1008" i="1"/>
  <c r="AF1008" i="1"/>
  <c r="AS24" i="5"/>
  <c r="AZ24" i="5"/>
  <c r="AW25" i="5"/>
  <c r="AV25" i="5"/>
  <c r="AU25" i="5"/>
  <c r="AW30" i="5"/>
  <c r="AV30" i="5"/>
  <c r="AU30" i="5"/>
  <c r="AX31" i="5"/>
  <c r="AY31" i="5"/>
  <c r="AY32" i="5"/>
  <c r="AX32" i="5"/>
  <c r="AW32" i="5"/>
  <c r="AV32" i="5"/>
  <c r="AZ32" i="5" s="1"/>
  <c r="AS36" i="5"/>
  <c r="AZ36" i="5"/>
  <c r="AY45" i="5"/>
  <c r="AX45" i="5"/>
  <c r="AX47" i="5"/>
  <c r="AY47" i="5"/>
  <c r="AY48" i="5"/>
  <c r="AX48" i="5"/>
  <c r="AW48" i="5"/>
  <c r="AV48" i="5"/>
  <c r="BB48" i="5" s="1"/>
  <c r="BB53" i="5"/>
  <c r="AS56" i="5"/>
  <c r="AW57" i="5"/>
  <c r="AV57" i="5"/>
  <c r="AU57" i="5"/>
  <c r="AW58" i="5"/>
  <c r="AV58" i="5"/>
  <c r="AU58" i="5"/>
  <c r="AS60" i="5"/>
  <c r="BE75" i="5"/>
  <c r="AY94" i="5"/>
  <c r="AX94" i="5"/>
  <c r="AE914" i="1"/>
  <c r="AI914" i="1" s="1"/>
  <c r="S914" i="1" s="1"/>
  <c r="AG914" i="1"/>
  <c r="AH917" i="1"/>
  <c r="AF917" i="1"/>
  <c r="Z921" i="1"/>
  <c r="AG925" i="1"/>
  <c r="AE925" i="1"/>
  <c r="AI925" i="1" s="1"/>
  <c r="S925" i="1" s="1"/>
  <c r="AG933" i="1"/>
  <c r="AE933" i="1"/>
  <c r="AI933" i="1" s="1"/>
  <c r="S933" i="1" s="1"/>
  <c r="AG941" i="1"/>
  <c r="AE941" i="1"/>
  <c r="AI941" i="1" s="1"/>
  <c r="S941" i="1" s="1"/>
  <c r="AE946" i="1"/>
  <c r="AI946" i="1" s="1"/>
  <c r="S946" i="1" s="1"/>
  <c r="AG946" i="1"/>
  <c r="AH960" i="1"/>
  <c r="AF960" i="1"/>
  <c r="AG974" i="1"/>
  <c r="AE974" i="1"/>
  <c r="AI974" i="1" s="1"/>
  <c r="S974" i="1" s="1"/>
  <c r="AH985" i="1"/>
  <c r="AF985" i="1"/>
  <c r="AG995" i="1"/>
  <c r="AE995" i="1"/>
  <c r="AI995" i="1" s="1"/>
  <c r="S995" i="1" s="1"/>
  <c r="AG1006" i="1"/>
  <c r="AE1006" i="1"/>
  <c r="AI1006" i="1" s="1"/>
  <c r="S1006" i="1" s="1"/>
  <c r="AY16" i="5"/>
  <c r="AX16" i="5"/>
  <c r="AW16" i="5"/>
  <c r="AV16" i="5"/>
  <c r="BB16" i="5" s="1"/>
  <c r="AS20" i="5"/>
  <c r="AW31" i="5"/>
  <c r="AV31" i="5"/>
  <c r="AU31" i="5"/>
  <c r="AW34" i="5"/>
  <c r="AV34" i="5"/>
  <c r="AU34" i="5"/>
  <c r="AW47" i="5"/>
  <c r="AV47" i="5"/>
  <c r="AU47" i="5"/>
  <c r="AW50" i="5"/>
  <c r="AV50" i="5"/>
  <c r="AU50" i="5"/>
  <c r="AS52" i="5"/>
  <c r="AY69" i="5"/>
  <c r="AX69" i="5"/>
  <c r="AY85" i="5"/>
  <c r="AX85" i="5"/>
  <c r="AY91" i="5"/>
  <c r="AX91" i="5"/>
  <c r="AY92" i="5"/>
  <c r="AW113" i="5"/>
  <c r="AV113" i="5"/>
  <c r="AU113" i="5"/>
  <c r="Z914" i="1"/>
  <c r="AG917" i="1"/>
  <c r="AE917" i="1"/>
  <c r="AI917" i="1" s="1"/>
  <c r="S917" i="1" s="1"/>
  <c r="AF943" i="1"/>
  <c r="AH943" i="1"/>
  <c r="AE954" i="1"/>
  <c r="AI954" i="1" s="1"/>
  <c r="S954" i="1" s="1"/>
  <c r="AG954" i="1"/>
  <c r="AH968" i="1"/>
  <c r="AF968" i="1"/>
  <c r="AE978" i="1"/>
  <c r="AI978" i="1" s="1"/>
  <c r="S978" i="1" s="1"/>
  <c r="AG978" i="1"/>
  <c r="AH987" i="1"/>
  <c r="AF987" i="1"/>
  <c r="AG989" i="1"/>
  <c r="AE989" i="1"/>
  <c r="AI989" i="1" s="1"/>
  <c r="S989" i="1" s="1"/>
  <c r="AF996" i="1"/>
  <c r="AH996" i="1"/>
  <c r="AH1000" i="1"/>
  <c r="AF1000" i="1"/>
  <c r="AE1010" i="1"/>
  <c r="AI1010" i="1" s="1"/>
  <c r="S1010" i="1" s="1"/>
  <c r="AG1010" i="1"/>
  <c r="AW18" i="5"/>
  <c r="AV18" i="5"/>
  <c r="AU18" i="5"/>
  <c r="BE26" i="5"/>
  <c r="BB32" i="5"/>
  <c r="AS32" i="5"/>
  <c r="AW33" i="5"/>
  <c r="AV33" i="5"/>
  <c r="AU33" i="5"/>
  <c r="AW38" i="5"/>
  <c r="AV38" i="5"/>
  <c r="AU38" i="5"/>
  <c r="AX39" i="5"/>
  <c r="AY39" i="5"/>
  <c r="AY40" i="5"/>
  <c r="AX40" i="5"/>
  <c r="AW40" i="5"/>
  <c r="AV40" i="5"/>
  <c r="BB40" i="5" s="1"/>
  <c r="AX42" i="5"/>
  <c r="AV45" i="5"/>
  <c r="BE45" i="5"/>
  <c r="AS48" i="5"/>
  <c r="AW49" i="5"/>
  <c r="AV49" i="5"/>
  <c r="AU49" i="5"/>
  <c r="AY67" i="5"/>
  <c r="AX67" i="5"/>
  <c r="AV69" i="5"/>
  <c r="AU69" i="5"/>
  <c r="AW69" i="5"/>
  <c r="AY77" i="5"/>
  <c r="AX77" i="5"/>
  <c r="AY83" i="5"/>
  <c r="AX83" i="5"/>
  <c r="AY84" i="5"/>
  <c r="AV85" i="5"/>
  <c r="AU85" i="5"/>
  <c r="AW85" i="5"/>
  <c r="AX87" i="5"/>
  <c r="AY87" i="5"/>
  <c r="AS93" i="5"/>
  <c r="AW94" i="5"/>
  <c r="AT95" i="5"/>
  <c r="AD95" i="5" s="1"/>
  <c r="AC95" i="5"/>
  <c r="AE651" i="1"/>
  <c r="AI651" i="1" s="1"/>
  <c r="S651" i="1" s="1"/>
  <c r="AE659" i="1"/>
  <c r="AI659" i="1" s="1"/>
  <c r="S659" i="1" s="1"/>
  <c r="AE667" i="1"/>
  <c r="AI667" i="1" s="1"/>
  <c r="S667" i="1" s="1"/>
  <c r="AE675" i="1"/>
  <c r="AI675" i="1" s="1"/>
  <c r="S675" i="1" s="1"/>
  <c r="AE683" i="1"/>
  <c r="AI683" i="1" s="1"/>
  <c r="S683" i="1" s="1"/>
  <c r="AE691" i="1"/>
  <c r="AI691" i="1" s="1"/>
  <c r="S691" i="1" s="1"/>
  <c r="AE699" i="1"/>
  <c r="AI699" i="1" s="1"/>
  <c r="S699" i="1" s="1"/>
  <c r="AE707" i="1"/>
  <c r="AI707" i="1" s="1"/>
  <c r="S707" i="1" s="1"/>
  <c r="AE715" i="1"/>
  <c r="AI715" i="1" s="1"/>
  <c r="S715" i="1" s="1"/>
  <c r="AE723" i="1"/>
  <c r="AI723" i="1" s="1"/>
  <c r="S723" i="1" s="1"/>
  <c r="AE731" i="1"/>
  <c r="AI731" i="1" s="1"/>
  <c r="S731" i="1" s="1"/>
  <c r="AE739" i="1"/>
  <c r="AI739" i="1" s="1"/>
  <c r="S739" i="1" s="1"/>
  <c r="AE747" i="1"/>
  <c r="AI747" i="1" s="1"/>
  <c r="S747" i="1" s="1"/>
  <c r="AE755" i="1"/>
  <c r="AI755" i="1" s="1"/>
  <c r="S755" i="1" s="1"/>
  <c r="AE763" i="1"/>
  <c r="AI763" i="1" s="1"/>
  <c r="S763" i="1" s="1"/>
  <c r="AE771" i="1"/>
  <c r="AI771" i="1" s="1"/>
  <c r="S771" i="1" s="1"/>
  <c r="AE779" i="1"/>
  <c r="AI779" i="1" s="1"/>
  <c r="S779" i="1" s="1"/>
  <c r="AE787" i="1"/>
  <c r="AI787" i="1" s="1"/>
  <c r="S787" i="1" s="1"/>
  <c r="AE795" i="1"/>
  <c r="AI795" i="1" s="1"/>
  <c r="S795" i="1" s="1"/>
  <c r="AE803" i="1"/>
  <c r="AI803" i="1" s="1"/>
  <c r="S803" i="1" s="1"/>
  <c r="AE811" i="1"/>
  <c r="AI811" i="1" s="1"/>
  <c r="S811" i="1" s="1"/>
  <c r="AE819" i="1"/>
  <c r="AI819" i="1" s="1"/>
  <c r="S819" i="1" s="1"/>
  <c r="AE827" i="1"/>
  <c r="AI827" i="1" s="1"/>
  <c r="S827" i="1" s="1"/>
  <c r="AE835" i="1"/>
  <c r="AI835" i="1" s="1"/>
  <c r="S835" i="1" s="1"/>
  <c r="AE843" i="1"/>
  <c r="AI843" i="1" s="1"/>
  <c r="S843" i="1" s="1"/>
  <c r="AE851" i="1"/>
  <c r="AI851" i="1" s="1"/>
  <c r="S851" i="1" s="1"/>
  <c r="AE859" i="1"/>
  <c r="AI859" i="1" s="1"/>
  <c r="S859" i="1" s="1"/>
  <c r="AE867" i="1"/>
  <c r="AI867" i="1" s="1"/>
  <c r="S867" i="1" s="1"/>
  <c r="AE875" i="1"/>
  <c r="AI875" i="1" s="1"/>
  <c r="S875" i="1" s="1"/>
  <c r="AE883" i="1"/>
  <c r="AI883" i="1" s="1"/>
  <c r="S883" i="1" s="1"/>
  <c r="AE891" i="1"/>
  <c r="AI891" i="1" s="1"/>
  <c r="S891" i="1" s="1"/>
  <c r="AE899" i="1"/>
  <c r="AI899" i="1" s="1"/>
  <c r="S899" i="1" s="1"/>
  <c r="AE908" i="1"/>
  <c r="AI908" i="1" s="1"/>
  <c r="S908" i="1" s="1"/>
  <c r="Z909" i="1"/>
  <c r="Z916" i="1"/>
  <c r="Z919" i="1"/>
  <c r="AE922" i="1"/>
  <c r="AI922" i="1" s="1"/>
  <c r="S922" i="1" s="1"/>
  <c r="AG922" i="1"/>
  <c r="AE930" i="1"/>
  <c r="AI930" i="1" s="1"/>
  <c r="S930" i="1" s="1"/>
  <c r="AG930" i="1"/>
  <c r="AE938" i="1"/>
  <c r="AI938" i="1" s="1"/>
  <c r="S938" i="1" s="1"/>
  <c r="AG938" i="1"/>
  <c r="AH947" i="1"/>
  <c r="AF947" i="1"/>
  <c r="AG949" i="1"/>
  <c r="AE949" i="1"/>
  <c r="AI949" i="1" s="1"/>
  <c r="S949" i="1" s="1"/>
  <c r="AH953" i="1"/>
  <c r="AF953" i="1"/>
  <c r="AE962" i="1"/>
  <c r="AI962" i="1" s="1"/>
  <c r="S962" i="1" s="1"/>
  <c r="AG962" i="1"/>
  <c r="AH977" i="1"/>
  <c r="AF977" i="1"/>
  <c r="AG987" i="1"/>
  <c r="AE987" i="1"/>
  <c r="AI987" i="1" s="1"/>
  <c r="S987" i="1" s="1"/>
  <c r="AG998" i="1"/>
  <c r="AE998" i="1"/>
  <c r="AI998" i="1" s="1"/>
  <c r="S998" i="1" s="1"/>
  <c r="AH1009" i="1"/>
  <c r="AF1009" i="1"/>
  <c r="AW17" i="5"/>
  <c r="AV17" i="5"/>
  <c r="AU17" i="5"/>
  <c r="AY29" i="5"/>
  <c r="AX29" i="5"/>
  <c r="BE35" i="5"/>
  <c r="AW39" i="5"/>
  <c r="AV39" i="5"/>
  <c r="AU39" i="5"/>
  <c r="AW42" i="5"/>
  <c r="AV42" i="5"/>
  <c r="AU42" i="5"/>
  <c r="AS44" i="5"/>
  <c r="AZ53" i="5"/>
  <c r="AY75" i="5"/>
  <c r="AX75" i="5"/>
  <c r="AY76" i="5"/>
  <c r="AV77" i="5"/>
  <c r="AU77" i="5"/>
  <c r="AW77" i="5"/>
  <c r="AX79" i="5"/>
  <c r="AY79" i="5"/>
  <c r="AW87" i="5"/>
  <c r="AV87" i="5"/>
  <c r="AU87" i="5"/>
  <c r="AY88" i="5"/>
  <c r="AX88" i="5"/>
  <c r="AW88" i="5"/>
  <c r="AV88" i="5"/>
  <c r="BB88" i="5" s="1"/>
  <c r="AY89" i="5"/>
  <c r="AW91" i="5"/>
  <c r="AW96" i="5"/>
  <c r="AU96" i="5"/>
  <c r="AV96" i="5"/>
  <c r="AF911" i="1"/>
  <c r="AH911" i="1"/>
  <c r="AE943" i="1"/>
  <c r="AI943" i="1" s="1"/>
  <c r="S943" i="1" s="1"/>
  <c r="AG943" i="1"/>
  <c r="AG947" i="1"/>
  <c r="AE947" i="1"/>
  <c r="AI947" i="1" s="1"/>
  <c r="S947" i="1" s="1"/>
  <c r="AH955" i="1"/>
  <c r="AF955" i="1"/>
  <c r="AG957" i="1"/>
  <c r="AE957" i="1"/>
  <c r="AI957" i="1" s="1"/>
  <c r="S957" i="1" s="1"/>
  <c r="AH961" i="1"/>
  <c r="AF961" i="1"/>
  <c r="AE970" i="1"/>
  <c r="AI970" i="1" s="1"/>
  <c r="S970" i="1" s="1"/>
  <c r="AG970" i="1"/>
  <c r="AH979" i="1"/>
  <c r="AF979" i="1"/>
  <c r="AG981" i="1"/>
  <c r="AE981" i="1"/>
  <c r="AI981" i="1" s="1"/>
  <c r="S981" i="1" s="1"/>
  <c r="AF988" i="1"/>
  <c r="AH988" i="1"/>
  <c r="AH992" i="1"/>
  <c r="AF992" i="1"/>
  <c r="AE1002" i="1"/>
  <c r="AI1002" i="1" s="1"/>
  <c r="S1002" i="1" s="1"/>
  <c r="AG1002" i="1"/>
  <c r="AH1011" i="1"/>
  <c r="AF1011" i="1"/>
  <c r="BE19" i="5"/>
  <c r="AY28" i="5"/>
  <c r="AX28" i="5"/>
  <c r="AS40" i="5"/>
  <c r="AZ40" i="5"/>
  <c r="AW41" i="5"/>
  <c r="AV41" i="5"/>
  <c r="AU41" i="5"/>
  <c r="AX63" i="5"/>
  <c r="AY63" i="5"/>
  <c r="AY65" i="5"/>
  <c r="AW67" i="5"/>
  <c r="AS68" i="5"/>
  <c r="AX71" i="5"/>
  <c r="AY71" i="5"/>
  <c r="AW79" i="5"/>
  <c r="AV79" i="5"/>
  <c r="AU79" i="5"/>
  <c r="AY80" i="5"/>
  <c r="AX80" i="5"/>
  <c r="AZ80" i="5" s="1"/>
  <c r="AW80" i="5"/>
  <c r="AV80" i="5"/>
  <c r="BB80" i="5" s="1"/>
  <c r="AY81" i="5"/>
  <c r="AW83" i="5"/>
  <c r="AS84" i="5"/>
  <c r="AW89" i="5"/>
  <c r="AV89" i="5"/>
  <c r="AU89" i="5"/>
  <c r="AW90" i="5"/>
  <c r="AV90" i="5"/>
  <c r="AU90" i="5"/>
  <c r="AH912" i="1"/>
  <c r="AE916" i="1"/>
  <c r="AI916" i="1" s="1"/>
  <c r="S916" i="1" s="1"/>
  <c r="Z943" i="1"/>
  <c r="AH944" i="1"/>
  <c r="AF944" i="1"/>
  <c r="AF945" i="1"/>
  <c r="AF948" i="1"/>
  <c r="AH948" i="1"/>
  <c r="AG955" i="1"/>
  <c r="AE955" i="1"/>
  <c r="AI955" i="1" s="1"/>
  <c r="S955" i="1" s="1"/>
  <c r="AH963" i="1"/>
  <c r="AF963" i="1"/>
  <c r="AG965" i="1"/>
  <c r="AE965" i="1"/>
  <c r="AI965" i="1" s="1"/>
  <c r="S965" i="1" s="1"/>
  <c r="AH969" i="1"/>
  <c r="AF969" i="1"/>
  <c r="AG979" i="1"/>
  <c r="AE979" i="1"/>
  <c r="AI979" i="1" s="1"/>
  <c r="S979" i="1" s="1"/>
  <c r="AG990" i="1"/>
  <c r="AE990" i="1"/>
  <c r="AI990" i="1" s="1"/>
  <c r="S990" i="1" s="1"/>
  <c r="AH1001" i="1"/>
  <c r="AF1001" i="1"/>
  <c r="AG1011" i="1"/>
  <c r="AE1011" i="1"/>
  <c r="AI1011" i="1" s="1"/>
  <c r="S1011" i="1" s="1"/>
  <c r="AX27" i="5"/>
  <c r="AV29" i="5"/>
  <c r="BB29" i="5" s="1"/>
  <c r="BE29" i="5"/>
  <c r="AY37" i="5"/>
  <c r="AX37" i="5"/>
  <c r="BE43" i="5"/>
  <c r="AY61" i="5"/>
  <c r="AX61" i="5"/>
  <c r="AZ61" i="5" s="1"/>
  <c r="AW63" i="5"/>
  <c r="AV63" i="5"/>
  <c r="AU63" i="5"/>
  <c r="AY64" i="5"/>
  <c r="AX64" i="5"/>
  <c r="AZ64" i="5" s="1"/>
  <c r="AW64" i="5"/>
  <c r="AV64" i="5"/>
  <c r="BB64" i="5" s="1"/>
  <c r="AW65" i="5"/>
  <c r="AV65" i="5"/>
  <c r="AU65" i="5"/>
  <c r="AW66" i="5"/>
  <c r="AV66" i="5"/>
  <c r="AU66" i="5"/>
  <c r="AW71" i="5"/>
  <c r="AV71" i="5"/>
  <c r="AU71" i="5"/>
  <c r="AY72" i="5"/>
  <c r="AX72" i="5"/>
  <c r="AW72" i="5"/>
  <c r="AV72" i="5"/>
  <c r="BB72" i="5" s="1"/>
  <c r="AS76" i="5"/>
  <c r="AW81" i="5"/>
  <c r="AV81" i="5"/>
  <c r="AU81" i="5"/>
  <c r="AW82" i="5"/>
  <c r="AV82" i="5"/>
  <c r="AU82" i="5"/>
  <c r="AS88" i="5"/>
  <c r="AZ88" i="5"/>
  <c r="AW105" i="5"/>
  <c r="AV105" i="5"/>
  <c r="AU105" i="5"/>
  <c r="AF922" i="1"/>
  <c r="AF930" i="1"/>
  <c r="AF938" i="1"/>
  <c r="AF946" i="1"/>
  <c r="AG951" i="1"/>
  <c r="AF954" i="1"/>
  <c r="AG959" i="1"/>
  <c r="AF962" i="1"/>
  <c r="AG967" i="1"/>
  <c r="AF970" i="1"/>
  <c r="AG975" i="1"/>
  <c r="AF978" i="1"/>
  <c r="AG983" i="1"/>
  <c r="AF986" i="1"/>
  <c r="AG991" i="1"/>
  <c r="AF994" i="1"/>
  <c r="AG999" i="1"/>
  <c r="AF1002" i="1"/>
  <c r="AG1007" i="1"/>
  <c r="AF1010" i="1"/>
  <c r="AU19" i="5"/>
  <c r="BC19" i="5"/>
  <c r="AV20" i="5"/>
  <c r="AZ20" i="5" s="1"/>
  <c r="AW21" i="5"/>
  <c r="AZ21" i="5" s="1"/>
  <c r="BE21" i="5"/>
  <c r="AX22" i="5"/>
  <c r="BB22" i="5" s="1"/>
  <c r="AU27" i="5"/>
  <c r="BC27" i="5"/>
  <c r="BE27" i="5" s="1"/>
  <c r="AV28" i="5"/>
  <c r="BB28" i="5" s="1"/>
  <c r="AW29" i="5"/>
  <c r="AX30" i="5"/>
  <c r="AU35" i="5"/>
  <c r="BC35" i="5"/>
  <c r="AV36" i="5"/>
  <c r="BB36" i="5" s="1"/>
  <c r="AW37" i="5"/>
  <c r="BB37" i="5" s="1"/>
  <c r="AX38" i="5"/>
  <c r="AU43" i="5"/>
  <c r="BC43" i="5"/>
  <c r="AV44" i="5"/>
  <c r="BB44" i="5" s="1"/>
  <c r="AW45" i="5"/>
  <c r="AZ45" i="5" s="1"/>
  <c r="AX46" i="5"/>
  <c r="BB46" i="5" s="1"/>
  <c r="AU51" i="5"/>
  <c r="BC51" i="5"/>
  <c r="BE51" i="5" s="1"/>
  <c r="AV52" i="5"/>
  <c r="BB52" i="5" s="1"/>
  <c r="AW53" i="5"/>
  <c r="AX54" i="5"/>
  <c r="BB54" i="5" s="1"/>
  <c r="AU59" i="5"/>
  <c r="BC59" i="5"/>
  <c r="BE59" i="5" s="1"/>
  <c r="AV60" i="5"/>
  <c r="BB60" i="5" s="1"/>
  <c r="AW61" i="5"/>
  <c r="BB61" i="5" s="1"/>
  <c r="AX62" i="5"/>
  <c r="BB62" i="5" s="1"/>
  <c r="AU67" i="5"/>
  <c r="BC67" i="5"/>
  <c r="BE67" i="5" s="1"/>
  <c r="AV68" i="5"/>
  <c r="BB68" i="5" s="1"/>
  <c r="AX70" i="5"/>
  <c r="AZ70" i="5" s="1"/>
  <c r="AU75" i="5"/>
  <c r="BC75" i="5"/>
  <c r="AV76" i="5"/>
  <c r="AZ76" i="5" s="1"/>
  <c r="AX78" i="5"/>
  <c r="BB78" i="5" s="1"/>
  <c r="AU83" i="5"/>
  <c r="BC83" i="5"/>
  <c r="AV84" i="5"/>
  <c r="BB84" i="5" s="1"/>
  <c r="AX86" i="5"/>
  <c r="AZ86" i="5" s="1"/>
  <c r="AU91" i="5"/>
  <c r="BC91" i="5"/>
  <c r="BE91" i="5" s="1"/>
  <c r="AV92" i="5"/>
  <c r="AU94" i="5"/>
  <c r="BD94" i="5"/>
  <c r="AY95" i="5"/>
  <c r="AS101" i="5"/>
  <c r="AV103" i="5"/>
  <c r="AU103" i="5"/>
  <c r="AV110" i="5"/>
  <c r="AY111" i="5"/>
  <c r="AY113" i="5"/>
  <c r="AV115" i="5"/>
  <c r="AU115" i="5"/>
  <c r="AW115" i="5"/>
  <c r="AY123" i="5"/>
  <c r="AX123" i="5"/>
  <c r="AW125" i="5"/>
  <c r="AV125" i="5"/>
  <c r="AU125" i="5"/>
  <c r="AW132" i="5"/>
  <c r="AV132" i="5"/>
  <c r="AU132" i="5"/>
  <c r="BE134" i="5"/>
  <c r="AW145" i="5"/>
  <c r="AV145" i="5"/>
  <c r="AU145" i="5"/>
  <c r="AX157" i="5"/>
  <c r="AY157" i="5"/>
  <c r="AY158" i="5"/>
  <c r="AX158" i="5"/>
  <c r="AW158" i="5"/>
  <c r="BB158" i="5" s="1"/>
  <c r="AV158" i="5"/>
  <c r="AW159" i="5"/>
  <c r="AV159" i="5"/>
  <c r="AU159" i="5"/>
  <c r="AW160" i="5"/>
  <c r="AV160" i="5"/>
  <c r="AU160" i="5"/>
  <c r="BE166" i="5"/>
  <c r="AY167" i="5"/>
  <c r="AX167" i="5"/>
  <c r="BE174" i="5"/>
  <c r="AY175" i="5"/>
  <c r="AX175" i="5"/>
  <c r="AW176" i="5"/>
  <c r="AV176" i="5"/>
  <c r="AU176" i="5"/>
  <c r="AY182" i="5"/>
  <c r="AX182" i="5"/>
  <c r="AV182" i="5"/>
  <c r="AW183" i="5"/>
  <c r="AV183" i="5"/>
  <c r="AU183" i="5"/>
  <c r="AX189" i="5"/>
  <c r="AY189" i="5"/>
  <c r="AW196" i="5"/>
  <c r="AV196" i="5"/>
  <c r="AU196" i="5"/>
  <c r="AW209" i="5"/>
  <c r="AV209" i="5"/>
  <c r="AU209" i="5"/>
  <c r="AS218" i="5"/>
  <c r="AY230" i="5"/>
  <c r="AX230" i="5"/>
  <c r="AV230" i="5"/>
  <c r="AY231" i="5"/>
  <c r="AX231" i="5"/>
  <c r="AW231" i="5"/>
  <c r="AZ231" i="5" s="1"/>
  <c r="AV231" i="5"/>
  <c r="AW233" i="5"/>
  <c r="AV233" i="5"/>
  <c r="AU233" i="5"/>
  <c r="AS234" i="5"/>
  <c r="AY237" i="5"/>
  <c r="AX237" i="5"/>
  <c r="AW237" i="5"/>
  <c r="AV237" i="5"/>
  <c r="AY238" i="5"/>
  <c r="AX238" i="5"/>
  <c r="BE251" i="5"/>
  <c r="AE912" i="1"/>
  <c r="AI912" i="1" s="1"/>
  <c r="S912" i="1" s="1"/>
  <c r="AH919" i="1"/>
  <c r="AE920" i="1"/>
  <c r="AI920" i="1" s="1"/>
  <c r="S920" i="1" s="1"/>
  <c r="AH927" i="1"/>
  <c r="AE928" i="1"/>
  <c r="AI928" i="1" s="1"/>
  <c r="S928" i="1" s="1"/>
  <c r="AH935" i="1"/>
  <c r="AE936" i="1"/>
  <c r="AI936" i="1" s="1"/>
  <c r="S936" i="1" s="1"/>
  <c r="AE944" i="1"/>
  <c r="AI944" i="1" s="1"/>
  <c r="S944" i="1" s="1"/>
  <c r="AF949" i="1"/>
  <c r="AH951" i="1"/>
  <c r="AE952" i="1"/>
  <c r="AI952" i="1" s="1"/>
  <c r="S952" i="1" s="1"/>
  <c r="AF957" i="1"/>
  <c r="AH959" i="1"/>
  <c r="AE960" i="1"/>
  <c r="AI960" i="1" s="1"/>
  <c r="S960" i="1" s="1"/>
  <c r="AF965" i="1"/>
  <c r="AH967" i="1"/>
  <c r="AE968" i="1"/>
  <c r="AI968" i="1" s="1"/>
  <c r="S968" i="1" s="1"/>
  <c r="AF973" i="1"/>
  <c r="AH975" i="1"/>
  <c r="AE976" i="1"/>
  <c r="AI976" i="1" s="1"/>
  <c r="S976" i="1" s="1"/>
  <c r="AF981" i="1"/>
  <c r="AH983" i="1"/>
  <c r="AE984" i="1"/>
  <c r="AI984" i="1" s="1"/>
  <c r="S984" i="1" s="1"/>
  <c r="AF989" i="1"/>
  <c r="AH991" i="1"/>
  <c r="AE992" i="1"/>
  <c r="AI992" i="1" s="1"/>
  <c r="S992" i="1" s="1"/>
  <c r="AF997" i="1"/>
  <c r="AH999" i="1"/>
  <c r="AE1000" i="1"/>
  <c r="AI1000" i="1" s="1"/>
  <c r="S1000" i="1" s="1"/>
  <c r="AF1005" i="1"/>
  <c r="AH1007" i="1"/>
  <c r="AE1008" i="1"/>
  <c r="AI1008" i="1" s="1"/>
  <c r="S1008" i="1" s="1"/>
  <c r="BC18" i="5"/>
  <c r="AV19" i="5"/>
  <c r="BD19" i="5"/>
  <c r="AW20" i="5"/>
  <c r="BB20" i="5" s="1"/>
  <c r="BE20" i="5"/>
  <c r="BC26" i="5"/>
  <c r="AV27" i="5"/>
  <c r="BD27" i="5"/>
  <c r="AW28" i="5"/>
  <c r="AZ28" i="5" s="1"/>
  <c r="BE28" i="5"/>
  <c r="BC34" i="5"/>
  <c r="BE34" i="5" s="1"/>
  <c r="AV35" i="5"/>
  <c r="BD35" i="5"/>
  <c r="AW36" i="5"/>
  <c r="BE36" i="5"/>
  <c r="BC42" i="5"/>
  <c r="BE42" i="5" s="1"/>
  <c r="AV43" i="5"/>
  <c r="BD43" i="5"/>
  <c r="AW44" i="5"/>
  <c r="BE44" i="5"/>
  <c r="BC50" i="5"/>
  <c r="AV51" i="5"/>
  <c r="BD51" i="5"/>
  <c r="AW52" i="5"/>
  <c r="BE52" i="5"/>
  <c r="BC58" i="5"/>
  <c r="AV59" i="5"/>
  <c r="BD59" i="5"/>
  <c r="AW60" i="5"/>
  <c r="AZ60" i="5" s="1"/>
  <c r="BE60" i="5"/>
  <c r="BC66" i="5"/>
  <c r="BE66" i="5" s="1"/>
  <c r="AV67" i="5"/>
  <c r="BD67" i="5"/>
  <c r="AW68" i="5"/>
  <c r="BE68" i="5"/>
  <c r="BC74" i="5"/>
  <c r="BE74" i="5" s="1"/>
  <c r="AV75" i="5"/>
  <c r="BD75" i="5"/>
  <c r="AW76" i="5"/>
  <c r="BB76" i="5" s="1"/>
  <c r="BE76" i="5"/>
  <c r="AY78" i="5"/>
  <c r="BC82" i="5"/>
  <c r="BE82" i="5" s="1"/>
  <c r="AV83" i="5"/>
  <c r="BD83" i="5"/>
  <c r="BE83" i="5" s="1"/>
  <c r="AW84" i="5"/>
  <c r="BE84" i="5"/>
  <c r="AY86" i="5"/>
  <c r="BC90" i="5"/>
  <c r="BE90" i="5" s="1"/>
  <c r="AV91" i="5"/>
  <c r="BD91" i="5"/>
  <c r="AX92" i="5"/>
  <c r="AV94" i="5"/>
  <c r="AX96" i="5"/>
  <c r="AY100" i="5"/>
  <c r="AV101" i="5"/>
  <c r="BB101" i="5" s="1"/>
  <c r="AV111" i="5"/>
  <c r="AU111" i="5"/>
  <c r="BD112" i="5"/>
  <c r="BC112" i="5"/>
  <c r="BE112" i="5" s="1"/>
  <c r="AT116" i="5"/>
  <c r="AD116" i="5" s="1"/>
  <c r="AC116" i="5"/>
  <c r="AS118" i="5"/>
  <c r="AV123" i="5"/>
  <c r="AU123" i="5"/>
  <c r="AW123" i="5"/>
  <c r="AS126" i="5"/>
  <c r="AY130" i="5"/>
  <c r="AX130" i="5"/>
  <c r="AS138" i="5"/>
  <c r="BE141" i="5"/>
  <c r="AX149" i="5"/>
  <c r="AY149" i="5"/>
  <c r="AY150" i="5"/>
  <c r="AX150" i="5"/>
  <c r="AW150" i="5"/>
  <c r="AZ150" i="5" s="1"/>
  <c r="AV150" i="5"/>
  <c r="AY151" i="5"/>
  <c r="AX151" i="5"/>
  <c r="AW152" i="5"/>
  <c r="AV152" i="5"/>
  <c r="AU152" i="5"/>
  <c r="AW157" i="5"/>
  <c r="AV157" i="5"/>
  <c r="AU157" i="5"/>
  <c r="BE163" i="5"/>
  <c r="AX165" i="5"/>
  <c r="AY165" i="5"/>
  <c r="AY166" i="5"/>
  <c r="AX166" i="5"/>
  <c r="AV166" i="5"/>
  <c r="AW167" i="5"/>
  <c r="AV167" i="5"/>
  <c r="AU167" i="5"/>
  <c r="AW168" i="5"/>
  <c r="AV168" i="5"/>
  <c r="AU168" i="5"/>
  <c r="AY174" i="5"/>
  <c r="AX174" i="5"/>
  <c r="AV174" i="5"/>
  <c r="AW175" i="5"/>
  <c r="AV175" i="5"/>
  <c r="AU175" i="5"/>
  <c r="AX181" i="5"/>
  <c r="AY181" i="5"/>
  <c r="AY187" i="5"/>
  <c r="AX187" i="5"/>
  <c r="AW187" i="5"/>
  <c r="AW189" i="5"/>
  <c r="AV189" i="5"/>
  <c r="AU189" i="5"/>
  <c r="AY194" i="5"/>
  <c r="AX194" i="5"/>
  <c r="AS202" i="5"/>
  <c r="AW217" i="5"/>
  <c r="AV217" i="5"/>
  <c r="AU217" i="5"/>
  <c r="BE221" i="5"/>
  <c r="AY227" i="5"/>
  <c r="AX227" i="5"/>
  <c r="AW227" i="5"/>
  <c r="AW229" i="5"/>
  <c r="AV229" i="5"/>
  <c r="AU229" i="5"/>
  <c r="AW232" i="5"/>
  <c r="AV232" i="5"/>
  <c r="AU232" i="5"/>
  <c r="AU240" i="5"/>
  <c r="AW240" i="5"/>
  <c r="AV240" i="5"/>
  <c r="AC241" i="5"/>
  <c r="AT241" i="5"/>
  <c r="AD241" i="5" s="1"/>
  <c r="BC17" i="5"/>
  <c r="BD18" i="5"/>
  <c r="BE18" i="5" s="1"/>
  <c r="AZ22" i="5"/>
  <c r="BC25" i="5"/>
  <c r="BE25" i="5" s="1"/>
  <c r="BD26" i="5"/>
  <c r="BC33" i="5"/>
  <c r="BE33" i="5" s="1"/>
  <c r="BD34" i="5"/>
  <c r="BC41" i="5"/>
  <c r="BE41" i="5" s="1"/>
  <c r="BD42" i="5"/>
  <c r="AZ46" i="5"/>
  <c r="BC49" i="5"/>
  <c r="BE49" i="5" s="1"/>
  <c r="BD50" i="5"/>
  <c r="BE50" i="5" s="1"/>
  <c r="AZ54" i="5"/>
  <c r="BC57" i="5"/>
  <c r="BE57" i="5" s="1"/>
  <c r="BD58" i="5"/>
  <c r="BE58" i="5" s="1"/>
  <c r="BC65" i="5"/>
  <c r="BE65" i="5" s="1"/>
  <c r="BD66" i="5"/>
  <c r="AX68" i="5"/>
  <c r="AZ68" i="5" s="1"/>
  <c r="BC73" i="5"/>
  <c r="BE73" i="5" s="1"/>
  <c r="BD74" i="5"/>
  <c r="AX76" i="5"/>
  <c r="BC81" i="5"/>
  <c r="BE81" i="5" s="1"/>
  <c r="BD82" i="5"/>
  <c r="AX84" i="5"/>
  <c r="AZ84" i="5" s="1"/>
  <c r="BC89" i="5"/>
  <c r="BE89" i="5" s="1"/>
  <c r="BD90" i="5"/>
  <c r="BC93" i="5"/>
  <c r="BE93" i="5" s="1"/>
  <c r="BC95" i="5"/>
  <c r="BE95" i="5" s="1"/>
  <c r="AY98" i="5"/>
  <c r="AX98" i="5"/>
  <c r="BC98" i="5"/>
  <c r="BE100" i="5"/>
  <c r="BD100" i="5"/>
  <c r="BD102" i="5"/>
  <c r="BE102" i="5" s="1"/>
  <c r="AW103" i="5"/>
  <c r="BC106" i="5"/>
  <c r="AX109" i="5"/>
  <c r="AY109" i="5"/>
  <c r="BE109" i="5"/>
  <c r="AW111" i="5"/>
  <c r="AU114" i="5"/>
  <c r="AW114" i="5"/>
  <c r="AV114" i="5"/>
  <c r="BE118" i="5"/>
  <c r="AT124" i="5"/>
  <c r="AD124" i="5" s="1"/>
  <c r="AC124" i="5"/>
  <c r="BE126" i="5"/>
  <c r="AW137" i="5"/>
  <c r="AV137" i="5"/>
  <c r="AU137" i="5"/>
  <c r="AY143" i="5"/>
  <c r="AX143" i="5"/>
  <c r="AW144" i="5"/>
  <c r="AV144" i="5"/>
  <c r="AU144" i="5"/>
  <c r="BE146" i="5"/>
  <c r="AW149" i="5"/>
  <c r="AV149" i="5"/>
  <c r="AU149" i="5"/>
  <c r="AW151" i="5"/>
  <c r="AV151" i="5"/>
  <c r="AU151" i="5"/>
  <c r="AY155" i="5"/>
  <c r="AX155" i="5"/>
  <c r="AW155" i="5"/>
  <c r="AS158" i="5"/>
  <c r="AZ158" i="5"/>
  <c r="AY163" i="5"/>
  <c r="AX163" i="5"/>
  <c r="AW163" i="5"/>
  <c r="AW165" i="5"/>
  <c r="AV165" i="5"/>
  <c r="AU165" i="5"/>
  <c r="BE171" i="5"/>
  <c r="AX173" i="5"/>
  <c r="AY173" i="5"/>
  <c r="AY179" i="5"/>
  <c r="AX179" i="5"/>
  <c r="AW179" i="5"/>
  <c r="AW181" i="5"/>
  <c r="AV181" i="5"/>
  <c r="AU181" i="5"/>
  <c r="AW182" i="5"/>
  <c r="AW201" i="5"/>
  <c r="AV201" i="5"/>
  <c r="AU201" i="5"/>
  <c r="AY206" i="5"/>
  <c r="AX206" i="5"/>
  <c r="AV206" i="5"/>
  <c r="AY207" i="5"/>
  <c r="AX207" i="5"/>
  <c r="AW208" i="5"/>
  <c r="AV208" i="5"/>
  <c r="AU208" i="5"/>
  <c r="BE210" i="5"/>
  <c r="AX213" i="5"/>
  <c r="AY214" i="5"/>
  <c r="AX214" i="5"/>
  <c r="AV214" i="5"/>
  <c r="AY215" i="5"/>
  <c r="AX215" i="5"/>
  <c r="AZ215" i="5" s="1"/>
  <c r="AW215" i="5"/>
  <c r="AV215" i="5"/>
  <c r="AY226" i="5"/>
  <c r="AX226" i="5"/>
  <c r="AW228" i="5"/>
  <c r="AV228" i="5"/>
  <c r="AU228" i="5"/>
  <c r="AW230" i="5"/>
  <c r="AS231" i="5"/>
  <c r="BD17" i="5"/>
  <c r="BE17" i="5" s="1"/>
  <c r="AS22" i="5"/>
  <c r="BD25" i="5"/>
  <c r="BD33" i="5"/>
  <c r="BD41" i="5"/>
  <c r="AS46" i="5"/>
  <c r="BD49" i="5"/>
  <c r="AS54" i="5"/>
  <c r="BD57" i="5"/>
  <c r="AS62" i="5"/>
  <c r="BC64" i="5"/>
  <c r="BE64" i="5" s="1"/>
  <c r="BD65" i="5"/>
  <c r="AS70" i="5"/>
  <c r="BD73" i="5"/>
  <c r="AS78" i="5"/>
  <c r="BD81" i="5"/>
  <c r="AS86" i="5"/>
  <c r="BD89" i="5"/>
  <c r="BD95" i="5"/>
  <c r="AX97" i="5"/>
  <c r="AW100" i="5"/>
  <c r="AY102" i="5"/>
  <c r="AX102" i="5"/>
  <c r="BD104" i="5"/>
  <c r="BE104" i="5" s="1"/>
  <c r="BC104" i="5"/>
  <c r="AS108" i="5"/>
  <c r="AW109" i="5"/>
  <c r="AZ109" i="5" s="1"/>
  <c r="AX111" i="5"/>
  <c r="BD113" i="5"/>
  <c r="AY121" i="5"/>
  <c r="AX121" i="5"/>
  <c r="AX129" i="5"/>
  <c r="AS130" i="5"/>
  <c r="BE133" i="5"/>
  <c r="AX141" i="5"/>
  <c r="AY141" i="5"/>
  <c r="AY142" i="5"/>
  <c r="AX142" i="5"/>
  <c r="AW142" i="5"/>
  <c r="AV142" i="5"/>
  <c r="BB142" i="5" s="1"/>
  <c r="AW143" i="5"/>
  <c r="AV143" i="5"/>
  <c r="AU143" i="5"/>
  <c r="AY147" i="5"/>
  <c r="AX147" i="5"/>
  <c r="AW147" i="5"/>
  <c r="BB150" i="5"/>
  <c r="AS150" i="5"/>
  <c r="AW156" i="5"/>
  <c r="AV156" i="5"/>
  <c r="AU156" i="5"/>
  <c r="BE158" i="5"/>
  <c r="AW166" i="5"/>
  <c r="AY171" i="5"/>
  <c r="AX171" i="5"/>
  <c r="AW171" i="5"/>
  <c r="AW173" i="5"/>
  <c r="AV173" i="5"/>
  <c r="AU173" i="5"/>
  <c r="AW174" i="5"/>
  <c r="AV187" i="5"/>
  <c r="AX193" i="5"/>
  <c r="AS194" i="5"/>
  <c r="AX205" i="5"/>
  <c r="AY205" i="5"/>
  <c r="AW207" i="5"/>
  <c r="AV207" i="5"/>
  <c r="AU207" i="5"/>
  <c r="AY211" i="5"/>
  <c r="AX211" i="5"/>
  <c r="AW211" i="5"/>
  <c r="AW213" i="5"/>
  <c r="AV213" i="5"/>
  <c r="AU213" i="5"/>
  <c r="AW216" i="5"/>
  <c r="AV216" i="5"/>
  <c r="AU216" i="5"/>
  <c r="BE218" i="5"/>
  <c r="AX225" i="5"/>
  <c r="AV227" i="5"/>
  <c r="AZ95" i="5"/>
  <c r="BB95" i="5"/>
  <c r="AU98" i="5"/>
  <c r="AW98" i="5"/>
  <c r="AY106" i="5"/>
  <c r="BB109" i="5"/>
  <c r="AS109" i="5"/>
  <c r="BC113" i="5"/>
  <c r="BE113" i="5" s="1"/>
  <c r="BE117" i="5"/>
  <c r="AW121" i="5"/>
  <c r="AV121" i="5"/>
  <c r="AU121" i="5"/>
  <c r="AS122" i="5"/>
  <c r="AW129" i="5"/>
  <c r="AV129" i="5"/>
  <c r="AU129" i="5"/>
  <c r="AY135" i="5"/>
  <c r="AX135" i="5"/>
  <c r="AW136" i="5"/>
  <c r="AV136" i="5"/>
  <c r="AU136" i="5"/>
  <c r="BE138" i="5"/>
  <c r="AW141" i="5"/>
  <c r="AV141" i="5"/>
  <c r="AU141" i="5"/>
  <c r="AW148" i="5"/>
  <c r="AV148" i="5"/>
  <c r="AU148" i="5"/>
  <c r="BE150" i="5"/>
  <c r="AY154" i="5"/>
  <c r="AX154" i="5"/>
  <c r="AV155" i="5"/>
  <c r="AY162" i="5"/>
  <c r="AT188" i="5"/>
  <c r="AD188" i="5" s="1"/>
  <c r="AC188" i="5"/>
  <c r="AW193" i="5"/>
  <c r="AV193" i="5"/>
  <c r="AU193" i="5"/>
  <c r="AY198" i="5"/>
  <c r="AX198" i="5"/>
  <c r="AV198" i="5"/>
  <c r="AY199" i="5"/>
  <c r="AX199" i="5"/>
  <c r="AW200" i="5"/>
  <c r="AV200" i="5"/>
  <c r="AU200" i="5"/>
  <c r="BE202" i="5"/>
  <c r="AW205" i="5"/>
  <c r="AV205" i="5"/>
  <c r="AU205" i="5"/>
  <c r="AW212" i="5"/>
  <c r="AV212" i="5"/>
  <c r="AU212" i="5"/>
  <c r="AS215" i="5"/>
  <c r="AY222" i="5"/>
  <c r="AX222" i="5"/>
  <c r="AV222" i="5"/>
  <c r="AY223" i="5"/>
  <c r="AX223" i="5"/>
  <c r="AW223" i="5"/>
  <c r="AZ223" i="5" s="1"/>
  <c r="AV223" i="5"/>
  <c r="AW225" i="5"/>
  <c r="AV225" i="5"/>
  <c r="AU225" i="5"/>
  <c r="AS226" i="5"/>
  <c r="BE236" i="5"/>
  <c r="AX17" i="5"/>
  <c r="AX25" i="5"/>
  <c r="AX33" i="5"/>
  <c r="AX41" i="5"/>
  <c r="AX49" i="5"/>
  <c r="AX57" i="5"/>
  <c r="AX65" i="5"/>
  <c r="AX73" i="5"/>
  <c r="AX81" i="5"/>
  <c r="AX89" i="5"/>
  <c r="AY99" i="5"/>
  <c r="AX99" i="5"/>
  <c r="AS100" i="5"/>
  <c r="AS102" i="5"/>
  <c r="AW104" i="5"/>
  <c r="AV104" i="5"/>
  <c r="AU104" i="5"/>
  <c r="AY107" i="5"/>
  <c r="AX107" i="5"/>
  <c r="AY110" i="5"/>
  <c r="AX110" i="5"/>
  <c r="AW112" i="5"/>
  <c r="AV112" i="5"/>
  <c r="AU112" i="5"/>
  <c r="BE125" i="5"/>
  <c r="AX133" i="5"/>
  <c r="AY133" i="5"/>
  <c r="AY134" i="5"/>
  <c r="AX134" i="5"/>
  <c r="AZ134" i="5" s="1"/>
  <c r="AW134" i="5"/>
  <c r="AV134" i="5"/>
  <c r="AW135" i="5"/>
  <c r="AV135" i="5"/>
  <c r="AU135" i="5"/>
  <c r="AY139" i="5"/>
  <c r="AX139" i="5"/>
  <c r="AW139" i="5"/>
  <c r="AS142" i="5"/>
  <c r="AY146" i="5"/>
  <c r="AX146" i="5"/>
  <c r="AT164" i="5"/>
  <c r="AD164" i="5" s="1"/>
  <c r="AC164" i="5"/>
  <c r="AT180" i="5"/>
  <c r="AD180" i="5" s="1"/>
  <c r="AC180" i="5"/>
  <c r="AW185" i="5"/>
  <c r="AV185" i="5"/>
  <c r="AU185" i="5"/>
  <c r="AS186" i="5"/>
  <c r="AZ186" i="5"/>
  <c r="AX197" i="5"/>
  <c r="AY197" i="5"/>
  <c r="AW199" i="5"/>
  <c r="AV199" i="5"/>
  <c r="AU199" i="5"/>
  <c r="AY203" i="5"/>
  <c r="AX203" i="5"/>
  <c r="AW203" i="5"/>
  <c r="AY210" i="5"/>
  <c r="AX210" i="5"/>
  <c r="AY219" i="5"/>
  <c r="AX219" i="5"/>
  <c r="AW219" i="5"/>
  <c r="AW221" i="5"/>
  <c r="AV221" i="5"/>
  <c r="AU221" i="5"/>
  <c r="AW224" i="5"/>
  <c r="AV224" i="5"/>
  <c r="AU224" i="5"/>
  <c r="BE229" i="5"/>
  <c r="AY235" i="5"/>
  <c r="AX235" i="5"/>
  <c r="AW235" i="5"/>
  <c r="BE1001" i="5"/>
  <c r="BE969" i="5"/>
  <c r="BE936" i="5"/>
  <c r="BE862" i="5"/>
  <c r="BE868" i="5"/>
  <c r="BE827" i="5"/>
  <c r="BE798" i="5"/>
  <c r="BE751" i="5"/>
  <c r="BE747" i="5"/>
  <c r="BE790" i="5"/>
  <c r="BE765" i="5"/>
  <c r="BE739" i="5"/>
  <c r="BE654" i="5"/>
  <c r="BE632" i="5"/>
  <c r="BE585" i="5"/>
  <c r="BE577" i="5"/>
  <c r="BE569" i="5"/>
  <c r="BE624" i="5"/>
  <c r="BE561" i="5"/>
  <c r="BE553" i="5"/>
  <c r="BE495" i="5"/>
  <c r="BE487" i="5"/>
  <c r="BE308" i="5"/>
  <c r="BE243" i="5"/>
  <c r="BD78" i="5"/>
  <c r="BE78" i="5" s="1"/>
  <c r="BD86" i="5"/>
  <c r="BE86" i="5" s="1"/>
  <c r="BC92" i="5"/>
  <c r="BE92" i="5" s="1"/>
  <c r="AX93" i="5"/>
  <c r="AZ93" i="5" s="1"/>
  <c r="AY93" i="5"/>
  <c r="AW95" i="5"/>
  <c r="AU97" i="5"/>
  <c r="AV98" i="5"/>
  <c r="AV99" i="5"/>
  <c r="AU99" i="5"/>
  <c r="AX101" i="5"/>
  <c r="AV102" i="5"/>
  <c r="AZ102" i="5" s="1"/>
  <c r="BD103" i="5"/>
  <c r="BC103" i="5"/>
  <c r="BE103" i="5" s="1"/>
  <c r="BC105" i="5"/>
  <c r="BE105" i="5" s="1"/>
  <c r="AU106" i="5"/>
  <c r="AW106" i="5"/>
  <c r="AV106" i="5"/>
  <c r="AV107" i="5"/>
  <c r="AU107" i="5"/>
  <c r="AW107" i="5"/>
  <c r="BE107" i="5"/>
  <c r="BD111" i="5"/>
  <c r="BC111" i="5"/>
  <c r="BE111" i="5" s="1"/>
  <c r="AX112" i="5"/>
  <c r="AX117" i="5"/>
  <c r="AY117" i="5"/>
  <c r="AY119" i="5"/>
  <c r="AX119" i="5"/>
  <c r="AY127" i="5"/>
  <c r="AX127" i="5"/>
  <c r="AW128" i="5"/>
  <c r="AV128" i="5"/>
  <c r="AU128" i="5"/>
  <c r="AW133" i="5"/>
  <c r="AV133" i="5"/>
  <c r="AU133" i="5"/>
  <c r="AW140" i="5"/>
  <c r="AV140" i="5"/>
  <c r="AU140" i="5"/>
  <c r="BE142" i="5"/>
  <c r="AX153" i="5"/>
  <c r="BB154" i="5"/>
  <c r="AS154" i="5"/>
  <c r="BE157" i="5"/>
  <c r="AW161" i="5"/>
  <c r="AV161" i="5"/>
  <c r="AU161" i="5"/>
  <c r="BB162" i="5"/>
  <c r="AS162" i="5"/>
  <c r="AX169" i="5"/>
  <c r="AT172" i="5"/>
  <c r="AD172" i="5" s="1"/>
  <c r="AC172" i="5"/>
  <c r="AW177" i="5"/>
  <c r="AV177" i="5"/>
  <c r="AU177" i="5"/>
  <c r="AS178" i="5"/>
  <c r="AZ178" i="5"/>
  <c r="BE190" i="5"/>
  <c r="AY191" i="5"/>
  <c r="AX191" i="5"/>
  <c r="AW192" i="5"/>
  <c r="AV192" i="5"/>
  <c r="AU192" i="5"/>
  <c r="AW197" i="5"/>
  <c r="AV197" i="5"/>
  <c r="AU197" i="5"/>
  <c r="AW198" i="5"/>
  <c r="AW204" i="5"/>
  <c r="AV204" i="5"/>
  <c r="AU204" i="5"/>
  <c r="BE212" i="5"/>
  <c r="AY218" i="5"/>
  <c r="AX218" i="5"/>
  <c r="AW220" i="5"/>
  <c r="AV220" i="5"/>
  <c r="AU220" i="5"/>
  <c r="AW222" i="5"/>
  <c r="BB223" i="5"/>
  <c r="AS223" i="5"/>
  <c r="AY234" i="5"/>
  <c r="AX234" i="5"/>
  <c r="AU92" i="5"/>
  <c r="BD92" i="5"/>
  <c r="BC96" i="5"/>
  <c r="BE96" i="5" s="1"/>
  <c r="AW97" i="5"/>
  <c r="AW101" i="5"/>
  <c r="BE101" i="5"/>
  <c r="AW102" i="5"/>
  <c r="AX105" i="5"/>
  <c r="BD105" i="5"/>
  <c r="AY108" i="5"/>
  <c r="BB110" i="5"/>
  <c r="AS110" i="5"/>
  <c r="AZ110" i="5"/>
  <c r="AY115" i="5"/>
  <c r="AX115" i="5"/>
  <c r="AW117" i="5"/>
  <c r="AV117" i="5"/>
  <c r="AU117" i="5"/>
  <c r="AY118" i="5"/>
  <c r="AX118" i="5"/>
  <c r="AW118" i="5"/>
  <c r="AV118" i="5"/>
  <c r="BB118" i="5" s="1"/>
  <c r="AW119" i="5"/>
  <c r="AV119" i="5"/>
  <c r="AU119" i="5"/>
  <c r="AW120" i="5"/>
  <c r="AV120" i="5"/>
  <c r="AU120" i="5"/>
  <c r="AX125" i="5"/>
  <c r="AY125" i="5"/>
  <c r="AY126" i="5"/>
  <c r="AX126" i="5"/>
  <c r="AW126" i="5"/>
  <c r="AV126" i="5"/>
  <c r="AZ126" i="5" s="1"/>
  <c r="AW127" i="5"/>
  <c r="AV127" i="5"/>
  <c r="AU127" i="5"/>
  <c r="AY131" i="5"/>
  <c r="AX131" i="5"/>
  <c r="AW131" i="5"/>
  <c r="BB134" i="5"/>
  <c r="AS134" i="5"/>
  <c r="AY138" i="5"/>
  <c r="AX138" i="5"/>
  <c r="AV139" i="5"/>
  <c r="AX145" i="5"/>
  <c r="AS146" i="5"/>
  <c r="BE149" i="5"/>
  <c r="AW153" i="5"/>
  <c r="AV153" i="5"/>
  <c r="AU153" i="5"/>
  <c r="AY159" i="5"/>
  <c r="AX159" i="5"/>
  <c r="BE164" i="5"/>
  <c r="AW169" i="5"/>
  <c r="AV169" i="5"/>
  <c r="AU169" i="5"/>
  <c r="AS170" i="5"/>
  <c r="BE182" i="5"/>
  <c r="AY183" i="5"/>
  <c r="AX183" i="5"/>
  <c r="AW184" i="5"/>
  <c r="AV184" i="5"/>
  <c r="AU184" i="5"/>
  <c r="AY190" i="5"/>
  <c r="AX190" i="5"/>
  <c r="AV190" i="5"/>
  <c r="AW191" i="5"/>
  <c r="AV191" i="5"/>
  <c r="AU191" i="5"/>
  <c r="AY195" i="5"/>
  <c r="AX195" i="5"/>
  <c r="AW195" i="5"/>
  <c r="AY202" i="5"/>
  <c r="AX202" i="5"/>
  <c r="AV203" i="5"/>
  <c r="AX209" i="5"/>
  <c r="AS210" i="5"/>
  <c r="AZ210" i="5"/>
  <c r="BE213" i="5"/>
  <c r="AV219" i="5"/>
  <c r="BE225" i="5"/>
  <c r="BE230" i="5"/>
  <c r="AX233" i="5"/>
  <c r="AV235" i="5"/>
  <c r="AX108" i="5"/>
  <c r="AX116" i="5"/>
  <c r="AV122" i="5"/>
  <c r="BB122" i="5" s="1"/>
  <c r="AX124" i="5"/>
  <c r="AV130" i="5"/>
  <c r="AZ130" i="5" s="1"/>
  <c r="AX132" i="5"/>
  <c r="AV138" i="5"/>
  <c r="BB138" i="5" s="1"/>
  <c r="AX140" i="5"/>
  <c r="AV146" i="5"/>
  <c r="BB146" i="5" s="1"/>
  <c r="AX148" i="5"/>
  <c r="BC153" i="5"/>
  <c r="BE153" i="5" s="1"/>
  <c r="AV154" i="5"/>
  <c r="AZ154" i="5" s="1"/>
  <c r="BD154" i="5"/>
  <c r="BE154" i="5" s="1"/>
  <c r="AX156" i="5"/>
  <c r="AV162" i="5"/>
  <c r="AZ162" i="5" s="1"/>
  <c r="AX164" i="5"/>
  <c r="AV170" i="5"/>
  <c r="BB170" i="5" s="1"/>
  <c r="AX172" i="5"/>
  <c r="AV178" i="5"/>
  <c r="BB178" i="5" s="1"/>
  <c r="AX180" i="5"/>
  <c r="AV186" i="5"/>
  <c r="BB186" i="5" s="1"/>
  <c r="AX188" i="5"/>
  <c r="AV194" i="5"/>
  <c r="BB194" i="5" s="1"/>
  <c r="AX196" i="5"/>
  <c r="AV202" i="5"/>
  <c r="BB202" i="5" s="1"/>
  <c r="AX204" i="5"/>
  <c r="AV210" i="5"/>
  <c r="BB210" i="5" s="1"/>
  <c r="AX212" i="5"/>
  <c r="AV218" i="5"/>
  <c r="AZ218" i="5" s="1"/>
  <c r="AX220" i="5"/>
  <c r="AV226" i="5"/>
  <c r="BB226" i="5" s="1"/>
  <c r="AX228" i="5"/>
  <c r="AV234" i="5"/>
  <c r="AZ234" i="5" s="1"/>
  <c r="AY236" i="5"/>
  <c r="AX236" i="5"/>
  <c r="AV238" i="5"/>
  <c r="BC238" i="5"/>
  <c r="BE238" i="5" s="1"/>
  <c r="BC241" i="5"/>
  <c r="BE241" i="5" s="1"/>
  <c r="AY242" i="5"/>
  <c r="AW243" i="5"/>
  <c r="BE252" i="5"/>
  <c r="BD252" i="5"/>
  <c r="BC252" i="5"/>
  <c r="AS257" i="5"/>
  <c r="AW259" i="5"/>
  <c r="AV259" i="5"/>
  <c r="AU259" i="5"/>
  <c r="BE264" i="5"/>
  <c r="BE267" i="5"/>
  <c r="AW275" i="5"/>
  <c r="AV275" i="5"/>
  <c r="AU275" i="5"/>
  <c r="BE283" i="5"/>
  <c r="AW291" i="5"/>
  <c r="AV291" i="5"/>
  <c r="AU291" i="5"/>
  <c r="AU293" i="5"/>
  <c r="AW293" i="5"/>
  <c r="AV293" i="5"/>
  <c r="AV303" i="5"/>
  <c r="AW303" i="5"/>
  <c r="AU303" i="5"/>
  <c r="BE316" i="5"/>
  <c r="BE98" i="5"/>
  <c r="BE106" i="5"/>
  <c r="BE114" i="5"/>
  <c r="BC120" i="5"/>
  <c r="BE120" i="5" s="1"/>
  <c r="BD121" i="5"/>
  <c r="BE121" i="5" s="1"/>
  <c r="AW122" i="5"/>
  <c r="BE122" i="5"/>
  <c r="BC128" i="5"/>
  <c r="BE128" i="5" s="1"/>
  <c r="BD129" i="5"/>
  <c r="BE129" i="5" s="1"/>
  <c r="AW130" i="5"/>
  <c r="BE130" i="5"/>
  <c r="BC136" i="5"/>
  <c r="BE136" i="5" s="1"/>
  <c r="BD137" i="5"/>
  <c r="BE137" i="5" s="1"/>
  <c r="AW138" i="5"/>
  <c r="BC144" i="5"/>
  <c r="BE144" i="5" s="1"/>
  <c r="BD145" i="5"/>
  <c r="BE145" i="5" s="1"/>
  <c r="AW146" i="5"/>
  <c r="AZ146" i="5" s="1"/>
  <c r="BC152" i="5"/>
  <c r="BE152" i="5" s="1"/>
  <c r="AW154" i="5"/>
  <c r="BC160" i="5"/>
  <c r="BE160" i="5" s="1"/>
  <c r="BD161" i="5"/>
  <c r="BE161" i="5" s="1"/>
  <c r="AW162" i="5"/>
  <c r="BE162" i="5"/>
  <c r="BC168" i="5"/>
  <c r="BE168" i="5" s="1"/>
  <c r="BD169" i="5"/>
  <c r="BE169" i="5" s="1"/>
  <c r="AW170" i="5"/>
  <c r="BE170" i="5"/>
  <c r="BC176" i="5"/>
  <c r="BE176" i="5" s="1"/>
  <c r="BD177" i="5"/>
  <c r="BE177" i="5" s="1"/>
  <c r="AW178" i="5"/>
  <c r="BE178" i="5"/>
  <c r="BC184" i="5"/>
  <c r="BE184" i="5" s="1"/>
  <c r="BD185" i="5"/>
  <c r="BE185" i="5" s="1"/>
  <c r="AW186" i="5"/>
  <c r="BE186" i="5"/>
  <c r="BC192" i="5"/>
  <c r="BE192" i="5" s="1"/>
  <c r="BD193" i="5"/>
  <c r="BE193" i="5" s="1"/>
  <c r="AW194" i="5"/>
  <c r="BE194" i="5"/>
  <c r="BC200" i="5"/>
  <c r="BE200" i="5" s="1"/>
  <c r="BD201" i="5"/>
  <c r="BE201" i="5" s="1"/>
  <c r="AW202" i="5"/>
  <c r="BC208" i="5"/>
  <c r="BE208" i="5" s="1"/>
  <c r="BD209" i="5"/>
  <c r="BE209" i="5" s="1"/>
  <c r="AW210" i="5"/>
  <c r="BC216" i="5"/>
  <c r="BE216" i="5" s="1"/>
  <c r="BD217" i="5"/>
  <c r="BE217" i="5" s="1"/>
  <c r="AW218" i="5"/>
  <c r="BC224" i="5"/>
  <c r="BE224" i="5" s="1"/>
  <c r="BD225" i="5"/>
  <c r="AW226" i="5"/>
  <c r="AZ226" i="5" s="1"/>
  <c r="BE226" i="5"/>
  <c r="BC232" i="5"/>
  <c r="BE232" i="5" s="1"/>
  <c r="BD233" i="5"/>
  <c r="BE233" i="5" s="1"/>
  <c r="AW234" i="5"/>
  <c r="BE234" i="5"/>
  <c r="AZ236" i="5"/>
  <c r="BD240" i="5"/>
  <c r="BE240" i="5" s="1"/>
  <c r="AW242" i="5"/>
  <c r="AU242" i="5"/>
  <c r="BC242" i="5"/>
  <c r="BE242" i="5" s="1"/>
  <c r="AS249" i="5"/>
  <c r="AY251" i="5"/>
  <c r="AX251" i="5"/>
  <c r="BE253" i="5"/>
  <c r="BD253" i="5"/>
  <c r="AW258" i="5"/>
  <c r="AV258" i="5"/>
  <c r="AU258" i="5"/>
  <c r="AY265" i="5"/>
  <c r="AX265" i="5"/>
  <c r="AW271" i="5"/>
  <c r="AV271" i="5"/>
  <c r="AU271" i="5"/>
  <c r="AW272" i="5"/>
  <c r="AW274" i="5"/>
  <c r="AV274" i="5"/>
  <c r="AU274" i="5"/>
  <c r="AY281" i="5"/>
  <c r="AX281" i="5"/>
  <c r="AW287" i="5"/>
  <c r="AV287" i="5"/>
  <c r="AU287" i="5"/>
  <c r="AW288" i="5"/>
  <c r="AW290" i="5"/>
  <c r="AV290" i="5"/>
  <c r="AU290" i="5"/>
  <c r="AX106" i="5"/>
  <c r="AX114" i="5"/>
  <c r="BC119" i="5"/>
  <c r="BE119" i="5" s="1"/>
  <c r="BD120" i="5"/>
  <c r="AX122" i="5"/>
  <c r="AZ124" i="5"/>
  <c r="BC127" i="5"/>
  <c r="BE127" i="5" s="1"/>
  <c r="BD128" i="5"/>
  <c r="BC135" i="5"/>
  <c r="BE135" i="5" s="1"/>
  <c r="BD136" i="5"/>
  <c r="BC143" i="5"/>
  <c r="BE143" i="5" s="1"/>
  <c r="BD144" i="5"/>
  <c r="BC151" i="5"/>
  <c r="BE151" i="5" s="1"/>
  <c r="BD152" i="5"/>
  <c r="BC159" i="5"/>
  <c r="BE159" i="5" s="1"/>
  <c r="BD160" i="5"/>
  <c r="AX162" i="5"/>
  <c r="BC167" i="5"/>
  <c r="BE167" i="5" s="1"/>
  <c r="BD168" i="5"/>
  <c r="BC175" i="5"/>
  <c r="BE175" i="5" s="1"/>
  <c r="BD176" i="5"/>
  <c r="BC183" i="5"/>
  <c r="BE183" i="5" s="1"/>
  <c r="BD184" i="5"/>
  <c r="AZ188" i="5"/>
  <c r="BC191" i="5"/>
  <c r="BE191" i="5" s="1"/>
  <c r="BD192" i="5"/>
  <c r="BC199" i="5"/>
  <c r="BE199" i="5" s="1"/>
  <c r="BD200" i="5"/>
  <c r="BC207" i="5"/>
  <c r="BE207" i="5" s="1"/>
  <c r="BD208" i="5"/>
  <c r="BC215" i="5"/>
  <c r="BE215" i="5" s="1"/>
  <c r="BD216" i="5"/>
  <c r="BC223" i="5"/>
  <c r="BE223" i="5" s="1"/>
  <c r="BD224" i="5"/>
  <c r="BC231" i="5"/>
  <c r="BE231" i="5" s="1"/>
  <c r="BD232" i="5"/>
  <c r="AU238" i="5"/>
  <c r="BD238" i="5"/>
  <c r="AU239" i="5"/>
  <c r="BD241" i="5"/>
  <c r="BE244" i="5"/>
  <c r="BC244" i="5"/>
  <c r="AW250" i="5"/>
  <c r="AU250" i="5"/>
  <c r="AV251" i="5"/>
  <c r="AU251" i="5"/>
  <c r="BD254" i="5"/>
  <c r="BE265" i="5"/>
  <c r="AY269" i="5"/>
  <c r="AX269" i="5"/>
  <c r="AY285" i="5"/>
  <c r="AX285" i="5"/>
  <c r="AT299" i="5"/>
  <c r="AD299" i="5" s="1"/>
  <c r="AC299" i="5"/>
  <c r="AU166" i="5"/>
  <c r="AU174" i="5"/>
  <c r="AU182" i="5"/>
  <c r="AU190" i="5"/>
  <c r="AU198" i="5"/>
  <c r="BC198" i="5"/>
  <c r="BE198" i="5" s="1"/>
  <c r="AU206" i="5"/>
  <c r="BC206" i="5"/>
  <c r="BE206" i="5" s="1"/>
  <c r="AU214" i="5"/>
  <c r="BC214" i="5"/>
  <c r="BE214" i="5" s="1"/>
  <c r="AU222" i="5"/>
  <c r="BC222" i="5"/>
  <c r="BE222" i="5" s="1"/>
  <c r="AU230" i="5"/>
  <c r="BC230" i="5"/>
  <c r="AS236" i="5"/>
  <c r="AW238" i="5"/>
  <c r="AV239" i="5"/>
  <c r="BC240" i="5"/>
  <c r="BE245" i="5"/>
  <c r="AV246" i="5"/>
  <c r="AU246" i="5"/>
  <c r="AW246" i="5"/>
  <c r="AY252" i="5"/>
  <c r="AV252" i="5"/>
  <c r="AX264" i="5"/>
  <c r="AY264" i="5"/>
  <c r="AY267" i="5"/>
  <c r="AX267" i="5"/>
  <c r="AU269" i="5"/>
  <c r="AW269" i="5"/>
  <c r="AV269" i="5"/>
  <c r="AX280" i="5"/>
  <c r="AY280" i="5"/>
  <c r="AY283" i="5"/>
  <c r="AX283" i="5"/>
  <c r="AU285" i="5"/>
  <c r="AW285" i="5"/>
  <c r="AV285" i="5"/>
  <c r="BE293" i="5"/>
  <c r="AV301" i="5"/>
  <c r="AW301" i="5"/>
  <c r="AU301" i="5"/>
  <c r="AX120" i="5"/>
  <c r="AX128" i="5"/>
  <c r="AX136" i="5"/>
  <c r="AX144" i="5"/>
  <c r="AX152" i="5"/>
  <c r="AX160" i="5"/>
  <c r="AX168" i="5"/>
  <c r="AX176" i="5"/>
  <c r="AX184" i="5"/>
  <c r="AX192" i="5"/>
  <c r="AX200" i="5"/>
  <c r="AX208" i="5"/>
  <c r="AX216" i="5"/>
  <c r="AX224" i="5"/>
  <c r="AX232" i="5"/>
  <c r="AW244" i="5"/>
  <c r="AU244" i="5"/>
  <c r="AW247" i="5"/>
  <c r="AV247" i="5"/>
  <c r="AU247" i="5"/>
  <c r="BE256" i="5"/>
  <c r="BE259" i="5"/>
  <c r="AW267" i="5"/>
  <c r="AV267" i="5"/>
  <c r="AU267" i="5"/>
  <c r="BE274" i="5"/>
  <c r="BE275" i="5"/>
  <c r="AW283" i="5"/>
  <c r="AV283" i="5"/>
  <c r="AU283" i="5"/>
  <c r="BE291" i="5"/>
  <c r="BE292" i="5"/>
  <c r="AT309" i="5"/>
  <c r="AD309" i="5" s="1"/>
  <c r="AC309" i="5"/>
  <c r="BC164" i="5"/>
  <c r="BD165" i="5"/>
  <c r="BE165" i="5" s="1"/>
  <c r="BC172" i="5"/>
  <c r="BE172" i="5" s="1"/>
  <c r="BD173" i="5"/>
  <c r="BE173" i="5" s="1"/>
  <c r="BC180" i="5"/>
  <c r="BD181" i="5"/>
  <c r="BE181" i="5" s="1"/>
  <c r="BC188" i="5"/>
  <c r="BE188" i="5" s="1"/>
  <c r="BD189" i="5"/>
  <c r="BE189" i="5" s="1"/>
  <c r="BC196" i="5"/>
  <c r="BE196" i="5" s="1"/>
  <c r="BD197" i="5"/>
  <c r="BE197" i="5" s="1"/>
  <c r="BC204" i="5"/>
  <c r="BE204" i="5" s="1"/>
  <c r="BD205" i="5"/>
  <c r="BE205" i="5" s="1"/>
  <c r="BC212" i="5"/>
  <c r="BC220" i="5"/>
  <c r="BE220" i="5" s="1"/>
  <c r="BC228" i="5"/>
  <c r="BE228" i="5" s="1"/>
  <c r="AX243" i="5"/>
  <c r="BB243" i="5" s="1"/>
  <c r="AV244" i="5"/>
  <c r="AX248" i="5"/>
  <c r="AY248" i="5"/>
  <c r="BE248" i="5"/>
  <c r="AU253" i="5"/>
  <c r="AW253" i="5"/>
  <c r="AV253" i="5"/>
  <c r="AX256" i="5"/>
  <c r="AY256" i="5"/>
  <c r="AY257" i="5"/>
  <c r="AX257" i="5"/>
  <c r="AW257" i="5"/>
  <c r="AW263" i="5"/>
  <c r="AV263" i="5"/>
  <c r="AU263" i="5"/>
  <c r="AW266" i="5"/>
  <c r="AV266" i="5"/>
  <c r="AU266" i="5"/>
  <c r="AY273" i="5"/>
  <c r="AX273" i="5"/>
  <c r="BE273" i="5"/>
  <c r="AW279" i="5"/>
  <c r="AV279" i="5"/>
  <c r="AU279" i="5"/>
  <c r="AW282" i="5"/>
  <c r="AV282" i="5"/>
  <c r="AU282" i="5"/>
  <c r="AY289" i="5"/>
  <c r="AX289" i="5"/>
  <c r="BE289" i="5"/>
  <c r="BE299" i="5"/>
  <c r="BE324" i="5"/>
  <c r="AV100" i="5"/>
  <c r="BB100" i="5" s="1"/>
  <c r="AV108" i="5"/>
  <c r="BB108" i="5" s="1"/>
  <c r="BD108" i="5"/>
  <c r="BE108" i="5" s="1"/>
  <c r="BC115" i="5"/>
  <c r="BE115" i="5" s="1"/>
  <c r="AV116" i="5"/>
  <c r="BD116" i="5"/>
  <c r="BE116" i="5" s="1"/>
  <c r="BC123" i="5"/>
  <c r="BE123" i="5" s="1"/>
  <c r="AV124" i="5"/>
  <c r="BB124" i="5" s="1"/>
  <c r="BD124" i="5"/>
  <c r="BE124" i="5" s="1"/>
  <c r="AU131" i="5"/>
  <c r="BC131" i="5"/>
  <c r="BE131" i="5" s="1"/>
  <c r="BD132" i="5"/>
  <c r="BE132" i="5" s="1"/>
  <c r="AU139" i="5"/>
  <c r="BC139" i="5"/>
  <c r="BE139" i="5" s="1"/>
  <c r="BD140" i="5"/>
  <c r="BE140" i="5" s="1"/>
  <c r="AU147" i="5"/>
  <c r="BC147" i="5"/>
  <c r="BE147" i="5" s="1"/>
  <c r="BD148" i="5"/>
  <c r="BE148" i="5" s="1"/>
  <c r="AU155" i="5"/>
  <c r="BC155" i="5"/>
  <c r="BE155" i="5" s="1"/>
  <c r="BD156" i="5"/>
  <c r="BE156" i="5" s="1"/>
  <c r="AU163" i="5"/>
  <c r="AV164" i="5"/>
  <c r="BB164" i="5" s="1"/>
  <c r="BD164" i="5"/>
  <c r="AU171" i="5"/>
  <c r="AV172" i="5"/>
  <c r="BD172" i="5"/>
  <c r="AU179" i="5"/>
  <c r="BC179" i="5"/>
  <c r="BE179" i="5" s="1"/>
  <c r="AV180" i="5"/>
  <c r="BB180" i="5" s="1"/>
  <c r="BD180" i="5"/>
  <c r="BE180" i="5" s="1"/>
  <c r="AU187" i="5"/>
  <c r="BC187" i="5"/>
  <c r="BE187" i="5" s="1"/>
  <c r="AV188" i="5"/>
  <c r="BB188" i="5" s="1"/>
  <c r="BD188" i="5"/>
  <c r="AU195" i="5"/>
  <c r="BC195" i="5"/>
  <c r="BE195" i="5" s="1"/>
  <c r="BD196" i="5"/>
  <c r="AU203" i="5"/>
  <c r="BC203" i="5"/>
  <c r="BE203" i="5" s="1"/>
  <c r="BD204" i="5"/>
  <c r="AU211" i="5"/>
  <c r="BC211" i="5"/>
  <c r="BE211" i="5" s="1"/>
  <c r="BD212" i="5"/>
  <c r="AU219" i="5"/>
  <c r="BC219" i="5"/>
  <c r="BE219" i="5" s="1"/>
  <c r="BD220" i="5"/>
  <c r="AU227" i="5"/>
  <c r="BC227" i="5"/>
  <c r="BE227" i="5" s="1"/>
  <c r="BD228" i="5"/>
  <c r="AU235" i="5"/>
  <c r="BC235" i="5"/>
  <c r="BE235" i="5" s="1"/>
  <c r="AZ237" i="5"/>
  <c r="BB237" i="5"/>
  <c r="AZ241" i="5"/>
  <c r="AV243" i="5"/>
  <c r="AX244" i="5"/>
  <c r="AY249" i="5"/>
  <c r="AX249" i="5"/>
  <c r="BB249" i="5" s="1"/>
  <c r="AW249" i="5"/>
  <c r="AZ249" i="5" s="1"/>
  <c r="AX252" i="5"/>
  <c r="AY253" i="5"/>
  <c r="AW255" i="5"/>
  <c r="AV255" i="5"/>
  <c r="AU255" i="5"/>
  <c r="BE257" i="5"/>
  <c r="AY261" i="5"/>
  <c r="AX261" i="5"/>
  <c r="AY277" i="5"/>
  <c r="AX277" i="5"/>
  <c r="AW295" i="5"/>
  <c r="AV295" i="5"/>
  <c r="AU295" i="5"/>
  <c r="BE309" i="5"/>
  <c r="AV319" i="5"/>
  <c r="AU319" i="5"/>
  <c r="AW319" i="5"/>
  <c r="AW236" i="5"/>
  <c r="BB236" i="5" s="1"/>
  <c r="BD237" i="5"/>
  <c r="BE237" i="5" s="1"/>
  <c r="BC239" i="5"/>
  <c r="BE239" i="5" s="1"/>
  <c r="AY241" i="5"/>
  <c r="BB241" i="5" s="1"/>
  <c r="AS243" i="5"/>
  <c r="AU245" i="5"/>
  <c r="AV245" i="5"/>
  <c r="BD246" i="5"/>
  <c r="BC246" i="5"/>
  <c r="BE246" i="5"/>
  <c r="AW248" i="5"/>
  <c r="AV248" i="5"/>
  <c r="AU248" i="5"/>
  <c r="BE249" i="5"/>
  <c r="AV254" i="5"/>
  <c r="AU254" i="5"/>
  <c r="AW254" i="5"/>
  <c r="AW256" i="5"/>
  <c r="AV257" i="5"/>
  <c r="BB257" i="5" s="1"/>
  <c r="AY259" i="5"/>
  <c r="AX259" i="5"/>
  <c r="AY260" i="5"/>
  <c r="AU261" i="5"/>
  <c r="AW261" i="5"/>
  <c r="AV261" i="5"/>
  <c r="BE263" i="5"/>
  <c r="AX272" i="5"/>
  <c r="AY272" i="5"/>
  <c r="AW273" i="5"/>
  <c r="AY275" i="5"/>
  <c r="AX275" i="5"/>
  <c r="AY276" i="5"/>
  <c r="AU277" i="5"/>
  <c r="AW277" i="5"/>
  <c r="AV277" i="5"/>
  <c r="BE279" i="5"/>
  <c r="BE281" i="5"/>
  <c r="AX288" i="5"/>
  <c r="AY288" i="5"/>
  <c r="AW289" i="5"/>
  <c r="AY291" i="5"/>
  <c r="AX291" i="5"/>
  <c r="AY292" i="5"/>
  <c r="AY293" i="5"/>
  <c r="AX293" i="5"/>
  <c r="AU252" i="5"/>
  <c r="BE254" i="5"/>
  <c r="AU260" i="5"/>
  <c r="BC260" i="5"/>
  <c r="BE260" i="5" s="1"/>
  <c r="BD261" i="5"/>
  <c r="BE261" i="5" s="1"/>
  <c r="AW262" i="5"/>
  <c r="AU268" i="5"/>
  <c r="BC268" i="5"/>
  <c r="BE268" i="5" s="1"/>
  <c r="BD269" i="5"/>
  <c r="AW270" i="5"/>
  <c r="AZ273" i="5"/>
  <c r="AU276" i="5"/>
  <c r="BC276" i="5"/>
  <c r="BE276" i="5" s="1"/>
  <c r="BD277" i="5"/>
  <c r="BE277" i="5" s="1"/>
  <c r="AW278" i="5"/>
  <c r="AU284" i="5"/>
  <c r="BC284" i="5"/>
  <c r="BE284" i="5" s="1"/>
  <c r="BD285" i="5"/>
  <c r="BE285" i="5" s="1"/>
  <c r="AW286" i="5"/>
  <c r="BE286" i="5"/>
  <c r="BC292" i="5"/>
  <c r="BD293" i="5"/>
  <c r="AW294" i="5"/>
  <c r="BE294" i="5"/>
  <c r="BD297" i="5"/>
  <c r="AW299" i="5"/>
  <c r="AX302" i="5"/>
  <c r="AV304" i="5"/>
  <c r="AW305" i="5"/>
  <c r="BC307" i="5"/>
  <c r="BE307" i="5" s="1"/>
  <c r="BE312" i="5"/>
  <c r="AY316" i="5"/>
  <c r="AX316" i="5"/>
  <c r="AW317" i="5"/>
  <c r="AS324" i="5"/>
  <c r="BE329" i="5"/>
  <c r="BE331" i="5"/>
  <c r="AU334" i="5"/>
  <c r="AW334" i="5"/>
  <c r="AV334" i="5"/>
  <c r="AW339" i="5"/>
  <c r="AV339" i="5"/>
  <c r="AU339" i="5"/>
  <c r="AY340" i="5"/>
  <c r="AX340" i="5"/>
  <c r="AW340" i="5"/>
  <c r="AZ340" i="5" s="1"/>
  <c r="AV340" i="5"/>
  <c r="AY341" i="5"/>
  <c r="BE347" i="5"/>
  <c r="AU350" i="5"/>
  <c r="AW350" i="5"/>
  <c r="AV350" i="5"/>
  <c r="BE363" i="5"/>
  <c r="BE364" i="5"/>
  <c r="AX369" i="5"/>
  <c r="AY369" i="5"/>
  <c r="AY371" i="5"/>
  <c r="AX371" i="5"/>
  <c r="AY381" i="5"/>
  <c r="AX381" i="5"/>
  <c r="AW383" i="5"/>
  <c r="AV383" i="5"/>
  <c r="AU383" i="5"/>
  <c r="AX254" i="5"/>
  <c r="AV260" i="5"/>
  <c r="BD260" i="5"/>
  <c r="AX262" i="5"/>
  <c r="AS265" i="5"/>
  <c r="AV268" i="5"/>
  <c r="BD268" i="5"/>
  <c r="BE269" i="5"/>
  <c r="AX270" i="5"/>
  <c r="AS273" i="5"/>
  <c r="AV276" i="5"/>
  <c r="BD276" i="5"/>
  <c r="AX278" i="5"/>
  <c r="AS281" i="5"/>
  <c r="AV284" i="5"/>
  <c r="BD284" i="5"/>
  <c r="AX286" i="5"/>
  <c r="AS289" i="5"/>
  <c r="AV292" i="5"/>
  <c r="AZ292" i="5" s="1"/>
  <c r="BD292" i="5"/>
  <c r="AX294" i="5"/>
  <c r="BE297" i="5"/>
  <c r="AX299" i="5"/>
  <c r="AZ299" i="5" s="1"/>
  <c r="BD300" i="5"/>
  <c r="AY302" i="5"/>
  <c r="AX304" i="5"/>
  <c r="AY305" i="5"/>
  <c r="AX307" i="5"/>
  <c r="AX317" i="5"/>
  <c r="AW320" i="5"/>
  <c r="AV320" i="5"/>
  <c r="AU320" i="5"/>
  <c r="AX321" i="5"/>
  <c r="AY321" i="5"/>
  <c r="BE321" i="5"/>
  <c r="BE332" i="5"/>
  <c r="BE348" i="5"/>
  <c r="BE355" i="5"/>
  <c r="AY367" i="5"/>
  <c r="AX367" i="5"/>
  <c r="AW369" i="5"/>
  <c r="AV369" i="5"/>
  <c r="AU369" i="5"/>
  <c r="AW371" i="5"/>
  <c r="AV371" i="5"/>
  <c r="AU371" i="5"/>
  <c r="AY372" i="5"/>
  <c r="AX372" i="5"/>
  <c r="AW372" i="5"/>
  <c r="AV372" i="5"/>
  <c r="BB372" i="5" s="1"/>
  <c r="BC250" i="5"/>
  <c r="BE250" i="5" s="1"/>
  <c r="BC258" i="5"/>
  <c r="BE258" i="5" s="1"/>
  <c r="BC266" i="5"/>
  <c r="BE266" i="5" s="1"/>
  <c r="BC274" i="5"/>
  <c r="BC282" i="5"/>
  <c r="BE282" i="5" s="1"/>
  <c r="BC290" i="5"/>
  <c r="BE290" i="5" s="1"/>
  <c r="AY299" i="5"/>
  <c r="AV300" i="5"/>
  <c r="BE300" i="5"/>
  <c r="AX303" i="5"/>
  <c r="AT308" i="5"/>
  <c r="AD308" i="5" s="1"/>
  <c r="AW312" i="5"/>
  <c r="AU312" i="5"/>
  <c r="AW314" i="5"/>
  <c r="AS316" i="5"/>
  <c r="BD319" i="5"/>
  <c r="BE319" i="5" s="1"/>
  <c r="AW321" i="5"/>
  <c r="AV321" i="5"/>
  <c r="AU321" i="5"/>
  <c r="BE323" i="5"/>
  <c r="AY327" i="5"/>
  <c r="AX327" i="5"/>
  <c r="AY328" i="5"/>
  <c r="AX329" i="5"/>
  <c r="AY329" i="5"/>
  <c r="BE336" i="5"/>
  <c r="AS340" i="5"/>
  <c r="AY343" i="5"/>
  <c r="AX343" i="5"/>
  <c r="AY344" i="5"/>
  <c r="AX345" i="5"/>
  <c r="AY345" i="5"/>
  <c r="BE349" i="5"/>
  <c r="BE356" i="5"/>
  <c r="AX361" i="5"/>
  <c r="AY361" i="5"/>
  <c r="AY363" i="5"/>
  <c r="AX363" i="5"/>
  <c r="AY374" i="5"/>
  <c r="AX374" i="5"/>
  <c r="AW374" i="5"/>
  <c r="AV376" i="5"/>
  <c r="AU376" i="5"/>
  <c r="AW376" i="5"/>
  <c r="AX260" i="5"/>
  <c r="AX268" i="5"/>
  <c r="AX276" i="5"/>
  <c r="AX284" i="5"/>
  <c r="AX292" i="5"/>
  <c r="AX297" i="5"/>
  <c r="AZ297" i="5" s="1"/>
  <c r="AY297" i="5"/>
  <c r="AU318" i="5"/>
  <c r="AW318" i="5"/>
  <c r="AV318" i="5"/>
  <c r="BC319" i="5"/>
  <c r="AW329" i="5"/>
  <c r="AV329" i="5"/>
  <c r="AU329" i="5"/>
  <c r="AW345" i="5"/>
  <c r="AV345" i="5"/>
  <c r="AU345" i="5"/>
  <c r="AY359" i="5"/>
  <c r="AX359" i="5"/>
  <c r="AW361" i="5"/>
  <c r="AV361" i="5"/>
  <c r="AU361" i="5"/>
  <c r="AW363" i="5"/>
  <c r="AV363" i="5"/>
  <c r="AU363" i="5"/>
  <c r="AY364" i="5"/>
  <c r="AX364" i="5"/>
  <c r="AW364" i="5"/>
  <c r="AZ364" i="5" s="1"/>
  <c r="AV364" i="5"/>
  <c r="AV367" i="5"/>
  <c r="AS372" i="5"/>
  <c r="AZ372" i="5"/>
  <c r="AS374" i="5"/>
  <c r="AU256" i="5"/>
  <c r="AU264" i="5"/>
  <c r="AV265" i="5"/>
  <c r="AZ265" i="5" s="1"/>
  <c r="AU272" i="5"/>
  <c r="AV273" i="5"/>
  <c r="BB273" i="5" s="1"/>
  <c r="AU280" i="5"/>
  <c r="AV281" i="5"/>
  <c r="BB281" i="5" s="1"/>
  <c r="BD281" i="5"/>
  <c r="AU288" i="5"/>
  <c r="AV289" i="5"/>
  <c r="BB289" i="5" s="1"/>
  <c r="AU296" i="5"/>
  <c r="AU298" i="5"/>
  <c r="BD298" i="5"/>
  <c r="BE298" i="5" s="1"/>
  <c r="AX300" i="5"/>
  <c r="BB300" i="5" s="1"/>
  <c r="BD301" i="5"/>
  <c r="BE301" i="5" s="1"/>
  <c r="AU302" i="5"/>
  <c r="AW302" i="5"/>
  <c r="BC304" i="5"/>
  <c r="BE304" i="5" s="1"/>
  <c r="AW306" i="5"/>
  <c r="AV306" i="5"/>
  <c r="BE306" i="5"/>
  <c r="BD306" i="5"/>
  <c r="AU307" i="5"/>
  <c r="AW308" i="5"/>
  <c r="AZ308" i="5" s="1"/>
  <c r="BE311" i="5"/>
  <c r="AV312" i="5"/>
  <c r="AX313" i="5"/>
  <c r="AY313" i="5"/>
  <c r="AS314" i="5"/>
  <c r="BE315" i="5"/>
  <c r="AW316" i="5"/>
  <c r="AZ316" i="5" s="1"/>
  <c r="BD317" i="5"/>
  <c r="BC317" i="5"/>
  <c r="AX319" i="5"/>
  <c r="AX323" i="5"/>
  <c r="AU326" i="5"/>
  <c r="AW326" i="5"/>
  <c r="AV326" i="5"/>
  <c r="AV327" i="5"/>
  <c r="AW331" i="5"/>
  <c r="AV331" i="5"/>
  <c r="AU331" i="5"/>
  <c r="AY332" i="5"/>
  <c r="AX332" i="5"/>
  <c r="AW332" i="5"/>
  <c r="AV332" i="5"/>
  <c r="AZ332" i="5" s="1"/>
  <c r="AY333" i="5"/>
  <c r="BE339" i="5"/>
  <c r="BB341" i="5"/>
  <c r="AU342" i="5"/>
  <c r="AW342" i="5"/>
  <c r="AV342" i="5"/>
  <c r="AV343" i="5"/>
  <c r="AW347" i="5"/>
  <c r="AV347" i="5"/>
  <c r="AU347" i="5"/>
  <c r="AY348" i="5"/>
  <c r="AX348" i="5"/>
  <c r="AW348" i="5"/>
  <c r="AV348" i="5"/>
  <c r="AZ348" i="5" s="1"/>
  <c r="AY349" i="5"/>
  <c r="AX353" i="5"/>
  <c r="AY353" i="5"/>
  <c r="AY355" i="5"/>
  <c r="AX355" i="5"/>
  <c r="AW365" i="5"/>
  <c r="AV365" i="5"/>
  <c r="AU365" i="5"/>
  <c r="AU366" i="5"/>
  <c r="AW366" i="5"/>
  <c r="AV366" i="5"/>
  <c r="AX250" i="5"/>
  <c r="AV256" i="5"/>
  <c r="AX258" i="5"/>
  <c r="AV264" i="5"/>
  <c r="AX266" i="5"/>
  <c r="BC271" i="5"/>
  <c r="BE271" i="5" s="1"/>
  <c r="AV272" i="5"/>
  <c r="BD272" i="5"/>
  <c r="BE272" i="5" s="1"/>
  <c r="AX274" i="5"/>
  <c r="BC279" i="5"/>
  <c r="AV280" i="5"/>
  <c r="BD280" i="5"/>
  <c r="BE280" i="5" s="1"/>
  <c r="AX282" i="5"/>
  <c r="BC287" i="5"/>
  <c r="BE287" i="5" s="1"/>
  <c r="AV288" i="5"/>
  <c r="BD288" i="5"/>
  <c r="BE288" i="5" s="1"/>
  <c r="AX290" i="5"/>
  <c r="BC295" i="5"/>
  <c r="BE295" i="5" s="1"/>
  <c r="AV296" i="5"/>
  <c r="BE296" i="5"/>
  <c r="BD299" i="5"/>
  <c r="BC302" i="5"/>
  <c r="BE302" i="5"/>
  <c r="AW304" i="5"/>
  <c r="AT306" i="5"/>
  <c r="AD306" i="5" s="1"/>
  <c r="AV307" i="5"/>
  <c r="AY309" i="5"/>
  <c r="AZ309" i="5" s="1"/>
  <c r="AV311" i="5"/>
  <c r="AW311" i="5"/>
  <c r="AV313" i="5"/>
  <c r="AU313" i="5"/>
  <c r="AX314" i="5"/>
  <c r="AX315" i="5"/>
  <c r="AV317" i="5"/>
  <c r="BB317" i="5" s="1"/>
  <c r="AS322" i="5"/>
  <c r="AW323" i="5"/>
  <c r="AU323" i="5"/>
  <c r="BE340" i="5"/>
  <c r="AY351" i="5"/>
  <c r="AX351" i="5"/>
  <c r="AY352" i="5"/>
  <c r="AW353" i="5"/>
  <c r="AV353" i="5"/>
  <c r="AU353" i="5"/>
  <c r="AW355" i="5"/>
  <c r="AV355" i="5"/>
  <c r="AU355" i="5"/>
  <c r="AY356" i="5"/>
  <c r="AX356" i="5"/>
  <c r="AW356" i="5"/>
  <c r="AV356" i="5"/>
  <c r="AZ356" i="5" s="1"/>
  <c r="AV359" i="5"/>
  <c r="AS364" i="5"/>
  <c r="BE388" i="5"/>
  <c r="BD247" i="5"/>
  <c r="BE247" i="5" s="1"/>
  <c r="BC254" i="5"/>
  <c r="BD255" i="5"/>
  <c r="BE255" i="5" s="1"/>
  <c r="AU262" i="5"/>
  <c r="BC262" i="5"/>
  <c r="BE262" i="5" s="1"/>
  <c r="BD263" i="5"/>
  <c r="AU270" i="5"/>
  <c r="BC270" i="5"/>
  <c r="BE270" i="5" s="1"/>
  <c r="BD271" i="5"/>
  <c r="AU278" i="5"/>
  <c r="BC278" i="5"/>
  <c r="BE278" i="5" s="1"/>
  <c r="BD279" i="5"/>
  <c r="AU286" i="5"/>
  <c r="BC286" i="5"/>
  <c r="BD287" i="5"/>
  <c r="AS292" i="5"/>
  <c r="AU294" i="5"/>
  <c r="BC294" i="5"/>
  <c r="BD295" i="5"/>
  <c r="AS297" i="5"/>
  <c r="AW298" i="5"/>
  <c r="AZ300" i="5"/>
  <c r="AX301" i="5"/>
  <c r="BD303" i="5"/>
  <c r="BE303" i="5" s="1"/>
  <c r="BD305" i="5"/>
  <c r="BC305" i="5"/>
  <c r="BE305" i="5" s="1"/>
  <c r="AU310" i="5"/>
  <c r="AW310" i="5"/>
  <c r="BC310" i="5"/>
  <c r="BE310" i="5"/>
  <c r="AU311" i="5"/>
  <c r="AV323" i="5"/>
  <c r="AY324" i="5"/>
  <c r="AX324" i="5"/>
  <c r="BB324" i="5" s="1"/>
  <c r="AV324" i="5"/>
  <c r="AZ324" i="5" s="1"/>
  <c r="BE328" i="5"/>
  <c r="AS332" i="5"/>
  <c r="AY335" i="5"/>
  <c r="AX335" i="5"/>
  <c r="AY336" i="5"/>
  <c r="AX337" i="5"/>
  <c r="AY337" i="5"/>
  <c r="BE341" i="5"/>
  <c r="AS348" i="5"/>
  <c r="AW357" i="5"/>
  <c r="AV357" i="5"/>
  <c r="AU357" i="5"/>
  <c r="AU358" i="5"/>
  <c r="AW358" i="5"/>
  <c r="AV358" i="5"/>
  <c r="BE361" i="5"/>
  <c r="BE371" i="5"/>
  <c r="BE372" i="5"/>
  <c r="BE374" i="5"/>
  <c r="BE385" i="5"/>
  <c r="AX298" i="5"/>
  <c r="AU304" i="5"/>
  <c r="AV305" i="5"/>
  <c r="BB305" i="5" s="1"/>
  <c r="AX306" i="5"/>
  <c r="AY308" i="5"/>
  <c r="AX308" i="5"/>
  <c r="BB308" i="5"/>
  <c r="AV309" i="5"/>
  <c r="BB309" i="5" s="1"/>
  <c r="AY311" i="5"/>
  <c r="AZ315" i="5"/>
  <c r="BB315" i="5"/>
  <c r="AS315" i="5"/>
  <c r="BC318" i="5"/>
  <c r="BE318" i="5"/>
  <c r="BD318" i="5"/>
  <c r="AY320" i="5"/>
  <c r="AW337" i="5"/>
  <c r="AV337" i="5"/>
  <c r="AU337" i="5"/>
  <c r="AV351" i="5"/>
  <c r="AS356" i="5"/>
  <c r="AY377" i="5"/>
  <c r="AX377" i="5"/>
  <c r="AW377" i="5"/>
  <c r="AV377" i="5"/>
  <c r="AY378" i="5"/>
  <c r="AX378" i="5"/>
  <c r="AW378" i="5"/>
  <c r="AZ378" i="5" s="1"/>
  <c r="AX312" i="5"/>
  <c r="AX320" i="5"/>
  <c r="BC325" i="5"/>
  <c r="BE325" i="5" s="1"/>
  <c r="BD326" i="5"/>
  <c r="BE326" i="5" s="1"/>
  <c r="AW327" i="5"/>
  <c r="BE327" i="5"/>
  <c r="AX328" i="5"/>
  <c r="BC333" i="5"/>
  <c r="BE333" i="5" s="1"/>
  <c r="BD334" i="5"/>
  <c r="AW335" i="5"/>
  <c r="BE335" i="5"/>
  <c r="AX336" i="5"/>
  <c r="BC341" i="5"/>
  <c r="BD342" i="5"/>
  <c r="AW343" i="5"/>
  <c r="BE343" i="5"/>
  <c r="AX344" i="5"/>
  <c r="AZ346" i="5"/>
  <c r="BC349" i="5"/>
  <c r="BD350" i="5"/>
  <c r="AW351" i="5"/>
  <c r="BE351" i="5"/>
  <c r="AX352" i="5"/>
  <c r="BC357" i="5"/>
  <c r="BE357" i="5" s="1"/>
  <c r="BD358" i="5"/>
  <c r="BE358" i="5" s="1"/>
  <c r="AW359" i="5"/>
  <c r="BE359" i="5"/>
  <c r="AX360" i="5"/>
  <c r="BC365" i="5"/>
  <c r="BE365" i="5" s="1"/>
  <c r="BD366" i="5"/>
  <c r="AW367" i="5"/>
  <c r="BE367" i="5"/>
  <c r="AX368" i="5"/>
  <c r="AV373" i="5"/>
  <c r="BB373" i="5" s="1"/>
  <c r="BC373" i="5"/>
  <c r="BD377" i="5"/>
  <c r="AV378" i="5"/>
  <c r="BC378" i="5"/>
  <c r="BE378" i="5" s="1"/>
  <c r="AV382" i="5"/>
  <c r="AU382" i="5"/>
  <c r="AW382" i="5"/>
  <c r="BD386" i="5"/>
  <c r="AY388" i="5"/>
  <c r="AX388" i="5"/>
  <c r="BE395" i="5"/>
  <c r="BE396" i="5"/>
  <c r="BE399" i="5"/>
  <c r="AV404" i="5"/>
  <c r="AS405" i="5"/>
  <c r="AW408" i="5"/>
  <c r="BE409" i="5"/>
  <c r="BE416" i="5"/>
  <c r="AW427" i="5"/>
  <c r="AV427" i="5"/>
  <c r="AU427" i="5"/>
  <c r="AV430" i="5"/>
  <c r="AU430" i="5"/>
  <c r="AW430" i="5"/>
  <c r="AY433" i="5"/>
  <c r="AX433" i="5"/>
  <c r="BB433" i="5" s="1"/>
  <c r="AW433" i="5"/>
  <c r="AV433" i="5"/>
  <c r="AS449" i="5"/>
  <c r="AW450" i="5"/>
  <c r="AV450" i="5"/>
  <c r="AU450" i="5"/>
  <c r="AY452" i="5"/>
  <c r="AX452" i="5"/>
  <c r="AW452" i="5"/>
  <c r="AY453" i="5"/>
  <c r="AX456" i="5"/>
  <c r="AV456" i="5"/>
  <c r="AY456" i="5"/>
  <c r="BE459" i="5"/>
  <c r="BE460" i="5"/>
  <c r="BE463" i="5"/>
  <c r="AS469" i="5"/>
  <c r="BD325" i="5"/>
  <c r="AS330" i="5"/>
  <c r="BD333" i="5"/>
  <c r="BE334" i="5"/>
  <c r="AS338" i="5"/>
  <c r="BD341" i="5"/>
  <c r="BE342" i="5"/>
  <c r="AS346" i="5"/>
  <c r="BD349" i="5"/>
  <c r="BE350" i="5"/>
  <c r="AS354" i="5"/>
  <c r="BD357" i="5"/>
  <c r="AS362" i="5"/>
  <c r="BD365" i="5"/>
  <c r="BE366" i="5"/>
  <c r="AS370" i="5"/>
  <c r="AW373" i="5"/>
  <c r="BD374" i="5"/>
  <c r="AT377" i="5"/>
  <c r="AD377" i="5" s="1"/>
  <c r="BE377" i="5"/>
  <c r="AX380" i="5"/>
  <c r="AX384" i="5"/>
  <c r="AY384" i="5"/>
  <c r="BC389" i="5"/>
  <c r="BE389" i="5" s="1"/>
  <c r="BD389" i="5"/>
  <c r="AS393" i="5"/>
  <c r="BE402" i="5"/>
  <c r="BB409" i="5"/>
  <c r="AS409" i="5"/>
  <c r="AW410" i="5"/>
  <c r="AV410" i="5"/>
  <c r="AU410" i="5"/>
  <c r="AY412" i="5"/>
  <c r="AX412" i="5"/>
  <c r="AW412" i="5"/>
  <c r="AY413" i="5"/>
  <c r="AX416" i="5"/>
  <c r="AV416" i="5"/>
  <c r="AY416" i="5"/>
  <c r="BE419" i="5"/>
  <c r="BE420" i="5"/>
  <c r="BE423" i="5"/>
  <c r="BB429" i="5"/>
  <c r="AS429" i="5"/>
  <c r="BE433" i="5"/>
  <c r="AW451" i="5"/>
  <c r="AV451" i="5"/>
  <c r="AU451" i="5"/>
  <c r="AV454" i="5"/>
  <c r="AU454" i="5"/>
  <c r="AW454" i="5"/>
  <c r="AY457" i="5"/>
  <c r="AX457" i="5"/>
  <c r="BB457" i="5" s="1"/>
  <c r="AW457" i="5"/>
  <c r="AV457" i="5"/>
  <c r="BE466" i="5"/>
  <c r="AW325" i="5"/>
  <c r="BB325" i="5" s="1"/>
  <c r="AW333" i="5"/>
  <c r="BB333" i="5" s="1"/>
  <c r="AW341" i="5"/>
  <c r="AZ341" i="5" s="1"/>
  <c r="AW349" i="5"/>
  <c r="BB349" i="5" s="1"/>
  <c r="AX376" i="5"/>
  <c r="AS378" i="5"/>
  <c r="BD378" i="5"/>
  <c r="BC381" i="5"/>
  <c r="BE381" i="5" s="1"/>
  <c r="BD381" i="5"/>
  <c r="AV388" i="5"/>
  <c r="AU388" i="5"/>
  <c r="BD391" i="5"/>
  <c r="BE391" i="5" s="1"/>
  <c r="BE393" i="5"/>
  <c r="AW411" i="5"/>
  <c r="AV411" i="5"/>
  <c r="AU411" i="5"/>
  <c r="AV414" i="5"/>
  <c r="AU414" i="5"/>
  <c r="AW414" i="5"/>
  <c r="AY417" i="5"/>
  <c r="AX417" i="5"/>
  <c r="AW417" i="5"/>
  <c r="AV417" i="5"/>
  <c r="BB417" i="5" s="1"/>
  <c r="AS433" i="5"/>
  <c r="AW434" i="5"/>
  <c r="AV434" i="5"/>
  <c r="AU434" i="5"/>
  <c r="AY436" i="5"/>
  <c r="AX436" i="5"/>
  <c r="AW436" i="5"/>
  <c r="AX440" i="5"/>
  <c r="AV440" i="5"/>
  <c r="AY440" i="5"/>
  <c r="BE443" i="5"/>
  <c r="BE444" i="5"/>
  <c r="BE447" i="5"/>
  <c r="AS453" i="5"/>
  <c r="BE457" i="5"/>
  <c r="AY473" i="5"/>
  <c r="AX473" i="5"/>
  <c r="AV473" i="5"/>
  <c r="BB473" i="5" s="1"/>
  <c r="BE478" i="5"/>
  <c r="AX325" i="5"/>
  <c r="AX333" i="5"/>
  <c r="AZ333" i="5" s="1"/>
  <c r="AX341" i="5"/>
  <c r="AX349" i="5"/>
  <c r="AX357" i="5"/>
  <c r="AX365" i="5"/>
  <c r="AY373" i="5"/>
  <c r="AU381" i="5"/>
  <c r="AV381" i="5"/>
  <c r="AW384" i="5"/>
  <c r="AU384" i="5"/>
  <c r="BC384" i="5"/>
  <c r="BE384" i="5" s="1"/>
  <c r="AW386" i="5"/>
  <c r="AV386" i="5"/>
  <c r="AY389" i="5"/>
  <c r="AW389" i="5"/>
  <c r="AW391" i="5"/>
  <c r="AV391" i="5"/>
  <c r="AW394" i="5"/>
  <c r="AV394" i="5"/>
  <c r="AU394" i="5"/>
  <c r="AY396" i="5"/>
  <c r="AX396" i="5"/>
  <c r="AW396" i="5"/>
  <c r="AX400" i="5"/>
  <c r="AV400" i="5"/>
  <c r="AY400" i="5"/>
  <c r="BE403" i="5"/>
  <c r="BE404" i="5"/>
  <c r="BE407" i="5"/>
  <c r="AS413" i="5"/>
  <c r="BE417" i="5"/>
  <c r="AW435" i="5"/>
  <c r="AV435" i="5"/>
  <c r="AU435" i="5"/>
  <c r="AV438" i="5"/>
  <c r="AU438" i="5"/>
  <c r="AW438" i="5"/>
  <c r="AY441" i="5"/>
  <c r="AX441" i="5"/>
  <c r="AW441" i="5"/>
  <c r="AZ441" i="5" s="1"/>
  <c r="AV441" i="5"/>
  <c r="BB441" i="5" s="1"/>
  <c r="AS457" i="5"/>
  <c r="AW458" i="5"/>
  <c r="AV458" i="5"/>
  <c r="AU458" i="5"/>
  <c r="AY460" i="5"/>
  <c r="AX460" i="5"/>
  <c r="AW460" i="5"/>
  <c r="AX464" i="5"/>
  <c r="AY464" i="5"/>
  <c r="BE467" i="5"/>
  <c r="BE468" i="5"/>
  <c r="AY472" i="5"/>
  <c r="AX472" i="5"/>
  <c r="BC313" i="5"/>
  <c r="BE313" i="5" s="1"/>
  <c r="AV314" i="5"/>
  <c r="AZ314" i="5" s="1"/>
  <c r="BD314" i="5"/>
  <c r="BE314" i="5" s="1"/>
  <c r="AC317" i="5"/>
  <c r="BC321" i="5"/>
  <c r="AV322" i="5"/>
  <c r="AZ322" i="5" s="1"/>
  <c r="BD322" i="5"/>
  <c r="BE322" i="5" s="1"/>
  <c r="AC325" i="5"/>
  <c r="BC329" i="5"/>
  <c r="AV330" i="5"/>
  <c r="BB330" i="5" s="1"/>
  <c r="BD330" i="5"/>
  <c r="BE330" i="5" s="1"/>
  <c r="AC333" i="5"/>
  <c r="BC337" i="5"/>
  <c r="BE337" i="5" s="1"/>
  <c r="AV338" i="5"/>
  <c r="AZ338" i="5" s="1"/>
  <c r="BD338" i="5"/>
  <c r="BE338" i="5" s="1"/>
  <c r="AC341" i="5"/>
  <c r="BC345" i="5"/>
  <c r="BE345" i="5" s="1"/>
  <c r="AV346" i="5"/>
  <c r="BB346" i="5" s="1"/>
  <c r="BD346" i="5"/>
  <c r="BE346" i="5" s="1"/>
  <c r="AC349" i="5"/>
  <c r="BC353" i="5"/>
  <c r="BE353" i="5" s="1"/>
  <c r="AV354" i="5"/>
  <c r="BB354" i="5" s="1"/>
  <c r="BD354" i="5"/>
  <c r="BE354" i="5" s="1"/>
  <c r="BC361" i="5"/>
  <c r="AV362" i="5"/>
  <c r="BB362" i="5" s="1"/>
  <c r="BD362" i="5"/>
  <c r="BE362" i="5" s="1"/>
  <c r="BC369" i="5"/>
  <c r="BE369" i="5" s="1"/>
  <c r="AV370" i="5"/>
  <c r="AZ370" i="5" s="1"/>
  <c r="BD370" i="5"/>
  <c r="BE370" i="5" s="1"/>
  <c r="AC373" i="5"/>
  <c r="AU375" i="5"/>
  <c r="BC376" i="5"/>
  <c r="BE376" i="5" s="1"/>
  <c r="AU379" i="5"/>
  <c r="BE379" i="5"/>
  <c r="AS380" i="5"/>
  <c r="BC383" i="5"/>
  <c r="AU386" i="5"/>
  <c r="BE387" i="5"/>
  <c r="AU391" i="5"/>
  <c r="AX392" i="5"/>
  <c r="AY392" i="5"/>
  <c r="AW395" i="5"/>
  <c r="AV395" i="5"/>
  <c r="AU395" i="5"/>
  <c r="AV398" i="5"/>
  <c r="AU398" i="5"/>
  <c r="AW398" i="5"/>
  <c r="AY401" i="5"/>
  <c r="AX401" i="5"/>
  <c r="AW401" i="5"/>
  <c r="AV401" i="5"/>
  <c r="AZ401" i="5" s="1"/>
  <c r="AS417" i="5"/>
  <c r="AZ417" i="5"/>
  <c r="AW418" i="5"/>
  <c r="AV418" i="5"/>
  <c r="AU418" i="5"/>
  <c r="AY420" i="5"/>
  <c r="AX420" i="5"/>
  <c r="AW420" i="5"/>
  <c r="AX422" i="5"/>
  <c r="AX423" i="5"/>
  <c r="AX424" i="5"/>
  <c r="AV424" i="5"/>
  <c r="AY424" i="5"/>
  <c r="BE427" i="5"/>
  <c r="BE428" i="5"/>
  <c r="BE431" i="5"/>
  <c r="AV436" i="5"/>
  <c r="AS437" i="5"/>
  <c r="AW440" i="5"/>
  <c r="BE441" i="5"/>
  <c r="AW459" i="5"/>
  <c r="AV459" i="5"/>
  <c r="AU459" i="5"/>
  <c r="AV462" i="5"/>
  <c r="AU462" i="5"/>
  <c r="AW462" i="5"/>
  <c r="AY465" i="5"/>
  <c r="AX465" i="5"/>
  <c r="AW465" i="5"/>
  <c r="AV465" i="5"/>
  <c r="BB465" i="5" s="1"/>
  <c r="BE471" i="5"/>
  <c r="AV472" i="5"/>
  <c r="AU472" i="5"/>
  <c r="AW472" i="5"/>
  <c r="BC312" i="5"/>
  <c r="AZ317" i="5"/>
  <c r="BC320" i="5"/>
  <c r="BE320" i="5" s="1"/>
  <c r="AZ325" i="5"/>
  <c r="AU328" i="5"/>
  <c r="BC328" i="5"/>
  <c r="AU336" i="5"/>
  <c r="BC336" i="5"/>
  <c r="AU344" i="5"/>
  <c r="BC344" i="5"/>
  <c r="BE344" i="5" s="1"/>
  <c r="AZ349" i="5"/>
  <c r="AU352" i="5"/>
  <c r="BC352" i="5"/>
  <c r="BE352" i="5" s="1"/>
  <c r="AU360" i="5"/>
  <c r="BC360" i="5"/>
  <c r="BD361" i="5"/>
  <c r="AU368" i="5"/>
  <c r="BC368" i="5"/>
  <c r="BE368" i="5" s="1"/>
  <c r="BD369" i="5"/>
  <c r="AV375" i="5"/>
  <c r="BE375" i="5"/>
  <c r="BD376" i="5"/>
  <c r="AV379" i="5"/>
  <c r="AV380" i="5"/>
  <c r="AZ380" i="5" s="1"/>
  <c r="BC380" i="5"/>
  <c r="BE380" i="5" s="1"/>
  <c r="AW381" i="5"/>
  <c r="AX383" i="5"/>
  <c r="BE383" i="5"/>
  <c r="AV384" i="5"/>
  <c r="AY385" i="5"/>
  <c r="AZ385" i="5" s="1"/>
  <c r="AX385" i="5"/>
  <c r="AV385" i="5"/>
  <c r="AX386" i="5"/>
  <c r="AV396" i="5"/>
  <c r="BB397" i="5"/>
  <c r="AS397" i="5"/>
  <c r="AW400" i="5"/>
  <c r="BE401" i="5"/>
  <c r="AW419" i="5"/>
  <c r="AV419" i="5"/>
  <c r="AU419" i="5"/>
  <c r="AV422" i="5"/>
  <c r="AU422" i="5"/>
  <c r="AW422" i="5"/>
  <c r="AY425" i="5"/>
  <c r="AZ425" i="5" s="1"/>
  <c r="AX425" i="5"/>
  <c r="AW425" i="5"/>
  <c r="AV425" i="5"/>
  <c r="AS441" i="5"/>
  <c r="AW442" i="5"/>
  <c r="AV442" i="5"/>
  <c r="AU442" i="5"/>
  <c r="AY444" i="5"/>
  <c r="AX444" i="5"/>
  <c r="AW444" i="5"/>
  <c r="AX446" i="5"/>
  <c r="AX447" i="5"/>
  <c r="AX448" i="5"/>
  <c r="AV448" i="5"/>
  <c r="AY448" i="5"/>
  <c r="BE451" i="5"/>
  <c r="BE452" i="5"/>
  <c r="BE455" i="5"/>
  <c r="AV460" i="5"/>
  <c r="BB461" i="5"/>
  <c r="AS461" i="5"/>
  <c r="AW464" i="5"/>
  <c r="BE465" i="5"/>
  <c r="AX470" i="5"/>
  <c r="AY488" i="5"/>
  <c r="AX488" i="5"/>
  <c r="AW488" i="5"/>
  <c r="AX322" i="5"/>
  <c r="AU327" i="5"/>
  <c r="AV328" i="5"/>
  <c r="AX330" i="5"/>
  <c r="AU335" i="5"/>
  <c r="AV336" i="5"/>
  <c r="AX338" i="5"/>
  <c r="AU343" i="5"/>
  <c r="AV344" i="5"/>
  <c r="AX346" i="5"/>
  <c r="AU351" i="5"/>
  <c r="AV352" i="5"/>
  <c r="AX354" i="5"/>
  <c r="AU359" i="5"/>
  <c r="AV360" i="5"/>
  <c r="BD360" i="5"/>
  <c r="BE360" i="5" s="1"/>
  <c r="AX362" i="5"/>
  <c r="AZ362" i="5" s="1"/>
  <c r="AU367" i="5"/>
  <c r="AV368" i="5"/>
  <c r="BD368" i="5"/>
  <c r="AX370" i="5"/>
  <c r="BB370" i="5" s="1"/>
  <c r="BD373" i="5"/>
  <c r="AV374" i="5"/>
  <c r="AZ374" i="5" s="1"/>
  <c r="AX375" i="5"/>
  <c r="AW380" i="5"/>
  <c r="BB380" i="5" s="1"/>
  <c r="AX387" i="5"/>
  <c r="AT389" i="5"/>
  <c r="AD389" i="5" s="1"/>
  <c r="AC389" i="5"/>
  <c r="AX390" i="5"/>
  <c r="AW392" i="5"/>
  <c r="BB401" i="5"/>
  <c r="AS401" i="5"/>
  <c r="AW402" i="5"/>
  <c r="AV402" i="5"/>
  <c r="AU402" i="5"/>
  <c r="AY404" i="5"/>
  <c r="AX404" i="5"/>
  <c r="AW404" i="5"/>
  <c r="AY405" i="5"/>
  <c r="AX406" i="5"/>
  <c r="AX407" i="5"/>
  <c r="AX408" i="5"/>
  <c r="AV408" i="5"/>
  <c r="AY408" i="5"/>
  <c r="BE411" i="5"/>
  <c r="BE412" i="5"/>
  <c r="BE415" i="5"/>
  <c r="AV420" i="5"/>
  <c r="AS421" i="5"/>
  <c r="AW424" i="5"/>
  <c r="BE425" i="5"/>
  <c r="BE432" i="5"/>
  <c r="AW443" i="5"/>
  <c r="AV443" i="5"/>
  <c r="AU443" i="5"/>
  <c r="AV446" i="5"/>
  <c r="AU446" i="5"/>
  <c r="AW446" i="5"/>
  <c r="AY449" i="5"/>
  <c r="AX449" i="5"/>
  <c r="AW449" i="5"/>
  <c r="AV449" i="5"/>
  <c r="BB449" i="5" s="1"/>
  <c r="AS465" i="5"/>
  <c r="AW466" i="5"/>
  <c r="AV466" i="5"/>
  <c r="AU466" i="5"/>
  <c r="AY468" i="5"/>
  <c r="AX468" i="5"/>
  <c r="AW468" i="5"/>
  <c r="AY469" i="5"/>
  <c r="AV470" i="5"/>
  <c r="AU470" i="5"/>
  <c r="AW470" i="5"/>
  <c r="BE373" i="5"/>
  <c r="BC374" i="5"/>
  <c r="BB378" i="5"/>
  <c r="AY380" i="5"/>
  <c r="BD382" i="5"/>
  <c r="BC382" i="5"/>
  <c r="BE382" i="5"/>
  <c r="AS385" i="5"/>
  <c r="BC386" i="5"/>
  <c r="BE386" i="5" s="1"/>
  <c r="AW387" i="5"/>
  <c r="AU387" i="5"/>
  <c r="AX389" i="5"/>
  <c r="AV390" i="5"/>
  <c r="AU390" i="5"/>
  <c r="AW390" i="5"/>
  <c r="AY393" i="5"/>
  <c r="AX393" i="5"/>
  <c r="AW393" i="5"/>
  <c r="AV393" i="5"/>
  <c r="BB393" i="5" s="1"/>
  <c r="AW403" i="5"/>
  <c r="AV403" i="5"/>
  <c r="AU403" i="5"/>
  <c r="AV406" i="5"/>
  <c r="AU406" i="5"/>
  <c r="AW406" i="5"/>
  <c r="AY409" i="5"/>
  <c r="AX409" i="5"/>
  <c r="AW409" i="5"/>
  <c r="AV409" i="5"/>
  <c r="AZ409" i="5" s="1"/>
  <c r="BB425" i="5"/>
  <c r="AS425" i="5"/>
  <c r="AW426" i="5"/>
  <c r="AV426" i="5"/>
  <c r="AU426" i="5"/>
  <c r="AY428" i="5"/>
  <c r="AX428" i="5"/>
  <c r="AW428" i="5"/>
  <c r="AY429" i="5"/>
  <c r="AX430" i="5"/>
  <c r="AX431" i="5"/>
  <c r="AX432" i="5"/>
  <c r="AV432" i="5"/>
  <c r="AY432" i="5"/>
  <c r="BE435" i="5"/>
  <c r="BE436" i="5"/>
  <c r="BE439" i="5"/>
  <c r="AV444" i="5"/>
  <c r="AS445" i="5"/>
  <c r="AW448" i="5"/>
  <c r="BE449" i="5"/>
  <c r="AW467" i="5"/>
  <c r="AV467" i="5"/>
  <c r="AU467" i="5"/>
  <c r="BE477" i="5"/>
  <c r="AY496" i="5"/>
  <c r="AX496" i="5"/>
  <c r="AW496" i="5"/>
  <c r="AV389" i="5"/>
  <c r="BB389" i="5" s="1"/>
  <c r="AU396" i="5"/>
  <c r="AV397" i="5"/>
  <c r="AZ397" i="5" s="1"/>
  <c r="BD397" i="5"/>
  <c r="AU404" i="5"/>
  <c r="AV405" i="5"/>
  <c r="BB405" i="5" s="1"/>
  <c r="BD405" i="5"/>
  <c r="BE405" i="5" s="1"/>
  <c r="AU412" i="5"/>
  <c r="AV413" i="5"/>
  <c r="BB413" i="5" s="1"/>
  <c r="BD413" i="5"/>
  <c r="BE413" i="5" s="1"/>
  <c r="AU420" i="5"/>
  <c r="AV421" i="5"/>
  <c r="BB421" i="5" s="1"/>
  <c r="BD421" i="5"/>
  <c r="BE421" i="5" s="1"/>
  <c r="AU428" i="5"/>
  <c r="AV429" i="5"/>
  <c r="AZ429" i="5" s="1"/>
  <c r="BD429" i="5"/>
  <c r="AU436" i="5"/>
  <c r="AV437" i="5"/>
  <c r="BB437" i="5" s="1"/>
  <c r="BD437" i="5"/>
  <c r="BE437" i="5" s="1"/>
  <c r="AU444" i="5"/>
  <c r="AV445" i="5"/>
  <c r="BB445" i="5" s="1"/>
  <c r="BD445" i="5"/>
  <c r="BE445" i="5" s="1"/>
  <c r="AU452" i="5"/>
  <c r="AV453" i="5"/>
  <c r="BB453" i="5" s="1"/>
  <c r="BD453" i="5"/>
  <c r="BE453" i="5" s="1"/>
  <c r="AU460" i="5"/>
  <c r="AV461" i="5"/>
  <c r="AZ461" i="5" s="1"/>
  <c r="BD461" i="5"/>
  <c r="AU468" i="5"/>
  <c r="AV469" i="5"/>
  <c r="BB469" i="5" s="1"/>
  <c r="BD469" i="5"/>
  <c r="BE469" i="5" s="1"/>
  <c r="AC473" i="5"/>
  <c r="BD473" i="5"/>
  <c r="BE473" i="5" s="1"/>
  <c r="AX475" i="5"/>
  <c r="AX476" i="5"/>
  <c r="AY476" i="5"/>
  <c r="AY477" i="5"/>
  <c r="BB477" i="5" s="1"/>
  <c r="AX477" i="5"/>
  <c r="AZ477" i="5" s="1"/>
  <c r="BD479" i="5"/>
  <c r="BD480" i="5"/>
  <c r="BC480" i="5"/>
  <c r="BE480" i="5" s="1"/>
  <c r="AU481" i="5"/>
  <c r="AW481" i="5"/>
  <c r="AV481" i="5"/>
  <c r="AW484" i="5"/>
  <c r="BE485" i="5"/>
  <c r="AY486" i="5"/>
  <c r="AX486" i="5"/>
  <c r="AW492" i="5"/>
  <c r="BE493" i="5"/>
  <c r="AY494" i="5"/>
  <c r="AX494" i="5"/>
  <c r="BB501" i="5"/>
  <c r="BE501" i="5"/>
  <c r="AY502" i="5"/>
  <c r="AX502" i="5"/>
  <c r="AY519" i="5"/>
  <c r="AX519" i="5"/>
  <c r="BE530" i="5"/>
  <c r="AU531" i="5"/>
  <c r="AV531" i="5"/>
  <c r="AW531" i="5"/>
  <c r="AY538" i="5"/>
  <c r="AX538" i="5"/>
  <c r="AY539" i="5"/>
  <c r="AX539" i="5"/>
  <c r="BB539" i="5" s="1"/>
  <c r="AW539" i="5"/>
  <c r="AV539" i="5"/>
  <c r="AV540" i="5"/>
  <c r="AU540" i="5"/>
  <c r="AW540" i="5"/>
  <c r="AW397" i="5"/>
  <c r="BE397" i="5"/>
  <c r="AW405" i="5"/>
  <c r="AW413" i="5"/>
  <c r="AW421" i="5"/>
  <c r="AW429" i="5"/>
  <c r="BE429" i="5"/>
  <c r="AW437" i="5"/>
  <c r="AW445" i="5"/>
  <c r="AW453" i="5"/>
  <c r="AW461" i="5"/>
  <c r="BE461" i="5"/>
  <c r="AW469" i="5"/>
  <c r="BE479" i="5"/>
  <c r="BD482" i="5"/>
  <c r="BE484" i="5"/>
  <c r="BE492" i="5"/>
  <c r="AX500" i="5"/>
  <c r="AY500" i="5"/>
  <c r="AW502" i="5"/>
  <c r="AV502" i="5"/>
  <c r="AU502" i="5"/>
  <c r="AY503" i="5"/>
  <c r="AX503" i="5"/>
  <c r="AY504" i="5"/>
  <c r="AU505" i="5"/>
  <c r="AW505" i="5"/>
  <c r="AV505" i="5"/>
  <c r="BE509" i="5"/>
  <c r="BE518" i="5"/>
  <c r="AW519" i="5"/>
  <c r="AV519" i="5"/>
  <c r="AU519" i="5"/>
  <c r="AU521" i="5"/>
  <c r="AW521" i="5"/>
  <c r="AV521" i="5"/>
  <c r="BE528" i="5"/>
  <c r="AV538" i="5"/>
  <c r="AX397" i="5"/>
  <c r="AX405" i="5"/>
  <c r="AX413" i="5"/>
  <c r="AX421" i="5"/>
  <c r="AX429" i="5"/>
  <c r="AX437" i="5"/>
  <c r="AX445" i="5"/>
  <c r="AX453" i="5"/>
  <c r="AX461" i="5"/>
  <c r="AX469" i="5"/>
  <c r="AV474" i="5"/>
  <c r="AU474" i="5"/>
  <c r="AW474" i="5"/>
  <c r="BD474" i="5"/>
  <c r="BC474" i="5"/>
  <c r="BE474" i="5" s="1"/>
  <c r="AW475" i="5"/>
  <c r="AV475" i="5"/>
  <c r="AS479" i="5"/>
  <c r="AV480" i="5"/>
  <c r="AU480" i="5"/>
  <c r="AT484" i="5"/>
  <c r="AD484" i="5" s="1"/>
  <c r="AU486" i="5"/>
  <c r="AU489" i="5"/>
  <c r="AW489" i="5"/>
  <c r="AV489" i="5"/>
  <c r="AT492" i="5"/>
  <c r="AD492" i="5" s="1"/>
  <c r="AU494" i="5"/>
  <c r="AU497" i="5"/>
  <c r="AW497" i="5"/>
  <c r="AV497" i="5"/>
  <c r="BE502" i="5"/>
  <c r="AW503" i="5"/>
  <c r="AV503" i="5"/>
  <c r="AU503" i="5"/>
  <c r="AW504" i="5"/>
  <c r="AV504" i="5"/>
  <c r="AU504" i="5"/>
  <c r="AY510" i="5"/>
  <c r="AX510" i="5"/>
  <c r="AY517" i="5"/>
  <c r="AX517" i="5"/>
  <c r="AW517" i="5"/>
  <c r="AV517" i="5"/>
  <c r="AZ517" i="5" s="1"/>
  <c r="AW520" i="5"/>
  <c r="AV520" i="5"/>
  <c r="AU520" i="5"/>
  <c r="AW525" i="5"/>
  <c r="AV525" i="5"/>
  <c r="AU525" i="5"/>
  <c r="BD394" i="5"/>
  <c r="BE394" i="5" s="1"/>
  <c r="BD402" i="5"/>
  <c r="BD410" i="5"/>
  <c r="BE410" i="5" s="1"/>
  <c r="BD418" i="5"/>
  <c r="BE418" i="5" s="1"/>
  <c r="BD426" i="5"/>
  <c r="BE426" i="5" s="1"/>
  <c r="BD434" i="5"/>
  <c r="BE434" i="5" s="1"/>
  <c r="BD442" i="5"/>
  <c r="BE442" i="5" s="1"/>
  <c r="BD450" i="5"/>
  <c r="BE450" i="5" s="1"/>
  <c r="BD458" i="5"/>
  <c r="BE458" i="5" s="1"/>
  <c r="BD466" i="5"/>
  <c r="AU471" i="5"/>
  <c r="AW473" i="5"/>
  <c r="BE475" i="5"/>
  <c r="AU478" i="5"/>
  <c r="AV479" i="5"/>
  <c r="AZ479" i="5" s="1"/>
  <c r="AW480" i="5"/>
  <c r="AY485" i="5"/>
  <c r="AX485" i="5"/>
  <c r="AW485" i="5"/>
  <c r="AZ485" i="5" s="1"/>
  <c r="AV485" i="5"/>
  <c r="AV486" i="5"/>
  <c r="AY487" i="5"/>
  <c r="AX487" i="5"/>
  <c r="AX490" i="5"/>
  <c r="AZ492" i="5"/>
  <c r="AY493" i="5"/>
  <c r="AZ493" i="5" s="1"/>
  <c r="AX493" i="5"/>
  <c r="AW493" i="5"/>
  <c r="AV493" i="5"/>
  <c r="AV494" i="5"/>
  <c r="AY495" i="5"/>
  <c r="AX495" i="5"/>
  <c r="AV498" i="5"/>
  <c r="AU498" i="5"/>
  <c r="AW498" i="5"/>
  <c r="AW500" i="5"/>
  <c r="BE500" i="5"/>
  <c r="AW510" i="5"/>
  <c r="AV510" i="5"/>
  <c r="AU510" i="5"/>
  <c r="AY511" i="5"/>
  <c r="AX511" i="5"/>
  <c r="AU513" i="5"/>
  <c r="AW513" i="5"/>
  <c r="AV513" i="5"/>
  <c r="AY533" i="5"/>
  <c r="AU392" i="5"/>
  <c r="BC392" i="5"/>
  <c r="BE392" i="5" s="1"/>
  <c r="AU400" i="5"/>
  <c r="BC400" i="5"/>
  <c r="BE400" i="5" s="1"/>
  <c r="AU408" i="5"/>
  <c r="BC408" i="5"/>
  <c r="BE408" i="5" s="1"/>
  <c r="AU416" i="5"/>
  <c r="BC416" i="5"/>
  <c r="AU424" i="5"/>
  <c r="BC424" i="5"/>
  <c r="BE424" i="5" s="1"/>
  <c r="AU432" i="5"/>
  <c r="BC432" i="5"/>
  <c r="AU440" i="5"/>
  <c r="BC440" i="5"/>
  <c r="BE440" i="5" s="1"/>
  <c r="AU448" i="5"/>
  <c r="BC448" i="5"/>
  <c r="BE448" i="5" s="1"/>
  <c r="AU456" i="5"/>
  <c r="BC456" i="5"/>
  <c r="BE456" i="5" s="1"/>
  <c r="AU464" i="5"/>
  <c r="BC464" i="5"/>
  <c r="BE464" i="5" s="1"/>
  <c r="AV471" i="5"/>
  <c r="BE476" i="5"/>
  <c r="AS477" i="5"/>
  <c r="AV478" i="5"/>
  <c r="AW479" i="5"/>
  <c r="AV482" i="5"/>
  <c r="AU482" i="5"/>
  <c r="AW482" i="5"/>
  <c r="BE486" i="5"/>
  <c r="AS487" i="5"/>
  <c r="BD488" i="5"/>
  <c r="BC488" i="5"/>
  <c r="BE488" i="5" s="1"/>
  <c r="BE494" i="5"/>
  <c r="AS495" i="5"/>
  <c r="AZ495" i="5"/>
  <c r="BD496" i="5"/>
  <c r="BC496" i="5"/>
  <c r="BE496" i="5" s="1"/>
  <c r="BE504" i="5"/>
  <c r="AX508" i="5"/>
  <c r="AY508" i="5"/>
  <c r="BE508" i="5"/>
  <c r="BE510" i="5"/>
  <c r="AW511" i="5"/>
  <c r="AV511" i="5"/>
  <c r="AU511" i="5"/>
  <c r="AW512" i="5"/>
  <c r="AV512" i="5"/>
  <c r="AU512" i="5"/>
  <c r="BE517" i="5"/>
  <c r="BE519" i="5"/>
  <c r="AC543" i="5"/>
  <c r="AT543" i="5"/>
  <c r="AD543" i="5" s="1"/>
  <c r="AT551" i="5"/>
  <c r="AD551" i="5" s="1"/>
  <c r="AC551" i="5"/>
  <c r="AX394" i="5"/>
  <c r="AU399" i="5"/>
  <c r="AX402" i="5"/>
  <c r="AU407" i="5"/>
  <c r="AX410" i="5"/>
  <c r="AU415" i="5"/>
  <c r="AX418" i="5"/>
  <c r="AU423" i="5"/>
  <c r="AX426" i="5"/>
  <c r="AU431" i="5"/>
  <c r="AX434" i="5"/>
  <c r="AU439" i="5"/>
  <c r="AX442" i="5"/>
  <c r="AU447" i="5"/>
  <c r="AX450" i="5"/>
  <c r="AU455" i="5"/>
  <c r="AX458" i="5"/>
  <c r="AU463" i="5"/>
  <c r="AV464" i="5"/>
  <c r="AX466" i="5"/>
  <c r="BC472" i="5"/>
  <c r="BE472" i="5" s="1"/>
  <c r="AU475" i="5"/>
  <c r="AU476" i="5"/>
  <c r="AX479" i="5"/>
  <c r="BC481" i="5"/>
  <c r="BE481" i="5" s="1"/>
  <c r="BD481" i="5"/>
  <c r="AV490" i="5"/>
  <c r="AU490" i="5"/>
  <c r="AW490" i="5"/>
  <c r="AY501" i="5"/>
  <c r="AX501" i="5"/>
  <c r="AW501" i="5"/>
  <c r="AV501" i="5"/>
  <c r="BE503" i="5"/>
  <c r="BB517" i="5"/>
  <c r="AY518" i="5"/>
  <c r="AX518" i="5"/>
  <c r="AW518" i="5"/>
  <c r="AV518" i="5"/>
  <c r="AZ518" i="5" s="1"/>
  <c r="BE527" i="5"/>
  <c r="AY529" i="5"/>
  <c r="AX529" i="5"/>
  <c r="AW529" i="5"/>
  <c r="AV529" i="5"/>
  <c r="AZ529" i="5" s="1"/>
  <c r="AY532" i="5"/>
  <c r="AX532" i="5"/>
  <c r="BE537" i="5"/>
  <c r="BE538" i="5"/>
  <c r="BC390" i="5"/>
  <c r="BE390" i="5" s="1"/>
  <c r="BC398" i="5"/>
  <c r="BE398" i="5" s="1"/>
  <c r="AV399" i="5"/>
  <c r="BC406" i="5"/>
  <c r="BE406" i="5" s="1"/>
  <c r="AV407" i="5"/>
  <c r="BC414" i="5"/>
  <c r="BE414" i="5" s="1"/>
  <c r="AV415" i="5"/>
  <c r="BC422" i="5"/>
  <c r="BE422" i="5" s="1"/>
  <c r="AV423" i="5"/>
  <c r="BC430" i="5"/>
  <c r="BE430" i="5" s="1"/>
  <c r="AV431" i="5"/>
  <c r="BC438" i="5"/>
  <c r="BE438" i="5" s="1"/>
  <c r="AV439" i="5"/>
  <c r="BC446" i="5"/>
  <c r="BE446" i="5" s="1"/>
  <c r="AV447" i="5"/>
  <c r="BC454" i="5"/>
  <c r="BE454" i="5" s="1"/>
  <c r="AV455" i="5"/>
  <c r="BC462" i="5"/>
  <c r="BE462" i="5" s="1"/>
  <c r="AV463" i="5"/>
  <c r="BC470" i="5"/>
  <c r="BE470" i="5" s="1"/>
  <c r="AV476" i="5"/>
  <c r="AX478" i="5"/>
  <c r="AX484" i="5"/>
  <c r="AV484" i="5"/>
  <c r="AY484" i="5"/>
  <c r="AW487" i="5"/>
  <c r="BB487" i="5" s="1"/>
  <c r="BC489" i="5"/>
  <c r="BE489" i="5" s="1"/>
  <c r="BD489" i="5"/>
  <c r="AX492" i="5"/>
  <c r="AV492" i="5"/>
  <c r="BB492" i="5" s="1"/>
  <c r="AY492" i="5"/>
  <c r="AW495" i="5"/>
  <c r="BB495" i="5" s="1"/>
  <c r="BD498" i="5"/>
  <c r="BE499" i="5"/>
  <c r="AX506" i="5"/>
  <c r="AW508" i="5"/>
  <c r="BE512" i="5"/>
  <c r="AV532" i="5"/>
  <c r="AU532" i="5"/>
  <c r="AW532" i="5"/>
  <c r="BE536" i="5"/>
  <c r="AU541" i="5"/>
  <c r="AW541" i="5"/>
  <c r="AV541" i="5"/>
  <c r="BB545" i="5"/>
  <c r="BE545" i="5"/>
  <c r="AW483" i="5"/>
  <c r="AV483" i="5"/>
  <c r="AU483" i="5"/>
  <c r="AS485" i="5"/>
  <c r="AV488" i="5"/>
  <c r="AU488" i="5"/>
  <c r="AW491" i="5"/>
  <c r="AV491" i="5"/>
  <c r="AU491" i="5"/>
  <c r="AS493" i="5"/>
  <c r="AV496" i="5"/>
  <c r="AU496" i="5"/>
  <c r="AY509" i="5"/>
  <c r="AX509" i="5"/>
  <c r="AW509" i="5"/>
  <c r="AV509" i="5"/>
  <c r="AZ509" i="5" s="1"/>
  <c r="BE511" i="5"/>
  <c r="AX515" i="5"/>
  <c r="AX516" i="5"/>
  <c r="BE516" i="5"/>
  <c r="AY540" i="5"/>
  <c r="AX540" i="5"/>
  <c r="BE482" i="5"/>
  <c r="BD497" i="5"/>
  <c r="AZ501" i="5"/>
  <c r="BC504" i="5"/>
  <c r="BD505" i="5"/>
  <c r="AW506" i="5"/>
  <c r="BE506" i="5"/>
  <c r="BC512" i="5"/>
  <c r="BD513" i="5"/>
  <c r="BE513" i="5" s="1"/>
  <c r="AW514" i="5"/>
  <c r="AS518" i="5"/>
  <c r="BC520" i="5"/>
  <c r="BE520" i="5" s="1"/>
  <c r="BD521" i="5"/>
  <c r="AW522" i="5"/>
  <c r="AY524" i="5"/>
  <c r="AS526" i="5"/>
  <c r="BC526" i="5"/>
  <c r="AW528" i="5"/>
  <c r="AS529" i="5"/>
  <c r="BD529" i="5"/>
  <c r="AY534" i="5"/>
  <c r="AW536" i="5"/>
  <c r="AW537" i="5"/>
  <c r="AW538" i="5"/>
  <c r="BE542" i="5"/>
  <c r="BD543" i="5"/>
  <c r="BE543" i="5" s="1"/>
  <c r="AX546" i="5"/>
  <c r="BE548" i="5"/>
  <c r="BD548" i="5"/>
  <c r="BC548" i="5"/>
  <c r="AW554" i="5"/>
  <c r="AV554" i="5"/>
  <c r="AU554" i="5"/>
  <c r="AW555" i="5"/>
  <c r="AV555" i="5"/>
  <c r="AU555" i="5"/>
  <c r="AU557" i="5"/>
  <c r="AW557" i="5"/>
  <c r="AV557" i="5"/>
  <c r="AX560" i="5"/>
  <c r="AY560" i="5"/>
  <c r="BD562" i="5"/>
  <c r="BC562" i="5"/>
  <c r="BE562" i="5" s="1"/>
  <c r="BC563" i="5"/>
  <c r="AY567" i="5"/>
  <c r="AX567" i="5"/>
  <c r="BE567" i="5"/>
  <c r="AY580" i="5"/>
  <c r="AU581" i="5"/>
  <c r="AW581" i="5"/>
  <c r="AV581" i="5"/>
  <c r="AW593" i="5"/>
  <c r="AV593" i="5"/>
  <c r="AU593" i="5"/>
  <c r="AZ594" i="5"/>
  <c r="BE601" i="5"/>
  <c r="AU602" i="5"/>
  <c r="AW602" i="5"/>
  <c r="AV602" i="5"/>
  <c r="BE606" i="5"/>
  <c r="BE497" i="5"/>
  <c r="AS501" i="5"/>
  <c r="BD504" i="5"/>
  <c r="BE505" i="5"/>
  <c r="AS509" i="5"/>
  <c r="BD512" i="5"/>
  <c r="AS517" i="5"/>
  <c r="BB518" i="5"/>
  <c r="BD520" i="5"/>
  <c r="BE521" i="5"/>
  <c r="AC523" i="5"/>
  <c r="BB523" i="5"/>
  <c r="BD523" i="5"/>
  <c r="AX525" i="5"/>
  <c r="BE529" i="5"/>
  <c r="AX531" i="5"/>
  <c r="BD532" i="5"/>
  <c r="BC532" i="5"/>
  <c r="BE532" i="5" s="1"/>
  <c r="AW533" i="5"/>
  <c r="AZ533" i="5" s="1"/>
  <c r="AV533" i="5"/>
  <c r="BB533" i="5" s="1"/>
  <c r="AX537" i="5"/>
  <c r="AV542" i="5"/>
  <c r="AU542" i="5"/>
  <c r="AW542" i="5"/>
  <c r="BD542" i="5"/>
  <c r="BC542" i="5"/>
  <c r="AS545" i="5"/>
  <c r="AV547" i="5"/>
  <c r="AU547" i="5"/>
  <c r="BC549" i="5"/>
  <c r="AX552" i="5"/>
  <c r="AY552" i="5"/>
  <c r="AW556" i="5"/>
  <c r="AV556" i="5"/>
  <c r="AU556" i="5"/>
  <c r="BB559" i="5"/>
  <c r="AS559" i="5"/>
  <c r="AW560" i="5"/>
  <c r="AU560" i="5"/>
  <c r="BE560" i="5"/>
  <c r="AY561" i="5"/>
  <c r="AX561" i="5"/>
  <c r="BD563" i="5"/>
  <c r="BE563" i="5" s="1"/>
  <c r="AY571" i="5"/>
  <c r="AX571" i="5"/>
  <c r="BE576" i="5"/>
  <c r="AY577" i="5"/>
  <c r="AX577" i="5"/>
  <c r="AY579" i="5"/>
  <c r="AX579" i="5"/>
  <c r="AU589" i="5"/>
  <c r="AW589" i="5"/>
  <c r="AV589" i="5"/>
  <c r="BE592" i="5"/>
  <c r="BE523" i="5"/>
  <c r="BE526" i="5"/>
  <c r="AY528" i="5"/>
  <c r="AY535" i="5"/>
  <c r="AX535" i="5"/>
  <c r="AX536" i="5"/>
  <c r="AY536" i="5"/>
  <c r="BC541" i="5"/>
  <c r="BE541" i="5"/>
  <c r="BD541" i="5"/>
  <c r="AX544" i="5"/>
  <c r="AY544" i="5"/>
  <c r="AW552" i="5"/>
  <c r="AU552" i="5"/>
  <c r="AV561" i="5"/>
  <c r="AU561" i="5"/>
  <c r="AY566" i="5"/>
  <c r="AX566" i="5"/>
  <c r="AX568" i="5"/>
  <c r="AY568" i="5"/>
  <c r="BE568" i="5"/>
  <c r="AY569" i="5"/>
  <c r="AX569" i="5"/>
  <c r="AW571" i="5"/>
  <c r="AV571" i="5"/>
  <c r="AU571" i="5"/>
  <c r="AW577" i="5"/>
  <c r="AV577" i="5"/>
  <c r="AU577" i="5"/>
  <c r="AW579" i="5"/>
  <c r="AV579" i="5"/>
  <c r="AU579" i="5"/>
  <c r="BE584" i="5"/>
  <c r="AY585" i="5"/>
  <c r="AX585" i="5"/>
  <c r="AY587" i="5"/>
  <c r="AX587" i="5"/>
  <c r="BE609" i="5"/>
  <c r="AX504" i="5"/>
  <c r="AX512" i="5"/>
  <c r="AX520" i="5"/>
  <c r="AV524" i="5"/>
  <c r="AU524" i="5"/>
  <c r="AS530" i="5"/>
  <c r="BE533" i="5"/>
  <c r="BD533" i="5"/>
  <c r="AW544" i="5"/>
  <c r="AU544" i="5"/>
  <c r="BE554" i="5"/>
  <c r="BD554" i="5"/>
  <c r="BC554" i="5"/>
  <c r="AW568" i="5"/>
  <c r="AV568" i="5"/>
  <c r="AU568" i="5"/>
  <c r="AW569" i="5"/>
  <c r="AV569" i="5"/>
  <c r="AU569" i="5"/>
  <c r="AY575" i="5"/>
  <c r="AX575" i="5"/>
  <c r="AW585" i="5"/>
  <c r="AV585" i="5"/>
  <c r="AU585" i="5"/>
  <c r="AW587" i="5"/>
  <c r="AV587" i="5"/>
  <c r="AU587" i="5"/>
  <c r="BE599" i="5"/>
  <c r="BE611" i="5"/>
  <c r="BE616" i="5"/>
  <c r="AV530" i="5"/>
  <c r="BB530" i="5" s="1"/>
  <c r="AW535" i="5"/>
  <c r="AY543" i="5"/>
  <c r="AX543" i="5"/>
  <c r="BE546" i="5"/>
  <c r="AW548" i="5"/>
  <c r="AV548" i="5"/>
  <c r="AU548" i="5"/>
  <c r="AX549" i="5"/>
  <c r="AV552" i="5"/>
  <c r="BE552" i="5"/>
  <c r="AY553" i="5"/>
  <c r="AX553" i="5"/>
  <c r="BE555" i="5"/>
  <c r="BD555" i="5"/>
  <c r="AX565" i="5"/>
  <c r="AV566" i="5"/>
  <c r="AW570" i="5"/>
  <c r="AV570" i="5"/>
  <c r="AU570" i="5"/>
  <c r="AW578" i="5"/>
  <c r="AV578" i="5"/>
  <c r="AU578" i="5"/>
  <c r="AY583" i="5"/>
  <c r="AX583" i="5"/>
  <c r="BE583" i="5"/>
  <c r="BE600" i="5"/>
  <c r="AY603" i="5"/>
  <c r="AX603" i="5"/>
  <c r="AW603" i="5"/>
  <c r="AU499" i="5"/>
  <c r="AV500" i="5"/>
  <c r="BB500" i="5" s="1"/>
  <c r="AU507" i="5"/>
  <c r="AV508" i="5"/>
  <c r="BB508" i="5" s="1"/>
  <c r="AU515" i="5"/>
  <c r="AV516" i="5"/>
  <c r="BB516" i="5" s="1"/>
  <c r="BD524" i="5"/>
  <c r="BC524" i="5"/>
  <c r="BE524" i="5" s="1"/>
  <c r="AX526" i="5"/>
  <c r="AZ526" i="5"/>
  <c r="AV527" i="5"/>
  <c r="BE534" i="5"/>
  <c r="BD535" i="5"/>
  <c r="BE535" i="5" s="1"/>
  <c r="BD540" i="5"/>
  <c r="BC540" i="5"/>
  <c r="AW546" i="5"/>
  <c r="AX548" i="5"/>
  <c r="AU549" i="5"/>
  <c r="AW549" i="5"/>
  <c r="AV549" i="5"/>
  <c r="AY550" i="5"/>
  <c r="AX550" i="5"/>
  <c r="AV553" i="5"/>
  <c r="AU553" i="5"/>
  <c r="AW562" i="5"/>
  <c r="AV562" i="5"/>
  <c r="AU562" i="5"/>
  <c r="AW563" i="5"/>
  <c r="AV563" i="5"/>
  <c r="AU563" i="5"/>
  <c r="AU565" i="5"/>
  <c r="AW565" i="5"/>
  <c r="AV565" i="5"/>
  <c r="BE571" i="5"/>
  <c r="AX574" i="5"/>
  <c r="AW575" i="5"/>
  <c r="AX576" i="5"/>
  <c r="AW576" i="5"/>
  <c r="AZ576" i="5" s="1"/>
  <c r="AV576" i="5"/>
  <c r="AY576" i="5"/>
  <c r="BE579" i="5"/>
  <c r="AW586" i="5"/>
  <c r="AV586" i="5"/>
  <c r="AU586" i="5"/>
  <c r="AY591" i="5"/>
  <c r="AX591" i="5"/>
  <c r="AW591" i="5"/>
  <c r="AV591" i="5"/>
  <c r="AZ591" i="5" s="1"/>
  <c r="BB608" i="5"/>
  <c r="BD475" i="5"/>
  <c r="BC482" i="5"/>
  <c r="BD483" i="5"/>
  <c r="BE483" i="5" s="1"/>
  <c r="BC490" i="5"/>
  <c r="BE490" i="5" s="1"/>
  <c r="BD491" i="5"/>
  <c r="BE491" i="5" s="1"/>
  <c r="BC498" i="5"/>
  <c r="BE498" i="5" s="1"/>
  <c r="AV499" i="5"/>
  <c r="BD499" i="5"/>
  <c r="AU506" i="5"/>
  <c r="BC506" i="5"/>
  <c r="AV507" i="5"/>
  <c r="BD507" i="5"/>
  <c r="BE507" i="5" s="1"/>
  <c r="AU514" i="5"/>
  <c r="BC514" i="5"/>
  <c r="BE514" i="5" s="1"/>
  <c r="AV515" i="5"/>
  <c r="BD515" i="5"/>
  <c r="BE515" i="5" s="1"/>
  <c r="AU522" i="5"/>
  <c r="BC522" i="5"/>
  <c r="BE522" i="5" s="1"/>
  <c r="AW524" i="5"/>
  <c r="AU528" i="5"/>
  <c r="AX530" i="5"/>
  <c r="AU534" i="5"/>
  <c r="AU536" i="5"/>
  <c r="AU537" i="5"/>
  <c r="AU538" i="5"/>
  <c r="AX541" i="5"/>
  <c r="AW543" i="5"/>
  <c r="AV543" i="5"/>
  <c r="AV544" i="5"/>
  <c r="BE544" i="5"/>
  <c r="AY545" i="5"/>
  <c r="AX545" i="5"/>
  <c r="AZ545" i="5" s="1"/>
  <c r="AU546" i="5"/>
  <c r="BC547" i="5"/>
  <c r="BE547" i="5" s="1"/>
  <c r="AY551" i="5"/>
  <c r="AX551" i="5"/>
  <c r="AW553" i="5"/>
  <c r="AY558" i="5"/>
  <c r="AX558" i="5"/>
  <c r="AY559" i="5"/>
  <c r="AX559" i="5"/>
  <c r="BE559" i="5"/>
  <c r="AX562" i="5"/>
  <c r="AY563" i="5"/>
  <c r="AW564" i="5"/>
  <c r="AV564" i="5"/>
  <c r="AU564" i="5"/>
  <c r="BE570" i="5"/>
  <c r="AX573" i="5"/>
  <c r="AX582" i="5"/>
  <c r="AW583" i="5"/>
  <c r="AZ583" i="5" s="1"/>
  <c r="AX584" i="5"/>
  <c r="AW584" i="5"/>
  <c r="AV584" i="5"/>
  <c r="AZ584" i="5" s="1"/>
  <c r="AY584" i="5"/>
  <c r="AY595" i="5"/>
  <c r="BE598" i="5"/>
  <c r="AY599" i="5"/>
  <c r="AX599" i="5"/>
  <c r="AZ523" i="5"/>
  <c r="BD525" i="5"/>
  <c r="BE525" i="5" s="1"/>
  <c r="AW526" i="5"/>
  <c r="BB526" i="5" s="1"/>
  <c r="AY527" i="5"/>
  <c r="AX527" i="5"/>
  <c r="AZ527" i="5" s="1"/>
  <c r="BC531" i="5"/>
  <c r="BE531" i="5" s="1"/>
  <c r="AV534" i="5"/>
  <c r="AU535" i="5"/>
  <c r="AS539" i="5"/>
  <c r="AZ539" i="5"/>
  <c r="BC539" i="5"/>
  <c r="BE539" i="5" s="1"/>
  <c r="AV546" i="5"/>
  <c r="AV550" i="5"/>
  <c r="AU550" i="5"/>
  <c r="AW550" i="5"/>
  <c r="AY554" i="5"/>
  <c r="AY556" i="5"/>
  <c r="AY572" i="5"/>
  <c r="AU573" i="5"/>
  <c r="AW573" i="5"/>
  <c r="AV573" i="5"/>
  <c r="AY593" i="5"/>
  <c r="AX593" i="5"/>
  <c r="AW596" i="5"/>
  <c r="AV596" i="5"/>
  <c r="AU596" i="5"/>
  <c r="AY600" i="5"/>
  <c r="AX600" i="5"/>
  <c r="AW600" i="5"/>
  <c r="AV600" i="5"/>
  <c r="BB600" i="5" s="1"/>
  <c r="AW601" i="5"/>
  <c r="AV601" i="5"/>
  <c r="AU601" i="5"/>
  <c r="AY611" i="5"/>
  <c r="AX611" i="5"/>
  <c r="AW611" i="5"/>
  <c r="AU612" i="5"/>
  <c r="AW612" i="5"/>
  <c r="AV612" i="5"/>
  <c r="AV613" i="5"/>
  <c r="AU613" i="5"/>
  <c r="AW613" i="5"/>
  <c r="AS616" i="5"/>
  <c r="AY617" i="5"/>
  <c r="AV617" i="5"/>
  <c r="AW617" i="5"/>
  <c r="AX617" i="5"/>
  <c r="AZ617" i="5" s="1"/>
  <c r="BD549" i="5"/>
  <c r="BE549" i="5" s="1"/>
  <c r="BC556" i="5"/>
  <c r="BE556" i="5" s="1"/>
  <c r="BD557" i="5"/>
  <c r="AW558" i="5"/>
  <c r="BC564" i="5"/>
  <c r="BE564" i="5" s="1"/>
  <c r="BD565" i="5"/>
  <c r="AW566" i="5"/>
  <c r="AU572" i="5"/>
  <c r="BC572" i="5"/>
  <c r="BE572" i="5" s="1"/>
  <c r="BD573" i="5"/>
  <c r="AW574" i="5"/>
  <c r="AU580" i="5"/>
  <c r="BC580" i="5"/>
  <c r="BE580" i="5" s="1"/>
  <c r="BD581" i="5"/>
  <c r="AW582" i="5"/>
  <c r="AU588" i="5"/>
  <c r="BC588" i="5"/>
  <c r="BE588" i="5" s="1"/>
  <c r="BD589" i="5"/>
  <c r="AW590" i="5"/>
  <c r="AW592" i="5"/>
  <c r="BC593" i="5"/>
  <c r="BE593" i="5" s="1"/>
  <c r="AW598" i="5"/>
  <c r="AU599" i="5"/>
  <c r="AX601" i="5"/>
  <c r="AU605" i="5"/>
  <c r="AS606" i="5"/>
  <c r="BC606" i="5"/>
  <c r="AY607" i="5"/>
  <c r="BB607" i="5" s="1"/>
  <c r="AX608" i="5"/>
  <c r="BD610" i="5"/>
  <c r="AX615" i="5"/>
  <c r="AZ615" i="5" s="1"/>
  <c r="AW622" i="5"/>
  <c r="AZ622" i="5" s="1"/>
  <c r="AX623" i="5"/>
  <c r="AY641" i="5"/>
  <c r="AX648" i="5"/>
  <c r="AY648" i="5"/>
  <c r="BE670" i="5"/>
  <c r="AY672" i="5"/>
  <c r="AX672" i="5"/>
  <c r="BD556" i="5"/>
  <c r="BE557" i="5"/>
  <c r="BD564" i="5"/>
  <c r="BE565" i="5"/>
  <c r="AV572" i="5"/>
  <c r="BD572" i="5"/>
  <c r="BE573" i="5"/>
  <c r="AV580" i="5"/>
  <c r="BD580" i="5"/>
  <c r="BE581" i="5"/>
  <c r="AV588" i="5"/>
  <c r="BD588" i="5"/>
  <c r="BE589" i="5"/>
  <c r="AX592" i="5"/>
  <c r="BD593" i="5"/>
  <c r="AX595" i="5"/>
  <c r="BD596" i="5"/>
  <c r="BE596" i="5" s="1"/>
  <c r="AW597" i="5"/>
  <c r="AZ597" i="5" s="1"/>
  <c r="AY598" i="5"/>
  <c r="AX598" i="5"/>
  <c r="AV599" i="5"/>
  <c r="BC602" i="5"/>
  <c r="BE602" i="5" s="1"/>
  <c r="AV603" i="5"/>
  <c r="AU603" i="5"/>
  <c r="AV605" i="5"/>
  <c r="BD606" i="5"/>
  <c r="BC608" i="5"/>
  <c r="BE608" i="5" s="1"/>
  <c r="AY609" i="5"/>
  <c r="BD611" i="5"/>
  <c r="BC611" i="5"/>
  <c r="AY613" i="5"/>
  <c r="AY614" i="5"/>
  <c r="AX614" i="5"/>
  <c r="AW618" i="5"/>
  <c r="AV618" i="5"/>
  <c r="AU618" i="5"/>
  <c r="AS622" i="5"/>
  <c r="AW623" i="5"/>
  <c r="AU623" i="5"/>
  <c r="BE627" i="5"/>
  <c r="BB638" i="5"/>
  <c r="AW639" i="5"/>
  <c r="AV639" i="5"/>
  <c r="AU639" i="5"/>
  <c r="AV641" i="5"/>
  <c r="AU641" i="5"/>
  <c r="AW641" i="5"/>
  <c r="AU648" i="5"/>
  <c r="AW648" i="5"/>
  <c r="AV648" i="5"/>
  <c r="BC570" i="5"/>
  <c r="BD571" i="5"/>
  <c r="AZ575" i="5"/>
  <c r="BC578" i="5"/>
  <c r="BE578" i="5" s="1"/>
  <c r="BD579" i="5"/>
  <c r="BC586" i="5"/>
  <c r="BE586" i="5" s="1"/>
  <c r="BD587" i="5"/>
  <c r="BE587" i="5" s="1"/>
  <c r="BC591" i="5"/>
  <c r="BE591" i="5" s="1"/>
  <c r="BC597" i="5"/>
  <c r="BE597" i="5" s="1"/>
  <c r="AS600" i="5"/>
  <c r="BD600" i="5"/>
  <c r="AY605" i="5"/>
  <c r="BD608" i="5"/>
  <c r="AS610" i="5"/>
  <c r="BC610" i="5"/>
  <c r="BE610" i="5" s="1"/>
  <c r="AV611" i="5"/>
  <c r="AU611" i="5"/>
  <c r="BE615" i="5"/>
  <c r="AY624" i="5"/>
  <c r="AX624" i="5"/>
  <c r="BE631" i="5"/>
  <c r="AY647" i="5"/>
  <c r="AX647" i="5"/>
  <c r="BE657" i="5"/>
  <c r="AC661" i="5"/>
  <c r="AT661" i="5"/>
  <c r="AD661" i="5" s="1"/>
  <c r="AX556" i="5"/>
  <c r="AX564" i="5"/>
  <c r="AS567" i="5"/>
  <c r="BD570" i="5"/>
  <c r="AX572" i="5"/>
  <c r="AS575" i="5"/>
  <c r="BD578" i="5"/>
  <c r="AX580" i="5"/>
  <c r="AS583" i="5"/>
  <c r="BD586" i="5"/>
  <c r="AX588" i="5"/>
  <c r="BD591" i="5"/>
  <c r="BB594" i="5"/>
  <c r="BD594" i="5"/>
  <c r="BE594" i="5" s="1"/>
  <c r="AX596" i="5"/>
  <c r="AX602" i="5"/>
  <c r="BD603" i="5"/>
  <c r="BC603" i="5"/>
  <c r="BE603" i="5" s="1"/>
  <c r="AW604" i="5"/>
  <c r="AV604" i="5"/>
  <c r="AV606" i="5"/>
  <c r="AZ606" i="5" s="1"/>
  <c r="AT607" i="5"/>
  <c r="AD607" i="5" s="1"/>
  <c r="BE607" i="5"/>
  <c r="AS608" i="5"/>
  <c r="AZ608" i="5"/>
  <c r="AV610" i="5"/>
  <c r="AZ610" i="5" s="1"/>
  <c r="AW614" i="5"/>
  <c r="AV614" i="5"/>
  <c r="AT615" i="5"/>
  <c r="AD615" i="5" s="1"/>
  <c r="BD617" i="5"/>
  <c r="BC617" i="5"/>
  <c r="AV624" i="5"/>
  <c r="AU624" i="5"/>
  <c r="AY630" i="5"/>
  <c r="AX630" i="5"/>
  <c r="BE630" i="5"/>
  <c r="AT640" i="5"/>
  <c r="AD640" i="5" s="1"/>
  <c r="AC640" i="5"/>
  <c r="AY645" i="5"/>
  <c r="AX645" i="5"/>
  <c r="AW645" i="5"/>
  <c r="BB645" i="5" s="1"/>
  <c r="AV645" i="5"/>
  <c r="AY646" i="5"/>
  <c r="AX646" i="5"/>
  <c r="AW647" i="5"/>
  <c r="AV647" i="5"/>
  <c r="AU647" i="5"/>
  <c r="AV659" i="5"/>
  <c r="AU659" i="5"/>
  <c r="AW659" i="5"/>
  <c r="AS662" i="5"/>
  <c r="AS594" i="5"/>
  <c r="AZ609" i="5"/>
  <c r="BB609" i="5"/>
  <c r="AS609" i="5"/>
  <c r="AW610" i="5"/>
  <c r="AX620" i="5"/>
  <c r="AW624" i="5"/>
  <c r="AY625" i="5"/>
  <c r="AX625" i="5"/>
  <c r="AW625" i="5"/>
  <c r="BB625" i="5" s="1"/>
  <c r="AV625" i="5"/>
  <c r="AZ625" i="5" s="1"/>
  <c r="AX627" i="5"/>
  <c r="AX628" i="5"/>
  <c r="AY629" i="5"/>
  <c r="AX629" i="5"/>
  <c r="AV646" i="5"/>
  <c r="BE646" i="5"/>
  <c r="AV675" i="5"/>
  <c r="AU675" i="5"/>
  <c r="AW675" i="5"/>
  <c r="AX570" i="5"/>
  <c r="AX578" i="5"/>
  <c r="AX586" i="5"/>
  <c r="AV595" i="5"/>
  <c r="AU595" i="5"/>
  <c r="BD604" i="5"/>
  <c r="BE604" i="5" s="1"/>
  <c r="AY606" i="5"/>
  <c r="AX606" i="5"/>
  <c r="BD614" i="5"/>
  <c r="BE614" i="5" s="1"/>
  <c r="BD618" i="5"/>
  <c r="BC618" i="5"/>
  <c r="BE618" i="5" s="1"/>
  <c r="AW619" i="5"/>
  <c r="AV619" i="5"/>
  <c r="AU619" i="5"/>
  <c r="AY621" i="5"/>
  <c r="AX621" i="5"/>
  <c r="AY632" i="5"/>
  <c r="AX632" i="5"/>
  <c r="BE636" i="5"/>
  <c r="AY637" i="5"/>
  <c r="AX637" i="5"/>
  <c r="BE637" i="5"/>
  <c r="BE639" i="5"/>
  <c r="AY649" i="5"/>
  <c r="AX649" i="5"/>
  <c r="AY657" i="5"/>
  <c r="AX657" i="5"/>
  <c r="AU658" i="5"/>
  <c r="AW658" i="5"/>
  <c r="AV658" i="5"/>
  <c r="BE662" i="5"/>
  <c r="AY663" i="5"/>
  <c r="AX663" i="5"/>
  <c r="AW663" i="5"/>
  <c r="AV664" i="5"/>
  <c r="AZ664" i="5" s="1"/>
  <c r="AY664" i="5"/>
  <c r="AX664" i="5"/>
  <c r="BE671" i="5"/>
  <c r="BC550" i="5"/>
  <c r="BE550" i="5" s="1"/>
  <c r="AV551" i="5"/>
  <c r="BB551" i="5" s="1"/>
  <c r="BD551" i="5"/>
  <c r="BE551" i="5" s="1"/>
  <c r="AU558" i="5"/>
  <c r="BC558" i="5"/>
  <c r="BE558" i="5" s="1"/>
  <c r="AV559" i="5"/>
  <c r="AZ559" i="5" s="1"/>
  <c r="BD559" i="5"/>
  <c r="AU566" i="5"/>
  <c r="BC566" i="5"/>
  <c r="BE566" i="5" s="1"/>
  <c r="AV567" i="5"/>
  <c r="AZ567" i="5" s="1"/>
  <c r="BD567" i="5"/>
  <c r="AU574" i="5"/>
  <c r="BC574" i="5"/>
  <c r="BE574" i="5" s="1"/>
  <c r="AV575" i="5"/>
  <c r="BB575" i="5" s="1"/>
  <c r="BD575" i="5"/>
  <c r="BE575" i="5" s="1"/>
  <c r="AU582" i="5"/>
  <c r="BC582" i="5"/>
  <c r="BE582" i="5" s="1"/>
  <c r="AV583" i="5"/>
  <c r="BB583" i="5" s="1"/>
  <c r="BD583" i="5"/>
  <c r="AU590" i="5"/>
  <c r="BC590" i="5"/>
  <c r="BE590" i="5" s="1"/>
  <c r="AU592" i="5"/>
  <c r="AW594" i="5"/>
  <c r="AU598" i="5"/>
  <c r="AU604" i="5"/>
  <c r="BC605" i="5"/>
  <c r="BE605" i="5" s="1"/>
  <c r="BC612" i="5"/>
  <c r="BD612" i="5"/>
  <c r="BE612" i="5" s="1"/>
  <c r="BD613" i="5"/>
  <c r="BC613" i="5"/>
  <c r="BE613" i="5" s="1"/>
  <c r="AU614" i="5"/>
  <c r="AY616" i="5"/>
  <c r="AX616" i="5"/>
  <c r="BB616" i="5" s="1"/>
  <c r="AY622" i="5"/>
  <c r="AX622" i="5"/>
  <c r="BE622" i="5"/>
  <c r="BE623" i="5"/>
  <c r="AW626" i="5"/>
  <c r="AV626" i="5"/>
  <c r="AU626" i="5"/>
  <c r="AS628" i="5"/>
  <c r="AV629" i="5"/>
  <c r="BB630" i="5"/>
  <c r="AW631" i="5"/>
  <c r="AV631" i="5"/>
  <c r="AU631" i="5"/>
  <c r="AW632" i="5"/>
  <c r="AV632" i="5"/>
  <c r="AU632" i="5"/>
  <c r="AW637" i="5"/>
  <c r="BE638" i="5"/>
  <c r="AW651" i="5"/>
  <c r="AV651" i="5"/>
  <c r="AU651" i="5"/>
  <c r="BE653" i="5"/>
  <c r="AV663" i="5"/>
  <c r="AV665" i="5"/>
  <c r="AU665" i="5"/>
  <c r="AW665" i="5"/>
  <c r="AY673" i="5"/>
  <c r="AX673" i="5"/>
  <c r="AU674" i="5"/>
  <c r="AW674" i="5"/>
  <c r="AV674" i="5"/>
  <c r="BD595" i="5"/>
  <c r="BE595" i="5" s="1"/>
  <c r="BC595" i="5"/>
  <c r="AX597" i="5"/>
  <c r="AS620" i="5"/>
  <c r="AV621" i="5"/>
  <c r="AW634" i="5"/>
  <c r="AV634" i="5"/>
  <c r="AU634" i="5"/>
  <c r="AW642" i="5"/>
  <c r="AV642" i="5"/>
  <c r="AU642" i="5"/>
  <c r="AW649" i="5"/>
  <c r="AY656" i="5"/>
  <c r="AX656" i="5"/>
  <c r="AW656" i="5"/>
  <c r="BE663" i="5"/>
  <c r="AY615" i="5"/>
  <c r="AS617" i="5"/>
  <c r="BC619" i="5"/>
  <c r="BE619" i="5" s="1"/>
  <c r="AV620" i="5"/>
  <c r="BB620" i="5" s="1"/>
  <c r="BD620" i="5"/>
  <c r="AW621" i="5"/>
  <c r="AY623" i="5"/>
  <c r="AS625" i="5"/>
  <c r="AU627" i="5"/>
  <c r="BC627" i="5"/>
  <c r="AV628" i="5"/>
  <c r="BB628" i="5" s="1"/>
  <c r="BD628" i="5"/>
  <c r="AW629" i="5"/>
  <c r="AY631" i="5"/>
  <c r="AS633" i="5"/>
  <c r="AU635" i="5"/>
  <c r="BC635" i="5"/>
  <c r="AW636" i="5"/>
  <c r="AU637" i="5"/>
  <c r="AX639" i="5"/>
  <c r="AU643" i="5"/>
  <c r="AS644" i="5"/>
  <c r="BC644" i="5"/>
  <c r="BE644" i="5" s="1"/>
  <c r="AW646" i="5"/>
  <c r="BC647" i="5"/>
  <c r="BE647" i="5" s="1"/>
  <c r="AS650" i="5"/>
  <c r="AW652" i="5"/>
  <c r="BE652" i="5"/>
  <c r="AV653" i="5"/>
  <c r="AW654" i="5"/>
  <c r="BD656" i="5"/>
  <c r="BE656" i="5" s="1"/>
  <c r="AU663" i="5"/>
  <c r="AW664" i="5"/>
  <c r="AX665" i="5"/>
  <c r="AX667" i="5"/>
  <c r="AS668" i="5"/>
  <c r="BD672" i="5"/>
  <c r="AX685" i="5"/>
  <c r="AZ685" i="5" s="1"/>
  <c r="AW685" i="5"/>
  <c r="AV685" i="5"/>
  <c r="AY685" i="5"/>
  <c r="AY692" i="5"/>
  <c r="AX692" i="5"/>
  <c r="BE693" i="5"/>
  <c r="AX704" i="5"/>
  <c r="AY709" i="5"/>
  <c r="AX709" i="5"/>
  <c r="AC721" i="5"/>
  <c r="AT721" i="5"/>
  <c r="AD721" i="5" s="1"/>
  <c r="AS722" i="5"/>
  <c r="BE723" i="5"/>
  <c r="AC729" i="5"/>
  <c r="AT729" i="5"/>
  <c r="AD729" i="5" s="1"/>
  <c r="BB617" i="5"/>
  <c r="BD619" i="5"/>
  <c r="AW620" i="5"/>
  <c r="BE620" i="5"/>
  <c r="BC626" i="5"/>
  <c r="BE626" i="5" s="1"/>
  <c r="AV627" i="5"/>
  <c r="BD627" i="5"/>
  <c r="AW628" i="5"/>
  <c r="BE628" i="5"/>
  <c r="BC634" i="5"/>
  <c r="AV635" i="5"/>
  <c r="BD635" i="5"/>
  <c r="BE635" i="5" s="1"/>
  <c r="AY636" i="5"/>
  <c r="AX636" i="5"/>
  <c r="AV637" i="5"/>
  <c r="AV640" i="5"/>
  <c r="AZ640" i="5" s="1"/>
  <c r="BC640" i="5"/>
  <c r="BE640" i="5" s="1"/>
  <c r="AV643" i="5"/>
  <c r="BD644" i="5"/>
  <c r="BD650" i="5"/>
  <c r="BE650" i="5" s="1"/>
  <c r="AY652" i="5"/>
  <c r="AX652" i="5"/>
  <c r="BC655" i="5"/>
  <c r="BD657" i="5"/>
  <c r="BC657" i="5"/>
  <c r="AY660" i="5"/>
  <c r="AX660" i="5"/>
  <c r="BE667" i="5"/>
  <c r="BE668" i="5"/>
  <c r="BD668" i="5"/>
  <c r="BE669" i="5"/>
  <c r="BC671" i="5"/>
  <c r="BE672" i="5"/>
  <c r="BD673" i="5"/>
  <c r="BC673" i="5"/>
  <c r="BE673" i="5" s="1"/>
  <c r="AY676" i="5"/>
  <c r="AX676" i="5"/>
  <c r="BE677" i="5"/>
  <c r="AY678" i="5"/>
  <c r="AX678" i="5"/>
  <c r="AY684" i="5"/>
  <c r="AX684" i="5"/>
  <c r="BE688" i="5"/>
  <c r="BE689" i="5"/>
  <c r="BE697" i="5"/>
  <c r="BE705" i="5"/>
  <c r="AY706" i="5"/>
  <c r="AX706" i="5"/>
  <c r="AW706" i="5"/>
  <c r="AV706" i="5"/>
  <c r="BB706" i="5" s="1"/>
  <c r="AV709" i="5"/>
  <c r="AW709" i="5"/>
  <c r="AU709" i="5"/>
  <c r="BC625" i="5"/>
  <c r="BE625" i="5" s="1"/>
  <c r="BD626" i="5"/>
  <c r="BC633" i="5"/>
  <c r="BD634" i="5"/>
  <c r="BE634" i="5" s="1"/>
  <c r="AS638" i="5"/>
  <c r="AZ638" i="5"/>
  <c r="BD638" i="5"/>
  <c r="AW640" i="5"/>
  <c r="BC645" i="5"/>
  <c r="BE645" i="5" s="1"/>
  <c r="BC651" i="5"/>
  <c r="AX653" i="5"/>
  <c r="AY653" i="5"/>
  <c r="AZ653" i="5" s="1"/>
  <c r="BD655" i="5"/>
  <c r="BE655" i="5" s="1"/>
  <c r="AS656" i="5"/>
  <c r="AV657" i="5"/>
  <c r="AU657" i="5"/>
  <c r="BC666" i="5"/>
  <c r="BD666" i="5"/>
  <c r="BE666" i="5" s="1"/>
  <c r="AV667" i="5"/>
  <c r="AU667" i="5"/>
  <c r="AW667" i="5"/>
  <c r="BD667" i="5"/>
  <c r="BC667" i="5"/>
  <c r="AY670" i="5"/>
  <c r="AX670" i="5"/>
  <c r="BB670" i="5" s="1"/>
  <c r="AS672" i="5"/>
  <c r="AV673" i="5"/>
  <c r="AU673" i="5"/>
  <c r="AW678" i="5"/>
  <c r="AV678" i="5"/>
  <c r="BE679" i="5"/>
  <c r="BE680" i="5"/>
  <c r="AY700" i="5"/>
  <c r="AX700" i="5"/>
  <c r="AW700" i="5"/>
  <c r="AV700" i="5"/>
  <c r="AZ700" i="5" s="1"/>
  <c r="AS705" i="5"/>
  <c r="AU719" i="5"/>
  <c r="AV719" i="5"/>
  <c r="AW719" i="5"/>
  <c r="AU727" i="5"/>
  <c r="AV727" i="5"/>
  <c r="AW727" i="5"/>
  <c r="BD625" i="5"/>
  <c r="AS630" i="5"/>
  <c r="AV633" i="5"/>
  <c r="BB633" i="5" s="1"/>
  <c r="BD633" i="5"/>
  <c r="BE633" i="5" s="1"/>
  <c r="AX640" i="5"/>
  <c r="BD641" i="5"/>
  <c r="BC641" i="5"/>
  <c r="BE641" i="5" s="1"/>
  <c r="AX643" i="5"/>
  <c r="AV644" i="5"/>
  <c r="AT645" i="5"/>
  <c r="AD645" i="5" s="1"/>
  <c r="BD645" i="5"/>
  <c r="BD648" i="5"/>
  <c r="BE648" i="5" s="1"/>
  <c r="AX650" i="5"/>
  <c r="AY654" i="5"/>
  <c r="AX654" i="5"/>
  <c r="AV656" i="5"/>
  <c r="AZ656" i="5" s="1"/>
  <c r="AW657" i="5"/>
  <c r="AW660" i="5"/>
  <c r="AV660" i="5"/>
  <c r="AX669" i="5"/>
  <c r="AW669" i="5"/>
  <c r="AY669" i="5"/>
  <c r="BB669" i="5" s="1"/>
  <c r="AV672" i="5"/>
  <c r="AZ672" i="5" s="1"/>
  <c r="AW673" i="5"/>
  <c r="AW676" i="5"/>
  <c r="AV676" i="5"/>
  <c r="AU676" i="5"/>
  <c r="BD676" i="5"/>
  <c r="BC676" i="5"/>
  <c r="BE676" i="5" s="1"/>
  <c r="AU678" i="5"/>
  <c r="BE678" i="5"/>
  <c r="AY694" i="5"/>
  <c r="AX694" i="5"/>
  <c r="AT697" i="5"/>
  <c r="AD697" i="5" s="1"/>
  <c r="AC697" i="5"/>
  <c r="AY699" i="5"/>
  <c r="AX699" i="5"/>
  <c r="AW699" i="5"/>
  <c r="AV703" i="5"/>
  <c r="AW703" i="5"/>
  <c r="AU703" i="5"/>
  <c r="AY708" i="5"/>
  <c r="AX708" i="5"/>
  <c r="AY717" i="5"/>
  <c r="AZ717" i="5" s="1"/>
  <c r="AX717" i="5"/>
  <c r="AW717" i="5"/>
  <c r="AW633" i="5"/>
  <c r="AZ645" i="5"/>
  <c r="BE651" i="5"/>
  <c r="AZ655" i="5"/>
  <c r="BB655" i="5"/>
  <c r="AS655" i="5"/>
  <c r="AU666" i="5"/>
  <c r="AW666" i="5"/>
  <c r="AV666" i="5"/>
  <c r="BB671" i="5"/>
  <c r="AS671" i="5"/>
  <c r="AW672" i="5"/>
  <c r="AX677" i="5"/>
  <c r="AW677" i="5"/>
  <c r="AV677" i="5"/>
  <c r="BB677" i="5" s="1"/>
  <c r="AY677" i="5"/>
  <c r="BE685" i="5"/>
  <c r="AY686" i="5"/>
  <c r="AX686" i="5"/>
  <c r="AW694" i="5"/>
  <c r="AV694" i="5"/>
  <c r="AU694" i="5"/>
  <c r="BE694" i="5"/>
  <c r="AY696" i="5"/>
  <c r="AX696" i="5"/>
  <c r="AV701" i="5"/>
  <c r="AW701" i="5"/>
  <c r="AU701" i="5"/>
  <c r="BE701" i="5"/>
  <c r="AU708" i="5"/>
  <c r="AW708" i="5"/>
  <c r="AV708" i="5"/>
  <c r="AW718" i="5"/>
  <c r="AU718" i="5"/>
  <c r="AV718" i="5"/>
  <c r="AY725" i="5"/>
  <c r="AX725" i="5"/>
  <c r="AW725" i="5"/>
  <c r="BB725" i="5" s="1"/>
  <c r="AY732" i="5"/>
  <c r="AX732" i="5"/>
  <c r="AX633" i="5"/>
  <c r="BE642" i="5"/>
  <c r="BD642" i="5"/>
  <c r="AY644" i="5"/>
  <c r="AX644" i="5"/>
  <c r="AV649" i="5"/>
  <c r="AU649" i="5"/>
  <c r="BD660" i="5"/>
  <c r="BE660" i="5" s="1"/>
  <c r="BE661" i="5"/>
  <c r="BD665" i="5"/>
  <c r="BC665" i="5"/>
  <c r="BE665" i="5" s="1"/>
  <c r="AY668" i="5"/>
  <c r="AX668" i="5"/>
  <c r="AS670" i="5"/>
  <c r="AZ670" i="5"/>
  <c r="BE675" i="5"/>
  <c r="AW679" i="5"/>
  <c r="AU679" i="5"/>
  <c r="AY680" i="5"/>
  <c r="AX680" i="5"/>
  <c r="AW686" i="5"/>
  <c r="AV686" i="5"/>
  <c r="AU686" i="5"/>
  <c r="BE686" i="5"/>
  <c r="AY688" i="5"/>
  <c r="AX688" i="5"/>
  <c r="AU690" i="5"/>
  <c r="AW690" i="5"/>
  <c r="AV690" i="5"/>
  <c r="AW696" i="5"/>
  <c r="AV696" i="5"/>
  <c r="AU696" i="5"/>
  <c r="AW702" i="5"/>
  <c r="AU702" i="5"/>
  <c r="AV702" i="5"/>
  <c r="BE707" i="5"/>
  <c r="AW726" i="5"/>
  <c r="AU726" i="5"/>
  <c r="AV726" i="5"/>
  <c r="AW732" i="5"/>
  <c r="AU621" i="5"/>
  <c r="BC621" i="5"/>
  <c r="BE621" i="5" s="1"/>
  <c r="AV622" i="5"/>
  <c r="BB622" i="5" s="1"/>
  <c r="BD622" i="5"/>
  <c r="AU629" i="5"/>
  <c r="BC629" i="5"/>
  <c r="BE629" i="5" s="1"/>
  <c r="AV630" i="5"/>
  <c r="AZ630" i="5" s="1"/>
  <c r="BD630" i="5"/>
  <c r="AU636" i="5"/>
  <c r="BC643" i="5"/>
  <c r="BE643" i="5" s="1"/>
  <c r="AU646" i="5"/>
  <c r="AU652" i="5"/>
  <c r="AT653" i="5"/>
  <c r="AD653" i="5" s="1"/>
  <c r="AU654" i="5"/>
  <c r="BC658" i="5"/>
  <c r="BE658" i="5" s="1"/>
  <c r="BD658" i="5"/>
  <c r="BD659" i="5"/>
  <c r="BC659" i="5"/>
  <c r="BE659" i="5" s="1"/>
  <c r="AU660" i="5"/>
  <c r="AY662" i="5"/>
  <c r="AX662" i="5"/>
  <c r="AZ662" i="5" s="1"/>
  <c r="AS664" i="5"/>
  <c r="BB664" i="5"/>
  <c r="BC664" i="5"/>
  <c r="BE664" i="5" s="1"/>
  <c r="AX666" i="5"/>
  <c r="AV670" i="5"/>
  <c r="BC674" i="5"/>
  <c r="BE674" i="5"/>
  <c r="BD674" i="5"/>
  <c r="BD675" i="5"/>
  <c r="BC675" i="5"/>
  <c r="AV679" i="5"/>
  <c r="AV680" i="5"/>
  <c r="AU680" i="5"/>
  <c r="AY681" i="5"/>
  <c r="AU682" i="5"/>
  <c r="AW682" i="5"/>
  <c r="AV682" i="5"/>
  <c r="AW688" i="5"/>
  <c r="AV688" i="5"/>
  <c r="AU688" i="5"/>
  <c r="AW695" i="5"/>
  <c r="AV695" i="5"/>
  <c r="AU695" i="5"/>
  <c r="BE700" i="5"/>
  <c r="AS712" i="5"/>
  <c r="AZ712" i="5"/>
  <c r="BE715" i="5"/>
  <c r="BE731" i="5"/>
  <c r="BD649" i="5"/>
  <c r="BE649" i="5" s="1"/>
  <c r="BC649" i="5"/>
  <c r="AW650" i="5"/>
  <c r="AV650" i="5"/>
  <c r="AZ650" i="5" s="1"/>
  <c r="AX651" i="5"/>
  <c r="AX655" i="5"/>
  <c r="AX661" i="5"/>
  <c r="AW661" i="5"/>
  <c r="AZ661" i="5" s="1"/>
  <c r="AY661" i="5"/>
  <c r="AW668" i="5"/>
  <c r="AV668" i="5"/>
  <c r="BB668" i="5" s="1"/>
  <c r="AX671" i="5"/>
  <c r="AZ671" i="5" s="1"/>
  <c r="AW680" i="5"/>
  <c r="BE684" i="5"/>
  <c r="AW687" i="5"/>
  <c r="AV687" i="5"/>
  <c r="AU687" i="5"/>
  <c r="AX693" i="5"/>
  <c r="AW693" i="5"/>
  <c r="AV693" i="5"/>
  <c r="AY693" i="5"/>
  <c r="BE706" i="5"/>
  <c r="AY710" i="5"/>
  <c r="AV711" i="5"/>
  <c r="AU711" i="5"/>
  <c r="AW711" i="5"/>
  <c r="AS714" i="5"/>
  <c r="AU681" i="5"/>
  <c r="BC681" i="5"/>
  <c r="BE681" i="5" s="1"/>
  <c r="BD682" i="5"/>
  <c r="BE682" i="5" s="1"/>
  <c r="AW683" i="5"/>
  <c r="AU689" i="5"/>
  <c r="BC689" i="5"/>
  <c r="BD690" i="5"/>
  <c r="BE690" i="5" s="1"/>
  <c r="AW691" i="5"/>
  <c r="BC696" i="5"/>
  <c r="BB697" i="5"/>
  <c r="AW698" i="5"/>
  <c r="AU699" i="5"/>
  <c r="AX701" i="5"/>
  <c r="AV705" i="5"/>
  <c r="BB705" i="5" s="1"/>
  <c r="BC709" i="5"/>
  <c r="BE709" i="5" s="1"/>
  <c r="AV714" i="5"/>
  <c r="BB714" i="5" s="1"/>
  <c r="AW715" i="5"/>
  <c r="BC718" i="5"/>
  <c r="BE718" i="5" s="1"/>
  <c r="AW721" i="5"/>
  <c r="AZ721" i="5" s="1"/>
  <c r="AV721" i="5"/>
  <c r="AW723" i="5"/>
  <c r="BE725" i="5"/>
  <c r="BE726" i="5"/>
  <c r="BC726" i="5"/>
  <c r="AW729" i="5"/>
  <c r="AV729" i="5"/>
  <c r="AZ729" i="5" s="1"/>
  <c r="AY731" i="5"/>
  <c r="AX731" i="5"/>
  <c r="AW737" i="5"/>
  <c r="AV737" i="5"/>
  <c r="AX738" i="5"/>
  <c r="AY738" i="5"/>
  <c r="AW740" i="5"/>
  <c r="AV740" i="5"/>
  <c r="AU740" i="5"/>
  <c r="AW741" i="5"/>
  <c r="AV741" i="5"/>
  <c r="AU741" i="5"/>
  <c r="AY744" i="5"/>
  <c r="AW745" i="5"/>
  <c r="AV745" i="5"/>
  <c r="AU745" i="5"/>
  <c r="BE746" i="5"/>
  <c r="AY747" i="5"/>
  <c r="AX747" i="5"/>
  <c r="AW749" i="5"/>
  <c r="AV749" i="5"/>
  <c r="AU749" i="5"/>
  <c r="AW752" i="5"/>
  <c r="AU752" i="5"/>
  <c r="AV752" i="5"/>
  <c r="BE755" i="5"/>
  <c r="BE757" i="5"/>
  <c r="BE774" i="5"/>
  <c r="AY783" i="5"/>
  <c r="AX783" i="5"/>
  <c r="AW783" i="5"/>
  <c r="AV681" i="5"/>
  <c r="BD681" i="5"/>
  <c r="AV689" i="5"/>
  <c r="BD689" i="5"/>
  <c r="AX698" i="5"/>
  <c r="BE702" i="5"/>
  <c r="BC702" i="5"/>
  <c r="BC703" i="5"/>
  <c r="BE703" i="5" s="1"/>
  <c r="AY704" i="5"/>
  <c r="AW705" i="5"/>
  <c r="AZ705" i="5" s="1"/>
  <c r="AT706" i="5"/>
  <c r="AD706" i="5" s="1"/>
  <c r="BC708" i="5"/>
  <c r="BE708" i="5" s="1"/>
  <c r="AY711" i="5"/>
  <c r="AY713" i="5"/>
  <c r="AW714" i="5"/>
  <c r="AV717" i="5"/>
  <c r="BD717" i="5"/>
  <c r="BE717" i="5" s="1"/>
  <c r="BE721" i="5"/>
  <c r="BD721" i="5"/>
  <c r="AV725" i="5"/>
  <c r="BD725" i="5"/>
  <c r="AW733" i="5"/>
  <c r="AV733" i="5"/>
  <c r="AU733" i="5"/>
  <c r="BE734" i="5"/>
  <c r="AU737" i="5"/>
  <c r="AX740" i="5"/>
  <c r="AW746" i="5"/>
  <c r="AW747" i="5"/>
  <c r="AV747" i="5"/>
  <c r="AU747" i="5"/>
  <c r="BE764" i="5"/>
  <c r="BC687" i="5"/>
  <c r="BE687" i="5" s="1"/>
  <c r="BC695" i="5"/>
  <c r="BE695" i="5" s="1"/>
  <c r="BE696" i="5"/>
  <c r="AY705" i="5"/>
  <c r="BD709" i="5"/>
  <c r="BD716" i="5"/>
  <c r="BE716" i="5" s="1"/>
  <c r="AS717" i="5"/>
  <c r="AY720" i="5"/>
  <c r="BD724" i="5"/>
  <c r="BE724" i="5" s="1"/>
  <c r="AS725" i="5"/>
  <c r="AZ725" i="5"/>
  <c r="AY728" i="5"/>
  <c r="BB731" i="5"/>
  <c r="AS731" i="5"/>
  <c r="AZ731" i="5"/>
  <c r="BE738" i="5"/>
  <c r="AW742" i="5"/>
  <c r="AV742" i="5"/>
  <c r="AU742" i="5"/>
  <c r="AT743" i="5"/>
  <c r="AD743" i="5" s="1"/>
  <c r="AC743" i="5"/>
  <c r="AT746" i="5"/>
  <c r="AD746" i="5" s="1"/>
  <c r="AC746" i="5"/>
  <c r="AY775" i="5"/>
  <c r="AX775" i="5"/>
  <c r="AW775" i="5"/>
  <c r="AX681" i="5"/>
  <c r="AX689" i="5"/>
  <c r="AZ697" i="5"/>
  <c r="AW710" i="5"/>
  <c r="AU710" i="5"/>
  <c r="AY712" i="5"/>
  <c r="AX714" i="5"/>
  <c r="AY714" i="5"/>
  <c r="AY715" i="5"/>
  <c r="AX715" i="5"/>
  <c r="AZ716" i="5"/>
  <c r="AS716" i="5"/>
  <c r="BD720" i="5"/>
  <c r="BC720" i="5"/>
  <c r="BE720" i="5"/>
  <c r="AY723" i="5"/>
  <c r="AX723" i="5"/>
  <c r="AS724" i="5"/>
  <c r="BD728" i="5"/>
  <c r="BC728" i="5"/>
  <c r="BE728" i="5"/>
  <c r="AX730" i="5"/>
  <c r="AZ730" i="5" s="1"/>
  <c r="AY730" i="5"/>
  <c r="BB738" i="5"/>
  <c r="AY739" i="5"/>
  <c r="AX739" i="5"/>
  <c r="BD740" i="5"/>
  <c r="BE740" i="5" s="1"/>
  <c r="BC740" i="5"/>
  <c r="AW748" i="5"/>
  <c r="AV748" i="5"/>
  <c r="AU748" i="5"/>
  <c r="AY756" i="5"/>
  <c r="AX756" i="5"/>
  <c r="AZ756" i="5" s="1"/>
  <c r="AW756" i="5"/>
  <c r="AV756" i="5"/>
  <c r="BB756" i="5" s="1"/>
  <c r="AY759" i="5"/>
  <c r="AX759" i="5"/>
  <c r="AW759" i="5"/>
  <c r="AU707" i="5"/>
  <c r="AW713" i="5"/>
  <c r="AX719" i="5"/>
  <c r="AV720" i="5"/>
  <c r="AU720" i="5"/>
  <c r="AW720" i="5"/>
  <c r="AX727" i="5"/>
  <c r="AV728" i="5"/>
  <c r="AU728" i="5"/>
  <c r="AW728" i="5"/>
  <c r="BD732" i="5"/>
  <c r="BC732" i="5"/>
  <c r="AY735" i="5"/>
  <c r="AX735" i="5"/>
  <c r="AV739" i="5"/>
  <c r="AU739" i="5"/>
  <c r="AS755" i="5"/>
  <c r="AW761" i="5"/>
  <c r="AV761" i="5"/>
  <c r="AU761" i="5"/>
  <c r="AY767" i="5"/>
  <c r="AX767" i="5"/>
  <c r="AW768" i="5"/>
  <c r="AV768" i="5"/>
  <c r="AU768" i="5"/>
  <c r="BE782" i="5"/>
  <c r="AX679" i="5"/>
  <c r="AU684" i="5"/>
  <c r="BC684" i="5"/>
  <c r="AX687" i="5"/>
  <c r="AU692" i="5"/>
  <c r="BC692" i="5"/>
  <c r="BE692" i="5" s="1"/>
  <c r="AX695" i="5"/>
  <c r="BC698" i="5"/>
  <c r="BE698" i="5" s="1"/>
  <c r="AV707" i="5"/>
  <c r="BE710" i="5"/>
  <c r="BC710" i="5"/>
  <c r="AV712" i="5"/>
  <c r="AW712" i="5"/>
  <c r="BB712" i="5" s="1"/>
  <c r="BC714" i="5"/>
  <c r="BE714" i="5" s="1"/>
  <c r="AV716" i="5"/>
  <c r="AX722" i="5"/>
  <c r="AY722" i="5"/>
  <c r="AV724" i="5"/>
  <c r="BB724" i="5" s="1"/>
  <c r="AW730" i="5"/>
  <c r="BB730" i="5" s="1"/>
  <c r="BD733" i="5"/>
  <c r="BE733" i="5" s="1"/>
  <c r="BC733" i="5"/>
  <c r="AW734" i="5"/>
  <c r="AV734" i="5"/>
  <c r="AU734" i="5"/>
  <c r="AV753" i="5"/>
  <c r="AW753" i="5"/>
  <c r="AU753" i="5"/>
  <c r="AS756" i="5"/>
  <c r="AC762" i="5"/>
  <c r="AT762" i="5"/>
  <c r="AD762" i="5" s="1"/>
  <c r="AV767" i="5"/>
  <c r="AU767" i="5"/>
  <c r="AW767" i="5"/>
  <c r="AW785" i="5"/>
  <c r="AV785" i="5"/>
  <c r="AU785" i="5"/>
  <c r="AU683" i="5"/>
  <c r="BC683" i="5"/>
  <c r="BE683" i="5" s="1"/>
  <c r="AV684" i="5"/>
  <c r="BD684" i="5"/>
  <c r="AU691" i="5"/>
  <c r="BC691" i="5"/>
  <c r="BE691" i="5" s="1"/>
  <c r="AV692" i="5"/>
  <c r="BD692" i="5"/>
  <c r="AU698" i="5"/>
  <c r="BD698" i="5"/>
  <c r="BC699" i="5"/>
  <c r="BE699" i="5" s="1"/>
  <c r="AX703" i="5"/>
  <c r="AU704" i="5"/>
  <c r="BE704" i="5"/>
  <c r="AV710" i="5"/>
  <c r="BD712" i="5"/>
  <c r="BE712" i="5"/>
  <c r="BD714" i="5"/>
  <c r="AU715" i="5"/>
  <c r="AW716" i="5"/>
  <c r="BB716" i="5" s="1"/>
  <c r="BC719" i="5"/>
  <c r="BE719" i="5" s="1"/>
  <c r="BD719" i="5"/>
  <c r="BC722" i="5"/>
  <c r="BE722" i="5" s="1"/>
  <c r="AU723" i="5"/>
  <c r="AW724" i="5"/>
  <c r="BC727" i="5"/>
  <c r="BD727" i="5"/>
  <c r="AU735" i="5"/>
  <c r="AW735" i="5"/>
  <c r="AV735" i="5"/>
  <c r="AY736" i="5"/>
  <c r="AY750" i="5"/>
  <c r="AY765" i="5"/>
  <c r="AX765" i="5"/>
  <c r="AW765" i="5"/>
  <c r="AX697" i="5"/>
  <c r="AV704" i="5"/>
  <c r="BC711" i="5"/>
  <c r="BE711" i="5" s="1"/>
  <c r="BD711" i="5"/>
  <c r="AU713" i="5"/>
  <c r="BE713" i="5"/>
  <c r="AX716" i="5"/>
  <c r="AX720" i="5"/>
  <c r="AX721" i="5"/>
  <c r="AW722" i="5"/>
  <c r="BB722" i="5" s="1"/>
  <c r="BD722" i="5"/>
  <c r="AX724" i="5"/>
  <c r="AX728" i="5"/>
  <c r="AY729" i="5"/>
  <c r="AX729" i="5"/>
  <c r="AS730" i="5"/>
  <c r="BE730" i="5"/>
  <c r="AV732" i="5"/>
  <c r="AU732" i="5"/>
  <c r="AY737" i="5"/>
  <c r="AX737" i="5"/>
  <c r="AX741" i="5"/>
  <c r="AY743" i="5"/>
  <c r="AX743" i="5"/>
  <c r="AY745" i="5"/>
  <c r="AX745" i="5"/>
  <c r="AX746" i="5"/>
  <c r="AZ746" i="5" s="1"/>
  <c r="AV746" i="5"/>
  <c r="AY746" i="5"/>
  <c r="AY749" i="5"/>
  <c r="AX749" i="5"/>
  <c r="AY766" i="5"/>
  <c r="AX766" i="5"/>
  <c r="BC734" i="5"/>
  <c r="BD735" i="5"/>
  <c r="AW736" i="5"/>
  <c r="BC742" i="5"/>
  <c r="BE742" i="5" s="1"/>
  <c r="AV743" i="5"/>
  <c r="BB743" i="5" s="1"/>
  <c r="BD743" i="5"/>
  <c r="AW744" i="5"/>
  <c r="AU750" i="5"/>
  <c r="BC750" i="5"/>
  <c r="BE750" i="5" s="1"/>
  <c r="AX751" i="5"/>
  <c r="AV755" i="5"/>
  <c r="AX758" i="5"/>
  <c r="BE761" i="5"/>
  <c r="BC761" i="5"/>
  <c r="AY764" i="5"/>
  <c r="AX764" i="5"/>
  <c r="BB764" i="5" s="1"/>
  <c r="BE766" i="5"/>
  <c r="AY770" i="5"/>
  <c r="AW774" i="5"/>
  <c r="AV775" i="5"/>
  <c r="AU775" i="5"/>
  <c r="AY782" i="5"/>
  <c r="AX782" i="5"/>
  <c r="BD783" i="5"/>
  <c r="BC783" i="5"/>
  <c r="AY784" i="5"/>
  <c r="AY786" i="5"/>
  <c r="BC786" i="5"/>
  <c r="BD786" i="5"/>
  <c r="AS788" i="5"/>
  <c r="AX789" i="5"/>
  <c r="AY789" i="5"/>
  <c r="AX791" i="5"/>
  <c r="BD793" i="5"/>
  <c r="BE793" i="5" s="1"/>
  <c r="BC793" i="5"/>
  <c r="AX797" i="5"/>
  <c r="AY797" i="5"/>
  <c r="AS804" i="5"/>
  <c r="BE804" i="5"/>
  <c r="AY805" i="5"/>
  <c r="AW814" i="5"/>
  <c r="AV814" i="5"/>
  <c r="AU814" i="5"/>
  <c r="AC824" i="5"/>
  <c r="AT824" i="5"/>
  <c r="AD824" i="5" s="1"/>
  <c r="BD734" i="5"/>
  <c r="BE735" i="5"/>
  <c r="AX736" i="5"/>
  <c r="AZ738" i="5"/>
  <c r="BC741" i="5"/>
  <c r="BE741" i="5" s="1"/>
  <c r="BD742" i="5"/>
  <c r="AW743" i="5"/>
  <c r="BE743" i="5"/>
  <c r="AX744" i="5"/>
  <c r="BC749" i="5"/>
  <c r="BE749" i="5" s="1"/>
  <c r="AV750" i="5"/>
  <c r="BD750" i="5"/>
  <c r="BC752" i="5"/>
  <c r="BE752" i="5" s="1"/>
  <c r="BC753" i="5"/>
  <c r="BE753" i="5" s="1"/>
  <c r="AY754" i="5"/>
  <c r="AW755" i="5"/>
  <c r="BB755" i="5" s="1"/>
  <c r="BC756" i="5"/>
  <c r="BE756" i="5" s="1"/>
  <c r="BC757" i="5"/>
  <c r="BD760" i="5"/>
  <c r="BC760" i="5"/>
  <c r="BE760" i="5" s="1"/>
  <c r="BB766" i="5"/>
  <c r="AS766" i="5"/>
  <c r="AX768" i="5"/>
  <c r="BE779" i="5"/>
  <c r="AW780" i="5"/>
  <c r="AV780" i="5"/>
  <c r="AY780" i="5"/>
  <c r="AX780" i="5"/>
  <c r="BB780" i="5" s="1"/>
  <c r="BE781" i="5"/>
  <c r="AS782" i="5"/>
  <c r="AZ782" i="5"/>
  <c r="AY787" i="5"/>
  <c r="AX787" i="5"/>
  <c r="BE788" i="5"/>
  <c r="AW792" i="5"/>
  <c r="AV792" i="5"/>
  <c r="AU792" i="5"/>
  <c r="AS796" i="5"/>
  <c r="BE796" i="5"/>
  <c r="AW797" i="5"/>
  <c r="AU797" i="5"/>
  <c r="AW805" i="5"/>
  <c r="AU805" i="5"/>
  <c r="AV805" i="5"/>
  <c r="AT806" i="5"/>
  <c r="AD806" i="5" s="1"/>
  <c r="AC806" i="5"/>
  <c r="BE808" i="5"/>
  <c r="AY809" i="5"/>
  <c r="AX809" i="5"/>
  <c r="AW809" i="5"/>
  <c r="AV809" i="5"/>
  <c r="AY810" i="5"/>
  <c r="AX810" i="5"/>
  <c r="AY820" i="5"/>
  <c r="AX820" i="5"/>
  <c r="AS823" i="5"/>
  <c r="AY828" i="5"/>
  <c r="AX828" i="5"/>
  <c r="AS738" i="5"/>
  <c r="BD741" i="5"/>
  <c r="BC748" i="5"/>
  <c r="BE748" i="5" s="1"/>
  <c r="BD756" i="5"/>
  <c r="BD757" i="5"/>
  <c r="AY763" i="5"/>
  <c r="AX763" i="5"/>
  <c r="AU765" i="5"/>
  <c r="AV766" i="5"/>
  <c r="AZ766" i="5" s="1"/>
  <c r="AX769" i="5"/>
  <c r="AU770" i="5"/>
  <c r="AW770" i="5"/>
  <c r="AV770" i="5"/>
  <c r="BC770" i="5"/>
  <c r="BE770" i="5" s="1"/>
  <c r="BD770" i="5"/>
  <c r="AS772" i="5"/>
  <c r="AX773" i="5"/>
  <c r="BB773" i="5" s="1"/>
  <c r="AY773" i="5"/>
  <c r="BD777" i="5"/>
  <c r="BC777" i="5"/>
  <c r="BE777" i="5" s="1"/>
  <c r="AV782" i="5"/>
  <c r="BD784" i="5"/>
  <c r="BC784" i="5"/>
  <c r="BE784" i="5" s="1"/>
  <c r="AU786" i="5"/>
  <c r="AW786" i="5"/>
  <c r="AV786" i="5"/>
  <c r="AV787" i="5"/>
  <c r="AU787" i="5"/>
  <c r="AW787" i="5"/>
  <c r="BB788" i="5"/>
  <c r="AU789" i="5"/>
  <c r="AV797" i="5"/>
  <c r="AY798" i="5"/>
  <c r="AX798" i="5"/>
  <c r="AV810" i="5"/>
  <c r="AY811" i="5"/>
  <c r="AX811" i="5"/>
  <c r="AT812" i="5"/>
  <c r="AD812" i="5" s="1"/>
  <c r="AC812" i="5"/>
  <c r="AV820" i="5"/>
  <c r="AU820" i="5"/>
  <c r="AW820" i="5"/>
  <c r="BD748" i="5"/>
  <c r="AX750" i="5"/>
  <c r="AX752" i="5"/>
  <c r="BD753" i="5"/>
  <c r="AX755" i="5"/>
  <c r="AZ755" i="5" s="1"/>
  <c r="AS757" i="5"/>
  <c r="BD758" i="5"/>
  <c r="BE758" i="5" s="1"/>
  <c r="BD759" i="5"/>
  <c r="BC759" i="5"/>
  <c r="BE759" i="5" s="1"/>
  <c r="AW760" i="5"/>
  <c r="AV760" i="5"/>
  <c r="AU760" i="5"/>
  <c r="AW766" i="5"/>
  <c r="BD769" i="5"/>
  <c r="AY771" i="5"/>
  <c r="AX771" i="5"/>
  <c r="BE772" i="5"/>
  <c r="AW776" i="5"/>
  <c r="AV776" i="5"/>
  <c r="AU776" i="5"/>
  <c r="AW782" i="5"/>
  <c r="BB782" i="5" s="1"/>
  <c r="AV783" i="5"/>
  <c r="AU783" i="5"/>
  <c r="AV789" i="5"/>
  <c r="AY790" i="5"/>
  <c r="AX790" i="5"/>
  <c r="BD791" i="5"/>
  <c r="BC791" i="5"/>
  <c r="BE791" i="5" s="1"/>
  <c r="AW793" i="5"/>
  <c r="AV793" i="5"/>
  <c r="AU793" i="5"/>
  <c r="BC794" i="5"/>
  <c r="BD794" i="5"/>
  <c r="BE794" i="5" s="1"/>
  <c r="AV798" i="5"/>
  <c r="AU798" i="5"/>
  <c r="AY801" i="5"/>
  <c r="AX801" i="5"/>
  <c r="AY803" i="5"/>
  <c r="AX803" i="5"/>
  <c r="BE810" i="5"/>
  <c r="AU811" i="5"/>
  <c r="AW811" i="5"/>
  <c r="AV811" i="5"/>
  <c r="AV759" i="5"/>
  <c r="AU759" i="5"/>
  <c r="AS764" i="5"/>
  <c r="AW769" i="5"/>
  <c r="AV769" i="5"/>
  <c r="AU769" i="5"/>
  <c r="BC769" i="5"/>
  <c r="BE769" i="5" s="1"/>
  <c r="AV771" i="5"/>
  <c r="AU771" i="5"/>
  <c r="AW771" i="5"/>
  <c r="AS773" i="5"/>
  <c r="BE787" i="5"/>
  <c r="AW788" i="5"/>
  <c r="AV788" i="5"/>
  <c r="AZ788" i="5" s="1"/>
  <c r="AY788" i="5"/>
  <c r="AX788" i="5"/>
  <c r="BE789" i="5"/>
  <c r="BB790" i="5"/>
  <c r="AS790" i="5"/>
  <c r="AY795" i="5"/>
  <c r="AX795" i="5"/>
  <c r="AW799" i="5"/>
  <c r="AV799" i="5"/>
  <c r="AU799" i="5"/>
  <c r="AV803" i="5"/>
  <c r="AU803" i="5"/>
  <c r="AW803" i="5"/>
  <c r="AY818" i="5"/>
  <c r="AX818" i="5"/>
  <c r="AX819" i="5"/>
  <c r="AV819" i="5"/>
  <c r="AZ819" i="5" s="1"/>
  <c r="AY819" i="5"/>
  <c r="AX748" i="5"/>
  <c r="AS758" i="5"/>
  <c r="BD768" i="5"/>
  <c r="BC768" i="5"/>
  <c r="BE768" i="5" s="1"/>
  <c r="AY774" i="5"/>
  <c r="AX774" i="5"/>
  <c r="BD775" i="5"/>
  <c r="BC775" i="5"/>
  <c r="BE775" i="5" s="1"/>
  <c r="AW777" i="5"/>
  <c r="AV777" i="5"/>
  <c r="AU777" i="5"/>
  <c r="BC778" i="5"/>
  <c r="BE778" i="5" s="1"/>
  <c r="BD778" i="5"/>
  <c r="AS780" i="5"/>
  <c r="AX781" i="5"/>
  <c r="BB781" i="5" s="1"/>
  <c r="AY781" i="5"/>
  <c r="BD785" i="5"/>
  <c r="BC785" i="5"/>
  <c r="BE785" i="5" s="1"/>
  <c r="BE792" i="5"/>
  <c r="BD792" i="5"/>
  <c r="BC792" i="5"/>
  <c r="AU794" i="5"/>
  <c r="AW794" i="5"/>
  <c r="AV794" i="5"/>
  <c r="AV795" i="5"/>
  <c r="AU795" i="5"/>
  <c r="AW795" i="5"/>
  <c r="AW800" i="5"/>
  <c r="AV800" i="5"/>
  <c r="AU800" i="5"/>
  <c r="AW801" i="5"/>
  <c r="AV801" i="5"/>
  <c r="AU801" i="5"/>
  <c r="BE803" i="5"/>
  <c r="AW804" i="5"/>
  <c r="AV804" i="5"/>
  <c r="BB804" i="5" s="1"/>
  <c r="AY804" i="5"/>
  <c r="AZ804" i="5" s="1"/>
  <c r="AX804" i="5"/>
  <c r="BE843" i="5"/>
  <c r="BD729" i="5"/>
  <c r="BE729" i="5" s="1"/>
  <c r="AU736" i="5"/>
  <c r="BC736" i="5"/>
  <c r="BE736" i="5" s="1"/>
  <c r="BD737" i="5"/>
  <c r="BE737" i="5" s="1"/>
  <c r="AU744" i="5"/>
  <c r="BC744" i="5"/>
  <c r="BE744" i="5" s="1"/>
  <c r="BD745" i="5"/>
  <c r="BE745" i="5" s="1"/>
  <c r="AU751" i="5"/>
  <c r="AX753" i="5"/>
  <c r="AU754" i="5"/>
  <c r="BE754" i="5"/>
  <c r="BD755" i="5"/>
  <c r="AX757" i="5"/>
  <c r="BB757" i="5" s="1"/>
  <c r="AV758" i="5"/>
  <c r="AZ758" i="5" s="1"/>
  <c r="AX761" i="5"/>
  <c r="AW762" i="5"/>
  <c r="AV762" i="5"/>
  <c r="BE762" i="5"/>
  <c r="AU763" i="5"/>
  <c r="BE771" i="5"/>
  <c r="AW772" i="5"/>
  <c r="AV772" i="5"/>
  <c r="BB772" i="5" s="1"/>
  <c r="AY772" i="5"/>
  <c r="AX772" i="5"/>
  <c r="BE773" i="5"/>
  <c r="AS774" i="5"/>
  <c r="AY777" i="5"/>
  <c r="AY779" i="5"/>
  <c r="AX779" i="5"/>
  <c r="BE780" i="5"/>
  <c r="AW781" i="5"/>
  <c r="AZ781" i="5" s="1"/>
  <c r="AW784" i="5"/>
  <c r="AV784" i="5"/>
  <c r="AU784" i="5"/>
  <c r="AX785" i="5"/>
  <c r="BE786" i="5"/>
  <c r="AW790" i="5"/>
  <c r="AZ790" i="5" s="1"/>
  <c r="AV791" i="5"/>
  <c r="AU791" i="5"/>
  <c r="BE795" i="5"/>
  <c r="AW796" i="5"/>
  <c r="AV796" i="5"/>
  <c r="AZ796" i="5" s="1"/>
  <c r="AY796" i="5"/>
  <c r="AX796" i="5"/>
  <c r="BB796" i="5" s="1"/>
  <c r="BE797" i="5"/>
  <c r="AS802" i="5"/>
  <c r="AW830" i="5"/>
  <c r="AV830" i="5"/>
  <c r="AU830" i="5"/>
  <c r="AW751" i="5"/>
  <c r="AV754" i="5"/>
  <c r="AW758" i="5"/>
  <c r="BD761" i="5"/>
  <c r="AV763" i="5"/>
  <c r="BE763" i="5"/>
  <c r="BD766" i="5"/>
  <c r="BD767" i="5"/>
  <c r="BC767" i="5"/>
  <c r="BE767" i="5" s="1"/>
  <c r="AV774" i="5"/>
  <c r="BB774" i="5" s="1"/>
  <c r="BD776" i="5"/>
  <c r="BC776" i="5"/>
  <c r="BE776" i="5" s="1"/>
  <c r="AU778" i="5"/>
  <c r="AW778" i="5"/>
  <c r="AV778" i="5"/>
  <c r="AV779" i="5"/>
  <c r="AU779" i="5"/>
  <c r="AW779" i="5"/>
  <c r="AS781" i="5"/>
  <c r="AW791" i="5"/>
  <c r="BD799" i="5"/>
  <c r="BE799" i="5" s="1"/>
  <c r="BC799" i="5"/>
  <c r="BE809" i="5"/>
  <c r="AY812" i="5"/>
  <c r="AX812" i="5"/>
  <c r="AW812" i="5"/>
  <c r="BE817" i="5"/>
  <c r="BE835" i="5"/>
  <c r="AY844" i="5"/>
  <c r="AX844" i="5"/>
  <c r="AW844" i="5"/>
  <c r="BC801" i="5"/>
  <c r="AV802" i="5"/>
  <c r="BD802" i="5"/>
  <c r="BE802" i="5" s="1"/>
  <c r="AX806" i="5"/>
  <c r="AU807" i="5"/>
  <c r="BE807" i="5"/>
  <c r="AZ809" i="5"/>
  <c r="AW810" i="5"/>
  <c r="BE814" i="5"/>
  <c r="BE821" i="5"/>
  <c r="BD821" i="5"/>
  <c r="BC821" i="5"/>
  <c r="BE826" i="5"/>
  <c r="AS827" i="5"/>
  <c r="AZ827" i="5"/>
  <c r="AY830" i="5"/>
  <c r="AY832" i="5"/>
  <c r="AX832" i="5"/>
  <c r="BE833" i="5"/>
  <c r="AW834" i="5"/>
  <c r="AW837" i="5"/>
  <c r="AV837" i="5"/>
  <c r="AU837" i="5"/>
  <c r="AX838" i="5"/>
  <c r="BE839" i="5"/>
  <c r="AV843" i="5"/>
  <c r="BE849" i="5"/>
  <c r="AY852" i="5"/>
  <c r="AW854" i="5"/>
  <c r="BE857" i="5"/>
  <c r="AV863" i="5"/>
  <c r="AU863" i="5"/>
  <c r="AW863" i="5"/>
  <c r="BE886" i="5"/>
  <c r="BE893" i="5"/>
  <c r="BC800" i="5"/>
  <c r="BE800" i="5" s="1"/>
  <c r="BD801" i="5"/>
  <c r="BE801" i="5" s="1"/>
  <c r="AW802" i="5"/>
  <c r="BB802" i="5" s="1"/>
  <c r="AV807" i="5"/>
  <c r="AU808" i="5"/>
  <c r="BD811" i="5"/>
  <c r="BE811" i="5" s="1"/>
  <c r="BE815" i="5"/>
  <c r="AU816" i="5"/>
  <c r="AY824" i="5"/>
  <c r="AX824" i="5"/>
  <c r="BB824" i="5" s="1"/>
  <c r="AV827" i="5"/>
  <c r="BB827" i="5" s="1"/>
  <c r="BD829" i="5"/>
  <c r="BC829" i="5"/>
  <c r="BE829" i="5" s="1"/>
  <c r="AU831" i="5"/>
  <c r="AW831" i="5"/>
  <c r="AV831" i="5"/>
  <c r="AV832" i="5"/>
  <c r="AU832" i="5"/>
  <c r="AW832" i="5"/>
  <c r="AU834" i="5"/>
  <c r="AX837" i="5"/>
  <c r="AW843" i="5"/>
  <c r="AW850" i="5"/>
  <c r="AV850" i="5"/>
  <c r="AU850" i="5"/>
  <c r="AY851" i="5"/>
  <c r="AX851" i="5"/>
  <c r="AW853" i="5"/>
  <c r="AV853" i="5"/>
  <c r="AU853" i="5"/>
  <c r="BE855" i="5"/>
  <c r="BE858" i="5"/>
  <c r="AX762" i="5"/>
  <c r="AX770" i="5"/>
  <c r="AX778" i="5"/>
  <c r="AX786" i="5"/>
  <c r="AX794" i="5"/>
  <c r="BD800" i="5"/>
  <c r="AX802" i="5"/>
  <c r="AZ802" i="5" s="1"/>
  <c r="AV806" i="5"/>
  <c r="AZ806" i="5" s="1"/>
  <c r="AV808" i="5"/>
  <c r="BB809" i="5"/>
  <c r="AV812" i="5"/>
  <c r="BB812" i="5" s="1"/>
  <c r="BC812" i="5"/>
  <c r="AY814" i="5"/>
  <c r="AU815" i="5"/>
  <c r="BE816" i="5"/>
  <c r="BC818" i="5"/>
  <c r="BE818" i="5" s="1"/>
  <c r="BD819" i="5"/>
  <c r="BD820" i="5"/>
  <c r="BC820" i="5"/>
  <c r="BE820" i="5" s="1"/>
  <c r="AW821" i="5"/>
  <c r="AV821" i="5"/>
  <c r="AU821" i="5"/>
  <c r="AY822" i="5"/>
  <c r="AW827" i="5"/>
  <c r="AV828" i="5"/>
  <c r="AU828" i="5"/>
  <c r="AV834" i="5"/>
  <c r="AY835" i="5"/>
  <c r="AX835" i="5"/>
  <c r="BD836" i="5"/>
  <c r="BC836" i="5"/>
  <c r="BE836" i="5" s="1"/>
  <c r="AW838" i="5"/>
  <c r="AV838" i="5"/>
  <c r="AU838" i="5"/>
  <c r="AY839" i="5"/>
  <c r="BC839" i="5"/>
  <c r="BD839" i="5"/>
  <c r="AS841" i="5"/>
  <c r="BE842" i="5"/>
  <c r="AV844" i="5"/>
  <c r="BE846" i="5"/>
  <c r="AW851" i="5"/>
  <c r="AV851" i="5"/>
  <c r="AU851" i="5"/>
  <c r="BE861" i="5"/>
  <c r="BE805" i="5"/>
  <c r="BC805" i="5"/>
  <c r="BC806" i="5"/>
  <c r="BE806" i="5" s="1"/>
  <c r="AY807" i="5"/>
  <c r="AT809" i="5"/>
  <c r="AD809" i="5" s="1"/>
  <c r="BC811" i="5"/>
  <c r="AV815" i="5"/>
  <c r="AY817" i="5"/>
  <c r="AX817" i="5"/>
  <c r="AZ817" i="5" s="1"/>
  <c r="BD818" i="5"/>
  <c r="AY823" i="5"/>
  <c r="AS825" i="5"/>
  <c r="AZ825" i="5"/>
  <c r="AW828" i="5"/>
  <c r="BD830" i="5"/>
  <c r="BE832" i="5"/>
  <c r="AW833" i="5"/>
  <c r="BB833" i="5" s="1"/>
  <c r="AV833" i="5"/>
  <c r="AZ833" i="5" s="1"/>
  <c r="AY833" i="5"/>
  <c r="AX833" i="5"/>
  <c r="BB835" i="5"/>
  <c r="AS835" i="5"/>
  <c r="AZ835" i="5"/>
  <c r="AY838" i="5"/>
  <c r="AY840" i="5"/>
  <c r="AX840" i="5"/>
  <c r="BE841" i="5"/>
  <c r="AX842" i="5"/>
  <c r="AW873" i="5"/>
  <c r="AV873" i="5"/>
  <c r="AU873" i="5"/>
  <c r="AY808" i="5"/>
  <c r="BD812" i="5"/>
  <c r="BE812" i="5" s="1"/>
  <c r="AS819" i="5"/>
  <c r="BC819" i="5"/>
  <c r="BE819" i="5" s="1"/>
  <c r="AX826" i="5"/>
  <c r="AY826" i="5"/>
  <c r="BC830" i="5"/>
  <c r="BE830" i="5" s="1"/>
  <c r="BD837" i="5"/>
  <c r="BC837" i="5"/>
  <c r="BE837" i="5" s="1"/>
  <c r="AU839" i="5"/>
  <c r="AW839" i="5"/>
  <c r="AV839" i="5"/>
  <c r="AV840" i="5"/>
  <c r="AU840" i="5"/>
  <c r="AW840" i="5"/>
  <c r="AY846" i="5"/>
  <c r="AX846" i="5"/>
  <c r="BE852" i="5"/>
  <c r="AW813" i="5"/>
  <c r="AU813" i="5"/>
  <c r="AY815" i="5"/>
  <c r="AY816" i="5"/>
  <c r="AX816" i="5"/>
  <c r="AS818" i="5"/>
  <c r="AZ818" i="5"/>
  <c r="AW823" i="5"/>
  <c r="AV823" i="5"/>
  <c r="BB823" i="5" s="1"/>
  <c r="BE823" i="5"/>
  <c r="BE825" i="5"/>
  <c r="AW829" i="5"/>
  <c r="AV829" i="5"/>
  <c r="AU829" i="5"/>
  <c r="AV836" i="5"/>
  <c r="AU836" i="5"/>
  <c r="AS842" i="5"/>
  <c r="AW845" i="5"/>
  <c r="AV845" i="5"/>
  <c r="AU845" i="5"/>
  <c r="AY848" i="5"/>
  <c r="AX848" i="5"/>
  <c r="BE848" i="5"/>
  <c r="AW849" i="5"/>
  <c r="AV849" i="5"/>
  <c r="AY849" i="5"/>
  <c r="AX849" i="5"/>
  <c r="AZ849" i="5" s="1"/>
  <c r="BE850" i="5"/>
  <c r="BE851" i="5"/>
  <c r="AY856" i="5"/>
  <c r="AX856" i="5"/>
  <c r="BE856" i="5"/>
  <c r="AW857" i="5"/>
  <c r="AV857" i="5"/>
  <c r="AZ857" i="5" s="1"/>
  <c r="AY857" i="5"/>
  <c r="BB857" i="5" s="1"/>
  <c r="AX857" i="5"/>
  <c r="AS866" i="5"/>
  <c r="AY871" i="5"/>
  <c r="AX871" i="5"/>
  <c r="AW872" i="5"/>
  <c r="AV872" i="5"/>
  <c r="AU872" i="5"/>
  <c r="AU810" i="5"/>
  <c r="AW816" i="5"/>
  <c r="AV818" i="5"/>
  <c r="BB818" i="5" s="1"/>
  <c r="AW819" i="5"/>
  <c r="BD822" i="5"/>
  <c r="BE824" i="5"/>
  <c r="AU826" i="5"/>
  <c r="AX829" i="5"/>
  <c r="BE834" i="5"/>
  <c r="AW836" i="5"/>
  <c r="BE840" i="5"/>
  <c r="AW841" i="5"/>
  <c r="AV841" i="5"/>
  <c r="AY841" i="5"/>
  <c r="AX841" i="5"/>
  <c r="AZ841" i="5" s="1"/>
  <c r="AV842" i="5"/>
  <c r="AZ842" i="5" s="1"/>
  <c r="AY843" i="5"/>
  <c r="AX843" i="5"/>
  <c r="AZ843" i="5" s="1"/>
  <c r="AW846" i="5"/>
  <c r="AV846" i="5"/>
  <c r="AU846" i="5"/>
  <c r="AV848" i="5"/>
  <c r="AU848" i="5"/>
  <c r="AW848" i="5"/>
  <c r="AY854" i="5"/>
  <c r="AX854" i="5"/>
  <c r="AV856" i="5"/>
  <c r="AU856" i="5"/>
  <c r="AW856" i="5"/>
  <c r="AY858" i="5"/>
  <c r="AX858" i="5"/>
  <c r="AW864" i="5"/>
  <c r="AV864" i="5"/>
  <c r="AU864" i="5"/>
  <c r="AW865" i="5"/>
  <c r="AU865" i="5"/>
  <c r="AV865" i="5"/>
  <c r="AY869" i="5"/>
  <c r="AX869" i="5"/>
  <c r="BB869" i="5" s="1"/>
  <c r="AW869" i="5"/>
  <c r="AV869" i="5"/>
  <c r="AY870" i="5"/>
  <c r="AX870" i="5"/>
  <c r="BB870" i="5" s="1"/>
  <c r="AW870" i="5"/>
  <c r="AC875" i="5"/>
  <c r="AT875" i="5"/>
  <c r="AD875" i="5" s="1"/>
  <c r="AW890" i="5"/>
  <c r="AU890" i="5"/>
  <c r="AV890" i="5"/>
  <c r="BE813" i="5"/>
  <c r="BC813" i="5"/>
  <c r="AS817" i="5"/>
  <c r="AW822" i="5"/>
  <c r="AV822" i="5"/>
  <c r="AU822" i="5"/>
  <c r="BC822" i="5"/>
  <c r="BE822" i="5" s="1"/>
  <c r="AW825" i="5"/>
  <c r="BB825" i="5" s="1"/>
  <c r="AY825" i="5"/>
  <c r="AX825" i="5"/>
  <c r="AV826" i="5"/>
  <c r="AY827" i="5"/>
  <c r="AX827" i="5"/>
  <c r="BD828" i="5"/>
  <c r="BC828" i="5"/>
  <c r="BE828" i="5" s="1"/>
  <c r="AY831" i="5"/>
  <c r="BC831" i="5"/>
  <c r="BE831" i="5" s="1"/>
  <c r="BD831" i="5"/>
  <c r="AS833" i="5"/>
  <c r="AX834" i="5"/>
  <c r="AY834" i="5"/>
  <c r="AX836" i="5"/>
  <c r="BC838" i="5"/>
  <c r="BE838" i="5" s="1"/>
  <c r="BB843" i="5"/>
  <c r="AS843" i="5"/>
  <c r="BD844" i="5"/>
  <c r="BC844" i="5"/>
  <c r="BE844" i="5" s="1"/>
  <c r="AS847" i="5"/>
  <c r="AS855" i="5"/>
  <c r="AV858" i="5"/>
  <c r="AW858" i="5"/>
  <c r="AU858" i="5"/>
  <c r="AW860" i="5"/>
  <c r="AV860" i="5"/>
  <c r="AU860" i="5"/>
  <c r="AY863" i="5"/>
  <c r="AX863" i="5"/>
  <c r="AY842" i="5"/>
  <c r="BB842" i="5" s="1"/>
  <c r="BC846" i="5"/>
  <c r="AV847" i="5"/>
  <c r="BD847" i="5"/>
  <c r="BE847" i="5" s="1"/>
  <c r="AY850" i="5"/>
  <c r="AU854" i="5"/>
  <c r="BC854" i="5"/>
  <c r="BE854" i="5" s="1"/>
  <c r="AV855" i="5"/>
  <c r="BB855" i="5" s="1"/>
  <c r="BD855" i="5"/>
  <c r="AU859" i="5"/>
  <c r="AW861" i="5"/>
  <c r="BD864" i="5"/>
  <c r="BE864" i="5" s="1"/>
  <c r="AU867" i="5"/>
  <c r="AY875" i="5"/>
  <c r="AZ875" i="5" s="1"/>
  <c r="AY878" i="5"/>
  <c r="AX878" i="5"/>
  <c r="AW879" i="5"/>
  <c r="AY880" i="5"/>
  <c r="AX880" i="5"/>
  <c r="BC880" i="5"/>
  <c r="BE880" i="5" s="1"/>
  <c r="AV883" i="5"/>
  <c r="AW883" i="5"/>
  <c r="AS886" i="5"/>
  <c r="AY887" i="5"/>
  <c r="AX887" i="5"/>
  <c r="BD888" i="5"/>
  <c r="AY893" i="5"/>
  <c r="AW894" i="5"/>
  <c r="BE911" i="5"/>
  <c r="BC845" i="5"/>
  <c r="AW847" i="5"/>
  <c r="BB847" i="5" s="1"/>
  <c r="BC853" i="5"/>
  <c r="BE853" i="5" s="1"/>
  <c r="AV854" i="5"/>
  <c r="AW855" i="5"/>
  <c r="AV859" i="5"/>
  <c r="BE859" i="5"/>
  <c r="AV862" i="5"/>
  <c r="BD863" i="5"/>
  <c r="BC863" i="5"/>
  <c r="BE863" i="5" s="1"/>
  <c r="BC865" i="5"/>
  <c r="BE865" i="5" s="1"/>
  <c r="BE866" i="5"/>
  <c r="AV867" i="5"/>
  <c r="BC869" i="5"/>
  <c r="BE869" i="5" s="1"/>
  <c r="BE870" i="5"/>
  <c r="BD871" i="5"/>
  <c r="BC871" i="5"/>
  <c r="BE871" i="5" s="1"/>
  <c r="AY873" i="5"/>
  <c r="AY874" i="5"/>
  <c r="AX874" i="5"/>
  <c r="AS876" i="5"/>
  <c r="BB876" i="5"/>
  <c r="BD877" i="5"/>
  <c r="AV887" i="5"/>
  <c r="AU887" i="5"/>
  <c r="AW887" i="5"/>
  <c r="AY897" i="5"/>
  <c r="AX897" i="5"/>
  <c r="AX815" i="5"/>
  <c r="AX823" i="5"/>
  <c r="AX831" i="5"/>
  <c r="AX839" i="5"/>
  <c r="AU844" i="5"/>
  <c r="BD845" i="5"/>
  <c r="BE845" i="5" s="1"/>
  <c r="AX847" i="5"/>
  <c r="AZ847" i="5" s="1"/>
  <c r="AU852" i="5"/>
  <c r="BC852" i="5"/>
  <c r="BD853" i="5"/>
  <c r="AX855" i="5"/>
  <c r="BC858" i="5"/>
  <c r="BC860" i="5"/>
  <c r="BE860" i="5" s="1"/>
  <c r="AY861" i="5"/>
  <c r="AW862" i="5"/>
  <c r="AY868" i="5"/>
  <c r="BB868" i="5" s="1"/>
  <c r="AX868" i="5"/>
  <c r="BD869" i="5"/>
  <c r="AS870" i="5"/>
  <c r="AV871" i="5"/>
  <c r="AU871" i="5"/>
  <c r="AX872" i="5"/>
  <c r="BE875" i="5"/>
  <c r="AV876" i="5"/>
  <c r="AY877" i="5"/>
  <c r="BE877" i="5"/>
  <c r="AW878" i="5"/>
  <c r="AV878" i="5"/>
  <c r="AU878" i="5"/>
  <c r="BE878" i="5"/>
  <c r="AU880" i="5"/>
  <c r="AV880" i="5"/>
  <c r="AU883" i="5"/>
  <c r="AY889" i="5"/>
  <c r="BB889" i="5" s="1"/>
  <c r="AX889" i="5"/>
  <c r="AS892" i="5"/>
  <c r="AY904" i="5"/>
  <c r="AX904" i="5"/>
  <c r="AW904" i="5"/>
  <c r="AS849" i="5"/>
  <c r="BD852" i="5"/>
  <c r="AS857" i="5"/>
  <c r="AX862" i="5"/>
  <c r="AV870" i="5"/>
  <c r="AZ870" i="5" s="1"/>
  <c r="AW871" i="5"/>
  <c r="AW874" i="5"/>
  <c r="AV874" i="5"/>
  <c r="BB874" i="5" s="1"/>
  <c r="BD874" i="5"/>
  <c r="BE874" i="5" s="1"/>
  <c r="AX876" i="5"/>
  <c r="BC879" i="5"/>
  <c r="AU888" i="5"/>
  <c r="AW888" i="5"/>
  <c r="AV888" i="5"/>
  <c r="AV889" i="5"/>
  <c r="AZ893" i="5"/>
  <c r="AS893" i="5"/>
  <c r="BE894" i="5"/>
  <c r="AW852" i="5"/>
  <c r="BD858" i="5"/>
  <c r="AY867" i="5"/>
  <c r="AS869" i="5"/>
  <c r="AZ869" i="5"/>
  <c r="AY879" i="5"/>
  <c r="AZ879" i="5" s="1"/>
  <c r="AV879" i="5"/>
  <c r="BE879" i="5"/>
  <c r="BD879" i="5"/>
  <c r="AY881" i="5"/>
  <c r="AX881" i="5"/>
  <c r="AS889" i="5"/>
  <c r="AW901" i="5"/>
  <c r="AV901" i="5"/>
  <c r="AU901" i="5"/>
  <c r="BE903" i="5"/>
  <c r="AX852" i="5"/>
  <c r="AY866" i="5"/>
  <c r="AX866" i="5"/>
  <c r="BB866" i="5" s="1"/>
  <c r="AS868" i="5"/>
  <c r="AS877" i="5"/>
  <c r="AV881" i="5"/>
  <c r="AW881" i="5"/>
  <c r="AU881" i="5"/>
  <c r="AW884" i="5"/>
  <c r="AV884" i="5"/>
  <c r="AU884" i="5"/>
  <c r="BE885" i="5"/>
  <c r="AY886" i="5"/>
  <c r="AX886" i="5"/>
  <c r="AW886" i="5"/>
  <c r="BB886" i="5" s="1"/>
  <c r="BD892" i="5"/>
  <c r="BC892" i="5"/>
  <c r="BE892" i="5" s="1"/>
  <c r="BE895" i="5"/>
  <c r="AU861" i="5"/>
  <c r="BB862" i="5"/>
  <c r="AZ862" i="5"/>
  <c r="AX865" i="5"/>
  <c r="BE867" i="5"/>
  <c r="BD872" i="5"/>
  <c r="BE872" i="5" s="1"/>
  <c r="BC872" i="5"/>
  <c r="BD873" i="5"/>
  <c r="BE873" i="5" s="1"/>
  <c r="BE876" i="5"/>
  <c r="BD876" i="5"/>
  <c r="BC876" i="5"/>
  <c r="AW885" i="5"/>
  <c r="BE887" i="5"/>
  <c r="AX891" i="5"/>
  <c r="AY891" i="5"/>
  <c r="AY894" i="5"/>
  <c r="AX894" i="5"/>
  <c r="AY912" i="5"/>
  <c r="AX912" i="5"/>
  <c r="AW912" i="5"/>
  <c r="AX860" i="5"/>
  <c r="AW866" i="5"/>
  <c r="AV866" i="5"/>
  <c r="BB875" i="5"/>
  <c r="BE881" i="5"/>
  <c r="AY885" i="5"/>
  <c r="BD889" i="5"/>
  <c r="BC889" i="5"/>
  <c r="BE889" i="5" s="1"/>
  <c r="AV891" i="5"/>
  <c r="AW891" i="5"/>
  <c r="AU891" i="5"/>
  <c r="AX892" i="5"/>
  <c r="BB892" i="5" s="1"/>
  <c r="BD881" i="5"/>
  <c r="AX883" i="5"/>
  <c r="BE884" i="5"/>
  <c r="BE891" i="5"/>
  <c r="AU894" i="5"/>
  <c r="BD894" i="5"/>
  <c r="BD896" i="5"/>
  <c r="BE896" i="5" s="1"/>
  <c r="AU897" i="5"/>
  <c r="AU899" i="5"/>
  <c r="AW899" i="5"/>
  <c r="AV899" i="5"/>
  <c r="AV904" i="5"/>
  <c r="AU907" i="5"/>
  <c r="AW907" i="5"/>
  <c r="AV907" i="5"/>
  <c r="AV912" i="5"/>
  <c r="AX916" i="5"/>
  <c r="AY916" i="5"/>
  <c r="AX867" i="5"/>
  <c r="AX875" i="5"/>
  <c r="AW876" i="5"/>
  <c r="AX877" i="5"/>
  <c r="AZ877" i="5" s="1"/>
  <c r="AW882" i="5"/>
  <c r="AU882" i="5"/>
  <c r="AU885" i="5"/>
  <c r="AW892" i="5"/>
  <c r="AZ892" i="5" s="1"/>
  <c r="AX893" i="5"/>
  <c r="BB893" i="5" s="1"/>
  <c r="AV894" i="5"/>
  <c r="AU895" i="5"/>
  <c r="AZ896" i="5"/>
  <c r="AS896" i="5"/>
  <c r="AY900" i="5"/>
  <c r="AY908" i="5"/>
  <c r="AY914" i="5"/>
  <c r="AX914" i="5"/>
  <c r="AV916" i="5"/>
  <c r="AW916" i="5"/>
  <c r="AU916" i="5"/>
  <c r="AY918" i="5"/>
  <c r="AY920" i="5"/>
  <c r="AX920" i="5"/>
  <c r="AW920" i="5"/>
  <c r="BB920" i="5" s="1"/>
  <c r="AV920" i="5"/>
  <c r="AY927" i="5"/>
  <c r="AX927" i="5"/>
  <c r="AW927" i="5"/>
  <c r="AZ927" i="5" s="1"/>
  <c r="AV927" i="5"/>
  <c r="AY930" i="5"/>
  <c r="AX930" i="5"/>
  <c r="AS934" i="5"/>
  <c r="AC879" i="5"/>
  <c r="BB879" i="5"/>
  <c r="AV885" i="5"/>
  <c r="AV895" i="5"/>
  <c r="AS902" i="5"/>
  <c r="AY903" i="5"/>
  <c r="AX903" i="5"/>
  <c r="BB903" i="5" s="1"/>
  <c r="AW905" i="5"/>
  <c r="AV905" i="5"/>
  <c r="AU905" i="5"/>
  <c r="BB910" i="5"/>
  <c r="AS910" i="5"/>
  <c r="AY911" i="5"/>
  <c r="AX911" i="5"/>
  <c r="AZ911" i="5" s="1"/>
  <c r="AW913" i="5"/>
  <c r="AV913" i="5"/>
  <c r="AU913" i="5"/>
  <c r="AV914" i="5"/>
  <c r="AZ914" i="5" s="1"/>
  <c r="AW914" i="5"/>
  <c r="AY921" i="5"/>
  <c r="AX921" i="5"/>
  <c r="AV930" i="5"/>
  <c r="AW930" i="5"/>
  <c r="AU930" i="5"/>
  <c r="AW931" i="5"/>
  <c r="AU931" i="5"/>
  <c r="AV931" i="5"/>
  <c r="AY937" i="5"/>
  <c r="AW937" i="5"/>
  <c r="AV937" i="5"/>
  <c r="BB937" i="5" s="1"/>
  <c r="AX937" i="5"/>
  <c r="AV939" i="5"/>
  <c r="AU939" i="5"/>
  <c r="AW939" i="5"/>
  <c r="BC882" i="5"/>
  <c r="BE882" i="5" s="1"/>
  <c r="AY884" i="5"/>
  <c r="BC888" i="5"/>
  <c r="BE888" i="5" s="1"/>
  <c r="AV896" i="5"/>
  <c r="BB896" i="5" s="1"/>
  <c r="AY901" i="5"/>
  <c r="AX901" i="5"/>
  <c r="AS903" i="5"/>
  <c r="AZ903" i="5"/>
  <c r="AY909" i="5"/>
  <c r="AX909" i="5"/>
  <c r="BE909" i="5"/>
  <c r="AS911" i="5"/>
  <c r="BB914" i="5"/>
  <c r="AS914" i="5"/>
  <c r="AT918" i="5"/>
  <c r="AD918" i="5" s="1"/>
  <c r="AC918" i="5"/>
  <c r="AV922" i="5"/>
  <c r="AW922" i="5"/>
  <c r="AU922" i="5"/>
  <c r="BE922" i="5"/>
  <c r="AV924" i="5"/>
  <c r="AW924" i="5"/>
  <c r="AU924" i="5"/>
  <c r="AW909" i="5"/>
  <c r="AV909" i="5"/>
  <c r="AW915" i="5"/>
  <c r="AU915" i="5"/>
  <c r="AV915" i="5"/>
  <c r="AZ917" i="5"/>
  <c r="AS917" i="5"/>
  <c r="BB917" i="5"/>
  <c r="AY929" i="5"/>
  <c r="AX929" i="5"/>
  <c r="AS942" i="5"/>
  <c r="BD904" i="5"/>
  <c r="BC904" i="5"/>
  <c r="BE904" i="5" s="1"/>
  <c r="BD912" i="5"/>
  <c r="BC912" i="5"/>
  <c r="BE912" i="5" s="1"/>
  <c r="BD914" i="5"/>
  <c r="BE914" i="5"/>
  <c r="BC914" i="5"/>
  <c r="BE918" i="5"/>
  <c r="BE927" i="5"/>
  <c r="BE928" i="5"/>
  <c r="AU929" i="5"/>
  <c r="AW929" i="5"/>
  <c r="AV929" i="5"/>
  <c r="BD883" i="5"/>
  <c r="BE883" i="5" s="1"/>
  <c r="AX895" i="5"/>
  <c r="BD897" i="5"/>
  <c r="BC897" i="5"/>
  <c r="BE897" i="5" s="1"/>
  <c r="AY899" i="5"/>
  <c r="AX899" i="5"/>
  <c r="BD905" i="5"/>
  <c r="BC905" i="5"/>
  <c r="BE905" i="5" s="1"/>
  <c r="AY907" i="5"/>
  <c r="AX907" i="5"/>
  <c r="BC907" i="5"/>
  <c r="BE907" i="5"/>
  <c r="AU909" i="5"/>
  <c r="BE916" i="5"/>
  <c r="BE920" i="5"/>
  <c r="BE924" i="5"/>
  <c r="BC890" i="5"/>
  <c r="BE890" i="5" s="1"/>
  <c r="AY892" i="5"/>
  <c r="AV897" i="5"/>
  <c r="AW898" i="5"/>
  <c r="AV898" i="5"/>
  <c r="AU898" i="5"/>
  <c r="AX902" i="5"/>
  <c r="AZ902" i="5" s="1"/>
  <c r="BE902" i="5"/>
  <c r="AW906" i="5"/>
  <c r="AV906" i="5"/>
  <c r="AU906" i="5"/>
  <c r="AX910" i="5"/>
  <c r="AZ910" i="5" s="1"/>
  <c r="BE910" i="5"/>
  <c r="BE917" i="5"/>
  <c r="BC898" i="5"/>
  <c r="BE898" i="5" s="1"/>
  <c r="AW900" i="5"/>
  <c r="AY902" i="5"/>
  <c r="BB902" i="5" s="1"/>
  <c r="BC906" i="5"/>
  <c r="BE906" i="5" s="1"/>
  <c r="AW908" i="5"/>
  <c r="AY910" i="5"/>
  <c r="AU919" i="5"/>
  <c r="BC920" i="5"/>
  <c r="BD922" i="5"/>
  <c r="AX924" i="5"/>
  <c r="AU925" i="5"/>
  <c r="BE925" i="5"/>
  <c r="BD926" i="5"/>
  <c r="BE926" i="5" s="1"/>
  <c r="AW928" i="5"/>
  <c r="AX931" i="5"/>
  <c r="BD934" i="5"/>
  <c r="BE934" i="5" s="1"/>
  <c r="BE935" i="5"/>
  <c r="AW936" i="5"/>
  <c r="AV940" i="5"/>
  <c r="AW944" i="5"/>
  <c r="AX953" i="5"/>
  <c r="AV954" i="5"/>
  <c r="AW954" i="5"/>
  <c r="AU954" i="5"/>
  <c r="AY955" i="5"/>
  <c r="AX955" i="5"/>
  <c r="BD898" i="5"/>
  <c r="BE899" i="5"/>
  <c r="AX900" i="5"/>
  <c r="AX908" i="5"/>
  <c r="AW917" i="5"/>
  <c r="AX918" i="5"/>
  <c r="AV919" i="5"/>
  <c r="BE919" i="5"/>
  <c r="BD920" i="5"/>
  <c r="AW923" i="5"/>
  <c r="AU923" i="5"/>
  <c r="AV925" i="5"/>
  <c r="AU926" i="5"/>
  <c r="AX928" i="5"/>
  <c r="BD929" i="5"/>
  <c r="BE929" i="5" s="1"/>
  <c r="AY933" i="5"/>
  <c r="AU935" i="5"/>
  <c r="AW940" i="5"/>
  <c r="BE943" i="5"/>
  <c r="AX944" i="5"/>
  <c r="BD952" i="5"/>
  <c r="BC952" i="5"/>
  <c r="BE952" i="5"/>
  <c r="AX956" i="5"/>
  <c r="AY956" i="5"/>
  <c r="BE956" i="5"/>
  <c r="AX957" i="5"/>
  <c r="AY957" i="5"/>
  <c r="AS965" i="5"/>
  <c r="AU904" i="5"/>
  <c r="AU912" i="5"/>
  <c r="BC917" i="5"/>
  <c r="AC920" i="5"/>
  <c r="AZ920" i="5"/>
  <c r="AX922" i="5"/>
  <c r="AV926" i="5"/>
  <c r="BC930" i="5"/>
  <c r="BE930" i="5" s="1"/>
  <c r="AX932" i="5"/>
  <c r="BD933" i="5"/>
  <c r="BC933" i="5"/>
  <c r="BE933" i="5" s="1"/>
  <c r="AV935" i="5"/>
  <c r="AV938" i="5"/>
  <c r="BD938" i="5"/>
  <c r="BE938" i="5" s="1"/>
  <c r="AX939" i="5"/>
  <c r="BC941" i="5"/>
  <c r="BE941" i="5" s="1"/>
  <c r="AU943" i="5"/>
  <c r="AV943" i="5"/>
  <c r="AS945" i="5"/>
  <c r="AT947" i="5"/>
  <c r="AD947" i="5" s="1"/>
  <c r="AC947" i="5"/>
  <c r="BE947" i="5"/>
  <c r="AW950" i="5"/>
  <c r="BB950" i="5" s="1"/>
  <c r="AV950" i="5"/>
  <c r="AZ950" i="5" s="1"/>
  <c r="AW958" i="5"/>
  <c r="AV958" i="5"/>
  <c r="AU958" i="5"/>
  <c r="BC913" i="5"/>
  <c r="BE913" i="5" s="1"/>
  <c r="BD917" i="5"/>
  <c r="AX919" i="5"/>
  <c r="AC921" i="5"/>
  <c r="BE923" i="5"/>
  <c r="BC923" i="5"/>
  <c r="AY925" i="5"/>
  <c r="AT927" i="5"/>
  <c r="AD927" i="5" s="1"/>
  <c r="BC929" i="5"/>
  <c r="BD932" i="5"/>
  <c r="BE932" i="5" s="1"/>
  <c r="AV933" i="5"/>
  <c r="AU933" i="5"/>
  <c r="AW933" i="5"/>
  <c r="AY936" i="5"/>
  <c r="AX936" i="5"/>
  <c r="BD937" i="5"/>
  <c r="BE937" i="5" s="1"/>
  <c r="AS938" i="5"/>
  <c r="AZ938" i="5"/>
  <c r="BB938" i="5"/>
  <c r="BD940" i="5"/>
  <c r="BE940" i="5" s="1"/>
  <c r="BD949" i="5"/>
  <c r="BE949" i="5" s="1"/>
  <c r="AS950" i="5"/>
  <c r="AW956" i="5"/>
  <c r="AU932" i="5"/>
  <c r="AV932" i="5"/>
  <c r="AS937" i="5"/>
  <c r="AV941" i="5"/>
  <c r="AU941" i="5"/>
  <c r="AW941" i="5"/>
  <c r="BD944" i="5"/>
  <c r="BC944" i="5"/>
  <c r="BE944" i="5" s="1"/>
  <c r="AY948" i="5"/>
  <c r="AX948" i="5"/>
  <c r="AY952" i="5"/>
  <c r="AW952" i="5"/>
  <c r="AX926" i="5"/>
  <c r="BC942" i="5"/>
  <c r="BD942" i="5"/>
  <c r="BE942" i="5" s="1"/>
  <c r="AW946" i="5"/>
  <c r="AU946" i="5"/>
  <c r="BC946" i="5"/>
  <c r="BE946" i="5" s="1"/>
  <c r="AU900" i="5"/>
  <c r="BC900" i="5"/>
  <c r="BE900" i="5" s="1"/>
  <c r="BD901" i="5"/>
  <c r="BE901" i="5" s="1"/>
  <c r="AU908" i="5"/>
  <c r="BC908" i="5"/>
  <c r="BE908" i="5" s="1"/>
  <c r="BD909" i="5"/>
  <c r="AX917" i="5"/>
  <c r="AV918" i="5"/>
  <c r="BB918" i="5" s="1"/>
  <c r="AV921" i="5"/>
  <c r="AZ921" i="5" s="1"/>
  <c r="BE921" i="5"/>
  <c r="AU928" i="5"/>
  <c r="BC931" i="5"/>
  <c r="BE931" i="5" s="1"/>
  <c r="AW932" i="5"/>
  <c r="AX934" i="5"/>
  <c r="AU936" i="5"/>
  <c r="BB940" i="5"/>
  <c r="AS940" i="5"/>
  <c r="AZ940" i="5"/>
  <c r="AW948" i="5"/>
  <c r="AX949" i="5"/>
  <c r="AY949" i="5"/>
  <c r="BC915" i="5"/>
  <c r="BE915" i="5" s="1"/>
  <c r="AW918" i="5"/>
  <c r="AW921" i="5"/>
  <c r="AW934" i="5"/>
  <c r="AV934" i="5"/>
  <c r="AZ934" i="5" s="1"/>
  <c r="BE939" i="5"/>
  <c r="BD939" i="5"/>
  <c r="AW942" i="5"/>
  <c r="AV942" i="5"/>
  <c r="BB942" i="5" s="1"/>
  <c r="AV946" i="5"/>
  <c r="AW949" i="5"/>
  <c r="AV949" i="5"/>
  <c r="AU949" i="5"/>
  <c r="BD950" i="5"/>
  <c r="BC950" i="5"/>
  <c r="BE950" i="5" s="1"/>
  <c r="AX952" i="5"/>
  <c r="AX954" i="5"/>
  <c r="AY935" i="5"/>
  <c r="BD941" i="5"/>
  <c r="AV944" i="5"/>
  <c r="AU944" i="5"/>
  <c r="BE945" i="5"/>
  <c r="BD945" i="5"/>
  <c r="AY951" i="5"/>
  <c r="BB951" i="5" s="1"/>
  <c r="AX951" i="5"/>
  <c r="AZ951" i="5" s="1"/>
  <c r="BE951" i="5"/>
  <c r="BC953" i="5"/>
  <c r="BE953" i="5"/>
  <c r="BD953" i="5"/>
  <c r="BD957" i="5"/>
  <c r="BE957" i="5" s="1"/>
  <c r="AX962" i="5"/>
  <c r="BB962" i="5" s="1"/>
  <c r="BD963" i="5"/>
  <c r="BD964" i="5"/>
  <c r="BC964" i="5"/>
  <c r="BE964" i="5" s="1"/>
  <c r="BE967" i="5"/>
  <c r="AW970" i="5"/>
  <c r="AV970" i="5"/>
  <c r="AU970" i="5"/>
  <c r="AU971" i="5"/>
  <c r="AW971" i="5"/>
  <c r="AV971" i="5"/>
  <c r="BE970" i="5"/>
  <c r="AW973" i="5"/>
  <c r="AV973" i="5"/>
  <c r="AU973" i="5"/>
  <c r="AC976" i="5"/>
  <c r="AT976" i="5"/>
  <c r="AD976" i="5" s="1"/>
  <c r="BE979" i="5"/>
  <c r="AV981" i="5"/>
  <c r="AW981" i="5"/>
  <c r="AU981" i="5"/>
  <c r="BC943" i="5"/>
  <c r="AX950" i="5"/>
  <c r="AS951" i="5"/>
  <c r="BC951" i="5"/>
  <c r="AU953" i="5"/>
  <c r="AW953" i="5"/>
  <c r="AV953" i="5"/>
  <c r="AW957" i="5"/>
  <c r="AZ957" i="5" s="1"/>
  <c r="AV957" i="5"/>
  <c r="AS962" i="5"/>
  <c r="AY963" i="5"/>
  <c r="AX963" i="5"/>
  <c r="AZ963" i="5" s="1"/>
  <c r="AV972" i="5"/>
  <c r="AU972" i="5"/>
  <c r="AW972" i="5"/>
  <c r="AU974" i="5"/>
  <c r="AW974" i="5"/>
  <c r="AV974" i="5"/>
  <c r="AT987" i="5"/>
  <c r="AD987" i="5" s="1"/>
  <c r="AC987" i="5"/>
  <c r="AW955" i="5"/>
  <c r="AU955" i="5"/>
  <c r="BC955" i="5"/>
  <c r="BE955" i="5" s="1"/>
  <c r="AY964" i="5"/>
  <c r="AX964" i="5"/>
  <c r="BC965" i="5"/>
  <c r="BE965" i="5" s="1"/>
  <c r="BE966" i="5"/>
  <c r="AT968" i="5"/>
  <c r="AD968" i="5" s="1"/>
  <c r="BB957" i="5"/>
  <c r="AS957" i="5"/>
  <c r="AY959" i="5"/>
  <c r="AX959" i="5"/>
  <c r="BD959" i="5"/>
  <c r="BE959" i="5" s="1"/>
  <c r="BC959" i="5"/>
  <c r="AV964" i="5"/>
  <c r="AU964" i="5"/>
  <c r="BC966" i="5"/>
  <c r="BD966" i="5"/>
  <c r="AY994" i="5"/>
  <c r="AW994" i="5"/>
  <c r="AZ994" i="5" s="1"/>
  <c r="AX994" i="5"/>
  <c r="AS969" i="5"/>
  <c r="AZ969" i="5"/>
  <c r="BB969" i="5"/>
  <c r="AX940" i="5"/>
  <c r="AX943" i="5"/>
  <c r="AX946" i="5"/>
  <c r="AY947" i="5"/>
  <c r="BB947" i="5" s="1"/>
  <c r="AX947" i="5"/>
  <c r="AV948" i="5"/>
  <c r="AU948" i="5"/>
  <c r="BD948" i="5"/>
  <c r="BE948" i="5" s="1"/>
  <c r="BC948" i="5"/>
  <c r="AV952" i="5"/>
  <c r="BD954" i="5"/>
  <c r="BE954" i="5"/>
  <c r="AV956" i="5"/>
  <c r="AU956" i="5"/>
  <c r="AV959" i="5"/>
  <c r="BD961" i="5"/>
  <c r="BC961" i="5"/>
  <c r="BE961" i="5" s="1"/>
  <c r="BC962" i="5"/>
  <c r="BE962" i="5"/>
  <c r="BD962" i="5"/>
  <c r="AW964" i="5"/>
  <c r="AW965" i="5"/>
  <c r="AV965" i="5"/>
  <c r="BB965" i="5" s="1"/>
  <c r="AY966" i="5"/>
  <c r="BD968" i="5"/>
  <c r="BC968" i="5"/>
  <c r="BE968" i="5" s="1"/>
  <c r="AY970" i="5"/>
  <c r="AX970" i="5"/>
  <c r="AW945" i="5"/>
  <c r="AV945" i="5"/>
  <c r="AZ945" i="5" s="1"/>
  <c r="AW959" i="5"/>
  <c r="AU966" i="5"/>
  <c r="AW966" i="5"/>
  <c r="AV966" i="5"/>
  <c r="AU952" i="5"/>
  <c r="AU959" i="5"/>
  <c r="BE960" i="5"/>
  <c r="AU961" i="5"/>
  <c r="AV967" i="5"/>
  <c r="AW968" i="5"/>
  <c r="AY975" i="5"/>
  <c r="AX975" i="5"/>
  <c r="AV980" i="5"/>
  <c r="AZ983" i="5"/>
  <c r="AS983" i="5"/>
  <c r="BD986" i="5"/>
  <c r="BC986" i="5"/>
  <c r="BE986" i="5" s="1"/>
  <c r="BC989" i="5"/>
  <c r="BE989" i="5" s="1"/>
  <c r="BE991" i="5"/>
  <c r="BD991" i="5"/>
  <c r="AX1000" i="5"/>
  <c r="AX958" i="5"/>
  <c r="AU960" i="5"/>
  <c r="AS963" i="5"/>
  <c r="BC963" i="5"/>
  <c r="BE963" i="5" s="1"/>
  <c r="BD965" i="5"/>
  <c r="AS967" i="5"/>
  <c r="BD971" i="5"/>
  <c r="BE971" i="5" s="1"/>
  <c r="BD978" i="5"/>
  <c r="BE978" i="5" s="1"/>
  <c r="AU979" i="5"/>
  <c r="AW979" i="5"/>
  <c r="AW980" i="5"/>
  <c r="AY981" i="5"/>
  <c r="AX981" i="5"/>
  <c r="BD987" i="5"/>
  <c r="BB1002" i="5"/>
  <c r="AX1003" i="5"/>
  <c r="AV975" i="5"/>
  <c r="AU975" i="5"/>
  <c r="AS986" i="5"/>
  <c r="BE987" i="5"/>
  <c r="AU988" i="5"/>
  <c r="AW988" i="5"/>
  <c r="AV988" i="5"/>
  <c r="AY995" i="5"/>
  <c r="AX995" i="5"/>
  <c r="AV995" i="5"/>
  <c r="AY997" i="5"/>
  <c r="AX997" i="5"/>
  <c r="AZ968" i="5"/>
  <c r="BE973" i="5"/>
  <c r="BD973" i="5"/>
  <c r="AW984" i="5"/>
  <c r="AV984" i="5"/>
  <c r="AU984" i="5"/>
  <c r="AX987" i="5"/>
  <c r="AW987" i="5"/>
  <c r="AY987" i="5"/>
  <c r="AW991" i="5"/>
  <c r="AV991" i="5"/>
  <c r="AU991" i="5"/>
  <c r="BD992" i="5"/>
  <c r="BC992" i="5"/>
  <c r="BE992" i="5" s="1"/>
  <c r="AX996" i="5"/>
  <c r="AY996" i="5"/>
  <c r="AZ1002" i="5"/>
  <c r="BE1011" i="5"/>
  <c r="AY1015" i="5"/>
  <c r="AX1015" i="5"/>
  <c r="BC956" i="5"/>
  <c r="BC958" i="5"/>
  <c r="AX965" i="5"/>
  <c r="AW967" i="5"/>
  <c r="AZ967" i="5" s="1"/>
  <c r="AV968" i="5"/>
  <c r="BB968" i="5" s="1"/>
  <c r="BD972" i="5"/>
  <c r="BC972" i="5"/>
  <c r="BE972" i="5" s="1"/>
  <c r="BD975" i="5"/>
  <c r="BC975" i="5"/>
  <c r="BE975" i="5" s="1"/>
  <c r="AX977" i="5"/>
  <c r="BB977" i="5" s="1"/>
  <c r="BC977" i="5"/>
  <c r="BE977" i="5" s="1"/>
  <c r="AS978" i="5"/>
  <c r="BD980" i="5"/>
  <c r="AW986" i="5"/>
  <c r="AZ986" i="5" s="1"/>
  <c r="AU996" i="5"/>
  <c r="AV996" i="5"/>
  <c r="AW996" i="5"/>
  <c r="AU997" i="5"/>
  <c r="AV997" i="5"/>
  <c r="AW997" i="5"/>
  <c r="BC1004" i="5"/>
  <c r="BE1004" i="5" s="1"/>
  <c r="BE1007" i="5"/>
  <c r="BE1012" i="5"/>
  <c r="AY960" i="5"/>
  <c r="AX961" i="5"/>
  <c r="BC974" i="5"/>
  <c r="BE974" i="5" s="1"/>
  <c r="AW975" i="5"/>
  <c r="AV978" i="5"/>
  <c r="AY980" i="5"/>
  <c r="AX980" i="5"/>
  <c r="BB980" i="5" s="1"/>
  <c r="BE980" i="5"/>
  <c r="AU982" i="5"/>
  <c r="AW982" i="5"/>
  <c r="AV982" i="5"/>
  <c r="BD983" i="5"/>
  <c r="BC983" i="5"/>
  <c r="BE983" i="5" s="1"/>
  <c r="AX985" i="5"/>
  <c r="AY985" i="5"/>
  <c r="BE985" i="5"/>
  <c r="AX986" i="5"/>
  <c r="BC990" i="5"/>
  <c r="BE990" i="5"/>
  <c r="AW992" i="5"/>
  <c r="AV992" i="5"/>
  <c r="AY1001" i="5"/>
  <c r="AX1001" i="5"/>
  <c r="BE1008" i="5"/>
  <c r="BE958" i="5"/>
  <c r="AY962" i="5"/>
  <c r="AY967" i="5"/>
  <c r="AX967" i="5"/>
  <c r="AY976" i="5"/>
  <c r="AW978" i="5"/>
  <c r="AZ978" i="5" s="1"/>
  <c r="AS980" i="5"/>
  <c r="AU985" i="5"/>
  <c r="AW985" i="5"/>
  <c r="AV985" i="5"/>
  <c r="AT992" i="5"/>
  <c r="AD992" i="5" s="1"/>
  <c r="AC992" i="5"/>
  <c r="BE993" i="5"/>
  <c r="AU1001" i="5"/>
  <c r="AV1001" i="5"/>
  <c r="AW1001" i="5"/>
  <c r="BD1004" i="5"/>
  <c r="AY1005" i="5"/>
  <c r="AX1005" i="5"/>
  <c r="AW1005" i="5"/>
  <c r="AX966" i="5"/>
  <c r="AY968" i="5"/>
  <c r="AX969" i="5"/>
  <c r="AW976" i="5"/>
  <c r="AV976" i="5"/>
  <c r="BB976" i="5" s="1"/>
  <c r="BE976" i="5"/>
  <c r="BD976" i="5"/>
  <c r="AS977" i="5"/>
  <c r="AZ977" i="5"/>
  <c r="AX978" i="5"/>
  <c r="AV987" i="5"/>
  <c r="AZ987" i="5" s="1"/>
  <c r="AU990" i="5"/>
  <c r="AW990" i="5"/>
  <c r="AV990" i="5"/>
  <c r="BC997" i="5"/>
  <c r="BD997" i="5"/>
  <c r="BE997" i="5"/>
  <c r="AV989" i="5"/>
  <c r="AW999" i="5"/>
  <c r="AV999" i="5"/>
  <c r="AT1000" i="5"/>
  <c r="AD1000" i="5" s="1"/>
  <c r="AC1000" i="5"/>
  <c r="AW1004" i="5"/>
  <c r="AV1004" i="5"/>
  <c r="AU1004" i="5"/>
  <c r="AT1005" i="5"/>
  <c r="AD1005" i="5" s="1"/>
  <c r="AC1005" i="5"/>
  <c r="AV1006" i="5"/>
  <c r="AU1006" i="5"/>
  <c r="AW1006" i="5"/>
  <c r="AW1007" i="5"/>
  <c r="AV1007" i="5"/>
  <c r="AU1007" i="5"/>
  <c r="AY1009" i="5"/>
  <c r="AX1009" i="5"/>
  <c r="BC982" i="5"/>
  <c r="BE982" i="5"/>
  <c r="AY984" i="5"/>
  <c r="BC988" i="5"/>
  <c r="AX992" i="5"/>
  <c r="BB992" i="5" s="1"/>
  <c r="AS993" i="5"/>
  <c r="AS994" i="5"/>
  <c r="BD998" i="5"/>
  <c r="BC998" i="5"/>
  <c r="BE998" i="5" s="1"/>
  <c r="BD999" i="5"/>
  <c r="BB1000" i="5"/>
  <c r="AY1002" i="5"/>
  <c r="AW1002" i="5"/>
  <c r="BD1002" i="5"/>
  <c r="BE1002" i="5" s="1"/>
  <c r="BC1002" i="5"/>
  <c r="AW1009" i="5"/>
  <c r="AV1009" i="5"/>
  <c r="AU1009" i="5"/>
  <c r="AW1011" i="5"/>
  <c r="AV1011" i="5"/>
  <c r="AU1011" i="5"/>
  <c r="AU989" i="5"/>
  <c r="BD989" i="5"/>
  <c r="AX991" i="5"/>
  <c r="AV998" i="5"/>
  <c r="AU998" i="5"/>
  <c r="AW998" i="5"/>
  <c r="AU999" i="5"/>
  <c r="AV1000" i="5"/>
  <c r="AZ1000" i="5" s="1"/>
  <c r="BD1003" i="5"/>
  <c r="BC1003" i="5"/>
  <c r="BE1003" i="5" s="1"/>
  <c r="BE1015" i="5"/>
  <c r="BE1013" i="5"/>
  <c r="AW1015" i="5"/>
  <c r="AV1015" i="5"/>
  <c r="AU1015" i="5"/>
  <c r="BE1009" i="5"/>
  <c r="AY1013" i="5"/>
  <c r="AX1013" i="5"/>
  <c r="BD981" i="5"/>
  <c r="BE981" i="5" s="1"/>
  <c r="AX983" i="5"/>
  <c r="BB983" i="5" s="1"/>
  <c r="BE984" i="5"/>
  <c r="BC994" i="5"/>
  <c r="AW995" i="5"/>
  <c r="BE995" i="5"/>
  <c r="BC996" i="5"/>
  <c r="BE996" i="5" s="1"/>
  <c r="AX999" i="5"/>
  <c r="AW1003" i="5"/>
  <c r="AV1003" i="5"/>
  <c r="AU1003" i="5"/>
  <c r="AY1004" i="5"/>
  <c r="AX1004" i="5"/>
  <c r="BD988" i="5"/>
  <c r="BE988" i="5" s="1"/>
  <c r="AY993" i="5"/>
  <c r="BB993" i="5" s="1"/>
  <c r="AX993" i="5"/>
  <c r="AZ993" i="5" s="1"/>
  <c r="AV994" i="5"/>
  <c r="BE994" i="5"/>
  <c r="AU995" i="5"/>
  <c r="BC999" i="5"/>
  <c r="BE999" i="5" s="1"/>
  <c r="BE1000" i="5"/>
  <c r="AZ1005" i="5"/>
  <c r="AY1006" i="5"/>
  <c r="AY1007" i="5"/>
  <c r="AX1007" i="5"/>
  <c r="AY1012" i="5"/>
  <c r="AX1012" i="5"/>
  <c r="AS1013" i="5"/>
  <c r="AZ1013" i="5"/>
  <c r="AV1014" i="5"/>
  <c r="AU1014" i="5"/>
  <c r="AW1014" i="5"/>
  <c r="AY992" i="5"/>
  <c r="AZ992" i="5" s="1"/>
  <c r="AY1000" i="5"/>
  <c r="AS1002" i="5"/>
  <c r="AV1005" i="5"/>
  <c r="BB1005" i="5" s="1"/>
  <c r="BD1005" i="5"/>
  <c r="BE1005" i="5" s="1"/>
  <c r="BE1006" i="5"/>
  <c r="AY1008" i="5"/>
  <c r="AS1010" i="5"/>
  <c r="AU1012" i="5"/>
  <c r="AV1013" i="5"/>
  <c r="BB1013" i="5" s="1"/>
  <c r="BD1013" i="5"/>
  <c r="AX1006" i="5"/>
  <c r="AV1012" i="5"/>
  <c r="AW1013" i="5"/>
  <c r="AX1014" i="5"/>
  <c r="BC1010" i="5"/>
  <c r="BE1010" i="5" s="1"/>
  <c r="BD1011" i="5"/>
  <c r="BD1010" i="5"/>
  <c r="AU1008" i="5"/>
  <c r="AW1010" i="5"/>
  <c r="AZ1010" i="5" s="1"/>
  <c r="AX1010" i="5"/>
  <c r="BC1006" i="5"/>
  <c r="BD1007" i="5"/>
  <c r="BC1014" i="5"/>
  <c r="BE1014" i="5" s="1"/>
  <c r="AZ960" i="5" l="1"/>
  <c r="AS960" i="5"/>
  <c r="BB960" i="5"/>
  <c r="BB967" i="5"/>
  <c r="BB921" i="5"/>
  <c r="BB943" i="5"/>
  <c r="AZ943" i="5"/>
  <c r="AS943" i="5"/>
  <c r="AS916" i="5"/>
  <c r="BB916" i="5"/>
  <c r="AZ916" i="5"/>
  <c r="BB1008" i="5"/>
  <c r="AS1008" i="5"/>
  <c r="AZ1008" i="5"/>
  <c r="AT1013" i="5"/>
  <c r="AD1013" i="5" s="1"/>
  <c r="AC1013" i="5"/>
  <c r="BB1010" i="5"/>
  <c r="BB936" i="5"/>
  <c r="AZ936" i="5"/>
  <c r="AS936" i="5"/>
  <c r="AZ918" i="5"/>
  <c r="AZ965" i="5"/>
  <c r="BB922" i="5"/>
  <c r="AS922" i="5"/>
  <c r="AZ922" i="5"/>
  <c r="BB877" i="5"/>
  <c r="AT869" i="5"/>
  <c r="AD869" i="5" s="1"/>
  <c r="AC869" i="5"/>
  <c r="AC1002" i="5"/>
  <c r="AT1002" i="5"/>
  <c r="AD1002" i="5" s="1"/>
  <c r="BB987" i="5"/>
  <c r="BB986" i="5"/>
  <c r="BB963" i="5"/>
  <c r="AZ966" i="5"/>
  <c r="BB966" i="5"/>
  <c r="AS966" i="5"/>
  <c r="AS953" i="5"/>
  <c r="AZ953" i="5"/>
  <c r="BB953" i="5"/>
  <c r="AS941" i="5"/>
  <c r="AZ941" i="5"/>
  <c r="BB941" i="5"/>
  <c r="AT938" i="5"/>
  <c r="AD938" i="5" s="1"/>
  <c r="AC938" i="5"/>
  <c r="AZ926" i="5"/>
  <c r="AS926" i="5"/>
  <c r="BB926" i="5"/>
  <c r="AC911" i="5"/>
  <c r="AT911" i="5"/>
  <c r="AD911" i="5" s="1"/>
  <c r="AC934" i="5"/>
  <c r="AT934" i="5"/>
  <c r="AD934" i="5" s="1"/>
  <c r="BB895" i="5"/>
  <c r="AZ895" i="5"/>
  <c r="AS895" i="5"/>
  <c r="BB861" i="5"/>
  <c r="AS861" i="5"/>
  <c r="AZ861" i="5"/>
  <c r="AC877" i="5"/>
  <c r="AT877" i="5"/>
  <c r="AD877" i="5" s="1"/>
  <c r="AZ876" i="5"/>
  <c r="AZ844" i="5"/>
  <c r="BB844" i="5"/>
  <c r="AS844" i="5"/>
  <c r="BB887" i="5"/>
  <c r="AZ887" i="5"/>
  <c r="AS887" i="5"/>
  <c r="AZ886" i="5"/>
  <c r="AZ858" i="5"/>
  <c r="BB858" i="5"/>
  <c r="AS858" i="5"/>
  <c r="BB822" i="5"/>
  <c r="AZ822" i="5"/>
  <c r="AS822" i="5"/>
  <c r="AS890" i="5"/>
  <c r="AZ890" i="5"/>
  <c r="BB890" i="5"/>
  <c r="BB864" i="5"/>
  <c r="AZ864" i="5"/>
  <c r="AS864" i="5"/>
  <c r="BB846" i="5"/>
  <c r="AS846" i="5"/>
  <c r="AZ846" i="5"/>
  <c r="BB841" i="5"/>
  <c r="AT819" i="5"/>
  <c r="AD819" i="5" s="1"/>
  <c r="AC819" i="5"/>
  <c r="BB851" i="5"/>
  <c r="AS851" i="5"/>
  <c r="AZ851" i="5"/>
  <c r="AS853" i="5"/>
  <c r="AZ853" i="5"/>
  <c r="BB853" i="5"/>
  <c r="AZ816" i="5"/>
  <c r="AS816" i="5"/>
  <c r="BB816" i="5"/>
  <c r="AC827" i="5"/>
  <c r="AT827" i="5"/>
  <c r="AD827" i="5" s="1"/>
  <c r="AZ812" i="5"/>
  <c r="BB830" i="5"/>
  <c r="AS830" i="5"/>
  <c r="AZ830" i="5"/>
  <c r="AS784" i="5"/>
  <c r="AZ784" i="5"/>
  <c r="BB784" i="5"/>
  <c r="AZ774" i="5"/>
  <c r="AZ780" i="5"/>
  <c r="BB758" i="5"/>
  <c r="AZ764" i="5"/>
  <c r="AC772" i="5"/>
  <c r="AT772" i="5"/>
  <c r="AD772" i="5" s="1"/>
  <c r="BB765" i="5"/>
  <c r="AS765" i="5"/>
  <c r="AZ765" i="5"/>
  <c r="AT738" i="5"/>
  <c r="AD738" i="5" s="1"/>
  <c r="AC738" i="5"/>
  <c r="BB721" i="5"/>
  <c r="BB785" i="5"/>
  <c r="AS785" i="5"/>
  <c r="AZ785" i="5"/>
  <c r="AS728" i="5"/>
  <c r="BB728" i="5"/>
  <c r="AZ728" i="5"/>
  <c r="BB707" i="5"/>
  <c r="AZ707" i="5"/>
  <c r="AS707" i="5"/>
  <c r="AS710" i="5"/>
  <c r="BB710" i="5"/>
  <c r="AZ710" i="5"/>
  <c r="AS733" i="5"/>
  <c r="AZ733" i="5"/>
  <c r="BB733" i="5"/>
  <c r="BB681" i="5"/>
  <c r="AS681" i="5"/>
  <c r="AZ681" i="5"/>
  <c r="BB661" i="5"/>
  <c r="AC712" i="5"/>
  <c r="AT712" i="5"/>
  <c r="AD712" i="5" s="1"/>
  <c r="AS680" i="5"/>
  <c r="AZ680" i="5"/>
  <c r="BB680" i="5"/>
  <c r="AZ660" i="5"/>
  <c r="AS660" i="5"/>
  <c r="BB660" i="5"/>
  <c r="AS652" i="5"/>
  <c r="BB652" i="5"/>
  <c r="AZ652" i="5"/>
  <c r="AC670" i="5"/>
  <c r="AT670" i="5"/>
  <c r="AD670" i="5" s="1"/>
  <c r="BB727" i="5"/>
  <c r="AS727" i="5"/>
  <c r="AZ727" i="5"/>
  <c r="BB685" i="5"/>
  <c r="AC617" i="5"/>
  <c r="AT617" i="5"/>
  <c r="AD617" i="5" s="1"/>
  <c r="BB632" i="5"/>
  <c r="AS632" i="5"/>
  <c r="AZ632" i="5"/>
  <c r="AZ628" i="5"/>
  <c r="BB619" i="5"/>
  <c r="AS619" i="5"/>
  <c r="AZ619" i="5"/>
  <c r="AZ607" i="5"/>
  <c r="AC662" i="5"/>
  <c r="AT662" i="5"/>
  <c r="AD662" i="5" s="1"/>
  <c r="BB611" i="5"/>
  <c r="AS611" i="5"/>
  <c r="AZ611" i="5"/>
  <c r="AT622" i="5"/>
  <c r="AD622" i="5" s="1"/>
  <c r="AC622" i="5"/>
  <c r="AZ599" i="5"/>
  <c r="AS599" i="5"/>
  <c r="BB599" i="5"/>
  <c r="BB543" i="5"/>
  <c r="AZ543" i="5"/>
  <c r="BB529" i="5"/>
  <c r="BB514" i="5"/>
  <c r="AS514" i="5"/>
  <c r="AZ514" i="5"/>
  <c r="BB553" i="5"/>
  <c r="AS553" i="5"/>
  <c r="AZ553" i="5"/>
  <c r="BB568" i="5"/>
  <c r="AS568" i="5"/>
  <c r="AZ568" i="5"/>
  <c r="BB556" i="5"/>
  <c r="AS556" i="5"/>
  <c r="AZ556" i="5"/>
  <c r="BB532" i="5"/>
  <c r="AZ532" i="5"/>
  <c r="AS532" i="5"/>
  <c r="AZ487" i="5"/>
  <c r="AZ510" i="5"/>
  <c r="BB510" i="5"/>
  <c r="AS510" i="5"/>
  <c r="AS471" i="5"/>
  <c r="AZ471" i="5"/>
  <c r="BB471" i="5"/>
  <c r="BB509" i="5"/>
  <c r="AZ486" i="5"/>
  <c r="BB486" i="5"/>
  <c r="AS486" i="5"/>
  <c r="BB468" i="5"/>
  <c r="AS468" i="5"/>
  <c r="AZ468" i="5"/>
  <c r="BB452" i="5"/>
  <c r="AS452" i="5"/>
  <c r="AZ452" i="5"/>
  <c r="BB436" i="5"/>
  <c r="AS436" i="5"/>
  <c r="AZ436" i="5"/>
  <c r="BB420" i="5"/>
  <c r="AS420" i="5"/>
  <c r="AZ420" i="5"/>
  <c r="BB404" i="5"/>
  <c r="AS404" i="5"/>
  <c r="AZ404" i="5"/>
  <c r="BB470" i="5"/>
  <c r="AS470" i="5"/>
  <c r="AZ470" i="5"/>
  <c r="AC441" i="5"/>
  <c r="AT441" i="5"/>
  <c r="AD441" i="5" s="1"/>
  <c r="BB422" i="5"/>
  <c r="AS422" i="5"/>
  <c r="AZ422" i="5"/>
  <c r="BB385" i="5"/>
  <c r="AZ386" i="5"/>
  <c r="BB386" i="5"/>
  <c r="AS386" i="5"/>
  <c r="BB384" i="5"/>
  <c r="AZ384" i="5"/>
  <c r="AS384" i="5"/>
  <c r="AC378" i="5"/>
  <c r="AT378" i="5"/>
  <c r="AD378" i="5" s="1"/>
  <c r="AZ393" i="5"/>
  <c r="AC362" i="5"/>
  <c r="AT362" i="5"/>
  <c r="AD362" i="5" s="1"/>
  <c r="AZ469" i="5"/>
  <c r="AZ449" i="5"/>
  <c r="AZ354" i="5"/>
  <c r="BB337" i="5"/>
  <c r="AS337" i="5"/>
  <c r="AZ337" i="5"/>
  <c r="BB299" i="5"/>
  <c r="BB270" i="5"/>
  <c r="AS270" i="5"/>
  <c r="AZ270" i="5"/>
  <c r="AC322" i="5"/>
  <c r="AT322" i="5"/>
  <c r="AD322" i="5" s="1"/>
  <c r="AZ307" i="5"/>
  <c r="BB307" i="5"/>
  <c r="AS307" i="5"/>
  <c r="AZ302" i="5"/>
  <c r="AS302" i="5"/>
  <c r="BB302" i="5"/>
  <c r="BB288" i="5"/>
  <c r="AS288" i="5"/>
  <c r="AZ288" i="5"/>
  <c r="AS256" i="5"/>
  <c r="AZ256" i="5"/>
  <c r="BB256" i="5"/>
  <c r="BB361" i="5"/>
  <c r="AS361" i="5"/>
  <c r="AZ361" i="5"/>
  <c r="BB318" i="5"/>
  <c r="AS318" i="5"/>
  <c r="AZ318" i="5"/>
  <c r="BB338" i="5"/>
  <c r="AZ281" i="5"/>
  <c r="AZ243" i="5"/>
  <c r="BB219" i="5"/>
  <c r="AS219" i="5"/>
  <c r="AZ219" i="5"/>
  <c r="BB139" i="5"/>
  <c r="AS139" i="5"/>
  <c r="AZ139" i="5"/>
  <c r="BB116" i="5"/>
  <c r="BB265" i="5"/>
  <c r="BB301" i="5"/>
  <c r="AS301" i="5"/>
  <c r="AZ301" i="5"/>
  <c r="BB269" i="5"/>
  <c r="AS269" i="5"/>
  <c r="AZ269" i="5"/>
  <c r="AT236" i="5"/>
  <c r="AD236" i="5" s="1"/>
  <c r="AC236" i="5"/>
  <c r="BB206" i="5"/>
  <c r="AS206" i="5"/>
  <c r="AZ206" i="5"/>
  <c r="BB239" i="5"/>
  <c r="AZ239" i="5"/>
  <c r="AS239" i="5"/>
  <c r="AZ164" i="5"/>
  <c r="AZ116" i="5"/>
  <c r="BB271" i="5"/>
  <c r="AS271" i="5"/>
  <c r="AZ271" i="5"/>
  <c r="AS303" i="5"/>
  <c r="BB303" i="5"/>
  <c r="AZ303" i="5"/>
  <c r="AS291" i="5"/>
  <c r="AZ291" i="5"/>
  <c r="BB291" i="5"/>
  <c r="AT210" i="5"/>
  <c r="AD210" i="5" s="1"/>
  <c r="AC210" i="5"/>
  <c r="AS184" i="5"/>
  <c r="AZ184" i="5"/>
  <c r="BB184" i="5"/>
  <c r="AZ170" i="5"/>
  <c r="BB204" i="5"/>
  <c r="AS204" i="5"/>
  <c r="AZ204" i="5"/>
  <c r="AT186" i="5"/>
  <c r="AD186" i="5" s="1"/>
  <c r="AC186" i="5"/>
  <c r="BB102" i="5"/>
  <c r="BB205" i="5"/>
  <c r="AS205" i="5"/>
  <c r="AZ205" i="5"/>
  <c r="BB148" i="5"/>
  <c r="AS148" i="5"/>
  <c r="AZ148" i="5"/>
  <c r="BB173" i="5"/>
  <c r="AS173" i="5"/>
  <c r="AZ173" i="5"/>
  <c r="BB130" i="5"/>
  <c r="AC108" i="5"/>
  <c r="AT108" i="5"/>
  <c r="AD108" i="5" s="1"/>
  <c r="BB149" i="5"/>
  <c r="AS149" i="5"/>
  <c r="AZ149" i="5"/>
  <c r="BB217" i="5"/>
  <c r="AS217" i="5"/>
  <c r="AZ217" i="5"/>
  <c r="BB126" i="5"/>
  <c r="AT234" i="5"/>
  <c r="AD234" i="5" s="1"/>
  <c r="AC234" i="5"/>
  <c r="BB218" i="5"/>
  <c r="BB51" i="5"/>
  <c r="AS51" i="5"/>
  <c r="AZ51" i="5"/>
  <c r="AC40" i="5"/>
  <c r="AT40" i="5"/>
  <c r="AD40" i="5" s="1"/>
  <c r="AZ37" i="5"/>
  <c r="BB31" i="5"/>
  <c r="AS31" i="5"/>
  <c r="AZ31" i="5"/>
  <c r="AZ57" i="5"/>
  <c r="BB57" i="5"/>
  <c r="AS57" i="5"/>
  <c r="AT36" i="5"/>
  <c r="AD36" i="5" s="1"/>
  <c r="AC36" i="5"/>
  <c r="BB30" i="5"/>
  <c r="AS30" i="5"/>
  <c r="AZ30" i="5"/>
  <c r="AC24" i="5"/>
  <c r="AT24" i="5"/>
  <c r="AD24" i="5" s="1"/>
  <c r="AZ73" i="5"/>
  <c r="BB73" i="5"/>
  <c r="AS73" i="5"/>
  <c r="AT28" i="5"/>
  <c r="AD28" i="5" s="1"/>
  <c r="AC28" i="5"/>
  <c r="AZ990" i="5"/>
  <c r="BB990" i="5"/>
  <c r="AS990" i="5"/>
  <c r="AC978" i="5"/>
  <c r="AT978" i="5"/>
  <c r="AD978" i="5" s="1"/>
  <c r="AC893" i="5"/>
  <c r="AT893" i="5"/>
  <c r="AD893" i="5" s="1"/>
  <c r="AT870" i="5"/>
  <c r="AD870" i="5" s="1"/>
  <c r="AC870" i="5"/>
  <c r="BB954" i="5"/>
  <c r="AS954" i="5"/>
  <c r="AZ954" i="5"/>
  <c r="AC903" i="5"/>
  <c r="AT903" i="5"/>
  <c r="AD903" i="5" s="1"/>
  <c r="BB989" i="5"/>
  <c r="AZ989" i="5"/>
  <c r="AS989" i="5"/>
  <c r="BB996" i="5"/>
  <c r="AS996" i="5"/>
  <c r="AZ996" i="5"/>
  <c r="AZ984" i="5"/>
  <c r="BB984" i="5"/>
  <c r="AS984" i="5"/>
  <c r="AC967" i="5"/>
  <c r="AT967" i="5"/>
  <c r="AD967" i="5" s="1"/>
  <c r="AT983" i="5"/>
  <c r="AD983" i="5" s="1"/>
  <c r="AC983" i="5"/>
  <c r="AC957" i="5"/>
  <c r="AT957" i="5"/>
  <c r="AD957" i="5" s="1"/>
  <c r="AZ962" i="5"/>
  <c r="AS946" i="5"/>
  <c r="BB946" i="5"/>
  <c r="AZ946" i="5"/>
  <c r="AT950" i="5"/>
  <c r="AD950" i="5" s="1"/>
  <c r="AC950" i="5"/>
  <c r="BB906" i="5"/>
  <c r="AS906" i="5"/>
  <c r="AZ906" i="5"/>
  <c r="AS909" i="5"/>
  <c r="AZ909" i="5"/>
  <c r="BB909" i="5"/>
  <c r="AS929" i="5"/>
  <c r="AZ929" i="5"/>
  <c r="BB929" i="5"/>
  <c r="BB911" i="5"/>
  <c r="AT910" i="5"/>
  <c r="AD910" i="5" s="1"/>
  <c r="AC910" i="5"/>
  <c r="AT902" i="5"/>
  <c r="AD902" i="5" s="1"/>
  <c r="AC902" i="5"/>
  <c r="BB934" i="5"/>
  <c r="BB907" i="5"/>
  <c r="AZ907" i="5"/>
  <c r="AS907" i="5"/>
  <c r="AS894" i="5"/>
  <c r="BB894" i="5"/>
  <c r="AZ894" i="5"/>
  <c r="AS884" i="5"/>
  <c r="AZ884" i="5"/>
  <c r="BB884" i="5"/>
  <c r="AS901" i="5"/>
  <c r="AZ901" i="5"/>
  <c r="BB901" i="5"/>
  <c r="AS880" i="5"/>
  <c r="AZ880" i="5"/>
  <c r="BB880" i="5"/>
  <c r="BB859" i="5"/>
  <c r="AS859" i="5"/>
  <c r="AZ859" i="5"/>
  <c r="AT842" i="5"/>
  <c r="AD842" i="5" s="1"/>
  <c r="AC842" i="5"/>
  <c r="BB819" i="5"/>
  <c r="AC835" i="5"/>
  <c r="AT835" i="5"/>
  <c r="AD835" i="5" s="1"/>
  <c r="BB831" i="5"/>
  <c r="AZ831" i="5"/>
  <c r="AS831" i="5"/>
  <c r="AC774" i="5"/>
  <c r="AT774" i="5"/>
  <c r="AD774" i="5" s="1"/>
  <c r="AZ763" i="5"/>
  <c r="AS763" i="5"/>
  <c r="BB763" i="5"/>
  <c r="AC780" i="5"/>
  <c r="AT780" i="5"/>
  <c r="AD780" i="5" s="1"/>
  <c r="AZ771" i="5"/>
  <c r="AS771" i="5"/>
  <c r="BB771" i="5"/>
  <c r="AC764" i="5"/>
  <c r="AT764" i="5"/>
  <c r="AD764" i="5" s="1"/>
  <c r="BB793" i="5"/>
  <c r="AS793" i="5"/>
  <c r="AZ793" i="5"/>
  <c r="AZ783" i="5"/>
  <c r="BB783" i="5"/>
  <c r="AS783" i="5"/>
  <c r="AZ787" i="5"/>
  <c r="BB787" i="5"/>
  <c r="AS787" i="5"/>
  <c r="AT796" i="5"/>
  <c r="AD796" i="5" s="1"/>
  <c r="AC796" i="5"/>
  <c r="AS814" i="5"/>
  <c r="BB814" i="5"/>
  <c r="AZ814" i="5"/>
  <c r="BE783" i="5"/>
  <c r="AZ706" i="5"/>
  <c r="BB729" i="5"/>
  <c r="BB739" i="5"/>
  <c r="AS739" i="5"/>
  <c r="AZ739" i="5"/>
  <c r="AZ748" i="5"/>
  <c r="BB748" i="5"/>
  <c r="AS748" i="5"/>
  <c r="AC724" i="5"/>
  <c r="AT724" i="5"/>
  <c r="AD724" i="5" s="1"/>
  <c r="AC716" i="5"/>
  <c r="AT716" i="5"/>
  <c r="AD716" i="5" s="1"/>
  <c r="BB700" i="5"/>
  <c r="AZ740" i="5"/>
  <c r="BB740" i="5"/>
  <c r="AS740" i="5"/>
  <c r="AS688" i="5"/>
  <c r="AZ688" i="5"/>
  <c r="BB688" i="5"/>
  <c r="AS646" i="5"/>
  <c r="AZ646" i="5"/>
  <c r="BB646" i="5"/>
  <c r="AS649" i="5"/>
  <c r="BB649" i="5"/>
  <c r="AZ649" i="5"/>
  <c r="BB657" i="5"/>
  <c r="AS657" i="5"/>
  <c r="AZ657" i="5"/>
  <c r="AZ663" i="5"/>
  <c r="BB663" i="5"/>
  <c r="AS663" i="5"/>
  <c r="BB627" i="5"/>
  <c r="AS627" i="5"/>
  <c r="AZ627" i="5"/>
  <c r="BB674" i="5"/>
  <c r="AZ674" i="5"/>
  <c r="AS674" i="5"/>
  <c r="AZ651" i="5"/>
  <c r="AS651" i="5"/>
  <c r="BB651" i="5"/>
  <c r="AT628" i="5"/>
  <c r="AD628" i="5" s="1"/>
  <c r="AC628" i="5"/>
  <c r="AS592" i="5"/>
  <c r="AZ592" i="5"/>
  <c r="BB592" i="5"/>
  <c r="BB658" i="5"/>
  <c r="AZ658" i="5"/>
  <c r="AS658" i="5"/>
  <c r="AT567" i="5"/>
  <c r="AD567" i="5" s="1"/>
  <c r="AC567" i="5"/>
  <c r="AZ600" i="5"/>
  <c r="AZ528" i="5"/>
  <c r="AS528" i="5"/>
  <c r="BB528" i="5"/>
  <c r="BB576" i="5"/>
  <c r="BB565" i="5"/>
  <c r="AS565" i="5"/>
  <c r="AZ565" i="5"/>
  <c r="BE540" i="5"/>
  <c r="AZ551" i="5"/>
  <c r="BB591" i="5"/>
  <c r="AC545" i="5"/>
  <c r="AT545" i="5"/>
  <c r="AD545" i="5" s="1"/>
  <c r="BB557" i="5"/>
  <c r="AZ557" i="5"/>
  <c r="AS557" i="5"/>
  <c r="AC526" i="5"/>
  <c r="AT526" i="5"/>
  <c r="AD526" i="5" s="1"/>
  <c r="AZ530" i="5"/>
  <c r="BB488" i="5"/>
  <c r="AS488" i="5"/>
  <c r="AZ488" i="5"/>
  <c r="BB484" i="5"/>
  <c r="BB463" i="5"/>
  <c r="AS463" i="5"/>
  <c r="AZ463" i="5"/>
  <c r="BB431" i="5"/>
  <c r="AS431" i="5"/>
  <c r="AZ431" i="5"/>
  <c r="BB399" i="5"/>
  <c r="AS399" i="5"/>
  <c r="AZ399" i="5"/>
  <c r="AC487" i="5"/>
  <c r="AT487" i="5"/>
  <c r="AD487" i="5" s="1"/>
  <c r="AC477" i="5"/>
  <c r="AT477" i="5"/>
  <c r="AD477" i="5" s="1"/>
  <c r="BB448" i="5"/>
  <c r="AS448" i="5"/>
  <c r="AZ448" i="5"/>
  <c r="BB416" i="5"/>
  <c r="AS416" i="5"/>
  <c r="AZ416" i="5"/>
  <c r="AZ484" i="5"/>
  <c r="BB504" i="5"/>
  <c r="AS504" i="5"/>
  <c r="AZ504" i="5"/>
  <c r="BB481" i="5"/>
  <c r="AS481" i="5"/>
  <c r="AZ481" i="5"/>
  <c r="AZ445" i="5"/>
  <c r="AZ426" i="5"/>
  <c r="BB426" i="5"/>
  <c r="AS426" i="5"/>
  <c r="AZ465" i="5"/>
  <c r="BB359" i="5"/>
  <c r="AS359" i="5"/>
  <c r="AZ359" i="5"/>
  <c r="AT397" i="5"/>
  <c r="AD397" i="5" s="1"/>
  <c r="AC397" i="5"/>
  <c r="AS395" i="5"/>
  <c r="AZ395" i="5"/>
  <c r="BB395" i="5"/>
  <c r="AZ457" i="5"/>
  <c r="AZ413" i="5"/>
  <c r="AZ410" i="5"/>
  <c r="BB410" i="5"/>
  <c r="AS410" i="5"/>
  <c r="AC393" i="5"/>
  <c r="AT393" i="5"/>
  <c r="AD393" i="5" s="1"/>
  <c r="AC338" i="5"/>
  <c r="AT338" i="5"/>
  <c r="AD338" i="5" s="1"/>
  <c r="AT469" i="5"/>
  <c r="AD469" i="5" s="1"/>
  <c r="AC469" i="5"/>
  <c r="AC449" i="5"/>
  <c r="AT449" i="5"/>
  <c r="AD449" i="5" s="1"/>
  <c r="BB430" i="5"/>
  <c r="AS430" i="5"/>
  <c r="AZ430" i="5"/>
  <c r="AZ405" i="5"/>
  <c r="AC315" i="5"/>
  <c r="AT315" i="5"/>
  <c r="AD315" i="5" s="1"/>
  <c r="AS310" i="5"/>
  <c r="AZ310" i="5"/>
  <c r="BB310" i="5"/>
  <c r="BB322" i="5"/>
  <c r="BB342" i="5"/>
  <c r="AS342" i="5"/>
  <c r="AZ342" i="5"/>
  <c r="BB326" i="5"/>
  <c r="AS326" i="5"/>
  <c r="AZ326" i="5"/>
  <c r="BB329" i="5"/>
  <c r="AS329" i="5"/>
  <c r="AZ329" i="5"/>
  <c r="AC265" i="5"/>
  <c r="AT265" i="5"/>
  <c r="AD265" i="5" s="1"/>
  <c r="AC324" i="5"/>
  <c r="AT324" i="5"/>
  <c r="AD324" i="5" s="1"/>
  <c r="BB260" i="5"/>
  <c r="AS260" i="5"/>
  <c r="AZ260" i="5"/>
  <c r="AT243" i="5"/>
  <c r="AD243" i="5" s="1"/>
  <c r="AC243" i="5"/>
  <c r="BB195" i="5"/>
  <c r="AS195" i="5"/>
  <c r="AZ195" i="5"/>
  <c r="BB179" i="5"/>
  <c r="AS179" i="5"/>
  <c r="AZ179" i="5"/>
  <c r="BB253" i="5"/>
  <c r="AS253" i="5"/>
  <c r="AZ253" i="5"/>
  <c r="BB246" i="5"/>
  <c r="AS246" i="5"/>
  <c r="AZ246" i="5"/>
  <c r="BB292" i="5"/>
  <c r="AS251" i="5"/>
  <c r="AZ251" i="5"/>
  <c r="BB251" i="5"/>
  <c r="AZ257" i="5"/>
  <c r="AZ191" i="5"/>
  <c r="BB191" i="5"/>
  <c r="AS191" i="5"/>
  <c r="AT170" i="5"/>
  <c r="AD170" i="5" s="1"/>
  <c r="AC170" i="5"/>
  <c r="BB153" i="5"/>
  <c r="AS153" i="5"/>
  <c r="AZ153" i="5"/>
  <c r="BB92" i="5"/>
  <c r="AS92" i="5"/>
  <c r="AZ92" i="5"/>
  <c r="BB140" i="5"/>
  <c r="AS140" i="5"/>
  <c r="AZ140" i="5"/>
  <c r="AZ199" i="5"/>
  <c r="BB199" i="5"/>
  <c r="AS199" i="5"/>
  <c r="AZ135" i="5"/>
  <c r="BB135" i="5"/>
  <c r="AS135" i="5"/>
  <c r="AZ100" i="5"/>
  <c r="AC215" i="5"/>
  <c r="AT215" i="5"/>
  <c r="AD215" i="5" s="1"/>
  <c r="BB98" i="5"/>
  <c r="AZ98" i="5"/>
  <c r="AS98" i="5"/>
  <c r="BB156" i="5"/>
  <c r="AS156" i="5"/>
  <c r="AZ156" i="5"/>
  <c r="AT62" i="5"/>
  <c r="AD62" i="5" s="1"/>
  <c r="AC62" i="5"/>
  <c r="AT22" i="5"/>
  <c r="AD22" i="5" s="1"/>
  <c r="AC22" i="5"/>
  <c r="AZ78" i="5"/>
  <c r="AZ62" i="5"/>
  <c r="BB229" i="5"/>
  <c r="AS229" i="5"/>
  <c r="AZ229" i="5"/>
  <c r="AZ138" i="5"/>
  <c r="BB234" i="5"/>
  <c r="BB209" i="5"/>
  <c r="AS209" i="5"/>
  <c r="AZ209" i="5"/>
  <c r="BB115" i="5"/>
  <c r="AS115" i="5"/>
  <c r="AZ115" i="5"/>
  <c r="AZ101" i="5"/>
  <c r="AS82" i="5"/>
  <c r="AZ82" i="5"/>
  <c r="BB82" i="5"/>
  <c r="AT76" i="5"/>
  <c r="AD76" i="5" s="1"/>
  <c r="AC76" i="5"/>
  <c r="BB70" i="5"/>
  <c r="BB77" i="5"/>
  <c r="AS77" i="5"/>
  <c r="AZ77" i="5"/>
  <c r="AZ44" i="5"/>
  <c r="AZ16" i="5"/>
  <c r="AT93" i="5"/>
  <c r="AD93" i="5" s="1"/>
  <c r="AC93" i="5"/>
  <c r="AZ48" i="5"/>
  <c r="AZ33" i="5"/>
  <c r="BB33" i="5"/>
  <c r="AS33" i="5"/>
  <c r="AS18" i="5"/>
  <c r="AZ18" i="5"/>
  <c r="BB18" i="5"/>
  <c r="BB113" i="5"/>
  <c r="AS113" i="5"/>
  <c r="AZ113" i="5"/>
  <c r="AZ72" i="5"/>
  <c r="AC993" i="5"/>
  <c r="AT993" i="5"/>
  <c r="AD993" i="5" s="1"/>
  <c r="AC980" i="5"/>
  <c r="AT980" i="5"/>
  <c r="AD980" i="5" s="1"/>
  <c r="BB979" i="5"/>
  <c r="AS979" i="5"/>
  <c r="AZ979" i="5"/>
  <c r="AC962" i="5"/>
  <c r="AT962" i="5"/>
  <c r="AD962" i="5" s="1"/>
  <c r="BB944" i="5"/>
  <c r="AS944" i="5"/>
  <c r="AZ944" i="5"/>
  <c r="AS949" i="5"/>
  <c r="AZ949" i="5"/>
  <c r="BB949" i="5"/>
  <c r="AC937" i="5"/>
  <c r="AT937" i="5"/>
  <c r="AD937" i="5" s="1"/>
  <c r="AS958" i="5"/>
  <c r="AZ958" i="5"/>
  <c r="BB958" i="5"/>
  <c r="AC945" i="5"/>
  <c r="AT945" i="5"/>
  <c r="AD945" i="5" s="1"/>
  <c r="AZ923" i="5"/>
  <c r="AS923" i="5"/>
  <c r="BB923" i="5"/>
  <c r="AS919" i="5"/>
  <c r="BB919" i="5"/>
  <c r="AZ919" i="5"/>
  <c r="AS931" i="5"/>
  <c r="BB931" i="5"/>
  <c r="AZ931" i="5"/>
  <c r="AC886" i="5"/>
  <c r="AT886" i="5"/>
  <c r="AD886" i="5" s="1"/>
  <c r="AC843" i="5"/>
  <c r="AT843" i="5"/>
  <c r="AD843" i="5" s="1"/>
  <c r="AC833" i="5"/>
  <c r="AT833" i="5"/>
  <c r="AD833" i="5" s="1"/>
  <c r="AC866" i="5"/>
  <c r="AT866" i="5"/>
  <c r="AD866" i="5" s="1"/>
  <c r="AZ824" i="5"/>
  <c r="AZ840" i="5"/>
  <c r="AS840" i="5"/>
  <c r="BB840" i="5"/>
  <c r="BB849" i="5"/>
  <c r="AT781" i="5"/>
  <c r="AD781" i="5" s="1"/>
  <c r="AC781" i="5"/>
  <c r="BB778" i="5"/>
  <c r="AZ778" i="5"/>
  <c r="AS778" i="5"/>
  <c r="AS754" i="5"/>
  <c r="BB754" i="5"/>
  <c r="AZ754" i="5"/>
  <c r="AS736" i="5"/>
  <c r="AZ736" i="5"/>
  <c r="BB736" i="5"/>
  <c r="BB817" i="5"/>
  <c r="BB759" i="5"/>
  <c r="AS759" i="5"/>
  <c r="AZ759" i="5"/>
  <c r="AZ805" i="5"/>
  <c r="AS805" i="5"/>
  <c r="BB805" i="5"/>
  <c r="AC730" i="5"/>
  <c r="AT730" i="5"/>
  <c r="AD730" i="5" s="1"/>
  <c r="BB735" i="5"/>
  <c r="AS735" i="5"/>
  <c r="AZ735" i="5"/>
  <c r="BB734" i="5"/>
  <c r="AS734" i="5"/>
  <c r="AZ734" i="5"/>
  <c r="BB684" i="5"/>
  <c r="AS684" i="5"/>
  <c r="AZ684" i="5"/>
  <c r="BB761" i="5"/>
  <c r="AZ761" i="5"/>
  <c r="AS761" i="5"/>
  <c r="AZ724" i="5"/>
  <c r="AC731" i="5"/>
  <c r="AT731" i="5"/>
  <c r="AD731" i="5" s="1"/>
  <c r="BB752" i="5"/>
  <c r="AZ752" i="5"/>
  <c r="AS752" i="5"/>
  <c r="BB745" i="5"/>
  <c r="AS745" i="5"/>
  <c r="AZ745" i="5"/>
  <c r="BB690" i="5"/>
  <c r="AS690" i="5"/>
  <c r="AZ690" i="5"/>
  <c r="AS708" i="5"/>
  <c r="BB708" i="5"/>
  <c r="AZ708" i="5"/>
  <c r="BB694" i="5"/>
  <c r="AS694" i="5"/>
  <c r="AZ694" i="5"/>
  <c r="AZ676" i="5"/>
  <c r="AS676" i="5"/>
  <c r="BB676" i="5"/>
  <c r="AZ668" i="5"/>
  <c r="BB673" i="5"/>
  <c r="AS673" i="5"/>
  <c r="AZ673" i="5"/>
  <c r="BB635" i="5"/>
  <c r="AS635" i="5"/>
  <c r="AZ635" i="5"/>
  <c r="AC625" i="5"/>
  <c r="AT625" i="5"/>
  <c r="AD625" i="5" s="1"/>
  <c r="AS642" i="5"/>
  <c r="BB642" i="5"/>
  <c r="AZ642" i="5"/>
  <c r="AT620" i="5"/>
  <c r="AD620" i="5" s="1"/>
  <c r="AC620" i="5"/>
  <c r="AZ620" i="5"/>
  <c r="AT594" i="5"/>
  <c r="AD594" i="5" s="1"/>
  <c r="AC594" i="5"/>
  <c r="AS659" i="5"/>
  <c r="BB659" i="5"/>
  <c r="AZ659" i="5"/>
  <c r="BB624" i="5"/>
  <c r="AS624" i="5"/>
  <c r="AZ624" i="5"/>
  <c r="AT600" i="5"/>
  <c r="AD600" i="5" s="1"/>
  <c r="AC600" i="5"/>
  <c r="BB648" i="5"/>
  <c r="AS648" i="5"/>
  <c r="AZ648" i="5"/>
  <c r="AZ633" i="5"/>
  <c r="AS563" i="5"/>
  <c r="AZ563" i="5"/>
  <c r="BB563" i="5"/>
  <c r="BB606" i="5"/>
  <c r="AS587" i="5"/>
  <c r="AZ587" i="5"/>
  <c r="BB587" i="5"/>
  <c r="AC509" i="5"/>
  <c r="AT509" i="5"/>
  <c r="AD509" i="5" s="1"/>
  <c r="AS555" i="5"/>
  <c r="AZ555" i="5"/>
  <c r="BB555" i="5"/>
  <c r="BB496" i="5"/>
  <c r="AS496" i="5"/>
  <c r="AZ496" i="5"/>
  <c r="BB497" i="5"/>
  <c r="AS497" i="5"/>
  <c r="AZ497" i="5"/>
  <c r="BB480" i="5"/>
  <c r="AS480" i="5"/>
  <c r="AZ480" i="5"/>
  <c r="BB540" i="5"/>
  <c r="AS540" i="5"/>
  <c r="AZ540" i="5"/>
  <c r="AT445" i="5"/>
  <c r="AD445" i="5" s="1"/>
  <c r="AC445" i="5"/>
  <c r="AS387" i="5"/>
  <c r="AZ387" i="5"/>
  <c r="BB387" i="5"/>
  <c r="AC465" i="5"/>
  <c r="AT465" i="5"/>
  <c r="AD465" i="5" s="1"/>
  <c r="BB446" i="5"/>
  <c r="AS446" i="5"/>
  <c r="AZ446" i="5"/>
  <c r="AZ421" i="5"/>
  <c r="AZ402" i="5"/>
  <c r="BB402" i="5"/>
  <c r="AS402" i="5"/>
  <c r="BB335" i="5"/>
  <c r="AS335" i="5"/>
  <c r="AZ335" i="5"/>
  <c r="AS419" i="5"/>
  <c r="AZ419" i="5"/>
  <c r="BB419" i="5"/>
  <c r="BB360" i="5"/>
  <c r="AS360" i="5"/>
  <c r="AZ360" i="5"/>
  <c r="BB336" i="5"/>
  <c r="AS336" i="5"/>
  <c r="AZ336" i="5"/>
  <c r="AT380" i="5"/>
  <c r="AD380" i="5" s="1"/>
  <c r="AC380" i="5"/>
  <c r="AC457" i="5"/>
  <c r="AT457" i="5"/>
  <c r="AD457" i="5" s="1"/>
  <c r="BB438" i="5"/>
  <c r="AS438" i="5"/>
  <c r="AZ438" i="5"/>
  <c r="AT413" i="5"/>
  <c r="AD413" i="5" s="1"/>
  <c r="AC413" i="5"/>
  <c r="AZ433" i="5"/>
  <c r="AT405" i="5"/>
  <c r="AD405" i="5" s="1"/>
  <c r="AC405" i="5"/>
  <c r="AZ330" i="5"/>
  <c r="BB348" i="5"/>
  <c r="BB286" i="5"/>
  <c r="AS286" i="5"/>
  <c r="AZ286" i="5"/>
  <c r="AZ347" i="5"/>
  <c r="BB347" i="5"/>
  <c r="AS347" i="5"/>
  <c r="AZ331" i="5"/>
  <c r="BB331" i="5"/>
  <c r="AS331" i="5"/>
  <c r="AC314" i="5"/>
  <c r="AT314" i="5"/>
  <c r="AD314" i="5" s="1"/>
  <c r="BB374" i="5"/>
  <c r="BB376" i="5"/>
  <c r="AS376" i="5"/>
  <c r="AZ376" i="5"/>
  <c r="AZ371" i="5"/>
  <c r="BB371" i="5"/>
  <c r="AS371" i="5"/>
  <c r="BB320" i="5"/>
  <c r="AZ320" i="5"/>
  <c r="AS320" i="5"/>
  <c r="AZ289" i="5"/>
  <c r="BB277" i="5"/>
  <c r="AS277" i="5"/>
  <c r="AZ277" i="5"/>
  <c r="BB295" i="5"/>
  <c r="AS295" i="5"/>
  <c r="AZ295" i="5"/>
  <c r="BB235" i="5"/>
  <c r="AS235" i="5"/>
  <c r="AZ235" i="5"/>
  <c r="BB155" i="5"/>
  <c r="AS155" i="5"/>
  <c r="AZ155" i="5"/>
  <c r="BB230" i="5"/>
  <c r="AS230" i="5"/>
  <c r="AZ230" i="5"/>
  <c r="BB198" i="5"/>
  <c r="AS198" i="5"/>
  <c r="AZ198" i="5"/>
  <c r="AS238" i="5"/>
  <c r="BB238" i="5"/>
  <c r="AZ238" i="5"/>
  <c r="AZ180" i="5"/>
  <c r="AZ242" i="5"/>
  <c r="BB242" i="5"/>
  <c r="AS242" i="5"/>
  <c r="AC257" i="5"/>
  <c r="AT257" i="5"/>
  <c r="AD257" i="5" s="1"/>
  <c r="BB220" i="5"/>
  <c r="AS220" i="5"/>
  <c r="AZ220" i="5"/>
  <c r="AS192" i="5"/>
  <c r="AZ192" i="5"/>
  <c r="BB192" i="5"/>
  <c r="AS128" i="5"/>
  <c r="AZ128" i="5"/>
  <c r="BB128" i="5"/>
  <c r="AZ107" i="5"/>
  <c r="AS107" i="5"/>
  <c r="BB107" i="5"/>
  <c r="AS224" i="5"/>
  <c r="AZ224" i="5"/>
  <c r="BB224" i="5"/>
  <c r="BB185" i="5"/>
  <c r="AS185" i="5"/>
  <c r="AZ185" i="5"/>
  <c r="AC100" i="5"/>
  <c r="AT100" i="5"/>
  <c r="AD100" i="5" s="1"/>
  <c r="BB215" i="5"/>
  <c r="AS136" i="5"/>
  <c r="AZ136" i="5"/>
  <c r="BB136" i="5"/>
  <c r="AZ122" i="5"/>
  <c r="AZ194" i="5"/>
  <c r="AT86" i="5"/>
  <c r="AD86" i="5" s="1"/>
  <c r="AC86" i="5"/>
  <c r="BB189" i="5"/>
  <c r="AS189" i="5"/>
  <c r="AZ189" i="5"/>
  <c r="AT138" i="5"/>
  <c r="AD138" i="5" s="1"/>
  <c r="AC138" i="5"/>
  <c r="BB123" i="5"/>
  <c r="AS123" i="5"/>
  <c r="AZ123" i="5"/>
  <c r="BB233" i="5"/>
  <c r="AS233" i="5"/>
  <c r="AZ233" i="5"/>
  <c r="AZ159" i="5"/>
  <c r="BB159" i="5"/>
  <c r="AS159" i="5"/>
  <c r="AT101" i="5"/>
  <c r="AD101" i="5" s="1"/>
  <c r="AC101" i="5"/>
  <c r="BB91" i="5"/>
  <c r="AS91" i="5"/>
  <c r="AZ91" i="5"/>
  <c r="BB75" i="5"/>
  <c r="AS75" i="5"/>
  <c r="AZ75" i="5"/>
  <c r="BB35" i="5"/>
  <c r="AS35" i="5"/>
  <c r="AZ35" i="5"/>
  <c r="BB105" i="5"/>
  <c r="AS105" i="5"/>
  <c r="AZ105" i="5"/>
  <c r="AS66" i="5"/>
  <c r="AZ66" i="5"/>
  <c r="BB66" i="5"/>
  <c r="BB86" i="5"/>
  <c r="AT44" i="5"/>
  <c r="AD44" i="5" s="1"/>
  <c r="AC44" i="5"/>
  <c r="AS16" i="5"/>
  <c r="BB93" i="5"/>
  <c r="AC48" i="5"/>
  <c r="AT48" i="5"/>
  <c r="AD48" i="5" s="1"/>
  <c r="BB47" i="5"/>
  <c r="AS47" i="5"/>
  <c r="AZ47" i="5"/>
  <c r="BB21" i="5"/>
  <c r="AC72" i="5"/>
  <c r="AT72" i="5"/>
  <c r="AD72" i="5" s="1"/>
  <c r="BB55" i="5"/>
  <c r="AS55" i="5"/>
  <c r="AZ55" i="5"/>
  <c r="BB23" i="5"/>
  <c r="AS23" i="5"/>
  <c r="AZ23" i="5"/>
  <c r="BB1007" i="5"/>
  <c r="AS1007" i="5"/>
  <c r="AZ1007" i="5"/>
  <c r="BB981" i="5"/>
  <c r="AZ981" i="5"/>
  <c r="AS981" i="5"/>
  <c r="AT849" i="5"/>
  <c r="AD849" i="5" s="1"/>
  <c r="AC849" i="5"/>
  <c r="BB1012" i="5"/>
  <c r="AS1012" i="5"/>
  <c r="AZ1012" i="5"/>
  <c r="AS995" i="5"/>
  <c r="AZ995" i="5"/>
  <c r="BB995" i="5"/>
  <c r="AC1010" i="5"/>
  <c r="AT1010" i="5"/>
  <c r="AD1010" i="5" s="1"/>
  <c r="AS999" i="5"/>
  <c r="BB999" i="5"/>
  <c r="AZ999" i="5"/>
  <c r="AC977" i="5"/>
  <c r="AT977" i="5"/>
  <c r="AD977" i="5" s="1"/>
  <c r="AS991" i="5"/>
  <c r="BB991" i="5"/>
  <c r="AZ991" i="5"/>
  <c r="AZ976" i="5"/>
  <c r="AZ980" i="5"/>
  <c r="AZ948" i="5"/>
  <c r="AS948" i="5"/>
  <c r="BB948" i="5"/>
  <c r="AC951" i="5"/>
  <c r="AT951" i="5"/>
  <c r="AD951" i="5" s="1"/>
  <c r="AZ908" i="5"/>
  <c r="BB908" i="5"/>
  <c r="AS908" i="5"/>
  <c r="AZ937" i="5"/>
  <c r="BB945" i="5"/>
  <c r="BB927" i="5"/>
  <c r="AC917" i="5"/>
  <c r="AT917" i="5"/>
  <c r="AD917" i="5" s="1"/>
  <c r="AS924" i="5"/>
  <c r="BB924" i="5"/>
  <c r="AZ924" i="5"/>
  <c r="BB939" i="5"/>
  <c r="AZ939" i="5"/>
  <c r="AS939" i="5"/>
  <c r="AS913" i="5"/>
  <c r="AZ913" i="5"/>
  <c r="BB913" i="5"/>
  <c r="AS905" i="5"/>
  <c r="AZ905" i="5"/>
  <c r="BB905" i="5"/>
  <c r="AZ868" i="5"/>
  <c r="AS888" i="5"/>
  <c r="AZ888" i="5"/>
  <c r="BB888" i="5"/>
  <c r="AC892" i="5"/>
  <c r="AT892" i="5"/>
  <c r="AD892" i="5" s="1"/>
  <c r="AS878" i="5"/>
  <c r="BB878" i="5"/>
  <c r="AZ878" i="5"/>
  <c r="BB871" i="5"/>
  <c r="AS871" i="5"/>
  <c r="AZ871" i="5"/>
  <c r="AZ855" i="5"/>
  <c r="AZ866" i="5"/>
  <c r="AZ836" i="5"/>
  <c r="BB836" i="5"/>
  <c r="AS836" i="5"/>
  <c r="AC825" i="5"/>
  <c r="AT825" i="5"/>
  <c r="AD825" i="5" s="1"/>
  <c r="BB838" i="5"/>
  <c r="AS838" i="5"/>
  <c r="AZ838" i="5"/>
  <c r="AZ828" i="5"/>
  <c r="BB828" i="5"/>
  <c r="AS828" i="5"/>
  <c r="BB834" i="5"/>
  <c r="AS834" i="5"/>
  <c r="AZ834" i="5"/>
  <c r="AZ808" i="5"/>
  <c r="AS808" i="5"/>
  <c r="BB808" i="5"/>
  <c r="AS863" i="5"/>
  <c r="BB863" i="5"/>
  <c r="AZ863" i="5"/>
  <c r="AZ791" i="5"/>
  <c r="BB791" i="5"/>
  <c r="AS791" i="5"/>
  <c r="BB762" i="5"/>
  <c r="AS795" i="5"/>
  <c r="AZ795" i="5"/>
  <c r="BB795" i="5"/>
  <c r="AZ757" i="5"/>
  <c r="AZ762" i="5"/>
  <c r="AZ823" i="5"/>
  <c r="AC782" i="5"/>
  <c r="AT782" i="5"/>
  <c r="AD782" i="5" s="1"/>
  <c r="BB750" i="5"/>
  <c r="AS750" i="5"/>
  <c r="AZ750" i="5"/>
  <c r="AS704" i="5"/>
  <c r="BB704" i="5"/>
  <c r="AZ704" i="5"/>
  <c r="BB691" i="5"/>
  <c r="AS691" i="5"/>
  <c r="AZ691" i="5"/>
  <c r="AC756" i="5"/>
  <c r="AT756" i="5"/>
  <c r="AD756" i="5" s="1"/>
  <c r="BB717" i="5"/>
  <c r="AZ743" i="5"/>
  <c r="AZ714" i="5"/>
  <c r="BB640" i="5"/>
  <c r="AS636" i="5"/>
  <c r="BB636" i="5"/>
  <c r="AZ636" i="5"/>
  <c r="AS621" i="5"/>
  <c r="AZ621" i="5"/>
  <c r="BB621" i="5"/>
  <c r="BB702" i="5"/>
  <c r="AZ702" i="5"/>
  <c r="AS702" i="5"/>
  <c r="BB666" i="5"/>
  <c r="AS666" i="5"/>
  <c r="AZ666" i="5"/>
  <c r="AZ703" i="5"/>
  <c r="AS703" i="5"/>
  <c r="BB703" i="5"/>
  <c r="BB719" i="5"/>
  <c r="AS719" i="5"/>
  <c r="AZ719" i="5"/>
  <c r="BB656" i="5"/>
  <c r="AC644" i="5"/>
  <c r="AT644" i="5"/>
  <c r="AD644" i="5" s="1"/>
  <c r="AC633" i="5"/>
  <c r="AT633" i="5"/>
  <c r="AD633" i="5" s="1"/>
  <c r="BB615" i="5"/>
  <c r="BB631" i="5"/>
  <c r="AS631" i="5"/>
  <c r="AZ631" i="5"/>
  <c r="AS626" i="5"/>
  <c r="AZ626" i="5"/>
  <c r="BB626" i="5"/>
  <c r="BB590" i="5"/>
  <c r="AS590" i="5"/>
  <c r="AZ590" i="5"/>
  <c r="BB574" i="5"/>
  <c r="AS574" i="5"/>
  <c r="AZ574" i="5"/>
  <c r="AS558" i="5"/>
  <c r="AZ558" i="5"/>
  <c r="BB558" i="5"/>
  <c r="AT583" i="5"/>
  <c r="AD583" i="5" s="1"/>
  <c r="AC583" i="5"/>
  <c r="BB610" i="5"/>
  <c r="AS618" i="5"/>
  <c r="AZ618" i="5"/>
  <c r="BB618" i="5"/>
  <c r="BB580" i="5"/>
  <c r="AS580" i="5"/>
  <c r="AZ580" i="5"/>
  <c r="AZ616" i="5"/>
  <c r="BB612" i="5"/>
  <c r="AZ612" i="5"/>
  <c r="AS612" i="5"/>
  <c r="AT539" i="5"/>
  <c r="AD539" i="5" s="1"/>
  <c r="AC539" i="5"/>
  <c r="BB584" i="5"/>
  <c r="AZ546" i="5"/>
  <c r="BB546" i="5"/>
  <c r="AS546" i="5"/>
  <c r="AZ538" i="5"/>
  <c r="BB538" i="5"/>
  <c r="AS538" i="5"/>
  <c r="BB515" i="5"/>
  <c r="AS515" i="5"/>
  <c r="AZ515" i="5"/>
  <c r="AZ578" i="5"/>
  <c r="BB578" i="5"/>
  <c r="AS578" i="5"/>
  <c r="BB567" i="5"/>
  <c r="AT530" i="5"/>
  <c r="AD530" i="5" s="1"/>
  <c r="AC530" i="5"/>
  <c r="AS571" i="5"/>
  <c r="AZ571" i="5"/>
  <c r="BB571" i="5"/>
  <c r="BB560" i="5"/>
  <c r="AS560" i="5"/>
  <c r="AZ560" i="5"/>
  <c r="BB602" i="5"/>
  <c r="AZ602" i="5"/>
  <c r="AS602" i="5"/>
  <c r="BB455" i="5"/>
  <c r="AS455" i="5"/>
  <c r="AZ455" i="5"/>
  <c r="BB423" i="5"/>
  <c r="AS423" i="5"/>
  <c r="AZ423" i="5"/>
  <c r="AZ516" i="5"/>
  <c r="AC495" i="5"/>
  <c r="AT495" i="5"/>
  <c r="AD495" i="5" s="1"/>
  <c r="BB440" i="5"/>
  <c r="AS440" i="5"/>
  <c r="AZ440" i="5"/>
  <c r="BB408" i="5"/>
  <c r="AS408" i="5"/>
  <c r="AZ408" i="5"/>
  <c r="BB493" i="5"/>
  <c r="AZ494" i="5"/>
  <c r="BB494" i="5"/>
  <c r="AS494" i="5"/>
  <c r="AZ508" i="5"/>
  <c r="AZ502" i="5"/>
  <c r="BB502" i="5"/>
  <c r="AS502" i="5"/>
  <c r="AS467" i="5"/>
  <c r="AZ467" i="5"/>
  <c r="BB467" i="5"/>
  <c r="AT421" i="5"/>
  <c r="AD421" i="5" s="1"/>
  <c r="AC421" i="5"/>
  <c r="AZ418" i="5"/>
  <c r="BB418" i="5"/>
  <c r="AS418" i="5"/>
  <c r="BB314" i="5"/>
  <c r="BB381" i="5"/>
  <c r="AZ381" i="5"/>
  <c r="AS381" i="5"/>
  <c r="AZ453" i="5"/>
  <c r="AC433" i="5"/>
  <c r="AT433" i="5"/>
  <c r="AD433" i="5" s="1"/>
  <c r="BB414" i="5"/>
  <c r="AS414" i="5"/>
  <c r="AZ414" i="5"/>
  <c r="BB388" i="5"/>
  <c r="AS388" i="5"/>
  <c r="AZ388" i="5"/>
  <c r="AC354" i="5"/>
  <c r="AT354" i="5"/>
  <c r="AD354" i="5" s="1"/>
  <c r="AS427" i="5"/>
  <c r="AZ427" i="5"/>
  <c r="BB427" i="5"/>
  <c r="AZ373" i="5"/>
  <c r="BB356" i="5"/>
  <c r="BB304" i="5"/>
  <c r="AS304" i="5"/>
  <c r="AZ304" i="5"/>
  <c r="AT297" i="5"/>
  <c r="AD297" i="5" s="1"/>
  <c r="AC297" i="5"/>
  <c r="BB262" i="5"/>
  <c r="AS262" i="5"/>
  <c r="AZ262" i="5"/>
  <c r="BB364" i="5"/>
  <c r="AZ355" i="5"/>
  <c r="BB355" i="5"/>
  <c r="AS355" i="5"/>
  <c r="BB306" i="5"/>
  <c r="AZ306" i="5"/>
  <c r="BB280" i="5"/>
  <c r="AS280" i="5"/>
  <c r="AZ280" i="5"/>
  <c r="AT374" i="5"/>
  <c r="AD374" i="5" s="1"/>
  <c r="AC374" i="5"/>
  <c r="BB316" i="5"/>
  <c r="AC289" i="5"/>
  <c r="AT289" i="5"/>
  <c r="AD289" i="5" s="1"/>
  <c r="BB334" i="5"/>
  <c r="AS334" i="5"/>
  <c r="AZ334" i="5"/>
  <c r="BB268" i="5"/>
  <c r="AS268" i="5"/>
  <c r="AZ268" i="5"/>
  <c r="BB252" i="5"/>
  <c r="AS252" i="5"/>
  <c r="AZ252" i="5"/>
  <c r="BB255" i="5"/>
  <c r="AZ255" i="5"/>
  <c r="AS255" i="5"/>
  <c r="BB211" i="5"/>
  <c r="AS211" i="5"/>
  <c r="AZ211" i="5"/>
  <c r="BB172" i="5"/>
  <c r="BB131" i="5"/>
  <c r="AS131" i="5"/>
  <c r="AZ131" i="5"/>
  <c r="AZ282" i="5"/>
  <c r="BB282" i="5"/>
  <c r="AS282" i="5"/>
  <c r="BB190" i="5"/>
  <c r="AS190" i="5"/>
  <c r="AZ190" i="5"/>
  <c r="AZ250" i="5"/>
  <c r="BB250" i="5"/>
  <c r="AS250" i="5"/>
  <c r="AZ290" i="5"/>
  <c r="BB290" i="5"/>
  <c r="AS290" i="5"/>
  <c r="BB297" i="5"/>
  <c r="BB169" i="5"/>
  <c r="AS169" i="5"/>
  <c r="AZ169" i="5"/>
  <c r="AZ127" i="5"/>
  <c r="BB127" i="5"/>
  <c r="AS127" i="5"/>
  <c r="AT178" i="5"/>
  <c r="AD178" i="5" s="1"/>
  <c r="AC178" i="5"/>
  <c r="AZ142" i="5"/>
  <c r="AT122" i="5"/>
  <c r="AD122" i="5" s="1"/>
  <c r="AC122" i="5"/>
  <c r="AS216" i="5"/>
  <c r="AZ216" i="5"/>
  <c r="BB216" i="5"/>
  <c r="AT194" i="5"/>
  <c r="AD194" i="5" s="1"/>
  <c r="AC194" i="5"/>
  <c r="AZ143" i="5"/>
  <c r="BB143" i="5"/>
  <c r="AS143" i="5"/>
  <c r="AT54" i="5"/>
  <c r="AD54" i="5" s="1"/>
  <c r="AC54" i="5"/>
  <c r="AC231" i="5"/>
  <c r="AT231" i="5"/>
  <c r="AD231" i="5" s="1"/>
  <c r="BB137" i="5"/>
  <c r="AS137" i="5"/>
  <c r="AZ137" i="5"/>
  <c r="AS168" i="5"/>
  <c r="AZ168" i="5"/>
  <c r="BB168" i="5"/>
  <c r="BB145" i="5"/>
  <c r="AS145" i="5"/>
  <c r="AZ145" i="5"/>
  <c r="BB125" i="5"/>
  <c r="AS125" i="5"/>
  <c r="AZ125" i="5"/>
  <c r="BB59" i="5"/>
  <c r="AS59" i="5"/>
  <c r="AZ59" i="5"/>
  <c r="AT68" i="5"/>
  <c r="AD68" i="5" s="1"/>
  <c r="AC68" i="5"/>
  <c r="AS96" i="5"/>
  <c r="BB96" i="5"/>
  <c r="AZ96" i="5"/>
  <c r="BB87" i="5"/>
  <c r="AS87" i="5"/>
  <c r="AZ87" i="5"/>
  <c r="AT60" i="5"/>
  <c r="AD60" i="5" s="1"/>
  <c r="AC60" i="5"/>
  <c r="AZ29" i="5"/>
  <c r="AC80" i="5"/>
  <c r="AT80" i="5"/>
  <c r="AD80" i="5" s="1"/>
  <c r="AZ900" i="5"/>
  <c r="BB900" i="5"/>
  <c r="AS900" i="5"/>
  <c r="AT965" i="5"/>
  <c r="AD965" i="5" s="1"/>
  <c r="AC965" i="5"/>
  <c r="AS1003" i="5"/>
  <c r="AZ1003" i="5"/>
  <c r="BB1003" i="5"/>
  <c r="AS1011" i="5"/>
  <c r="AZ1011" i="5"/>
  <c r="BB1011" i="5"/>
  <c r="AS1006" i="5"/>
  <c r="AZ1006" i="5"/>
  <c r="BB1006" i="5"/>
  <c r="AC986" i="5"/>
  <c r="AT986" i="5"/>
  <c r="AD986" i="5" s="1"/>
  <c r="AS961" i="5"/>
  <c r="AZ961" i="5"/>
  <c r="BB961" i="5"/>
  <c r="AS964" i="5"/>
  <c r="AZ964" i="5"/>
  <c r="BB964" i="5"/>
  <c r="AS974" i="5"/>
  <c r="BB974" i="5"/>
  <c r="AZ974" i="5"/>
  <c r="BB1014" i="5"/>
  <c r="AS1014" i="5"/>
  <c r="AZ1014" i="5"/>
  <c r="BB994" i="5"/>
  <c r="AC994" i="5"/>
  <c r="AT994" i="5"/>
  <c r="AD994" i="5" s="1"/>
  <c r="AZ1001" i="5"/>
  <c r="BB1001" i="5"/>
  <c r="AS1001" i="5"/>
  <c r="AZ985" i="5"/>
  <c r="AS985" i="5"/>
  <c r="BB985" i="5"/>
  <c r="BB978" i="5"/>
  <c r="AZ975" i="5"/>
  <c r="AS975" i="5"/>
  <c r="BB975" i="5"/>
  <c r="AS959" i="5"/>
  <c r="BB959" i="5"/>
  <c r="AZ959" i="5"/>
  <c r="AZ956" i="5"/>
  <c r="AS956" i="5"/>
  <c r="BB956" i="5"/>
  <c r="AT969" i="5"/>
  <c r="AD969" i="5" s="1"/>
  <c r="AC969" i="5"/>
  <c r="BB955" i="5"/>
  <c r="AZ955" i="5"/>
  <c r="AS955" i="5"/>
  <c r="AS972" i="5"/>
  <c r="BB972" i="5"/>
  <c r="AZ972" i="5"/>
  <c r="BB973" i="5"/>
  <c r="AS973" i="5"/>
  <c r="AZ973" i="5"/>
  <c r="AZ971" i="5"/>
  <c r="BB971" i="5"/>
  <c r="AS971" i="5"/>
  <c r="BB928" i="5"/>
  <c r="AZ928" i="5"/>
  <c r="AS928" i="5"/>
  <c r="AZ912" i="5"/>
  <c r="BB912" i="5"/>
  <c r="AS912" i="5"/>
  <c r="AS935" i="5"/>
  <c r="BB935" i="5"/>
  <c r="AZ935" i="5"/>
  <c r="AZ942" i="5"/>
  <c r="BB930" i="5"/>
  <c r="AS930" i="5"/>
  <c r="AZ930" i="5"/>
  <c r="AZ885" i="5"/>
  <c r="AS885" i="5"/>
  <c r="BB885" i="5"/>
  <c r="BB881" i="5"/>
  <c r="AZ881" i="5"/>
  <c r="AS881" i="5"/>
  <c r="AC868" i="5"/>
  <c r="AT868" i="5"/>
  <c r="AD868" i="5" s="1"/>
  <c r="AZ889" i="5"/>
  <c r="AT857" i="5"/>
  <c r="AD857" i="5" s="1"/>
  <c r="AC857" i="5"/>
  <c r="AZ852" i="5"/>
  <c r="BB852" i="5"/>
  <c r="AS852" i="5"/>
  <c r="AC876" i="5"/>
  <c r="AT876" i="5"/>
  <c r="AD876" i="5" s="1"/>
  <c r="AT855" i="5"/>
  <c r="AD855" i="5" s="1"/>
  <c r="AC855" i="5"/>
  <c r="AC817" i="5"/>
  <c r="AT817" i="5"/>
  <c r="AD817" i="5" s="1"/>
  <c r="BB848" i="5"/>
  <c r="AS848" i="5"/>
  <c r="AZ848" i="5"/>
  <c r="BB810" i="5"/>
  <c r="AZ810" i="5"/>
  <c r="AS810" i="5"/>
  <c r="AS813" i="5"/>
  <c r="BB813" i="5"/>
  <c r="AZ813" i="5"/>
  <c r="AS807" i="5"/>
  <c r="BB807" i="5"/>
  <c r="AZ807" i="5"/>
  <c r="AT802" i="5"/>
  <c r="AD802" i="5" s="1"/>
  <c r="AC802" i="5"/>
  <c r="BB751" i="5"/>
  <c r="AS751" i="5"/>
  <c r="AZ751" i="5"/>
  <c r="BB801" i="5"/>
  <c r="AS801" i="5"/>
  <c r="AZ801" i="5"/>
  <c r="BB777" i="5"/>
  <c r="AS777" i="5"/>
  <c r="AZ777" i="5"/>
  <c r="AT757" i="5"/>
  <c r="AD757" i="5" s="1"/>
  <c r="AC757" i="5"/>
  <c r="BB820" i="5"/>
  <c r="AS820" i="5"/>
  <c r="AZ820" i="5"/>
  <c r="AS792" i="5"/>
  <c r="AZ792" i="5"/>
  <c r="BB792" i="5"/>
  <c r="AC788" i="5"/>
  <c r="AT788" i="5"/>
  <c r="AD788" i="5" s="1"/>
  <c r="BE727" i="5"/>
  <c r="BB715" i="5"/>
  <c r="AZ715" i="5"/>
  <c r="AS715" i="5"/>
  <c r="AZ753" i="5"/>
  <c r="AS753" i="5"/>
  <c r="BB753" i="5"/>
  <c r="AS720" i="5"/>
  <c r="BB720" i="5"/>
  <c r="AZ720" i="5"/>
  <c r="AS749" i="5"/>
  <c r="AZ749" i="5"/>
  <c r="BB749" i="5"/>
  <c r="BB689" i="5"/>
  <c r="AS689" i="5"/>
  <c r="AZ689" i="5"/>
  <c r="BB693" i="5"/>
  <c r="AZ695" i="5"/>
  <c r="BB695" i="5"/>
  <c r="AS695" i="5"/>
  <c r="AZ679" i="5"/>
  <c r="BB679" i="5"/>
  <c r="AS679" i="5"/>
  <c r="BB701" i="5"/>
  <c r="AS701" i="5"/>
  <c r="AZ701" i="5"/>
  <c r="AT630" i="5"/>
  <c r="AD630" i="5" s="1"/>
  <c r="AC630" i="5"/>
  <c r="BB672" i="5"/>
  <c r="AZ667" i="5"/>
  <c r="AS667" i="5"/>
  <c r="BB667" i="5"/>
  <c r="BB709" i="5"/>
  <c r="AZ709" i="5"/>
  <c r="AS709" i="5"/>
  <c r="AZ722" i="5"/>
  <c r="AZ669" i="5"/>
  <c r="BB653" i="5"/>
  <c r="AS643" i="5"/>
  <c r="BB643" i="5"/>
  <c r="AZ643" i="5"/>
  <c r="AS675" i="5"/>
  <c r="BB675" i="5"/>
  <c r="AZ675" i="5"/>
  <c r="BB647" i="5"/>
  <c r="AS647" i="5"/>
  <c r="AZ647" i="5"/>
  <c r="AC608" i="5"/>
  <c r="AT608" i="5"/>
  <c r="AD608" i="5" s="1"/>
  <c r="AZ641" i="5"/>
  <c r="AS641" i="5"/>
  <c r="BB641" i="5"/>
  <c r="AC606" i="5"/>
  <c r="AT606" i="5"/>
  <c r="AD606" i="5" s="1"/>
  <c r="AC616" i="5"/>
  <c r="AT616" i="5"/>
  <c r="AD616" i="5" s="1"/>
  <c r="AS535" i="5"/>
  <c r="BB535" i="5"/>
  <c r="AZ535" i="5"/>
  <c r="AS537" i="5"/>
  <c r="AZ537" i="5"/>
  <c r="BB537" i="5"/>
  <c r="BB522" i="5"/>
  <c r="AS522" i="5"/>
  <c r="AZ522" i="5"/>
  <c r="BB506" i="5"/>
  <c r="AS506" i="5"/>
  <c r="AZ506" i="5"/>
  <c r="AZ586" i="5"/>
  <c r="BB586" i="5"/>
  <c r="AS586" i="5"/>
  <c r="AS579" i="5"/>
  <c r="AZ579" i="5"/>
  <c r="BB579" i="5"/>
  <c r="BB589" i="5"/>
  <c r="AS589" i="5"/>
  <c r="AZ589" i="5"/>
  <c r="BB581" i="5"/>
  <c r="AS581" i="5"/>
  <c r="AZ581" i="5"/>
  <c r="AC485" i="5"/>
  <c r="AT485" i="5"/>
  <c r="AD485" i="5" s="1"/>
  <c r="AZ476" i="5"/>
  <c r="AS476" i="5"/>
  <c r="BB476" i="5"/>
  <c r="BB512" i="5"/>
  <c r="AS512" i="5"/>
  <c r="AZ512" i="5"/>
  <c r="BB482" i="5"/>
  <c r="AZ482" i="5"/>
  <c r="AS482" i="5"/>
  <c r="AS525" i="5"/>
  <c r="BB525" i="5"/>
  <c r="AZ525" i="5"/>
  <c r="AS503" i="5"/>
  <c r="AZ503" i="5"/>
  <c r="BB503" i="5"/>
  <c r="BB479" i="5"/>
  <c r="BB460" i="5"/>
  <c r="AS460" i="5"/>
  <c r="AZ460" i="5"/>
  <c r="BB444" i="5"/>
  <c r="AS444" i="5"/>
  <c r="AZ444" i="5"/>
  <c r="BB428" i="5"/>
  <c r="AS428" i="5"/>
  <c r="AZ428" i="5"/>
  <c r="BB412" i="5"/>
  <c r="AS412" i="5"/>
  <c r="AZ412" i="5"/>
  <c r="BB396" i="5"/>
  <c r="AS396" i="5"/>
  <c r="AZ396" i="5"/>
  <c r="AS443" i="5"/>
  <c r="AZ443" i="5"/>
  <c r="BB443" i="5"/>
  <c r="BB351" i="5"/>
  <c r="AS351" i="5"/>
  <c r="AZ351" i="5"/>
  <c r="AZ442" i="5"/>
  <c r="BB442" i="5"/>
  <c r="AS442" i="5"/>
  <c r="BB352" i="5"/>
  <c r="AS352" i="5"/>
  <c r="AZ352" i="5"/>
  <c r="BB472" i="5"/>
  <c r="AS472" i="5"/>
  <c r="AZ472" i="5"/>
  <c r="BB462" i="5"/>
  <c r="AS462" i="5"/>
  <c r="AZ462" i="5"/>
  <c r="AZ437" i="5"/>
  <c r="AS379" i="5"/>
  <c r="BB379" i="5"/>
  <c r="AZ379" i="5"/>
  <c r="AS435" i="5"/>
  <c r="AZ435" i="5"/>
  <c r="BB435" i="5"/>
  <c r="AT453" i="5"/>
  <c r="AD453" i="5" s="1"/>
  <c r="AC453" i="5"/>
  <c r="AC330" i="5"/>
  <c r="AT330" i="5"/>
  <c r="AD330" i="5" s="1"/>
  <c r="AC348" i="5"/>
  <c r="AT348" i="5"/>
  <c r="AD348" i="5" s="1"/>
  <c r="BB332" i="5"/>
  <c r="BB366" i="5"/>
  <c r="AS366" i="5"/>
  <c r="AZ366" i="5"/>
  <c r="AS298" i="5"/>
  <c r="BB298" i="5"/>
  <c r="AZ298" i="5"/>
  <c r="BB340" i="5"/>
  <c r="AC273" i="5"/>
  <c r="AT273" i="5"/>
  <c r="AD273" i="5" s="1"/>
  <c r="BB350" i="5"/>
  <c r="AS350" i="5"/>
  <c r="AZ350" i="5"/>
  <c r="BB254" i="5"/>
  <c r="AS254" i="5"/>
  <c r="AZ254" i="5"/>
  <c r="BB171" i="5"/>
  <c r="AS171" i="5"/>
  <c r="AZ171" i="5"/>
  <c r="AZ266" i="5"/>
  <c r="BB266" i="5"/>
  <c r="AS266" i="5"/>
  <c r="BB247" i="5"/>
  <c r="AZ247" i="5"/>
  <c r="AS247" i="5"/>
  <c r="BB222" i="5"/>
  <c r="AS222" i="5"/>
  <c r="AZ222" i="5"/>
  <c r="BB182" i="5"/>
  <c r="AS182" i="5"/>
  <c r="AZ182" i="5"/>
  <c r="AZ274" i="5"/>
  <c r="BB274" i="5"/>
  <c r="AS274" i="5"/>
  <c r="AS120" i="5"/>
  <c r="AZ120" i="5"/>
  <c r="BB120" i="5"/>
  <c r="AC110" i="5"/>
  <c r="AT110" i="5"/>
  <c r="AD110" i="5" s="1"/>
  <c r="AZ99" i="5"/>
  <c r="AS99" i="5"/>
  <c r="BB99" i="5"/>
  <c r="AC142" i="5"/>
  <c r="AT142" i="5"/>
  <c r="AD142" i="5" s="1"/>
  <c r="AS104" i="5"/>
  <c r="AZ104" i="5"/>
  <c r="BB104" i="5"/>
  <c r="AT226" i="5"/>
  <c r="AD226" i="5" s="1"/>
  <c r="AC226" i="5"/>
  <c r="BB212" i="5"/>
  <c r="AS212" i="5"/>
  <c r="AZ212" i="5"/>
  <c r="BB141" i="5"/>
  <c r="AS141" i="5"/>
  <c r="AZ141" i="5"/>
  <c r="AZ207" i="5"/>
  <c r="BB207" i="5"/>
  <c r="AS207" i="5"/>
  <c r="AT78" i="5"/>
  <c r="AD78" i="5" s="1"/>
  <c r="AC78" i="5"/>
  <c r="BB231" i="5"/>
  <c r="BB114" i="5"/>
  <c r="AS114" i="5"/>
  <c r="AZ114" i="5"/>
  <c r="AZ175" i="5"/>
  <c r="BB175" i="5"/>
  <c r="AS175" i="5"/>
  <c r="AS152" i="5"/>
  <c r="AZ152" i="5"/>
  <c r="BB152" i="5"/>
  <c r="AS176" i="5"/>
  <c r="AZ176" i="5"/>
  <c r="BB176" i="5"/>
  <c r="AZ81" i="5"/>
  <c r="BB81" i="5"/>
  <c r="AS81" i="5"/>
  <c r="BB63" i="5"/>
  <c r="AS63" i="5"/>
  <c r="AZ63" i="5"/>
  <c r="AS90" i="5"/>
  <c r="AZ90" i="5"/>
  <c r="BB90" i="5"/>
  <c r="AT84" i="5"/>
  <c r="AD84" i="5" s="1"/>
  <c r="AC84" i="5"/>
  <c r="BB79" i="5"/>
  <c r="AS79" i="5"/>
  <c r="AZ79" i="5"/>
  <c r="AZ41" i="5"/>
  <c r="BB41" i="5"/>
  <c r="AS41" i="5"/>
  <c r="AS42" i="5"/>
  <c r="AZ42" i="5"/>
  <c r="BB42" i="5"/>
  <c r="AZ52" i="5"/>
  <c r="AC56" i="5"/>
  <c r="AT56" i="5"/>
  <c r="AD56" i="5" s="1"/>
  <c r="AZ25" i="5"/>
  <c r="BB25" i="5"/>
  <c r="AS25" i="5"/>
  <c r="BB997" i="5"/>
  <c r="AZ997" i="5"/>
  <c r="AS997" i="5"/>
  <c r="AS988" i="5"/>
  <c r="BB988" i="5"/>
  <c r="AZ988" i="5"/>
  <c r="BB1015" i="5"/>
  <c r="AS1015" i="5"/>
  <c r="AZ1015" i="5"/>
  <c r="AZ998" i="5"/>
  <c r="BB998" i="5"/>
  <c r="AS998" i="5"/>
  <c r="BB1009" i="5"/>
  <c r="AS1009" i="5"/>
  <c r="AZ1009" i="5"/>
  <c r="BB982" i="5"/>
  <c r="AS982" i="5"/>
  <c r="AZ982" i="5"/>
  <c r="AT963" i="5"/>
  <c r="AD963" i="5" s="1"/>
  <c r="AC963" i="5"/>
  <c r="BB952" i="5"/>
  <c r="AZ952" i="5"/>
  <c r="AS952" i="5"/>
  <c r="AZ947" i="5"/>
  <c r="BB970" i="5"/>
  <c r="AS970" i="5"/>
  <c r="AZ970" i="5"/>
  <c r="AC940" i="5"/>
  <c r="AT940" i="5"/>
  <c r="AD940" i="5" s="1"/>
  <c r="BB932" i="5"/>
  <c r="AS932" i="5"/>
  <c r="AZ932" i="5"/>
  <c r="AZ933" i="5"/>
  <c r="AS933" i="5"/>
  <c r="BB933" i="5"/>
  <c r="AZ904" i="5"/>
  <c r="BB904" i="5"/>
  <c r="AS904" i="5"/>
  <c r="AT942" i="5"/>
  <c r="AD942" i="5" s="1"/>
  <c r="AC942" i="5"/>
  <c r="AT914" i="5"/>
  <c r="AD914" i="5" s="1"/>
  <c r="AC914" i="5"/>
  <c r="AZ882" i="5"/>
  <c r="AS882" i="5"/>
  <c r="BB882" i="5"/>
  <c r="BB899" i="5"/>
  <c r="AZ899" i="5"/>
  <c r="AS899" i="5"/>
  <c r="AT889" i="5"/>
  <c r="AD889" i="5" s="1"/>
  <c r="AC889" i="5"/>
  <c r="AZ867" i="5"/>
  <c r="AS867" i="5"/>
  <c r="BB867" i="5"/>
  <c r="BB854" i="5"/>
  <c r="AS854" i="5"/>
  <c r="AZ854" i="5"/>
  <c r="AS860" i="5"/>
  <c r="AZ860" i="5"/>
  <c r="BB860" i="5"/>
  <c r="BB872" i="5"/>
  <c r="AZ872" i="5"/>
  <c r="AS872" i="5"/>
  <c r="AS845" i="5"/>
  <c r="AZ845" i="5"/>
  <c r="BB845" i="5"/>
  <c r="AS873" i="5"/>
  <c r="BB873" i="5"/>
  <c r="AZ873" i="5"/>
  <c r="BB806" i="5"/>
  <c r="BB850" i="5"/>
  <c r="AS850" i="5"/>
  <c r="AZ850" i="5"/>
  <c r="AZ832" i="5"/>
  <c r="BB832" i="5"/>
  <c r="AS832" i="5"/>
  <c r="AS803" i="5"/>
  <c r="AZ803" i="5"/>
  <c r="BB803" i="5"/>
  <c r="AC790" i="5"/>
  <c r="AT790" i="5"/>
  <c r="AD790" i="5" s="1"/>
  <c r="AZ773" i="5"/>
  <c r="AS769" i="5"/>
  <c r="BB769" i="5"/>
  <c r="AZ769" i="5"/>
  <c r="BB798" i="5"/>
  <c r="AS798" i="5"/>
  <c r="AZ798" i="5"/>
  <c r="AS776" i="5"/>
  <c r="AZ776" i="5"/>
  <c r="BB776" i="5"/>
  <c r="BB760" i="5"/>
  <c r="AZ760" i="5"/>
  <c r="AS760" i="5"/>
  <c r="BB786" i="5"/>
  <c r="AZ786" i="5"/>
  <c r="AS786" i="5"/>
  <c r="BB770" i="5"/>
  <c r="AZ770" i="5"/>
  <c r="AS770" i="5"/>
  <c r="AC823" i="5"/>
  <c r="AT823" i="5"/>
  <c r="AD823" i="5" s="1"/>
  <c r="BB797" i="5"/>
  <c r="AS797" i="5"/>
  <c r="AZ797" i="5"/>
  <c r="AT766" i="5"/>
  <c r="AD766" i="5" s="1"/>
  <c r="AC766" i="5"/>
  <c r="AZ775" i="5"/>
  <c r="BB775" i="5"/>
  <c r="AS775" i="5"/>
  <c r="BB746" i="5"/>
  <c r="AZ713" i="5"/>
  <c r="AS713" i="5"/>
  <c r="BB713" i="5"/>
  <c r="BB767" i="5"/>
  <c r="AS767" i="5"/>
  <c r="AZ767" i="5"/>
  <c r="BB768" i="5"/>
  <c r="AZ768" i="5"/>
  <c r="AS768" i="5"/>
  <c r="BE732" i="5"/>
  <c r="BB742" i="5"/>
  <c r="AS742" i="5"/>
  <c r="AZ742" i="5"/>
  <c r="AT717" i="5"/>
  <c r="AD717" i="5" s="1"/>
  <c r="AC717" i="5"/>
  <c r="BB699" i="5"/>
  <c r="AZ699" i="5"/>
  <c r="AS699" i="5"/>
  <c r="AC714" i="5"/>
  <c r="AT714" i="5"/>
  <c r="AD714" i="5" s="1"/>
  <c r="AT664" i="5"/>
  <c r="AD664" i="5" s="1"/>
  <c r="AC664" i="5"/>
  <c r="BB696" i="5"/>
  <c r="AS696" i="5"/>
  <c r="AZ696" i="5"/>
  <c r="AZ693" i="5"/>
  <c r="AC655" i="5"/>
  <c r="AT655" i="5"/>
  <c r="AD655" i="5" s="1"/>
  <c r="AZ644" i="5"/>
  <c r="AT705" i="5"/>
  <c r="AD705" i="5" s="1"/>
  <c r="AC705" i="5"/>
  <c r="AT656" i="5"/>
  <c r="AD656" i="5" s="1"/>
  <c r="AC656" i="5"/>
  <c r="AZ677" i="5"/>
  <c r="AC668" i="5"/>
  <c r="AT668" i="5"/>
  <c r="AD668" i="5" s="1"/>
  <c r="AS634" i="5"/>
  <c r="AZ634" i="5"/>
  <c r="BB634" i="5"/>
  <c r="BB665" i="5"/>
  <c r="AS665" i="5"/>
  <c r="AZ665" i="5"/>
  <c r="BB644" i="5"/>
  <c r="AC609" i="5"/>
  <c r="AT609" i="5"/>
  <c r="AD609" i="5" s="1"/>
  <c r="BE617" i="5"/>
  <c r="AT610" i="5"/>
  <c r="AD610" i="5" s="1"/>
  <c r="AC610" i="5"/>
  <c r="BB623" i="5"/>
  <c r="AS623" i="5"/>
  <c r="AZ623" i="5"/>
  <c r="BB597" i="5"/>
  <c r="BB650" i="5"/>
  <c r="AS550" i="5"/>
  <c r="BB550" i="5"/>
  <c r="AZ550" i="5"/>
  <c r="BB564" i="5"/>
  <c r="AS564" i="5"/>
  <c r="AZ564" i="5"/>
  <c r="AZ536" i="5"/>
  <c r="AS536" i="5"/>
  <c r="BB536" i="5"/>
  <c r="AZ562" i="5"/>
  <c r="BB562" i="5"/>
  <c r="AS562" i="5"/>
  <c r="BB507" i="5"/>
  <c r="AS507" i="5"/>
  <c r="AZ507" i="5"/>
  <c r="BB548" i="5"/>
  <c r="AS548" i="5"/>
  <c r="AZ548" i="5"/>
  <c r="BB585" i="5"/>
  <c r="AS585" i="5"/>
  <c r="AZ585" i="5"/>
  <c r="BB569" i="5"/>
  <c r="AS569" i="5"/>
  <c r="AZ569" i="5"/>
  <c r="AS524" i="5"/>
  <c r="BB524" i="5"/>
  <c r="AZ524" i="5"/>
  <c r="BB561" i="5"/>
  <c r="AS561" i="5"/>
  <c r="AZ561" i="5"/>
  <c r="BB542" i="5"/>
  <c r="AZ542" i="5"/>
  <c r="AS542" i="5"/>
  <c r="AC501" i="5"/>
  <c r="AT501" i="5"/>
  <c r="AD501" i="5" s="1"/>
  <c r="AZ554" i="5"/>
  <c r="BB554" i="5"/>
  <c r="AS554" i="5"/>
  <c r="AC493" i="5"/>
  <c r="AT493" i="5"/>
  <c r="AD493" i="5" s="1"/>
  <c r="BB483" i="5"/>
  <c r="AZ483" i="5"/>
  <c r="AS483" i="5"/>
  <c r="BB541" i="5"/>
  <c r="AS541" i="5"/>
  <c r="AZ541" i="5"/>
  <c r="AZ500" i="5"/>
  <c r="AZ475" i="5"/>
  <c r="AS475" i="5"/>
  <c r="BB475" i="5"/>
  <c r="BB447" i="5"/>
  <c r="AS447" i="5"/>
  <c r="AZ447" i="5"/>
  <c r="BB415" i="5"/>
  <c r="AS415" i="5"/>
  <c r="AZ415" i="5"/>
  <c r="BB464" i="5"/>
  <c r="AS464" i="5"/>
  <c r="AZ464" i="5"/>
  <c r="BB432" i="5"/>
  <c r="AS432" i="5"/>
  <c r="AZ432" i="5"/>
  <c r="BB400" i="5"/>
  <c r="AS400" i="5"/>
  <c r="AZ400" i="5"/>
  <c r="BB513" i="5"/>
  <c r="AS513" i="5"/>
  <c r="AZ513" i="5"/>
  <c r="BB485" i="5"/>
  <c r="AZ478" i="5"/>
  <c r="BB478" i="5"/>
  <c r="AS478" i="5"/>
  <c r="AZ474" i="5"/>
  <c r="AS474" i="5"/>
  <c r="BB474" i="5"/>
  <c r="BB521" i="5"/>
  <c r="AS521" i="5"/>
  <c r="AZ521" i="5"/>
  <c r="AC425" i="5"/>
  <c r="AT425" i="5"/>
  <c r="AD425" i="5" s="1"/>
  <c r="BB406" i="5"/>
  <c r="AS406" i="5"/>
  <c r="AZ406" i="5"/>
  <c r="BB367" i="5"/>
  <c r="AS367" i="5"/>
  <c r="AZ367" i="5"/>
  <c r="BB327" i="5"/>
  <c r="AS327" i="5"/>
  <c r="AZ327" i="5"/>
  <c r="AZ389" i="5"/>
  <c r="BB328" i="5"/>
  <c r="AS328" i="5"/>
  <c r="AZ328" i="5"/>
  <c r="AT437" i="5"/>
  <c r="AD437" i="5" s="1"/>
  <c r="AC437" i="5"/>
  <c r="AZ394" i="5"/>
  <c r="BB394" i="5"/>
  <c r="AS394" i="5"/>
  <c r="AS411" i="5"/>
  <c r="AZ411" i="5"/>
  <c r="BB411" i="5"/>
  <c r="BB454" i="5"/>
  <c r="AS454" i="5"/>
  <c r="AZ454" i="5"/>
  <c r="AT429" i="5"/>
  <c r="AD429" i="5" s="1"/>
  <c r="AC429" i="5"/>
  <c r="AC409" i="5"/>
  <c r="AT409" i="5"/>
  <c r="AD409" i="5" s="1"/>
  <c r="AC370" i="5"/>
  <c r="AT370" i="5"/>
  <c r="AD370" i="5" s="1"/>
  <c r="AZ450" i="5"/>
  <c r="BB450" i="5"/>
  <c r="AS450" i="5"/>
  <c r="AZ382" i="5"/>
  <c r="BB382" i="5"/>
  <c r="AS382" i="5"/>
  <c r="AZ377" i="5"/>
  <c r="AC356" i="5"/>
  <c r="AT356" i="5"/>
  <c r="AD356" i="5" s="1"/>
  <c r="BB358" i="5"/>
  <c r="AS358" i="5"/>
  <c r="AZ358" i="5"/>
  <c r="BB311" i="5"/>
  <c r="AS311" i="5"/>
  <c r="AZ311" i="5"/>
  <c r="BB278" i="5"/>
  <c r="AS278" i="5"/>
  <c r="AZ278" i="5"/>
  <c r="AC364" i="5"/>
  <c r="AT364" i="5"/>
  <c r="AD364" i="5" s="1"/>
  <c r="AZ323" i="5"/>
  <c r="BB323" i="5"/>
  <c r="AS323" i="5"/>
  <c r="BB365" i="5"/>
  <c r="AS365" i="5"/>
  <c r="AZ365" i="5"/>
  <c r="BE317" i="5"/>
  <c r="AZ305" i="5"/>
  <c r="BB272" i="5"/>
  <c r="AS272" i="5"/>
  <c r="AZ272" i="5"/>
  <c r="AZ363" i="5"/>
  <c r="BB363" i="5"/>
  <c r="AS363" i="5"/>
  <c r="BB345" i="5"/>
  <c r="AS345" i="5"/>
  <c r="AZ345" i="5"/>
  <c r="AC316" i="5"/>
  <c r="AT316" i="5"/>
  <c r="AD316" i="5" s="1"/>
  <c r="BB377" i="5"/>
  <c r="BB369" i="5"/>
  <c r="AS369" i="5"/>
  <c r="AZ369" i="5"/>
  <c r="AZ339" i="5"/>
  <c r="BB339" i="5"/>
  <c r="AS339" i="5"/>
  <c r="BB276" i="5"/>
  <c r="AS276" i="5"/>
  <c r="AZ276" i="5"/>
  <c r="BB261" i="5"/>
  <c r="AS261" i="5"/>
  <c r="AZ261" i="5"/>
  <c r="BB227" i="5"/>
  <c r="AS227" i="5"/>
  <c r="AZ227" i="5"/>
  <c r="BB187" i="5"/>
  <c r="AS187" i="5"/>
  <c r="AZ187" i="5"/>
  <c r="BB147" i="5"/>
  <c r="AS147" i="5"/>
  <c r="AZ147" i="5"/>
  <c r="AS267" i="5"/>
  <c r="AZ267" i="5"/>
  <c r="BB267" i="5"/>
  <c r="BB174" i="5"/>
  <c r="AS174" i="5"/>
  <c r="AZ174" i="5"/>
  <c r="AZ172" i="5"/>
  <c r="AZ258" i="5"/>
  <c r="BB258" i="5"/>
  <c r="AS258" i="5"/>
  <c r="BB197" i="5"/>
  <c r="AS197" i="5"/>
  <c r="AZ197" i="5"/>
  <c r="BB177" i="5"/>
  <c r="AS177" i="5"/>
  <c r="AZ177" i="5"/>
  <c r="AT162" i="5"/>
  <c r="AD162" i="5" s="1"/>
  <c r="AC162" i="5"/>
  <c r="AT154" i="5"/>
  <c r="AD154" i="5" s="1"/>
  <c r="AC154" i="5"/>
  <c r="BB133" i="5"/>
  <c r="AS133" i="5"/>
  <c r="AZ133" i="5"/>
  <c r="BB221" i="5"/>
  <c r="AS221" i="5"/>
  <c r="AZ221" i="5"/>
  <c r="AS112" i="5"/>
  <c r="AZ112" i="5"/>
  <c r="BB112" i="5"/>
  <c r="BB121" i="5"/>
  <c r="AS121" i="5"/>
  <c r="AZ121" i="5"/>
  <c r="AT109" i="5"/>
  <c r="AD109" i="5" s="1"/>
  <c r="AC109" i="5"/>
  <c r="AT46" i="5"/>
  <c r="AD46" i="5" s="1"/>
  <c r="AC46" i="5"/>
  <c r="BB181" i="5"/>
  <c r="AS181" i="5"/>
  <c r="AZ181" i="5"/>
  <c r="AZ151" i="5"/>
  <c r="BB151" i="5"/>
  <c r="AS151" i="5"/>
  <c r="AS240" i="5"/>
  <c r="AZ240" i="5"/>
  <c r="BB240" i="5"/>
  <c r="AZ202" i="5"/>
  <c r="AZ118" i="5"/>
  <c r="AZ111" i="5"/>
  <c r="BB111" i="5"/>
  <c r="AS111" i="5"/>
  <c r="AZ183" i="5"/>
  <c r="BB183" i="5"/>
  <c r="AS183" i="5"/>
  <c r="BB43" i="5"/>
  <c r="AS43" i="5"/>
  <c r="AZ43" i="5"/>
  <c r="BB19" i="5"/>
  <c r="AS19" i="5"/>
  <c r="AZ19" i="5"/>
  <c r="AZ65" i="5"/>
  <c r="BB65" i="5"/>
  <c r="AS65" i="5"/>
  <c r="BB45" i="5"/>
  <c r="BB38" i="5"/>
  <c r="AS38" i="5"/>
  <c r="AZ38" i="5"/>
  <c r="AC32" i="5"/>
  <c r="AT32" i="5"/>
  <c r="AD32" i="5" s="1"/>
  <c r="AT52" i="5"/>
  <c r="AD52" i="5" s="1"/>
  <c r="AC52" i="5"/>
  <c r="AS34" i="5"/>
  <c r="AZ34" i="5"/>
  <c r="BB34" i="5"/>
  <c r="AT20" i="5"/>
  <c r="AD20" i="5" s="1"/>
  <c r="AC20" i="5"/>
  <c r="AS58" i="5"/>
  <c r="AZ58" i="5"/>
  <c r="BB58" i="5"/>
  <c r="AS74" i="5"/>
  <c r="AZ74" i="5"/>
  <c r="BB74" i="5"/>
  <c r="AT847" i="5"/>
  <c r="AD847" i="5" s="1"/>
  <c r="AC847" i="5"/>
  <c r="BB865" i="5"/>
  <c r="AZ865" i="5"/>
  <c r="AS865" i="5"/>
  <c r="BB826" i="5"/>
  <c r="AS826" i="5"/>
  <c r="AZ826" i="5"/>
  <c r="AS829" i="5"/>
  <c r="AZ829" i="5"/>
  <c r="BB829" i="5"/>
  <c r="BB839" i="5"/>
  <c r="AZ839" i="5"/>
  <c r="AS839" i="5"/>
  <c r="AZ779" i="5"/>
  <c r="BB779" i="5"/>
  <c r="AS779" i="5"/>
  <c r="AT773" i="5"/>
  <c r="AD773" i="5" s="1"/>
  <c r="AC773" i="5"/>
  <c r="BB789" i="5"/>
  <c r="AS789" i="5"/>
  <c r="AZ789" i="5"/>
  <c r="AZ732" i="5"/>
  <c r="BB732" i="5"/>
  <c r="AS732" i="5"/>
  <c r="BB723" i="5"/>
  <c r="AZ723" i="5"/>
  <c r="AS723" i="5"/>
  <c r="AT755" i="5"/>
  <c r="AD755" i="5" s="1"/>
  <c r="AC755" i="5"/>
  <c r="BB737" i="5"/>
  <c r="AS737" i="5"/>
  <c r="AZ737" i="5"/>
  <c r="AS741" i="5"/>
  <c r="AZ741" i="5"/>
  <c r="BB741" i="5"/>
  <c r="BB682" i="5"/>
  <c r="AS682" i="5"/>
  <c r="AZ682" i="5"/>
  <c r="AS654" i="5"/>
  <c r="AZ654" i="5"/>
  <c r="BB654" i="5"/>
  <c r="BB726" i="5"/>
  <c r="AS726" i="5"/>
  <c r="AZ726" i="5"/>
  <c r="BB686" i="5"/>
  <c r="AS686" i="5"/>
  <c r="AZ686" i="5"/>
  <c r="BB718" i="5"/>
  <c r="AS718" i="5"/>
  <c r="AZ718" i="5"/>
  <c r="AC671" i="5"/>
  <c r="AT671" i="5"/>
  <c r="AD671" i="5" s="1"/>
  <c r="BB678" i="5"/>
  <c r="AS678" i="5"/>
  <c r="AZ678" i="5"/>
  <c r="AT672" i="5"/>
  <c r="AD672" i="5" s="1"/>
  <c r="AC672" i="5"/>
  <c r="AT638" i="5"/>
  <c r="AD638" i="5" s="1"/>
  <c r="AC638" i="5"/>
  <c r="AC722" i="5"/>
  <c r="AT722" i="5"/>
  <c r="AD722" i="5" s="1"/>
  <c r="AS604" i="5"/>
  <c r="BB604" i="5"/>
  <c r="AZ604" i="5"/>
  <c r="AS595" i="5"/>
  <c r="BB595" i="5"/>
  <c r="AZ595" i="5"/>
  <c r="BB662" i="5"/>
  <c r="AT575" i="5"/>
  <c r="AD575" i="5" s="1"/>
  <c r="AC575" i="5"/>
  <c r="BB639" i="5"/>
  <c r="AS639" i="5"/>
  <c r="AZ639" i="5"/>
  <c r="AS605" i="5"/>
  <c r="BB605" i="5"/>
  <c r="AZ605" i="5"/>
  <c r="BB596" i="5"/>
  <c r="AZ596" i="5"/>
  <c r="AS596" i="5"/>
  <c r="AS534" i="5"/>
  <c r="BB534" i="5"/>
  <c r="AZ534" i="5"/>
  <c r="BB549" i="5"/>
  <c r="AZ549" i="5"/>
  <c r="AS549" i="5"/>
  <c r="AZ570" i="5"/>
  <c r="BB570" i="5"/>
  <c r="AS570" i="5"/>
  <c r="AT559" i="5"/>
  <c r="AD559" i="5" s="1"/>
  <c r="AC559" i="5"/>
  <c r="AS547" i="5"/>
  <c r="AZ547" i="5"/>
  <c r="BB547" i="5"/>
  <c r="AT529" i="5"/>
  <c r="AD529" i="5" s="1"/>
  <c r="AC529" i="5"/>
  <c r="BB491" i="5"/>
  <c r="AZ491" i="5"/>
  <c r="AS491" i="5"/>
  <c r="BB490" i="5"/>
  <c r="AS490" i="5"/>
  <c r="AZ490" i="5"/>
  <c r="BB498" i="5"/>
  <c r="AS498" i="5"/>
  <c r="AZ498" i="5"/>
  <c r="AT479" i="5"/>
  <c r="AD479" i="5" s="1"/>
  <c r="AC479" i="5"/>
  <c r="AS519" i="5"/>
  <c r="AZ519" i="5"/>
  <c r="BB519" i="5"/>
  <c r="BB531" i="5"/>
  <c r="AS531" i="5"/>
  <c r="AZ531" i="5"/>
  <c r="AC385" i="5"/>
  <c r="AT385" i="5"/>
  <c r="AD385" i="5" s="1"/>
  <c r="AZ466" i="5"/>
  <c r="BB466" i="5"/>
  <c r="AS466" i="5"/>
  <c r="AC401" i="5"/>
  <c r="AT401" i="5"/>
  <c r="AD401" i="5" s="1"/>
  <c r="AT461" i="5"/>
  <c r="AD461" i="5" s="1"/>
  <c r="AC461" i="5"/>
  <c r="AS459" i="5"/>
  <c r="AZ459" i="5"/>
  <c r="BB459" i="5"/>
  <c r="BB391" i="5"/>
  <c r="AS391" i="5"/>
  <c r="AZ391" i="5"/>
  <c r="AS375" i="5"/>
  <c r="BB375" i="5"/>
  <c r="AZ375" i="5"/>
  <c r="AZ458" i="5"/>
  <c r="BB458" i="5"/>
  <c r="AS458" i="5"/>
  <c r="AZ473" i="5"/>
  <c r="AC346" i="5"/>
  <c r="AT346" i="5"/>
  <c r="AD346" i="5" s="1"/>
  <c r="BB357" i="5"/>
  <c r="AS357" i="5"/>
  <c r="AZ357" i="5"/>
  <c r="AC332" i="5"/>
  <c r="AT332" i="5"/>
  <c r="AD332" i="5" s="1"/>
  <c r="BB294" i="5"/>
  <c r="AS294" i="5"/>
  <c r="AZ294" i="5"/>
  <c r="BB353" i="5"/>
  <c r="AS353" i="5"/>
  <c r="AZ353" i="5"/>
  <c r="AZ313" i="5"/>
  <c r="AS313" i="5"/>
  <c r="BB313" i="5"/>
  <c r="BB296" i="5"/>
  <c r="AS296" i="5"/>
  <c r="AZ296" i="5"/>
  <c r="AC340" i="5"/>
  <c r="AT340" i="5"/>
  <c r="AD340" i="5" s="1"/>
  <c r="BB383" i="5"/>
  <c r="AS383" i="5"/>
  <c r="AZ383" i="5"/>
  <c r="BB245" i="5"/>
  <c r="AS245" i="5"/>
  <c r="AZ245" i="5"/>
  <c r="BB203" i="5"/>
  <c r="AS203" i="5"/>
  <c r="AZ203" i="5"/>
  <c r="BB279" i="5"/>
  <c r="AS279" i="5"/>
  <c r="AZ279" i="5"/>
  <c r="AS283" i="5"/>
  <c r="AZ283" i="5"/>
  <c r="BB283" i="5"/>
  <c r="BB214" i="5"/>
  <c r="AS214" i="5"/>
  <c r="AZ214" i="5"/>
  <c r="BB166" i="5"/>
  <c r="AS166" i="5"/>
  <c r="AZ166" i="5"/>
  <c r="AC249" i="5"/>
  <c r="AT249" i="5"/>
  <c r="AD249" i="5" s="1"/>
  <c r="AS259" i="5"/>
  <c r="AZ259" i="5"/>
  <c r="BB259" i="5"/>
  <c r="AC134" i="5"/>
  <c r="AT134" i="5"/>
  <c r="AD134" i="5" s="1"/>
  <c r="BB117" i="5"/>
  <c r="AS117" i="5"/>
  <c r="AZ117" i="5"/>
  <c r="AC223" i="5"/>
  <c r="AT223" i="5"/>
  <c r="AD223" i="5" s="1"/>
  <c r="BB106" i="5"/>
  <c r="AS106" i="5"/>
  <c r="AZ106" i="5"/>
  <c r="BB225" i="5"/>
  <c r="AS225" i="5"/>
  <c r="AZ225" i="5"/>
  <c r="AS200" i="5"/>
  <c r="AZ200" i="5"/>
  <c r="BB200" i="5"/>
  <c r="BB193" i="5"/>
  <c r="AS193" i="5"/>
  <c r="AZ193" i="5"/>
  <c r="BB213" i="5"/>
  <c r="AS213" i="5"/>
  <c r="AZ213" i="5"/>
  <c r="AC150" i="5"/>
  <c r="AT150" i="5"/>
  <c r="AD150" i="5" s="1"/>
  <c r="AT70" i="5"/>
  <c r="AD70" i="5" s="1"/>
  <c r="AC70" i="5"/>
  <c r="AS144" i="5"/>
  <c r="AZ144" i="5"/>
  <c r="BB144" i="5"/>
  <c r="AS232" i="5"/>
  <c r="AZ232" i="5"/>
  <c r="BB232" i="5"/>
  <c r="AT202" i="5"/>
  <c r="AD202" i="5" s="1"/>
  <c r="AC202" i="5"/>
  <c r="AZ167" i="5"/>
  <c r="BB167" i="5"/>
  <c r="AS167" i="5"/>
  <c r="AC118" i="5"/>
  <c r="AT118" i="5"/>
  <c r="AD118" i="5" s="1"/>
  <c r="BB196" i="5"/>
  <c r="AS196" i="5"/>
  <c r="AZ196" i="5"/>
  <c r="BB94" i="5"/>
  <c r="AS94" i="5"/>
  <c r="AZ94" i="5"/>
  <c r="BB83" i="5"/>
  <c r="AS83" i="5"/>
  <c r="AZ83" i="5"/>
  <c r="BB67" i="5"/>
  <c r="AS67" i="5"/>
  <c r="AZ67" i="5"/>
  <c r="AZ17" i="5"/>
  <c r="BB17" i="5"/>
  <c r="AS17" i="5"/>
  <c r="AZ49" i="5"/>
  <c r="BB49" i="5"/>
  <c r="AS49" i="5"/>
  <c r="BB1004" i="5"/>
  <c r="AS1004" i="5"/>
  <c r="AZ1004" i="5"/>
  <c r="AS925" i="5"/>
  <c r="BB925" i="5"/>
  <c r="AZ925" i="5"/>
  <c r="BB898" i="5"/>
  <c r="AS898" i="5"/>
  <c r="AZ898" i="5"/>
  <c r="AS915" i="5"/>
  <c r="BB915" i="5"/>
  <c r="AZ915" i="5"/>
  <c r="AC896" i="5"/>
  <c r="AT896" i="5"/>
  <c r="AD896" i="5" s="1"/>
  <c r="AS897" i="5"/>
  <c r="AZ897" i="5"/>
  <c r="BB897" i="5"/>
  <c r="AS891" i="5"/>
  <c r="BB891" i="5"/>
  <c r="AZ891" i="5"/>
  <c r="AZ874" i="5"/>
  <c r="AS883" i="5"/>
  <c r="BB883" i="5"/>
  <c r="AZ883" i="5"/>
  <c r="BB856" i="5"/>
  <c r="AS856" i="5"/>
  <c r="AZ856" i="5"/>
  <c r="AT818" i="5"/>
  <c r="AD818" i="5" s="1"/>
  <c r="AC818" i="5"/>
  <c r="AC841" i="5"/>
  <c r="AT841" i="5"/>
  <c r="AD841" i="5" s="1"/>
  <c r="BB821" i="5"/>
  <c r="AZ821" i="5"/>
  <c r="AS821" i="5"/>
  <c r="BB815" i="5"/>
  <c r="AZ815" i="5"/>
  <c r="AS815" i="5"/>
  <c r="AS837" i="5"/>
  <c r="AZ837" i="5"/>
  <c r="BB837" i="5"/>
  <c r="BB744" i="5"/>
  <c r="AS744" i="5"/>
  <c r="AZ744" i="5"/>
  <c r="AS800" i="5"/>
  <c r="AZ800" i="5"/>
  <c r="BB800" i="5"/>
  <c r="BB794" i="5"/>
  <c r="AZ794" i="5"/>
  <c r="AS794" i="5"/>
  <c r="AT758" i="5"/>
  <c r="AD758" i="5" s="1"/>
  <c r="AC758" i="5"/>
  <c r="AZ799" i="5"/>
  <c r="BB799" i="5"/>
  <c r="AS799" i="5"/>
  <c r="AS811" i="5"/>
  <c r="AZ811" i="5"/>
  <c r="BB811" i="5"/>
  <c r="AZ772" i="5"/>
  <c r="AT804" i="5"/>
  <c r="AD804" i="5" s="1"/>
  <c r="AC804" i="5"/>
  <c r="AS698" i="5"/>
  <c r="BB698" i="5"/>
  <c r="AZ698" i="5"/>
  <c r="BB683" i="5"/>
  <c r="AS683" i="5"/>
  <c r="AZ683" i="5"/>
  <c r="BB692" i="5"/>
  <c r="AS692" i="5"/>
  <c r="AZ692" i="5"/>
  <c r="AT725" i="5"/>
  <c r="AD725" i="5" s="1"/>
  <c r="AC725" i="5"/>
  <c r="BB747" i="5"/>
  <c r="AS747" i="5"/>
  <c r="AZ747" i="5"/>
  <c r="AS711" i="5"/>
  <c r="BB711" i="5"/>
  <c r="AZ711" i="5"/>
  <c r="AZ687" i="5"/>
  <c r="BB687" i="5"/>
  <c r="AS687" i="5"/>
  <c r="BB629" i="5"/>
  <c r="AS629" i="5"/>
  <c r="AZ629" i="5"/>
  <c r="AC650" i="5"/>
  <c r="AT650" i="5"/>
  <c r="AD650" i="5" s="1"/>
  <c r="AZ637" i="5"/>
  <c r="AS637" i="5"/>
  <c r="BB637" i="5"/>
  <c r="AZ614" i="5"/>
  <c r="AS614" i="5"/>
  <c r="BB614" i="5"/>
  <c r="AS598" i="5"/>
  <c r="BB598" i="5"/>
  <c r="AZ598" i="5"/>
  <c r="BB582" i="5"/>
  <c r="AS582" i="5"/>
  <c r="AZ582" i="5"/>
  <c r="BB566" i="5"/>
  <c r="AS566" i="5"/>
  <c r="AZ566" i="5"/>
  <c r="AZ603" i="5"/>
  <c r="AS603" i="5"/>
  <c r="BB603" i="5"/>
  <c r="BB588" i="5"/>
  <c r="AS588" i="5"/>
  <c r="AZ588" i="5"/>
  <c r="BB572" i="5"/>
  <c r="AS572" i="5"/>
  <c r="AZ572" i="5"/>
  <c r="AS613" i="5"/>
  <c r="BB613" i="5"/>
  <c r="AZ613" i="5"/>
  <c r="BB601" i="5"/>
  <c r="AS601" i="5"/>
  <c r="AZ601" i="5"/>
  <c r="BB573" i="5"/>
  <c r="AS573" i="5"/>
  <c r="AZ573" i="5"/>
  <c r="BB499" i="5"/>
  <c r="AZ499" i="5"/>
  <c r="AS499" i="5"/>
  <c r="AZ544" i="5"/>
  <c r="AS544" i="5"/>
  <c r="BB544" i="5"/>
  <c r="BB577" i="5"/>
  <c r="AS577" i="5"/>
  <c r="AZ577" i="5"/>
  <c r="AS552" i="5"/>
  <c r="AZ552" i="5"/>
  <c r="BB552" i="5"/>
  <c r="BB527" i="5"/>
  <c r="AC517" i="5"/>
  <c r="AT517" i="5"/>
  <c r="AD517" i="5" s="1"/>
  <c r="BB593" i="5"/>
  <c r="AS593" i="5"/>
  <c r="AZ593" i="5"/>
  <c r="AC518" i="5"/>
  <c r="AT518" i="5"/>
  <c r="AD518" i="5" s="1"/>
  <c r="BB439" i="5"/>
  <c r="AS439" i="5"/>
  <c r="AZ439" i="5"/>
  <c r="BB407" i="5"/>
  <c r="AS407" i="5"/>
  <c r="AZ407" i="5"/>
  <c r="AS511" i="5"/>
  <c r="AZ511" i="5"/>
  <c r="BB511" i="5"/>
  <c r="BB456" i="5"/>
  <c r="AS456" i="5"/>
  <c r="AZ456" i="5"/>
  <c r="BB424" i="5"/>
  <c r="AS424" i="5"/>
  <c r="AZ424" i="5"/>
  <c r="BB392" i="5"/>
  <c r="AZ392" i="5"/>
  <c r="AS392" i="5"/>
  <c r="BB520" i="5"/>
  <c r="AS520" i="5"/>
  <c r="AZ520" i="5"/>
  <c r="BB489" i="5"/>
  <c r="AS489" i="5"/>
  <c r="AZ489" i="5"/>
  <c r="BB505" i="5"/>
  <c r="AS505" i="5"/>
  <c r="AZ505" i="5"/>
  <c r="AS403" i="5"/>
  <c r="AZ403" i="5"/>
  <c r="BB403" i="5"/>
  <c r="AS390" i="5"/>
  <c r="AZ390" i="5"/>
  <c r="BB390" i="5"/>
  <c r="BB343" i="5"/>
  <c r="AS343" i="5"/>
  <c r="AZ343" i="5"/>
  <c r="BB368" i="5"/>
  <c r="AS368" i="5"/>
  <c r="AZ368" i="5"/>
  <c r="BB344" i="5"/>
  <c r="AS344" i="5"/>
  <c r="AZ344" i="5"/>
  <c r="AC417" i="5"/>
  <c r="AT417" i="5"/>
  <c r="AD417" i="5" s="1"/>
  <c r="BB398" i="5"/>
  <c r="AS398" i="5"/>
  <c r="AZ398" i="5"/>
  <c r="AZ434" i="5"/>
  <c r="BB434" i="5"/>
  <c r="AS434" i="5"/>
  <c r="AS451" i="5"/>
  <c r="AZ451" i="5"/>
  <c r="BB451" i="5"/>
  <c r="AT292" i="5"/>
  <c r="AD292" i="5" s="1"/>
  <c r="AC292" i="5"/>
  <c r="BB264" i="5"/>
  <c r="AS264" i="5"/>
  <c r="AZ264" i="5"/>
  <c r="AC372" i="5"/>
  <c r="AT372" i="5"/>
  <c r="AD372" i="5" s="1"/>
  <c r="AS321" i="5"/>
  <c r="AZ321" i="5"/>
  <c r="BB321" i="5"/>
  <c r="BB312" i="5"/>
  <c r="AZ312" i="5"/>
  <c r="AS312" i="5"/>
  <c r="AC281" i="5"/>
  <c r="AT281" i="5"/>
  <c r="AD281" i="5" s="1"/>
  <c r="BB284" i="5"/>
  <c r="AS284" i="5"/>
  <c r="AZ284" i="5"/>
  <c r="AS248" i="5"/>
  <c r="BB248" i="5"/>
  <c r="AZ248" i="5"/>
  <c r="BB319" i="5"/>
  <c r="AS319" i="5"/>
  <c r="AZ319" i="5"/>
  <c r="BB163" i="5"/>
  <c r="AS163" i="5"/>
  <c r="AZ163" i="5"/>
  <c r="BB263" i="5"/>
  <c r="AS263" i="5"/>
  <c r="AZ263" i="5"/>
  <c r="BB244" i="5"/>
  <c r="AS244" i="5"/>
  <c r="AZ244" i="5"/>
  <c r="BB285" i="5"/>
  <c r="AS285" i="5"/>
  <c r="AZ285" i="5"/>
  <c r="BB287" i="5"/>
  <c r="AS287" i="5"/>
  <c r="AZ287" i="5"/>
  <c r="BB293" i="5"/>
  <c r="AS293" i="5"/>
  <c r="AZ293" i="5"/>
  <c r="AS275" i="5"/>
  <c r="AZ275" i="5"/>
  <c r="BB275" i="5"/>
  <c r="AT146" i="5"/>
  <c r="AD146" i="5" s="1"/>
  <c r="AC146" i="5"/>
  <c r="AZ119" i="5"/>
  <c r="BB119" i="5"/>
  <c r="AS119" i="5"/>
  <c r="BB161" i="5"/>
  <c r="AS161" i="5"/>
  <c r="AZ161" i="5"/>
  <c r="BB97" i="5"/>
  <c r="AS97" i="5"/>
  <c r="AZ97" i="5"/>
  <c r="AC102" i="5"/>
  <c r="AT102" i="5"/>
  <c r="AD102" i="5" s="1"/>
  <c r="BB129" i="5"/>
  <c r="AS129" i="5"/>
  <c r="AZ129" i="5"/>
  <c r="AT130" i="5"/>
  <c r="AD130" i="5" s="1"/>
  <c r="AC130" i="5"/>
  <c r="AZ108" i="5"/>
  <c r="BB228" i="5"/>
  <c r="AS228" i="5"/>
  <c r="AZ228" i="5"/>
  <c r="AS208" i="5"/>
  <c r="AZ208" i="5"/>
  <c r="BB208" i="5"/>
  <c r="BB201" i="5"/>
  <c r="AS201" i="5"/>
  <c r="AZ201" i="5"/>
  <c r="BB165" i="5"/>
  <c r="AS165" i="5"/>
  <c r="AZ165" i="5"/>
  <c r="AC158" i="5"/>
  <c r="AT158" i="5"/>
  <c r="AD158" i="5" s="1"/>
  <c r="BB157" i="5"/>
  <c r="AS157" i="5"/>
  <c r="AZ157" i="5"/>
  <c r="AC126" i="5"/>
  <c r="AT126" i="5"/>
  <c r="AD126" i="5" s="1"/>
  <c r="AT218" i="5"/>
  <c r="AD218" i="5" s="1"/>
  <c r="AC218" i="5"/>
  <c r="AS160" i="5"/>
  <c r="AZ160" i="5"/>
  <c r="BB160" i="5"/>
  <c r="BB132" i="5"/>
  <c r="AS132" i="5"/>
  <c r="AZ132" i="5"/>
  <c r="AZ103" i="5"/>
  <c r="BB103" i="5"/>
  <c r="AS103" i="5"/>
  <c r="BB27" i="5"/>
  <c r="AS27" i="5"/>
  <c r="AZ27" i="5"/>
  <c r="AC88" i="5"/>
  <c r="AT88" i="5"/>
  <c r="AD88" i="5" s="1"/>
  <c r="BB71" i="5"/>
  <c r="AS71" i="5"/>
  <c r="AZ71" i="5"/>
  <c r="AZ89" i="5"/>
  <c r="BB89" i="5"/>
  <c r="AS89" i="5"/>
  <c r="BB39" i="5"/>
  <c r="AS39" i="5"/>
  <c r="AZ39" i="5"/>
  <c r="BB85" i="5"/>
  <c r="AS85" i="5"/>
  <c r="AZ85" i="5"/>
  <c r="BB69" i="5"/>
  <c r="AS69" i="5"/>
  <c r="AZ69" i="5"/>
  <c r="AS50" i="5"/>
  <c r="AZ50" i="5"/>
  <c r="BB50" i="5"/>
  <c r="AC64" i="5"/>
  <c r="AT64" i="5"/>
  <c r="AD64" i="5" s="1"/>
  <c r="AS26" i="5"/>
  <c r="AZ26" i="5"/>
  <c r="BB26" i="5"/>
  <c r="AI11" i="1"/>
  <c r="S11" i="1" s="1"/>
  <c r="AT129" i="5" l="1"/>
  <c r="AD129" i="5" s="1"/>
  <c r="AC129" i="5"/>
  <c r="AT161" i="5"/>
  <c r="AD161" i="5" s="1"/>
  <c r="AC161" i="5"/>
  <c r="AT264" i="5"/>
  <c r="AD264" i="5" s="1"/>
  <c r="AC264" i="5"/>
  <c r="AT344" i="5"/>
  <c r="AD344" i="5" s="1"/>
  <c r="AC344" i="5"/>
  <c r="AT165" i="5"/>
  <c r="AD165" i="5" s="1"/>
  <c r="AC165" i="5"/>
  <c r="AC275" i="5"/>
  <c r="AT275" i="5"/>
  <c r="AD275" i="5" s="1"/>
  <c r="AT601" i="5"/>
  <c r="AD601" i="5" s="1"/>
  <c r="AC601" i="5"/>
  <c r="AT132" i="5"/>
  <c r="AD132" i="5" s="1"/>
  <c r="AC132" i="5"/>
  <c r="AT228" i="5"/>
  <c r="AD228" i="5" s="1"/>
  <c r="AC228" i="5"/>
  <c r="AC119" i="5"/>
  <c r="AT119" i="5"/>
  <c r="AD119" i="5" s="1"/>
  <c r="AT163" i="5"/>
  <c r="AD163" i="5" s="1"/>
  <c r="AC163" i="5"/>
  <c r="AC390" i="5"/>
  <c r="AT390" i="5"/>
  <c r="AD390" i="5" s="1"/>
  <c r="AT489" i="5"/>
  <c r="AD489" i="5" s="1"/>
  <c r="AC489" i="5"/>
  <c r="AC511" i="5"/>
  <c r="AT511" i="5"/>
  <c r="AD511" i="5" s="1"/>
  <c r="AT499" i="5"/>
  <c r="AD499" i="5" s="1"/>
  <c r="AC499" i="5"/>
  <c r="AT588" i="5"/>
  <c r="AD588" i="5" s="1"/>
  <c r="AC588" i="5"/>
  <c r="AC747" i="5"/>
  <c r="AT747" i="5"/>
  <c r="AD747" i="5" s="1"/>
  <c r="AT683" i="5"/>
  <c r="AD683" i="5" s="1"/>
  <c r="AC683" i="5"/>
  <c r="AT794" i="5"/>
  <c r="AD794" i="5" s="1"/>
  <c r="AC794" i="5"/>
  <c r="AT67" i="5"/>
  <c r="AD67" i="5" s="1"/>
  <c r="AC67" i="5"/>
  <c r="AT193" i="5"/>
  <c r="AD193" i="5" s="1"/>
  <c r="AC193" i="5"/>
  <c r="AC166" i="5"/>
  <c r="AT166" i="5"/>
  <c r="AD166" i="5" s="1"/>
  <c r="AT294" i="5"/>
  <c r="AD294" i="5" s="1"/>
  <c r="AC294" i="5"/>
  <c r="AT531" i="5"/>
  <c r="AD531" i="5" s="1"/>
  <c r="AC531" i="5"/>
  <c r="AT498" i="5"/>
  <c r="AD498" i="5" s="1"/>
  <c r="AC498" i="5"/>
  <c r="AC596" i="5"/>
  <c r="AT596" i="5"/>
  <c r="AD596" i="5" s="1"/>
  <c r="AC654" i="5"/>
  <c r="AT654" i="5"/>
  <c r="AD654" i="5" s="1"/>
  <c r="AT737" i="5"/>
  <c r="AD737" i="5" s="1"/>
  <c r="AC737" i="5"/>
  <c r="AT38" i="5"/>
  <c r="AD38" i="5" s="1"/>
  <c r="AC38" i="5"/>
  <c r="AT221" i="5"/>
  <c r="AD221" i="5" s="1"/>
  <c r="AC221" i="5"/>
  <c r="AC267" i="5"/>
  <c r="AT267" i="5"/>
  <c r="AD267" i="5" s="1"/>
  <c r="AT227" i="5"/>
  <c r="AD227" i="5" s="1"/>
  <c r="AC227" i="5"/>
  <c r="AC339" i="5"/>
  <c r="AT339" i="5"/>
  <c r="AD339" i="5" s="1"/>
  <c r="AT272" i="5"/>
  <c r="AD272" i="5" s="1"/>
  <c r="AC272" i="5"/>
  <c r="AT311" i="5"/>
  <c r="AD311" i="5" s="1"/>
  <c r="AC311" i="5"/>
  <c r="AT382" i="5"/>
  <c r="AD382" i="5" s="1"/>
  <c r="AC382" i="5"/>
  <c r="AT328" i="5"/>
  <c r="AD328" i="5" s="1"/>
  <c r="AC328" i="5"/>
  <c r="AT447" i="5"/>
  <c r="AD447" i="5" s="1"/>
  <c r="AC447" i="5"/>
  <c r="AC585" i="5"/>
  <c r="AT585" i="5"/>
  <c r="AD585" i="5" s="1"/>
  <c r="AC562" i="5"/>
  <c r="AT562" i="5"/>
  <c r="AD562" i="5" s="1"/>
  <c r="AT665" i="5"/>
  <c r="AD665" i="5" s="1"/>
  <c r="AC665" i="5"/>
  <c r="AT768" i="5"/>
  <c r="AD768" i="5" s="1"/>
  <c r="AC768" i="5"/>
  <c r="AT797" i="5"/>
  <c r="AD797" i="5" s="1"/>
  <c r="AC797" i="5"/>
  <c r="AT850" i="5"/>
  <c r="AD850" i="5" s="1"/>
  <c r="AC850" i="5"/>
  <c r="AT845" i="5"/>
  <c r="AD845" i="5" s="1"/>
  <c r="AC845" i="5"/>
  <c r="AT854" i="5"/>
  <c r="AD854" i="5" s="1"/>
  <c r="AC854" i="5"/>
  <c r="AT932" i="5"/>
  <c r="AD932" i="5" s="1"/>
  <c r="AC932" i="5"/>
  <c r="AT952" i="5"/>
  <c r="AD952" i="5" s="1"/>
  <c r="AC952" i="5"/>
  <c r="AC41" i="5"/>
  <c r="AT41" i="5"/>
  <c r="AD41" i="5" s="1"/>
  <c r="AC207" i="5"/>
  <c r="AT207" i="5"/>
  <c r="AD207" i="5" s="1"/>
  <c r="AC274" i="5"/>
  <c r="AT274" i="5"/>
  <c r="AD274" i="5" s="1"/>
  <c r="AT171" i="5"/>
  <c r="AD171" i="5" s="1"/>
  <c r="AC171" i="5"/>
  <c r="AT462" i="5"/>
  <c r="AD462" i="5" s="1"/>
  <c r="AC462" i="5"/>
  <c r="AC442" i="5"/>
  <c r="AT442" i="5"/>
  <c r="AD442" i="5" s="1"/>
  <c r="AC443" i="5"/>
  <c r="AT443" i="5"/>
  <c r="AD443" i="5" s="1"/>
  <c r="AT428" i="5"/>
  <c r="AD428" i="5" s="1"/>
  <c r="AC428" i="5"/>
  <c r="AC675" i="5"/>
  <c r="AT675" i="5"/>
  <c r="AD675" i="5" s="1"/>
  <c r="AT820" i="5"/>
  <c r="AD820" i="5" s="1"/>
  <c r="AC820" i="5"/>
  <c r="AT801" i="5"/>
  <c r="AD801" i="5" s="1"/>
  <c r="AC801" i="5"/>
  <c r="AT930" i="5"/>
  <c r="AD930" i="5" s="1"/>
  <c r="AC930" i="5"/>
  <c r="AT973" i="5"/>
  <c r="AD973" i="5" s="1"/>
  <c r="AC973" i="5"/>
  <c r="AT961" i="5"/>
  <c r="AD961" i="5" s="1"/>
  <c r="AC961" i="5"/>
  <c r="AC1011" i="5"/>
  <c r="AT1011" i="5"/>
  <c r="AD1011" i="5" s="1"/>
  <c r="AC216" i="5"/>
  <c r="AT216" i="5"/>
  <c r="AD216" i="5" s="1"/>
  <c r="AC250" i="5"/>
  <c r="AT250" i="5"/>
  <c r="AD250" i="5" s="1"/>
  <c r="AT255" i="5"/>
  <c r="AD255" i="5" s="1"/>
  <c r="AC255" i="5"/>
  <c r="AT304" i="5"/>
  <c r="AD304" i="5" s="1"/>
  <c r="AC304" i="5"/>
  <c r="AT423" i="5"/>
  <c r="AD423" i="5" s="1"/>
  <c r="AC423" i="5"/>
  <c r="AT612" i="5"/>
  <c r="AD612" i="5" s="1"/>
  <c r="AC612" i="5"/>
  <c r="AC626" i="5"/>
  <c r="AT626" i="5"/>
  <c r="AD626" i="5" s="1"/>
  <c r="AC621" i="5"/>
  <c r="AT621" i="5"/>
  <c r="AD621" i="5" s="1"/>
  <c r="AC828" i="5"/>
  <c r="AT828" i="5"/>
  <c r="AD828" i="5" s="1"/>
  <c r="AC836" i="5"/>
  <c r="AT836" i="5"/>
  <c r="AD836" i="5" s="1"/>
  <c r="AC948" i="5"/>
  <c r="AT948" i="5"/>
  <c r="AD948" i="5" s="1"/>
  <c r="AT995" i="5"/>
  <c r="AD995" i="5" s="1"/>
  <c r="AC995" i="5"/>
  <c r="AT55" i="5"/>
  <c r="AD55" i="5" s="1"/>
  <c r="AC55" i="5"/>
  <c r="AC159" i="5"/>
  <c r="AT159" i="5"/>
  <c r="AD159" i="5" s="1"/>
  <c r="AT220" i="5"/>
  <c r="AD220" i="5" s="1"/>
  <c r="AC220" i="5"/>
  <c r="AT295" i="5"/>
  <c r="AD295" i="5" s="1"/>
  <c r="AC295" i="5"/>
  <c r="AT387" i="5"/>
  <c r="AD387" i="5" s="1"/>
  <c r="AC387" i="5"/>
  <c r="AT708" i="5"/>
  <c r="AD708" i="5" s="1"/>
  <c r="AC708" i="5"/>
  <c r="AT778" i="5"/>
  <c r="AD778" i="5" s="1"/>
  <c r="AC778" i="5"/>
  <c r="AC33" i="5"/>
  <c r="AT33" i="5"/>
  <c r="AD33" i="5" s="1"/>
  <c r="AC82" i="5"/>
  <c r="AT82" i="5"/>
  <c r="AD82" i="5" s="1"/>
  <c r="AT359" i="5"/>
  <c r="AD359" i="5" s="1"/>
  <c r="AC359" i="5"/>
  <c r="AT481" i="5"/>
  <c r="AD481" i="5" s="1"/>
  <c r="AC481" i="5"/>
  <c r="AT557" i="5"/>
  <c r="AD557" i="5" s="1"/>
  <c r="AC557" i="5"/>
  <c r="AC787" i="5"/>
  <c r="AT787" i="5"/>
  <c r="AD787" i="5" s="1"/>
  <c r="AC884" i="5"/>
  <c r="AT884" i="5"/>
  <c r="AD884" i="5" s="1"/>
  <c r="AT989" i="5"/>
  <c r="AD989" i="5" s="1"/>
  <c r="AC989" i="5"/>
  <c r="AC184" i="5"/>
  <c r="AT184" i="5"/>
  <c r="AD184" i="5" s="1"/>
  <c r="AT303" i="5"/>
  <c r="AD303" i="5" s="1"/>
  <c r="AC303" i="5"/>
  <c r="AT318" i="5"/>
  <c r="AD318" i="5" s="1"/>
  <c r="AC318" i="5"/>
  <c r="AT337" i="5"/>
  <c r="AD337" i="5" s="1"/>
  <c r="AC337" i="5"/>
  <c r="AT436" i="5"/>
  <c r="AD436" i="5" s="1"/>
  <c r="AC436" i="5"/>
  <c r="AC486" i="5"/>
  <c r="AT486" i="5"/>
  <c r="AD486" i="5" s="1"/>
  <c r="AT514" i="5"/>
  <c r="AD514" i="5" s="1"/>
  <c r="AC514" i="5"/>
  <c r="AT733" i="5"/>
  <c r="AD733" i="5" s="1"/>
  <c r="AC733" i="5"/>
  <c r="AT861" i="5"/>
  <c r="AD861" i="5" s="1"/>
  <c r="AC861" i="5"/>
  <c r="AT941" i="5"/>
  <c r="AD941" i="5" s="1"/>
  <c r="AC941" i="5"/>
  <c r="AT922" i="5"/>
  <c r="AD922" i="5" s="1"/>
  <c r="AC922" i="5"/>
  <c r="AT943" i="5"/>
  <c r="AD943" i="5" s="1"/>
  <c r="AC943" i="5"/>
  <c r="AC89" i="5"/>
  <c r="AT89" i="5"/>
  <c r="AD89" i="5" s="1"/>
  <c r="AT424" i="5"/>
  <c r="AD424" i="5" s="1"/>
  <c r="AC424" i="5"/>
  <c r="AT898" i="5"/>
  <c r="AD898" i="5" s="1"/>
  <c r="AC898" i="5"/>
  <c r="AT279" i="5"/>
  <c r="AD279" i="5" s="1"/>
  <c r="AC279" i="5"/>
  <c r="AT604" i="5"/>
  <c r="AD604" i="5" s="1"/>
  <c r="AC604" i="5"/>
  <c r="AC678" i="5"/>
  <c r="AT678" i="5"/>
  <c r="AD678" i="5" s="1"/>
  <c r="AT826" i="5"/>
  <c r="AD826" i="5" s="1"/>
  <c r="AC826" i="5"/>
  <c r="AC411" i="5"/>
  <c r="AT411" i="5"/>
  <c r="AD411" i="5" s="1"/>
  <c r="AT513" i="5"/>
  <c r="AD513" i="5" s="1"/>
  <c r="AC513" i="5"/>
  <c r="AT483" i="5"/>
  <c r="AD483" i="5" s="1"/>
  <c r="AC483" i="5"/>
  <c r="AC696" i="5"/>
  <c r="AT696" i="5"/>
  <c r="AD696" i="5" s="1"/>
  <c r="AC798" i="5"/>
  <c r="AT798" i="5"/>
  <c r="AD798" i="5" s="1"/>
  <c r="AT872" i="5"/>
  <c r="AD872" i="5" s="1"/>
  <c r="AC872" i="5"/>
  <c r="AC904" i="5"/>
  <c r="AT904" i="5"/>
  <c r="AD904" i="5" s="1"/>
  <c r="AC1009" i="5"/>
  <c r="AT1009" i="5"/>
  <c r="AD1009" i="5" s="1"/>
  <c r="AC99" i="5"/>
  <c r="AT99" i="5"/>
  <c r="AD99" i="5" s="1"/>
  <c r="AT247" i="5"/>
  <c r="AD247" i="5" s="1"/>
  <c r="AC247" i="5"/>
  <c r="AC535" i="5"/>
  <c r="AT535" i="5"/>
  <c r="AD535" i="5" s="1"/>
  <c r="AT701" i="5"/>
  <c r="AD701" i="5" s="1"/>
  <c r="AC701" i="5"/>
  <c r="AC807" i="5"/>
  <c r="AT807" i="5"/>
  <c r="AD807" i="5" s="1"/>
  <c r="AT848" i="5"/>
  <c r="AD848" i="5" s="1"/>
  <c r="AC848" i="5"/>
  <c r="AC852" i="5"/>
  <c r="AT852" i="5"/>
  <c r="AD852" i="5" s="1"/>
  <c r="AT881" i="5"/>
  <c r="AD881" i="5" s="1"/>
  <c r="AC881" i="5"/>
  <c r="AT928" i="5"/>
  <c r="AD928" i="5" s="1"/>
  <c r="AC928" i="5"/>
  <c r="AC975" i="5"/>
  <c r="AT975" i="5"/>
  <c r="AD975" i="5" s="1"/>
  <c r="AC168" i="5"/>
  <c r="AT168" i="5"/>
  <c r="AD168" i="5" s="1"/>
  <c r="AC143" i="5"/>
  <c r="AT143" i="5"/>
  <c r="AD143" i="5" s="1"/>
  <c r="AT560" i="5"/>
  <c r="AD560" i="5" s="1"/>
  <c r="AC560" i="5"/>
  <c r="AC578" i="5"/>
  <c r="AT578" i="5"/>
  <c r="AD578" i="5" s="1"/>
  <c r="AT618" i="5"/>
  <c r="AD618" i="5" s="1"/>
  <c r="AC618" i="5"/>
  <c r="AT574" i="5"/>
  <c r="AD574" i="5" s="1"/>
  <c r="AC574" i="5"/>
  <c r="AT666" i="5"/>
  <c r="AD666" i="5" s="1"/>
  <c r="AC666" i="5"/>
  <c r="AT750" i="5"/>
  <c r="AD750" i="5" s="1"/>
  <c r="AC750" i="5"/>
  <c r="AT863" i="5"/>
  <c r="AD863" i="5" s="1"/>
  <c r="AC863" i="5"/>
  <c r="AC66" i="5"/>
  <c r="AT66" i="5"/>
  <c r="AD66" i="5" s="1"/>
  <c r="AT75" i="5"/>
  <c r="AD75" i="5" s="1"/>
  <c r="AC75" i="5"/>
  <c r="AT185" i="5"/>
  <c r="AD185" i="5" s="1"/>
  <c r="AC185" i="5"/>
  <c r="AC371" i="5"/>
  <c r="AT371" i="5"/>
  <c r="AD371" i="5" s="1"/>
  <c r="AT286" i="5"/>
  <c r="AD286" i="5" s="1"/>
  <c r="AC286" i="5"/>
  <c r="AC419" i="5"/>
  <c r="AT419" i="5"/>
  <c r="AD419" i="5" s="1"/>
  <c r="AT555" i="5"/>
  <c r="AD555" i="5" s="1"/>
  <c r="AC555" i="5"/>
  <c r="AC676" i="5"/>
  <c r="AT676" i="5"/>
  <c r="AD676" i="5" s="1"/>
  <c r="AT684" i="5"/>
  <c r="AD684" i="5" s="1"/>
  <c r="AC684" i="5"/>
  <c r="AT923" i="5"/>
  <c r="AD923" i="5" s="1"/>
  <c r="AC923" i="5"/>
  <c r="AT77" i="5"/>
  <c r="AD77" i="5" s="1"/>
  <c r="AC77" i="5"/>
  <c r="AT153" i="5"/>
  <c r="AD153" i="5" s="1"/>
  <c r="AC153" i="5"/>
  <c r="AT253" i="5"/>
  <c r="AD253" i="5" s="1"/>
  <c r="AC253" i="5"/>
  <c r="AT342" i="5"/>
  <c r="AD342" i="5" s="1"/>
  <c r="AC342" i="5"/>
  <c r="AT399" i="5"/>
  <c r="AD399" i="5" s="1"/>
  <c r="AC399" i="5"/>
  <c r="AT565" i="5"/>
  <c r="AD565" i="5" s="1"/>
  <c r="AC565" i="5"/>
  <c r="AT627" i="5"/>
  <c r="AD627" i="5" s="1"/>
  <c r="AC627" i="5"/>
  <c r="AC688" i="5"/>
  <c r="AT688" i="5"/>
  <c r="AD688" i="5" s="1"/>
  <c r="AC763" i="5"/>
  <c r="AT763" i="5"/>
  <c r="AD763" i="5" s="1"/>
  <c r="AT30" i="5"/>
  <c r="AD30" i="5" s="1"/>
  <c r="AC30" i="5"/>
  <c r="AT31" i="5"/>
  <c r="AD31" i="5" s="1"/>
  <c r="AC31" i="5"/>
  <c r="AT149" i="5"/>
  <c r="AD149" i="5" s="1"/>
  <c r="AC149" i="5"/>
  <c r="AT288" i="5"/>
  <c r="AD288" i="5" s="1"/>
  <c r="AC288" i="5"/>
  <c r="AT619" i="5"/>
  <c r="AD619" i="5" s="1"/>
  <c r="AC619" i="5"/>
  <c r="AC652" i="5"/>
  <c r="AT652" i="5"/>
  <c r="AD652" i="5" s="1"/>
  <c r="AC728" i="5"/>
  <c r="AT728" i="5"/>
  <c r="AD728" i="5" s="1"/>
  <c r="AT765" i="5"/>
  <c r="AD765" i="5" s="1"/>
  <c r="AC765" i="5"/>
  <c r="AC851" i="5"/>
  <c r="AT851" i="5"/>
  <c r="AD851" i="5" s="1"/>
  <c r="AT864" i="5"/>
  <c r="AD864" i="5" s="1"/>
  <c r="AC864" i="5"/>
  <c r="AC844" i="5"/>
  <c r="AT844" i="5"/>
  <c r="AD844" i="5" s="1"/>
  <c r="AT293" i="5"/>
  <c r="AD293" i="5" s="1"/>
  <c r="AC293" i="5"/>
  <c r="AT284" i="5"/>
  <c r="AD284" i="5" s="1"/>
  <c r="AC284" i="5"/>
  <c r="AT368" i="5"/>
  <c r="AD368" i="5" s="1"/>
  <c r="AC368" i="5"/>
  <c r="AC552" i="5"/>
  <c r="AT552" i="5"/>
  <c r="AD552" i="5" s="1"/>
  <c r="AT582" i="5"/>
  <c r="AD582" i="5" s="1"/>
  <c r="AC582" i="5"/>
  <c r="AC687" i="5"/>
  <c r="AT687" i="5"/>
  <c r="AD687" i="5" s="1"/>
  <c r="AC49" i="5"/>
  <c r="AT49" i="5"/>
  <c r="AD49" i="5" s="1"/>
  <c r="AT196" i="5"/>
  <c r="AD196" i="5" s="1"/>
  <c r="AC196" i="5"/>
  <c r="AT106" i="5"/>
  <c r="AD106" i="5" s="1"/>
  <c r="AC106" i="5"/>
  <c r="AT391" i="5"/>
  <c r="AD391" i="5" s="1"/>
  <c r="AC391" i="5"/>
  <c r="AC686" i="5"/>
  <c r="AT686" i="5"/>
  <c r="AD686" i="5" s="1"/>
  <c r="AC26" i="5"/>
  <c r="AT26" i="5"/>
  <c r="AD26" i="5" s="1"/>
  <c r="AT27" i="5"/>
  <c r="AD27" i="5" s="1"/>
  <c r="AC27" i="5"/>
  <c r="AT157" i="5"/>
  <c r="AD157" i="5" s="1"/>
  <c r="AC157" i="5"/>
  <c r="AT201" i="5"/>
  <c r="AD201" i="5" s="1"/>
  <c r="AC201" i="5"/>
  <c r="AT244" i="5"/>
  <c r="AD244" i="5" s="1"/>
  <c r="AC244" i="5"/>
  <c r="AC321" i="5"/>
  <c r="AT321" i="5"/>
  <c r="AD321" i="5" s="1"/>
  <c r="AT407" i="5"/>
  <c r="AD407" i="5" s="1"/>
  <c r="AC407" i="5"/>
  <c r="AT593" i="5"/>
  <c r="AD593" i="5" s="1"/>
  <c r="AC593" i="5"/>
  <c r="AC637" i="5"/>
  <c r="AT637" i="5"/>
  <c r="AD637" i="5" s="1"/>
  <c r="AC811" i="5"/>
  <c r="AT811" i="5"/>
  <c r="AD811" i="5" s="1"/>
  <c r="AT897" i="5"/>
  <c r="AD897" i="5" s="1"/>
  <c r="AC897" i="5"/>
  <c r="AT383" i="5"/>
  <c r="AD383" i="5" s="1"/>
  <c r="AC383" i="5"/>
  <c r="AC313" i="5"/>
  <c r="AT313" i="5"/>
  <c r="AD313" i="5" s="1"/>
  <c r="AC458" i="5"/>
  <c r="AT458" i="5"/>
  <c r="AD458" i="5" s="1"/>
  <c r="AC466" i="5"/>
  <c r="AT466" i="5"/>
  <c r="AD466" i="5" s="1"/>
  <c r="AT549" i="5"/>
  <c r="AD549" i="5" s="1"/>
  <c r="AC549" i="5"/>
  <c r="AT682" i="5"/>
  <c r="AD682" i="5" s="1"/>
  <c r="AC682" i="5"/>
  <c r="AT839" i="5"/>
  <c r="AD839" i="5" s="1"/>
  <c r="AC839" i="5"/>
  <c r="AC74" i="5"/>
  <c r="AT74" i="5"/>
  <c r="AD74" i="5" s="1"/>
  <c r="AC34" i="5"/>
  <c r="AT34" i="5"/>
  <c r="AD34" i="5" s="1"/>
  <c r="AT43" i="5"/>
  <c r="AD43" i="5" s="1"/>
  <c r="AC43" i="5"/>
  <c r="AT121" i="5"/>
  <c r="AD121" i="5" s="1"/>
  <c r="AC121" i="5"/>
  <c r="AT177" i="5"/>
  <c r="AD177" i="5" s="1"/>
  <c r="AC177" i="5"/>
  <c r="AT147" i="5"/>
  <c r="AD147" i="5" s="1"/>
  <c r="AC147" i="5"/>
  <c r="AT345" i="5"/>
  <c r="AD345" i="5" s="1"/>
  <c r="AC345" i="5"/>
  <c r="AC394" i="5"/>
  <c r="AT394" i="5"/>
  <c r="AD394" i="5" s="1"/>
  <c r="AT406" i="5"/>
  <c r="AD406" i="5" s="1"/>
  <c r="AC406" i="5"/>
  <c r="AT474" i="5"/>
  <c r="AD474" i="5" s="1"/>
  <c r="AC474" i="5"/>
  <c r="AT464" i="5"/>
  <c r="AD464" i="5" s="1"/>
  <c r="AC464" i="5"/>
  <c r="AC775" i="5"/>
  <c r="AT775" i="5"/>
  <c r="AD775" i="5" s="1"/>
  <c r="AT760" i="5"/>
  <c r="AD760" i="5" s="1"/>
  <c r="AC760" i="5"/>
  <c r="AC90" i="5"/>
  <c r="AT90" i="5"/>
  <c r="AD90" i="5" s="1"/>
  <c r="AC435" i="5"/>
  <c r="AT435" i="5"/>
  <c r="AD435" i="5" s="1"/>
  <c r="AT396" i="5"/>
  <c r="AD396" i="5" s="1"/>
  <c r="AC396" i="5"/>
  <c r="AC579" i="5"/>
  <c r="AT579" i="5"/>
  <c r="AD579" i="5" s="1"/>
  <c r="AT522" i="5"/>
  <c r="AD522" i="5" s="1"/>
  <c r="AC522" i="5"/>
  <c r="AC720" i="5"/>
  <c r="AT720" i="5"/>
  <c r="AD720" i="5" s="1"/>
  <c r="AT974" i="5"/>
  <c r="AD974" i="5" s="1"/>
  <c r="AC974" i="5"/>
  <c r="AT125" i="5"/>
  <c r="AD125" i="5" s="1"/>
  <c r="AC125" i="5"/>
  <c r="AT169" i="5"/>
  <c r="AD169" i="5" s="1"/>
  <c r="AC169" i="5"/>
  <c r="AT131" i="5"/>
  <c r="AD131" i="5" s="1"/>
  <c r="AC131" i="5"/>
  <c r="AT334" i="5"/>
  <c r="AD334" i="5" s="1"/>
  <c r="AC334" i="5"/>
  <c r="AT280" i="5"/>
  <c r="AD280" i="5" s="1"/>
  <c r="AC280" i="5"/>
  <c r="AT388" i="5"/>
  <c r="AD388" i="5" s="1"/>
  <c r="AC388" i="5"/>
  <c r="AT381" i="5"/>
  <c r="AD381" i="5" s="1"/>
  <c r="AC381" i="5"/>
  <c r="AC494" i="5"/>
  <c r="AT494" i="5"/>
  <c r="AD494" i="5" s="1"/>
  <c r="AT440" i="5"/>
  <c r="AD440" i="5" s="1"/>
  <c r="AC440" i="5"/>
  <c r="AC546" i="5"/>
  <c r="AT546" i="5"/>
  <c r="AD546" i="5" s="1"/>
  <c r="AT631" i="5"/>
  <c r="AD631" i="5" s="1"/>
  <c r="AC631" i="5"/>
  <c r="AC795" i="5"/>
  <c r="AT795" i="5"/>
  <c r="AD795" i="5" s="1"/>
  <c r="AC878" i="5"/>
  <c r="AT878" i="5"/>
  <c r="AD878" i="5" s="1"/>
  <c r="AC908" i="5"/>
  <c r="AT908" i="5"/>
  <c r="AD908" i="5" s="1"/>
  <c r="AT1012" i="5"/>
  <c r="AD1012" i="5" s="1"/>
  <c r="AC1012" i="5"/>
  <c r="AT1007" i="5"/>
  <c r="AD1007" i="5" s="1"/>
  <c r="AC1007" i="5"/>
  <c r="AC238" i="5"/>
  <c r="AT238" i="5"/>
  <c r="AD238" i="5" s="1"/>
  <c r="AT155" i="5"/>
  <c r="AD155" i="5" s="1"/>
  <c r="AC155" i="5"/>
  <c r="AC331" i="5"/>
  <c r="AT331" i="5"/>
  <c r="AD331" i="5" s="1"/>
  <c r="AT336" i="5"/>
  <c r="AD336" i="5" s="1"/>
  <c r="AC336" i="5"/>
  <c r="AT446" i="5"/>
  <c r="AD446" i="5" s="1"/>
  <c r="AC446" i="5"/>
  <c r="AT497" i="5"/>
  <c r="AD497" i="5" s="1"/>
  <c r="AC497" i="5"/>
  <c r="AT563" i="5"/>
  <c r="AD563" i="5" s="1"/>
  <c r="AC563" i="5"/>
  <c r="AC624" i="5"/>
  <c r="AT624" i="5"/>
  <c r="AD624" i="5" s="1"/>
  <c r="AT635" i="5"/>
  <c r="AD635" i="5" s="1"/>
  <c r="AC635" i="5"/>
  <c r="AT690" i="5"/>
  <c r="AD690" i="5" s="1"/>
  <c r="AC690" i="5"/>
  <c r="AT448" i="5"/>
  <c r="AD448" i="5" s="1"/>
  <c r="AC448" i="5"/>
  <c r="AT658" i="5"/>
  <c r="AD658" i="5" s="1"/>
  <c r="AC658" i="5"/>
  <c r="AC740" i="5"/>
  <c r="AT740" i="5"/>
  <c r="AD740" i="5" s="1"/>
  <c r="AC748" i="5"/>
  <c r="AT748" i="5"/>
  <c r="AD748" i="5" s="1"/>
  <c r="AC880" i="5"/>
  <c r="AT880" i="5"/>
  <c r="AD880" i="5" s="1"/>
  <c r="AC909" i="5"/>
  <c r="AT909" i="5"/>
  <c r="AD909" i="5" s="1"/>
  <c r="AC946" i="5"/>
  <c r="AT946" i="5"/>
  <c r="AD946" i="5" s="1"/>
  <c r="AC984" i="5"/>
  <c r="AT984" i="5"/>
  <c r="AD984" i="5" s="1"/>
  <c r="AT148" i="5"/>
  <c r="AD148" i="5" s="1"/>
  <c r="AC148" i="5"/>
  <c r="AT271" i="5"/>
  <c r="AD271" i="5" s="1"/>
  <c r="AC271" i="5"/>
  <c r="AC206" i="5"/>
  <c r="AT206" i="5"/>
  <c r="AD206" i="5" s="1"/>
  <c r="AT301" i="5"/>
  <c r="AD301" i="5" s="1"/>
  <c r="AC301" i="5"/>
  <c r="AT219" i="5"/>
  <c r="AD219" i="5" s="1"/>
  <c r="AC219" i="5"/>
  <c r="AT384" i="5"/>
  <c r="AD384" i="5" s="1"/>
  <c r="AC384" i="5"/>
  <c r="AT422" i="5"/>
  <c r="AD422" i="5" s="1"/>
  <c r="AC422" i="5"/>
  <c r="AT404" i="5"/>
  <c r="AD404" i="5" s="1"/>
  <c r="AC404" i="5"/>
  <c r="AT568" i="5"/>
  <c r="AD568" i="5" s="1"/>
  <c r="AC568" i="5"/>
  <c r="AT858" i="5"/>
  <c r="AD858" i="5" s="1"/>
  <c r="AC858" i="5"/>
  <c r="AT895" i="5"/>
  <c r="AD895" i="5" s="1"/>
  <c r="AC895" i="5"/>
  <c r="AT926" i="5"/>
  <c r="AD926" i="5" s="1"/>
  <c r="AC926" i="5"/>
  <c r="AT319" i="5"/>
  <c r="AD319" i="5" s="1"/>
  <c r="AC319" i="5"/>
  <c r="AC577" i="5"/>
  <c r="AT577" i="5"/>
  <c r="AD577" i="5" s="1"/>
  <c r="AC883" i="5"/>
  <c r="AT883" i="5"/>
  <c r="AD883" i="5" s="1"/>
  <c r="AT490" i="5"/>
  <c r="AD490" i="5" s="1"/>
  <c r="AC490" i="5"/>
  <c r="AT789" i="5"/>
  <c r="AD789" i="5" s="1"/>
  <c r="AC789" i="5"/>
  <c r="AT865" i="5"/>
  <c r="AD865" i="5" s="1"/>
  <c r="AC865" i="5"/>
  <c r="AC65" i="5"/>
  <c r="AT65" i="5"/>
  <c r="AD65" i="5" s="1"/>
  <c r="AT133" i="5"/>
  <c r="AD133" i="5" s="1"/>
  <c r="AC133" i="5"/>
  <c r="AT261" i="5"/>
  <c r="AD261" i="5" s="1"/>
  <c r="AC261" i="5"/>
  <c r="AT358" i="5"/>
  <c r="AD358" i="5" s="1"/>
  <c r="AC358" i="5"/>
  <c r="AC450" i="5"/>
  <c r="AT450" i="5"/>
  <c r="AD450" i="5" s="1"/>
  <c r="AT475" i="5"/>
  <c r="AD475" i="5" s="1"/>
  <c r="AC475" i="5"/>
  <c r="AT542" i="5"/>
  <c r="AD542" i="5" s="1"/>
  <c r="AC542" i="5"/>
  <c r="AT524" i="5"/>
  <c r="AD524" i="5" s="1"/>
  <c r="AC524" i="5"/>
  <c r="AT548" i="5"/>
  <c r="AD548" i="5" s="1"/>
  <c r="AC548" i="5"/>
  <c r="AC550" i="5"/>
  <c r="AT550" i="5"/>
  <c r="AD550" i="5" s="1"/>
  <c r="AC803" i="5"/>
  <c r="AT803" i="5"/>
  <c r="AD803" i="5" s="1"/>
  <c r="AC867" i="5"/>
  <c r="AT867" i="5"/>
  <c r="AD867" i="5" s="1"/>
  <c r="AT882" i="5"/>
  <c r="AD882" i="5" s="1"/>
  <c r="AC882" i="5"/>
  <c r="AC998" i="5"/>
  <c r="AT998" i="5"/>
  <c r="AD998" i="5" s="1"/>
  <c r="AT988" i="5"/>
  <c r="AD988" i="5" s="1"/>
  <c r="AC988" i="5"/>
  <c r="AC176" i="5"/>
  <c r="AT176" i="5"/>
  <c r="AD176" i="5" s="1"/>
  <c r="AT114" i="5"/>
  <c r="AD114" i="5" s="1"/>
  <c r="AC114" i="5"/>
  <c r="AT254" i="5"/>
  <c r="AD254" i="5" s="1"/>
  <c r="AC254" i="5"/>
  <c r="AT472" i="5"/>
  <c r="AD472" i="5" s="1"/>
  <c r="AC472" i="5"/>
  <c r="AT444" i="5"/>
  <c r="AD444" i="5" s="1"/>
  <c r="AC444" i="5"/>
  <c r="AC503" i="5"/>
  <c r="AT503" i="5"/>
  <c r="AD503" i="5" s="1"/>
  <c r="AT512" i="5"/>
  <c r="AD512" i="5" s="1"/>
  <c r="AC512" i="5"/>
  <c r="AT581" i="5"/>
  <c r="AD581" i="5" s="1"/>
  <c r="AC581" i="5"/>
  <c r="AC586" i="5"/>
  <c r="AT586" i="5"/>
  <c r="AD586" i="5" s="1"/>
  <c r="AT643" i="5"/>
  <c r="AD643" i="5" s="1"/>
  <c r="AC643" i="5"/>
  <c r="AT667" i="5"/>
  <c r="AD667" i="5" s="1"/>
  <c r="AC667" i="5"/>
  <c r="AC679" i="5"/>
  <c r="AT679" i="5"/>
  <c r="AD679" i="5" s="1"/>
  <c r="AT689" i="5"/>
  <c r="AD689" i="5" s="1"/>
  <c r="AC689" i="5"/>
  <c r="AT751" i="5"/>
  <c r="AD751" i="5" s="1"/>
  <c r="AC751" i="5"/>
  <c r="AC956" i="5"/>
  <c r="AT956" i="5"/>
  <c r="AD956" i="5" s="1"/>
  <c r="AT1003" i="5"/>
  <c r="AD1003" i="5" s="1"/>
  <c r="AC1003" i="5"/>
  <c r="AT96" i="5"/>
  <c r="AD96" i="5" s="1"/>
  <c r="AC96" i="5"/>
  <c r="AT137" i="5"/>
  <c r="AD137" i="5" s="1"/>
  <c r="AC137" i="5"/>
  <c r="AT262" i="5"/>
  <c r="AD262" i="5" s="1"/>
  <c r="AC262" i="5"/>
  <c r="AT455" i="5"/>
  <c r="AD455" i="5" s="1"/>
  <c r="AC455" i="5"/>
  <c r="AT719" i="5"/>
  <c r="AD719" i="5" s="1"/>
  <c r="AC719" i="5"/>
  <c r="AC702" i="5"/>
  <c r="AT702" i="5"/>
  <c r="AD702" i="5" s="1"/>
  <c r="AT636" i="5"/>
  <c r="AD636" i="5" s="1"/>
  <c r="AC636" i="5"/>
  <c r="AT691" i="5"/>
  <c r="AD691" i="5" s="1"/>
  <c r="AC691" i="5"/>
  <c r="AT808" i="5"/>
  <c r="AD808" i="5" s="1"/>
  <c r="AC808" i="5"/>
  <c r="AT905" i="5"/>
  <c r="AD905" i="5" s="1"/>
  <c r="AC905" i="5"/>
  <c r="AT999" i="5"/>
  <c r="AD999" i="5" s="1"/>
  <c r="AC999" i="5"/>
  <c r="AC16" i="5"/>
  <c r="AT16" i="5"/>
  <c r="AD16" i="5" s="1"/>
  <c r="AT105" i="5"/>
  <c r="AD105" i="5" s="1"/>
  <c r="AC105" i="5"/>
  <c r="AC128" i="5"/>
  <c r="AT128" i="5"/>
  <c r="AD128" i="5" s="1"/>
  <c r="AT277" i="5"/>
  <c r="AD277" i="5" s="1"/>
  <c r="AC277" i="5"/>
  <c r="AT438" i="5"/>
  <c r="AD438" i="5" s="1"/>
  <c r="AC438" i="5"/>
  <c r="AT335" i="5"/>
  <c r="AD335" i="5" s="1"/>
  <c r="AC335" i="5"/>
  <c r="AT979" i="5"/>
  <c r="AD979" i="5" s="1"/>
  <c r="AC979" i="5"/>
  <c r="AT113" i="5"/>
  <c r="AD113" i="5" s="1"/>
  <c r="AC113" i="5"/>
  <c r="AT115" i="5"/>
  <c r="AD115" i="5" s="1"/>
  <c r="AC115" i="5"/>
  <c r="AT229" i="5"/>
  <c r="AD229" i="5" s="1"/>
  <c r="AC229" i="5"/>
  <c r="AT140" i="5"/>
  <c r="AD140" i="5" s="1"/>
  <c r="AC140" i="5"/>
  <c r="AC251" i="5"/>
  <c r="AT251" i="5"/>
  <c r="AD251" i="5" s="1"/>
  <c r="AT329" i="5"/>
  <c r="AD329" i="5" s="1"/>
  <c r="AC329" i="5"/>
  <c r="AT430" i="5"/>
  <c r="AD430" i="5" s="1"/>
  <c r="AC430" i="5"/>
  <c r="AC426" i="5"/>
  <c r="AT426" i="5"/>
  <c r="AD426" i="5" s="1"/>
  <c r="AT504" i="5"/>
  <c r="AD504" i="5" s="1"/>
  <c r="AC504" i="5"/>
  <c r="AT488" i="5"/>
  <c r="AD488" i="5" s="1"/>
  <c r="AC488" i="5"/>
  <c r="AT651" i="5"/>
  <c r="AD651" i="5" s="1"/>
  <c r="AC651" i="5"/>
  <c r="AC663" i="5"/>
  <c r="AT663" i="5"/>
  <c r="AD663" i="5" s="1"/>
  <c r="AT649" i="5"/>
  <c r="AD649" i="5" s="1"/>
  <c r="AC649" i="5"/>
  <c r="AC783" i="5"/>
  <c r="AT783" i="5"/>
  <c r="AD783" i="5" s="1"/>
  <c r="AC894" i="5"/>
  <c r="AT894" i="5"/>
  <c r="AD894" i="5" s="1"/>
  <c r="AC73" i="5"/>
  <c r="AT73" i="5"/>
  <c r="AD73" i="5" s="1"/>
  <c r="AT204" i="5"/>
  <c r="AD204" i="5" s="1"/>
  <c r="AC204" i="5"/>
  <c r="AT361" i="5"/>
  <c r="AD361" i="5" s="1"/>
  <c r="AC361" i="5"/>
  <c r="AT452" i="5"/>
  <c r="AD452" i="5" s="1"/>
  <c r="AC452" i="5"/>
  <c r="AC532" i="5"/>
  <c r="AT532" i="5"/>
  <c r="AD532" i="5" s="1"/>
  <c r="AT611" i="5"/>
  <c r="AD611" i="5" s="1"/>
  <c r="AC611" i="5"/>
  <c r="AT727" i="5"/>
  <c r="AD727" i="5" s="1"/>
  <c r="AC727" i="5"/>
  <c r="AC660" i="5"/>
  <c r="AT660" i="5"/>
  <c r="AD660" i="5" s="1"/>
  <c r="AT710" i="5"/>
  <c r="AD710" i="5" s="1"/>
  <c r="AC710" i="5"/>
  <c r="AT785" i="5"/>
  <c r="AD785" i="5" s="1"/>
  <c r="AC785" i="5"/>
  <c r="AT784" i="5"/>
  <c r="AD784" i="5" s="1"/>
  <c r="AC784" i="5"/>
  <c r="AC816" i="5"/>
  <c r="AT816" i="5"/>
  <c r="AD816" i="5" s="1"/>
  <c r="AT953" i="5"/>
  <c r="AD953" i="5" s="1"/>
  <c r="AC953" i="5"/>
  <c r="AT1008" i="5"/>
  <c r="AD1008" i="5" s="1"/>
  <c r="AC1008" i="5"/>
  <c r="AT97" i="5"/>
  <c r="AD97" i="5" s="1"/>
  <c r="AC97" i="5"/>
  <c r="AT520" i="5"/>
  <c r="AD520" i="5" s="1"/>
  <c r="AC520" i="5"/>
  <c r="AC613" i="5"/>
  <c r="AT613" i="5"/>
  <c r="AD613" i="5" s="1"/>
  <c r="AC799" i="5"/>
  <c r="AT799" i="5"/>
  <c r="AD799" i="5" s="1"/>
  <c r="AT837" i="5"/>
  <c r="AD837" i="5" s="1"/>
  <c r="AC837" i="5"/>
  <c r="AT181" i="5"/>
  <c r="AD181" i="5" s="1"/>
  <c r="AC181" i="5"/>
  <c r="AT85" i="5"/>
  <c r="AD85" i="5" s="1"/>
  <c r="AC85" i="5"/>
  <c r="AC103" i="5"/>
  <c r="AT103" i="5"/>
  <c r="AD103" i="5" s="1"/>
  <c r="AC160" i="5"/>
  <c r="AT160" i="5"/>
  <c r="AD160" i="5" s="1"/>
  <c r="AT287" i="5"/>
  <c r="AD287" i="5" s="1"/>
  <c r="AC287" i="5"/>
  <c r="AC451" i="5"/>
  <c r="AT451" i="5"/>
  <c r="AD451" i="5" s="1"/>
  <c r="AT343" i="5"/>
  <c r="AD343" i="5" s="1"/>
  <c r="AC343" i="5"/>
  <c r="AT456" i="5"/>
  <c r="AD456" i="5" s="1"/>
  <c r="AC456" i="5"/>
  <c r="AT573" i="5"/>
  <c r="AD573" i="5" s="1"/>
  <c r="AC573" i="5"/>
  <c r="AC698" i="5"/>
  <c r="AT698" i="5"/>
  <c r="AD698" i="5" s="1"/>
  <c r="AC815" i="5"/>
  <c r="AT815" i="5"/>
  <c r="AD815" i="5" s="1"/>
  <c r="AC17" i="5"/>
  <c r="AT17" i="5"/>
  <c r="AD17" i="5" s="1"/>
  <c r="AC232" i="5"/>
  <c r="AT232" i="5"/>
  <c r="AD232" i="5" s="1"/>
  <c r="AC200" i="5"/>
  <c r="AT200" i="5"/>
  <c r="AD200" i="5" s="1"/>
  <c r="AC259" i="5"/>
  <c r="AT259" i="5"/>
  <c r="AD259" i="5" s="1"/>
  <c r="AT203" i="5"/>
  <c r="AD203" i="5" s="1"/>
  <c r="AC203" i="5"/>
  <c r="AC519" i="5"/>
  <c r="AT519" i="5"/>
  <c r="AD519" i="5" s="1"/>
  <c r="AT547" i="5"/>
  <c r="AD547" i="5" s="1"/>
  <c r="AC547" i="5"/>
  <c r="AT726" i="5"/>
  <c r="AD726" i="5" s="1"/>
  <c r="AC726" i="5"/>
  <c r="AC723" i="5"/>
  <c r="AT723" i="5"/>
  <c r="AD723" i="5" s="1"/>
  <c r="AC183" i="5"/>
  <c r="AT183" i="5"/>
  <c r="AD183" i="5" s="1"/>
  <c r="AC174" i="5"/>
  <c r="AT174" i="5"/>
  <c r="AD174" i="5" s="1"/>
  <c r="AT369" i="5"/>
  <c r="AD369" i="5" s="1"/>
  <c r="AC369" i="5"/>
  <c r="AC363" i="5"/>
  <c r="AT363" i="5"/>
  <c r="AD363" i="5" s="1"/>
  <c r="AT327" i="5"/>
  <c r="AD327" i="5" s="1"/>
  <c r="AC327" i="5"/>
  <c r="AC478" i="5"/>
  <c r="AT478" i="5"/>
  <c r="AD478" i="5" s="1"/>
  <c r="AT400" i="5"/>
  <c r="AD400" i="5" s="1"/>
  <c r="AC400" i="5"/>
  <c r="AC536" i="5"/>
  <c r="AT536" i="5"/>
  <c r="AD536" i="5" s="1"/>
  <c r="AC634" i="5"/>
  <c r="AT634" i="5"/>
  <c r="AD634" i="5" s="1"/>
  <c r="AT767" i="5"/>
  <c r="AD767" i="5" s="1"/>
  <c r="AC767" i="5"/>
  <c r="AC770" i="5"/>
  <c r="AT770" i="5"/>
  <c r="AD770" i="5" s="1"/>
  <c r="AC832" i="5"/>
  <c r="AT832" i="5"/>
  <c r="AD832" i="5" s="1"/>
  <c r="AT997" i="5"/>
  <c r="AD997" i="5" s="1"/>
  <c r="AC997" i="5"/>
  <c r="AT79" i="5"/>
  <c r="AD79" i="5" s="1"/>
  <c r="AC79" i="5"/>
  <c r="AT63" i="5"/>
  <c r="AD63" i="5" s="1"/>
  <c r="AC63" i="5"/>
  <c r="AT141" i="5"/>
  <c r="AD141" i="5" s="1"/>
  <c r="AC141" i="5"/>
  <c r="AC182" i="5"/>
  <c r="AT182" i="5"/>
  <c r="AD182" i="5" s="1"/>
  <c r="AC266" i="5"/>
  <c r="AT266" i="5"/>
  <c r="AD266" i="5" s="1"/>
  <c r="AT351" i="5"/>
  <c r="AD351" i="5" s="1"/>
  <c r="AC351" i="5"/>
  <c r="AT647" i="5"/>
  <c r="AD647" i="5" s="1"/>
  <c r="AC647" i="5"/>
  <c r="AT753" i="5"/>
  <c r="AD753" i="5" s="1"/>
  <c r="AC753" i="5"/>
  <c r="AT813" i="5"/>
  <c r="AD813" i="5" s="1"/>
  <c r="AC813" i="5"/>
  <c r="AT971" i="5"/>
  <c r="AD971" i="5" s="1"/>
  <c r="AC971" i="5"/>
  <c r="AT972" i="5"/>
  <c r="AD972" i="5" s="1"/>
  <c r="AC972" i="5"/>
  <c r="AC190" i="5"/>
  <c r="AT190" i="5"/>
  <c r="AD190" i="5" s="1"/>
  <c r="AT252" i="5"/>
  <c r="AD252" i="5" s="1"/>
  <c r="AC252" i="5"/>
  <c r="AT590" i="5"/>
  <c r="AD590" i="5" s="1"/>
  <c r="AC590" i="5"/>
  <c r="AC791" i="5"/>
  <c r="AT791" i="5"/>
  <c r="AD791" i="5" s="1"/>
  <c r="AT838" i="5"/>
  <c r="AD838" i="5" s="1"/>
  <c r="AC838" i="5"/>
  <c r="AT924" i="5"/>
  <c r="AD924" i="5" s="1"/>
  <c r="AC924" i="5"/>
  <c r="AT91" i="5"/>
  <c r="AD91" i="5" s="1"/>
  <c r="AC91" i="5"/>
  <c r="AT233" i="5"/>
  <c r="AD233" i="5" s="1"/>
  <c r="AC233" i="5"/>
  <c r="AT189" i="5"/>
  <c r="AD189" i="5" s="1"/>
  <c r="AC189" i="5"/>
  <c r="AC136" i="5"/>
  <c r="AT136" i="5"/>
  <c r="AD136" i="5" s="1"/>
  <c r="AT242" i="5"/>
  <c r="AD242" i="5" s="1"/>
  <c r="AC242" i="5"/>
  <c r="AC198" i="5"/>
  <c r="AT198" i="5"/>
  <c r="AD198" i="5" s="1"/>
  <c r="AT540" i="5"/>
  <c r="AD540" i="5" s="1"/>
  <c r="AC540" i="5"/>
  <c r="AC694" i="5"/>
  <c r="AT694" i="5"/>
  <c r="AD694" i="5" s="1"/>
  <c r="AT734" i="5"/>
  <c r="AD734" i="5" s="1"/>
  <c r="AC734" i="5"/>
  <c r="AT805" i="5"/>
  <c r="AD805" i="5" s="1"/>
  <c r="AC805" i="5"/>
  <c r="AC736" i="5"/>
  <c r="AT736" i="5"/>
  <c r="AD736" i="5" s="1"/>
  <c r="AT931" i="5"/>
  <c r="AD931" i="5" s="1"/>
  <c r="AC931" i="5"/>
  <c r="AC949" i="5"/>
  <c r="AT949" i="5"/>
  <c r="AD949" i="5" s="1"/>
  <c r="AT156" i="5"/>
  <c r="AD156" i="5" s="1"/>
  <c r="AC156" i="5"/>
  <c r="AC135" i="5"/>
  <c r="AT135" i="5"/>
  <c r="AD135" i="5" s="1"/>
  <c r="AT179" i="5"/>
  <c r="AD179" i="5" s="1"/>
  <c r="AC179" i="5"/>
  <c r="AT260" i="5"/>
  <c r="AD260" i="5" s="1"/>
  <c r="AC260" i="5"/>
  <c r="AC395" i="5"/>
  <c r="AT395" i="5"/>
  <c r="AD395" i="5" s="1"/>
  <c r="AT431" i="5"/>
  <c r="AD431" i="5" s="1"/>
  <c r="AC431" i="5"/>
  <c r="AC771" i="5"/>
  <c r="AT771" i="5"/>
  <c r="AD771" i="5" s="1"/>
  <c r="AT907" i="5"/>
  <c r="AD907" i="5" s="1"/>
  <c r="AC907" i="5"/>
  <c r="AT906" i="5"/>
  <c r="AD906" i="5" s="1"/>
  <c r="AC906" i="5"/>
  <c r="AT302" i="5"/>
  <c r="AD302" i="5" s="1"/>
  <c r="AC302" i="5"/>
  <c r="AT270" i="5"/>
  <c r="AD270" i="5" s="1"/>
  <c r="AC270" i="5"/>
  <c r="AT681" i="5"/>
  <c r="AD681" i="5" s="1"/>
  <c r="AC681" i="5"/>
  <c r="AT707" i="5"/>
  <c r="AD707" i="5" s="1"/>
  <c r="AC707" i="5"/>
  <c r="AC966" i="5"/>
  <c r="AT966" i="5"/>
  <c r="AD966" i="5" s="1"/>
  <c r="AC936" i="5"/>
  <c r="AT936" i="5"/>
  <c r="AD936" i="5" s="1"/>
  <c r="AT69" i="5"/>
  <c r="AD69" i="5" s="1"/>
  <c r="AC69" i="5"/>
  <c r="AT398" i="5"/>
  <c r="AD398" i="5" s="1"/>
  <c r="AC398" i="5"/>
  <c r="AC403" i="5"/>
  <c r="AT403" i="5"/>
  <c r="AD403" i="5" s="1"/>
  <c r="AT603" i="5"/>
  <c r="AD603" i="5" s="1"/>
  <c r="AC603" i="5"/>
  <c r="AT83" i="5"/>
  <c r="AD83" i="5" s="1"/>
  <c r="AC83" i="5"/>
  <c r="AC214" i="5"/>
  <c r="AT214" i="5"/>
  <c r="AD214" i="5" s="1"/>
  <c r="AT71" i="5"/>
  <c r="AD71" i="5" s="1"/>
  <c r="AC71" i="5"/>
  <c r="AT263" i="5"/>
  <c r="AD263" i="5" s="1"/>
  <c r="AC263" i="5"/>
  <c r="AT312" i="5"/>
  <c r="AD312" i="5" s="1"/>
  <c r="AC312" i="5"/>
  <c r="AC434" i="5"/>
  <c r="AT434" i="5"/>
  <c r="AD434" i="5" s="1"/>
  <c r="AT505" i="5"/>
  <c r="AD505" i="5" s="1"/>
  <c r="AC505" i="5"/>
  <c r="AT392" i="5"/>
  <c r="AD392" i="5" s="1"/>
  <c r="AC392" i="5"/>
  <c r="AT439" i="5"/>
  <c r="AD439" i="5" s="1"/>
  <c r="AC439" i="5"/>
  <c r="AT572" i="5"/>
  <c r="AD572" i="5" s="1"/>
  <c r="AC572" i="5"/>
  <c r="AC598" i="5"/>
  <c r="AT598" i="5"/>
  <c r="AD598" i="5" s="1"/>
  <c r="AT692" i="5"/>
  <c r="AD692" i="5" s="1"/>
  <c r="AC692" i="5"/>
  <c r="AT800" i="5"/>
  <c r="AD800" i="5" s="1"/>
  <c r="AC800" i="5"/>
  <c r="AC925" i="5"/>
  <c r="AT925" i="5"/>
  <c r="AD925" i="5" s="1"/>
  <c r="AC167" i="5"/>
  <c r="AT167" i="5"/>
  <c r="AD167" i="5" s="1"/>
  <c r="AT213" i="5"/>
  <c r="AD213" i="5" s="1"/>
  <c r="AC213" i="5"/>
  <c r="AT353" i="5"/>
  <c r="AD353" i="5" s="1"/>
  <c r="AC353" i="5"/>
  <c r="AT357" i="5"/>
  <c r="AD357" i="5" s="1"/>
  <c r="AC357" i="5"/>
  <c r="AC459" i="5"/>
  <c r="AT459" i="5"/>
  <c r="AD459" i="5" s="1"/>
  <c r="AT491" i="5"/>
  <c r="AD491" i="5" s="1"/>
  <c r="AC491" i="5"/>
  <c r="AT605" i="5"/>
  <c r="AD605" i="5" s="1"/>
  <c r="AC605" i="5"/>
  <c r="AC58" i="5"/>
  <c r="AT58" i="5"/>
  <c r="AD58" i="5" s="1"/>
  <c r="AT197" i="5"/>
  <c r="AD197" i="5" s="1"/>
  <c r="AC197" i="5"/>
  <c r="AT187" i="5"/>
  <c r="AD187" i="5" s="1"/>
  <c r="AC187" i="5"/>
  <c r="AT365" i="5"/>
  <c r="AD365" i="5" s="1"/>
  <c r="AC365" i="5"/>
  <c r="AT278" i="5"/>
  <c r="AD278" i="5" s="1"/>
  <c r="AC278" i="5"/>
  <c r="AT454" i="5"/>
  <c r="AD454" i="5" s="1"/>
  <c r="AC454" i="5"/>
  <c r="AT415" i="5"/>
  <c r="AD415" i="5" s="1"/>
  <c r="AC415" i="5"/>
  <c r="AC569" i="5"/>
  <c r="AT569" i="5"/>
  <c r="AD569" i="5" s="1"/>
  <c r="AT742" i="5"/>
  <c r="AD742" i="5" s="1"/>
  <c r="AC742" i="5"/>
  <c r="AT769" i="5"/>
  <c r="AD769" i="5" s="1"/>
  <c r="AC769" i="5"/>
  <c r="AC873" i="5"/>
  <c r="AT873" i="5"/>
  <c r="AD873" i="5" s="1"/>
  <c r="AC933" i="5"/>
  <c r="AT933" i="5"/>
  <c r="AD933" i="5" s="1"/>
  <c r="AC970" i="5"/>
  <c r="AT970" i="5"/>
  <c r="AD970" i="5" s="1"/>
  <c r="AT104" i="5"/>
  <c r="AD104" i="5" s="1"/>
  <c r="AC104" i="5"/>
  <c r="AC298" i="5"/>
  <c r="AT298" i="5"/>
  <c r="AD298" i="5" s="1"/>
  <c r="AT379" i="5"/>
  <c r="AD379" i="5" s="1"/>
  <c r="AC379" i="5"/>
  <c r="AT412" i="5"/>
  <c r="AD412" i="5" s="1"/>
  <c r="AC412" i="5"/>
  <c r="AT777" i="5"/>
  <c r="AD777" i="5" s="1"/>
  <c r="AC777" i="5"/>
  <c r="AT810" i="5"/>
  <c r="AD810" i="5" s="1"/>
  <c r="AC810" i="5"/>
  <c r="AT885" i="5"/>
  <c r="AD885" i="5" s="1"/>
  <c r="AC885" i="5"/>
  <c r="AC935" i="5"/>
  <c r="AT935" i="5"/>
  <c r="AD935" i="5" s="1"/>
  <c r="AT955" i="5"/>
  <c r="AD955" i="5" s="1"/>
  <c r="AC955" i="5"/>
  <c r="AT985" i="5"/>
  <c r="AD985" i="5" s="1"/>
  <c r="AC985" i="5"/>
  <c r="AC964" i="5"/>
  <c r="AT964" i="5"/>
  <c r="AD964" i="5" s="1"/>
  <c r="AC1006" i="5"/>
  <c r="AT1006" i="5"/>
  <c r="AD1006" i="5" s="1"/>
  <c r="AT145" i="5"/>
  <c r="AD145" i="5" s="1"/>
  <c r="AC145" i="5"/>
  <c r="AC290" i="5"/>
  <c r="AT290" i="5"/>
  <c r="AD290" i="5" s="1"/>
  <c r="AT414" i="5"/>
  <c r="AD414" i="5" s="1"/>
  <c r="AC414" i="5"/>
  <c r="AC467" i="5"/>
  <c r="AT467" i="5"/>
  <c r="AD467" i="5" s="1"/>
  <c r="AT602" i="5"/>
  <c r="AD602" i="5" s="1"/>
  <c r="AC602" i="5"/>
  <c r="AC571" i="5"/>
  <c r="AT571" i="5"/>
  <c r="AD571" i="5" s="1"/>
  <c r="AT515" i="5"/>
  <c r="AD515" i="5" s="1"/>
  <c r="AC515" i="5"/>
  <c r="AT580" i="5"/>
  <c r="AD580" i="5" s="1"/>
  <c r="AC580" i="5"/>
  <c r="AT23" i="5"/>
  <c r="AD23" i="5" s="1"/>
  <c r="AC23" i="5"/>
  <c r="AC224" i="5"/>
  <c r="AT224" i="5"/>
  <c r="AD224" i="5" s="1"/>
  <c r="AT235" i="5"/>
  <c r="AD235" i="5" s="1"/>
  <c r="AC235" i="5"/>
  <c r="AT376" i="5"/>
  <c r="AD376" i="5" s="1"/>
  <c r="AC376" i="5"/>
  <c r="AC347" i="5"/>
  <c r="AT347" i="5"/>
  <c r="AD347" i="5" s="1"/>
  <c r="AT360" i="5"/>
  <c r="AD360" i="5" s="1"/>
  <c r="AC360" i="5"/>
  <c r="AC402" i="5"/>
  <c r="AT402" i="5"/>
  <c r="AD402" i="5" s="1"/>
  <c r="AT496" i="5"/>
  <c r="AD496" i="5" s="1"/>
  <c r="AC496" i="5"/>
  <c r="AT648" i="5"/>
  <c r="AD648" i="5" s="1"/>
  <c r="AC648" i="5"/>
  <c r="AT673" i="5"/>
  <c r="AD673" i="5" s="1"/>
  <c r="AC673" i="5"/>
  <c r="AT745" i="5"/>
  <c r="AD745" i="5" s="1"/>
  <c r="AC745" i="5"/>
  <c r="AT761" i="5"/>
  <c r="AD761" i="5" s="1"/>
  <c r="AC761" i="5"/>
  <c r="AC191" i="5"/>
  <c r="AT191" i="5"/>
  <c r="AD191" i="5" s="1"/>
  <c r="AC410" i="5"/>
  <c r="AT410" i="5"/>
  <c r="AD410" i="5" s="1"/>
  <c r="AC528" i="5"/>
  <c r="AT528" i="5"/>
  <c r="AD528" i="5" s="1"/>
  <c r="AT674" i="5"/>
  <c r="AD674" i="5" s="1"/>
  <c r="AC674" i="5"/>
  <c r="AC814" i="5"/>
  <c r="AT814" i="5"/>
  <c r="AD814" i="5" s="1"/>
  <c r="AT831" i="5"/>
  <c r="AD831" i="5" s="1"/>
  <c r="AC831" i="5"/>
  <c r="AC901" i="5"/>
  <c r="AT901" i="5"/>
  <c r="AD901" i="5" s="1"/>
  <c r="AC57" i="5"/>
  <c r="AT57" i="5"/>
  <c r="AD57" i="5" s="1"/>
  <c r="AT205" i="5"/>
  <c r="AD205" i="5" s="1"/>
  <c r="AC205" i="5"/>
  <c r="AC291" i="5"/>
  <c r="AT291" i="5"/>
  <c r="AD291" i="5" s="1"/>
  <c r="AC386" i="5"/>
  <c r="AT386" i="5"/>
  <c r="AD386" i="5" s="1"/>
  <c r="AT420" i="5"/>
  <c r="AD420" i="5" s="1"/>
  <c r="AC420" i="5"/>
  <c r="AC553" i="5"/>
  <c r="AT553" i="5"/>
  <c r="AD553" i="5" s="1"/>
  <c r="AC632" i="5"/>
  <c r="AT632" i="5"/>
  <c r="AD632" i="5" s="1"/>
  <c r="AT830" i="5"/>
  <c r="AD830" i="5" s="1"/>
  <c r="AC830" i="5"/>
  <c r="AC544" i="5"/>
  <c r="AT544" i="5"/>
  <c r="AD544" i="5" s="1"/>
  <c r="AT566" i="5"/>
  <c r="AD566" i="5" s="1"/>
  <c r="AC566" i="5"/>
  <c r="AT711" i="5"/>
  <c r="AD711" i="5" s="1"/>
  <c r="AC711" i="5"/>
  <c r="AC94" i="5"/>
  <c r="AT94" i="5"/>
  <c r="AD94" i="5" s="1"/>
  <c r="AT225" i="5"/>
  <c r="AD225" i="5" s="1"/>
  <c r="AC225" i="5"/>
  <c r="AT117" i="5"/>
  <c r="AD117" i="5" s="1"/>
  <c r="AC117" i="5"/>
  <c r="AT595" i="5"/>
  <c r="AD595" i="5" s="1"/>
  <c r="AC595" i="5"/>
  <c r="AT718" i="5"/>
  <c r="AD718" i="5" s="1"/>
  <c r="AC718" i="5"/>
  <c r="AT741" i="5"/>
  <c r="AD741" i="5" s="1"/>
  <c r="AC741" i="5"/>
  <c r="AT240" i="5"/>
  <c r="AD240" i="5" s="1"/>
  <c r="AC240" i="5"/>
  <c r="AT112" i="5"/>
  <c r="AD112" i="5" s="1"/>
  <c r="AC112" i="5"/>
  <c r="AT276" i="5"/>
  <c r="AD276" i="5" s="1"/>
  <c r="AC276" i="5"/>
  <c r="AC554" i="5"/>
  <c r="AT554" i="5"/>
  <c r="AD554" i="5" s="1"/>
  <c r="AT507" i="5"/>
  <c r="AD507" i="5" s="1"/>
  <c r="AC507" i="5"/>
  <c r="AT860" i="5"/>
  <c r="AD860" i="5" s="1"/>
  <c r="AC860" i="5"/>
  <c r="AC982" i="5"/>
  <c r="AT982" i="5"/>
  <c r="AD982" i="5" s="1"/>
  <c r="AC81" i="5"/>
  <c r="AT81" i="5"/>
  <c r="AD81" i="5" s="1"/>
  <c r="AC152" i="5"/>
  <c r="AT152" i="5"/>
  <c r="AD152" i="5" s="1"/>
  <c r="AT350" i="5"/>
  <c r="AD350" i="5" s="1"/>
  <c r="AC350" i="5"/>
  <c r="AT352" i="5"/>
  <c r="AD352" i="5" s="1"/>
  <c r="AC352" i="5"/>
  <c r="AT460" i="5"/>
  <c r="AD460" i="5" s="1"/>
  <c r="AC460" i="5"/>
  <c r="AT525" i="5"/>
  <c r="AD525" i="5" s="1"/>
  <c r="AC525" i="5"/>
  <c r="AC476" i="5"/>
  <c r="AT476" i="5"/>
  <c r="AD476" i="5" s="1"/>
  <c r="AT589" i="5"/>
  <c r="AD589" i="5" s="1"/>
  <c r="AC589" i="5"/>
  <c r="AC537" i="5"/>
  <c r="AT537" i="5"/>
  <c r="AD537" i="5" s="1"/>
  <c r="AC695" i="5"/>
  <c r="AT695" i="5"/>
  <c r="AD695" i="5" s="1"/>
  <c r="AC715" i="5"/>
  <c r="AT715" i="5"/>
  <c r="AD715" i="5" s="1"/>
  <c r="AT792" i="5"/>
  <c r="AD792" i="5" s="1"/>
  <c r="AC792" i="5"/>
  <c r="AC912" i="5"/>
  <c r="AT912" i="5"/>
  <c r="AD912" i="5" s="1"/>
  <c r="AT1014" i="5"/>
  <c r="AD1014" i="5" s="1"/>
  <c r="AC1014" i="5"/>
  <c r="AC900" i="5"/>
  <c r="AT900" i="5"/>
  <c r="AD900" i="5" s="1"/>
  <c r="AC127" i="5"/>
  <c r="AT127" i="5"/>
  <c r="AD127" i="5" s="1"/>
  <c r="AC282" i="5"/>
  <c r="AT282" i="5"/>
  <c r="AD282" i="5" s="1"/>
  <c r="AT211" i="5"/>
  <c r="AD211" i="5" s="1"/>
  <c r="AC211" i="5"/>
  <c r="AC355" i="5"/>
  <c r="AT355" i="5"/>
  <c r="AD355" i="5" s="1"/>
  <c r="AC427" i="5"/>
  <c r="AT427" i="5"/>
  <c r="AD427" i="5" s="1"/>
  <c r="AC418" i="5"/>
  <c r="AT418" i="5"/>
  <c r="AD418" i="5" s="1"/>
  <c r="AC502" i="5"/>
  <c r="AT502" i="5"/>
  <c r="AD502" i="5" s="1"/>
  <c r="AT703" i="5"/>
  <c r="AD703" i="5" s="1"/>
  <c r="AC703" i="5"/>
  <c r="AT834" i="5"/>
  <c r="AD834" i="5" s="1"/>
  <c r="AC834" i="5"/>
  <c r="AT871" i="5"/>
  <c r="AD871" i="5" s="1"/>
  <c r="AC871" i="5"/>
  <c r="AT913" i="5"/>
  <c r="AD913" i="5" s="1"/>
  <c r="AC913" i="5"/>
  <c r="AC991" i="5"/>
  <c r="AT991" i="5"/>
  <c r="AD991" i="5" s="1"/>
  <c r="AT981" i="5"/>
  <c r="AD981" i="5" s="1"/>
  <c r="AC981" i="5"/>
  <c r="AT47" i="5"/>
  <c r="AD47" i="5" s="1"/>
  <c r="AC47" i="5"/>
  <c r="AT35" i="5"/>
  <c r="AD35" i="5" s="1"/>
  <c r="AC35" i="5"/>
  <c r="AC192" i="5"/>
  <c r="AT192" i="5"/>
  <c r="AD192" i="5" s="1"/>
  <c r="AT320" i="5"/>
  <c r="AD320" i="5" s="1"/>
  <c r="AC320" i="5"/>
  <c r="AC587" i="5"/>
  <c r="AT587" i="5"/>
  <c r="AD587" i="5" s="1"/>
  <c r="AC659" i="5"/>
  <c r="AT659" i="5"/>
  <c r="AD659" i="5" s="1"/>
  <c r="AT642" i="5"/>
  <c r="AD642" i="5" s="1"/>
  <c r="AC642" i="5"/>
  <c r="AC944" i="5"/>
  <c r="AT944" i="5"/>
  <c r="AD944" i="5" s="1"/>
  <c r="AT209" i="5"/>
  <c r="AD209" i="5" s="1"/>
  <c r="AC209" i="5"/>
  <c r="AT98" i="5"/>
  <c r="AD98" i="5" s="1"/>
  <c r="AC98" i="5"/>
  <c r="AT92" i="5"/>
  <c r="AD92" i="5" s="1"/>
  <c r="AC92" i="5"/>
  <c r="AT246" i="5"/>
  <c r="AD246" i="5" s="1"/>
  <c r="AC246" i="5"/>
  <c r="AT326" i="5"/>
  <c r="AD326" i="5" s="1"/>
  <c r="AC326" i="5"/>
  <c r="AT310" i="5"/>
  <c r="AD310" i="5" s="1"/>
  <c r="AC310" i="5"/>
  <c r="AT646" i="5"/>
  <c r="AD646" i="5" s="1"/>
  <c r="AC646" i="5"/>
  <c r="AC739" i="5"/>
  <c r="AT739" i="5"/>
  <c r="AD739" i="5" s="1"/>
  <c r="AT859" i="5"/>
  <c r="AD859" i="5" s="1"/>
  <c r="AC859" i="5"/>
  <c r="AT996" i="5"/>
  <c r="AD996" i="5" s="1"/>
  <c r="AC996" i="5"/>
  <c r="AT954" i="5"/>
  <c r="AD954" i="5" s="1"/>
  <c r="AC954" i="5"/>
  <c r="AC990" i="5"/>
  <c r="AT990" i="5"/>
  <c r="AD990" i="5" s="1"/>
  <c r="AT217" i="5"/>
  <c r="AD217" i="5" s="1"/>
  <c r="AC217" i="5"/>
  <c r="AT239" i="5"/>
  <c r="AD239" i="5" s="1"/>
  <c r="AC239" i="5"/>
  <c r="AT307" i="5"/>
  <c r="AD307" i="5" s="1"/>
  <c r="AC307" i="5"/>
  <c r="AT468" i="5"/>
  <c r="AD468" i="5" s="1"/>
  <c r="AC468" i="5"/>
  <c r="AT471" i="5"/>
  <c r="AD471" i="5" s="1"/>
  <c r="AC471" i="5"/>
  <c r="AC599" i="5"/>
  <c r="AT599" i="5"/>
  <c r="AD599" i="5" s="1"/>
  <c r="AT890" i="5"/>
  <c r="AD890" i="5" s="1"/>
  <c r="AC890" i="5"/>
  <c r="AT887" i="5"/>
  <c r="AD887" i="5" s="1"/>
  <c r="AC887" i="5"/>
  <c r="AC960" i="5"/>
  <c r="AT960" i="5"/>
  <c r="AD960" i="5" s="1"/>
  <c r="AC208" i="5"/>
  <c r="AT208" i="5"/>
  <c r="AD208" i="5" s="1"/>
  <c r="AC50" i="5"/>
  <c r="AT50" i="5"/>
  <c r="AD50" i="5" s="1"/>
  <c r="AT39" i="5"/>
  <c r="AD39" i="5" s="1"/>
  <c r="AC39" i="5"/>
  <c r="AT285" i="5"/>
  <c r="AD285" i="5" s="1"/>
  <c r="AC285" i="5"/>
  <c r="AC248" i="5"/>
  <c r="AT248" i="5"/>
  <c r="AD248" i="5" s="1"/>
  <c r="AC614" i="5"/>
  <c r="AT614" i="5"/>
  <c r="AD614" i="5" s="1"/>
  <c r="AT629" i="5"/>
  <c r="AD629" i="5" s="1"/>
  <c r="AC629" i="5"/>
  <c r="AC744" i="5"/>
  <c r="AT744" i="5"/>
  <c r="AD744" i="5" s="1"/>
  <c r="AT821" i="5"/>
  <c r="AD821" i="5" s="1"/>
  <c r="AC821" i="5"/>
  <c r="AT856" i="5"/>
  <c r="AD856" i="5" s="1"/>
  <c r="AC856" i="5"/>
  <c r="AC891" i="5"/>
  <c r="AT891" i="5"/>
  <c r="AD891" i="5" s="1"/>
  <c r="AT915" i="5"/>
  <c r="AD915" i="5" s="1"/>
  <c r="AC915" i="5"/>
  <c r="AT1004" i="5"/>
  <c r="AD1004" i="5" s="1"/>
  <c r="AC1004" i="5"/>
  <c r="AC144" i="5"/>
  <c r="AT144" i="5"/>
  <c r="AD144" i="5" s="1"/>
  <c r="AC283" i="5"/>
  <c r="AT283" i="5"/>
  <c r="AD283" i="5" s="1"/>
  <c r="AT245" i="5"/>
  <c r="AD245" i="5" s="1"/>
  <c r="AC245" i="5"/>
  <c r="AT296" i="5"/>
  <c r="AD296" i="5" s="1"/>
  <c r="AC296" i="5"/>
  <c r="AT375" i="5"/>
  <c r="AD375" i="5" s="1"/>
  <c r="AC375" i="5"/>
  <c r="AC570" i="5"/>
  <c r="AT570" i="5"/>
  <c r="AD570" i="5" s="1"/>
  <c r="AT534" i="5"/>
  <c r="AD534" i="5" s="1"/>
  <c r="AC534" i="5"/>
  <c r="AT639" i="5"/>
  <c r="AD639" i="5" s="1"/>
  <c r="AC639" i="5"/>
  <c r="AC732" i="5"/>
  <c r="AT732" i="5"/>
  <c r="AD732" i="5" s="1"/>
  <c r="AC779" i="5"/>
  <c r="AT779" i="5"/>
  <c r="AD779" i="5" s="1"/>
  <c r="AT829" i="5"/>
  <c r="AD829" i="5" s="1"/>
  <c r="AC829" i="5"/>
  <c r="AT19" i="5"/>
  <c r="AD19" i="5" s="1"/>
  <c r="AC19" i="5"/>
  <c r="AC111" i="5"/>
  <c r="AT111" i="5"/>
  <c r="AD111" i="5" s="1"/>
  <c r="AC151" i="5"/>
  <c r="AT151" i="5"/>
  <c r="AD151" i="5" s="1"/>
  <c r="AC258" i="5"/>
  <c r="AT258" i="5"/>
  <c r="AD258" i="5" s="1"/>
  <c r="AC323" i="5"/>
  <c r="AT323" i="5"/>
  <c r="AD323" i="5" s="1"/>
  <c r="AT367" i="5"/>
  <c r="AD367" i="5" s="1"/>
  <c r="AC367" i="5"/>
  <c r="AT521" i="5"/>
  <c r="AD521" i="5" s="1"/>
  <c r="AC521" i="5"/>
  <c r="AT432" i="5"/>
  <c r="AD432" i="5" s="1"/>
  <c r="AC432" i="5"/>
  <c r="AT541" i="5"/>
  <c r="AD541" i="5" s="1"/>
  <c r="AC541" i="5"/>
  <c r="AC561" i="5"/>
  <c r="AT561" i="5"/>
  <c r="AD561" i="5" s="1"/>
  <c r="AT564" i="5"/>
  <c r="AD564" i="5" s="1"/>
  <c r="AC564" i="5"/>
  <c r="AT623" i="5"/>
  <c r="AD623" i="5" s="1"/>
  <c r="AC623" i="5"/>
  <c r="AT699" i="5"/>
  <c r="AD699" i="5" s="1"/>
  <c r="AC699" i="5"/>
  <c r="AT713" i="5"/>
  <c r="AD713" i="5" s="1"/>
  <c r="AC713" i="5"/>
  <c r="AT786" i="5"/>
  <c r="AD786" i="5" s="1"/>
  <c r="AC786" i="5"/>
  <c r="AT776" i="5"/>
  <c r="AD776" i="5" s="1"/>
  <c r="AC776" i="5"/>
  <c r="AT899" i="5"/>
  <c r="AD899" i="5" s="1"/>
  <c r="AC899" i="5"/>
  <c r="AT1015" i="5"/>
  <c r="AD1015" i="5" s="1"/>
  <c r="AC1015" i="5"/>
  <c r="AC25" i="5"/>
  <c r="AT25" i="5"/>
  <c r="AD25" i="5" s="1"/>
  <c r="AC42" i="5"/>
  <c r="AT42" i="5"/>
  <c r="AD42" i="5" s="1"/>
  <c r="AC175" i="5"/>
  <c r="AT175" i="5"/>
  <c r="AD175" i="5" s="1"/>
  <c r="AT212" i="5"/>
  <c r="AD212" i="5" s="1"/>
  <c r="AC212" i="5"/>
  <c r="AC120" i="5"/>
  <c r="AT120" i="5"/>
  <c r="AD120" i="5" s="1"/>
  <c r="AC222" i="5"/>
  <c r="AT222" i="5"/>
  <c r="AD222" i="5" s="1"/>
  <c r="AT366" i="5"/>
  <c r="AD366" i="5" s="1"/>
  <c r="AC366" i="5"/>
  <c r="AT482" i="5"/>
  <c r="AD482" i="5" s="1"/>
  <c r="AC482" i="5"/>
  <c r="AT506" i="5"/>
  <c r="AD506" i="5" s="1"/>
  <c r="AC506" i="5"/>
  <c r="AT641" i="5"/>
  <c r="AD641" i="5" s="1"/>
  <c r="AC641" i="5"/>
  <c r="AT709" i="5"/>
  <c r="AD709" i="5" s="1"/>
  <c r="AC709" i="5"/>
  <c r="AC749" i="5"/>
  <c r="AT749" i="5"/>
  <c r="AD749" i="5" s="1"/>
  <c r="AC959" i="5"/>
  <c r="AT959" i="5"/>
  <c r="AD959" i="5" s="1"/>
  <c r="AC1001" i="5"/>
  <c r="AT1001" i="5"/>
  <c r="AD1001" i="5" s="1"/>
  <c r="AT87" i="5"/>
  <c r="AD87" i="5" s="1"/>
  <c r="AC87" i="5"/>
  <c r="AT59" i="5"/>
  <c r="AD59" i="5" s="1"/>
  <c r="AC59" i="5"/>
  <c r="AT268" i="5"/>
  <c r="AD268" i="5" s="1"/>
  <c r="AC268" i="5"/>
  <c r="AT408" i="5"/>
  <c r="AD408" i="5" s="1"/>
  <c r="AC408" i="5"/>
  <c r="AT538" i="5"/>
  <c r="AD538" i="5" s="1"/>
  <c r="AC538" i="5"/>
  <c r="AC558" i="5"/>
  <c r="AT558" i="5"/>
  <c r="AD558" i="5" s="1"/>
  <c r="AC704" i="5"/>
  <c r="AT704" i="5"/>
  <c r="AD704" i="5" s="1"/>
  <c r="AC888" i="5"/>
  <c r="AT888" i="5"/>
  <c r="AD888" i="5" s="1"/>
  <c r="AT939" i="5"/>
  <c r="AD939" i="5" s="1"/>
  <c r="AC939" i="5"/>
  <c r="AT123" i="5"/>
  <c r="AD123" i="5" s="1"/>
  <c r="AC123" i="5"/>
  <c r="AC107" i="5"/>
  <c r="AT107" i="5"/>
  <c r="AD107" i="5" s="1"/>
  <c r="AC230" i="5"/>
  <c r="AT230" i="5"/>
  <c r="AD230" i="5" s="1"/>
  <c r="AT480" i="5"/>
  <c r="AD480" i="5" s="1"/>
  <c r="AC480" i="5"/>
  <c r="AC752" i="5"/>
  <c r="AT752" i="5"/>
  <c r="AD752" i="5" s="1"/>
  <c r="AT735" i="5"/>
  <c r="AD735" i="5" s="1"/>
  <c r="AC735" i="5"/>
  <c r="AT759" i="5"/>
  <c r="AD759" i="5" s="1"/>
  <c r="AC759" i="5"/>
  <c r="AC754" i="5"/>
  <c r="AT754" i="5"/>
  <c r="AD754" i="5" s="1"/>
  <c r="AC840" i="5"/>
  <c r="AT840" i="5"/>
  <c r="AD840" i="5" s="1"/>
  <c r="AC919" i="5"/>
  <c r="AT919" i="5"/>
  <c r="AD919" i="5" s="1"/>
  <c r="AT958" i="5"/>
  <c r="AD958" i="5" s="1"/>
  <c r="AC958" i="5"/>
  <c r="AC18" i="5"/>
  <c r="AT18" i="5"/>
  <c r="AD18" i="5" s="1"/>
  <c r="AC199" i="5"/>
  <c r="AT199" i="5"/>
  <c r="AD199" i="5" s="1"/>
  <c r="AT195" i="5"/>
  <c r="AD195" i="5" s="1"/>
  <c r="AC195" i="5"/>
  <c r="AT416" i="5"/>
  <c r="AD416" i="5" s="1"/>
  <c r="AC416" i="5"/>
  <c r="AT463" i="5"/>
  <c r="AD463" i="5" s="1"/>
  <c r="AC463" i="5"/>
  <c r="AT592" i="5"/>
  <c r="AD592" i="5" s="1"/>
  <c r="AC592" i="5"/>
  <c r="AT657" i="5"/>
  <c r="AD657" i="5" s="1"/>
  <c r="AC657" i="5"/>
  <c r="AT793" i="5"/>
  <c r="AD793" i="5" s="1"/>
  <c r="AC793" i="5"/>
  <c r="AC929" i="5"/>
  <c r="AT929" i="5"/>
  <c r="AD929" i="5" s="1"/>
  <c r="AT51" i="5"/>
  <c r="AD51" i="5" s="1"/>
  <c r="AC51" i="5"/>
  <c r="AT173" i="5"/>
  <c r="AD173" i="5" s="1"/>
  <c r="AC173" i="5"/>
  <c r="AT269" i="5"/>
  <c r="AD269" i="5" s="1"/>
  <c r="AC269" i="5"/>
  <c r="AT139" i="5"/>
  <c r="AD139" i="5" s="1"/>
  <c r="AC139" i="5"/>
  <c r="AC256" i="5"/>
  <c r="AT256" i="5"/>
  <c r="AD256" i="5" s="1"/>
  <c r="AT470" i="5"/>
  <c r="AD470" i="5" s="1"/>
  <c r="AC470" i="5"/>
  <c r="AC510" i="5"/>
  <c r="AT510" i="5"/>
  <c r="AD510" i="5" s="1"/>
  <c r="AT556" i="5"/>
  <c r="AD556" i="5" s="1"/>
  <c r="AC556" i="5"/>
  <c r="AC680" i="5"/>
  <c r="AT680" i="5"/>
  <c r="AD680" i="5" s="1"/>
  <c r="AC853" i="5"/>
  <c r="AT853" i="5"/>
  <c r="AD853" i="5" s="1"/>
  <c r="AT846" i="5"/>
  <c r="AD846" i="5" s="1"/>
  <c r="AC846" i="5"/>
  <c r="AT822" i="5"/>
  <c r="AD822" i="5" s="1"/>
  <c r="AC822" i="5"/>
  <c r="AC916" i="5"/>
  <c r="AT916" i="5"/>
  <c r="AD916" i="5" s="1"/>
</calcChain>
</file>

<file path=xl/sharedStrings.xml><?xml version="1.0" encoding="utf-8"?>
<sst xmlns="http://schemas.openxmlformats.org/spreadsheetml/2006/main" count="439" uniqueCount="215">
  <si>
    <t>ENT</t>
  </si>
  <si>
    <t>UK</t>
  </si>
  <si>
    <t>Script: New referrals</t>
  </si>
  <si>
    <t>Script: Follow ups</t>
  </si>
  <si>
    <t>Introduction to decision tool</t>
  </si>
  <si>
    <t xml:space="preserve">You have been referred to us by your doctor with a suspected head and neck cancer. </t>
  </si>
  <si>
    <t xml:space="preserve">You are under follow up for your previous cancer in the head and neck region. </t>
  </si>
  <si>
    <t xml:space="preserve">Owing to the coronavirus pandemic, we are trying to reduce unnecessary hospital visits for outpatient appointments to prevent the spread of the infection. We have therefore converted your appointment into a telephone consultation. </t>
  </si>
  <si>
    <t xml:space="preserve">I will be asking you a series of questions about you and your symptoms, after which I will estimate the probability of head and neck cancer in your case. </t>
  </si>
  <si>
    <t xml:space="preserve">I will be asking you a series of questions about you and your symptoms to help us decide if we need to see you in clinic. </t>
  </si>
  <si>
    <t>This will be done using a risk calculator that we have created from over 10,000 UK patients. We will then decide whether you need to attend for a face to face consultation.</t>
  </si>
  <si>
    <t xml:space="preserve">Information from over 5,000 consultations have been used to help inform this decision. </t>
  </si>
  <si>
    <t>Reporting outcome of calculator</t>
  </si>
  <si>
    <t>Reporting outcome of the decision tool</t>
  </si>
  <si>
    <t>Low risk (If the outcome box is GREEN):</t>
  </si>
  <si>
    <t>Clinical Judgement</t>
  </si>
  <si>
    <t xml:space="preserve">The risk calculator suggests that people with your type of symptoms have a very low probability of a cancer in the head and neck region. By not being seen in clinic, the chance of missing a cancer in people such as yourself is less than 2%. </t>
  </si>
  <si>
    <t>Taking everything into account:</t>
  </si>
  <si>
    <t xml:space="preserve">Either :
We would therefore recommend bringing you in for a consultation once the pandemic issues have settled. </t>
  </si>
  <si>
    <t xml:space="preserve">Either :
We would recommend bringing you in for a consultation once the pandemic issues have settled. </t>
  </si>
  <si>
    <t>Or:
We would therefore recommend discharging you.</t>
  </si>
  <si>
    <t>Or:
I think you would benefit from being reviewed face to face, so I would recommend we arrange an urgent appointment to see you in clinic.</t>
  </si>
  <si>
    <t>Or:
I still have clinical concern and would recommend we arrange an urgent appointment to see you in clinic.</t>
  </si>
  <si>
    <t>High risk (If the outcome box is RED):</t>
  </si>
  <si>
    <t xml:space="preserve">The risk calculator suggests that people with your type of symptoms might have a higher risk of a cancer in the head and neck region. 
Either :
We would therefore recommend we arrange an urgent appointment to see you in clinic.
Or:
However, I don’t have much clinical concern and would therefore recommend bringing you in for a consultation once the pandemic issues have settled. </t>
  </si>
  <si>
    <t>Female</t>
  </si>
  <si>
    <t>No</t>
  </si>
  <si>
    <t>≤14 units/week</t>
  </si>
  <si>
    <t>Discharged</t>
  </si>
  <si>
    <t>Reviewed then Discharged</t>
  </si>
  <si>
    <t>Low risk</t>
  </si>
  <si>
    <t>Male</t>
  </si>
  <si>
    <t>Current smoker</t>
  </si>
  <si>
    <t>&gt;14 units/week</t>
  </si>
  <si>
    <t>Yes</t>
  </si>
  <si>
    <t>Persistent</t>
  </si>
  <si>
    <t>Persistent bilateral/midline</t>
  </si>
  <si>
    <t>Deferred</t>
  </si>
  <si>
    <t>Reviewed then Investigated</t>
  </si>
  <si>
    <t>High risk</t>
  </si>
  <si>
    <t>Ex-smoker</t>
  </si>
  <si>
    <t>Ex excess</t>
  </si>
  <si>
    <t>Intermittent</t>
  </si>
  <si>
    <t>Persistent unilateral</t>
  </si>
  <si>
    <t>Fluctuating/
reducing</t>
  </si>
  <si>
    <t>Urgent appointment offered</t>
  </si>
  <si>
    <t>Reviewed then Followed up
only</t>
  </si>
  <si>
    <t>Persistent but explained</t>
  </si>
  <si>
    <t>Intermittent bilateral/midline</t>
  </si>
  <si>
    <t>Urgent investigation offered</t>
  </si>
  <si>
    <t>Investigated then Discharged</t>
  </si>
  <si>
    <t>Intermittent unilateral</t>
  </si>
  <si>
    <t>Investigated then Reviewed</t>
  </si>
  <si>
    <t>Investigated then Followed up only</t>
  </si>
  <si>
    <t>Please enter Patient ID</t>
  </si>
  <si>
    <t>Please complete all fields</t>
  </si>
  <si>
    <t>Remove data before submission</t>
  </si>
  <si>
    <t>Demographics</t>
  </si>
  <si>
    <t>General</t>
  </si>
  <si>
    <t>Voice</t>
  </si>
  <si>
    <t>Airway</t>
  </si>
  <si>
    <t>Swallowing</t>
  </si>
  <si>
    <t>Oral</t>
  </si>
  <si>
    <t>Misc</t>
  </si>
  <si>
    <t>Outcomes</t>
  </si>
  <si>
    <t>Date</t>
  </si>
  <si>
    <t>ID</t>
  </si>
  <si>
    <t>Age</t>
  </si>
  <si>
    <t>Gender</t>
  </si>
  <si>
    <t>Smoking</t>
  </si>
  <si>
    <t>Alcohol</t>
  </si>
  <si>
    <t>Unintentional weight loss</t>
  </si>
  <si>
    <t>Hoarseness</t>
  </si>
  <si>
    <t>Stridor</t>
  </si>
  <si>
    <t>FOSIT</t>
  </si>
  <si>
    <t>Sore Throat</t>
  </si>
  <si>
    <t>Odynophagia</t>
  </si>
  <si>
    <t>Dysphagia</t>
  </si>
  <si>
    <t>Oral swelling</t>
  </si>
  <si>
    <t>Oral ulcer</t>
  </si>
  <si>
    <t>Unexplained unilat otalgia</t>
  </si>
  <si>
    <t>Neck lump</t>
  </si>
  <si>
    <t>Skin lesion</t>
  </si>
  <si>
    <t>Calc result</t>
  </si>
  <si>
    <t>Clinician 
advice</t>
  </si>
  <si>
    <t>Patient 
choice</t>
  </si>
  <si>
    <t>Triage 
outcome</t>
  </si>
  <si>
    <t xml:space="preserve">Activity 
outcome </t>
  </si>
  <si>
    <t>Follow up</t>
  </si>
  <si>
    <t>Checks</t>
  </si>
  <si>
    <t>Scenarios</t>
  </si>
  <si>
    <t>Final</t>
  </si>
  <si>
    <t>Warning, not in same order as main section questions</t>
  </si>
  <si>
    <t>Date of 
triage</t>
  </si>
  <si>
    <t>Patient 
ID</t>
  </si>
  <si>
    <t>Do you 
smoke?</t>
  </si>
  <si>
    <t>Do you drink alcohol?</t>
  </si>
  <si>
    <t>Have you lost any  weight without trying?</t>
  </si>
  <si>
    <t>Do you have a hoarse voice?</t>
  </si>
  <si>
    <t>Do you have noisy breathing?</t>
  </si>
  <si>
    <t>Do you have a feeling of something stuck in your throat?</t>
  </si>
  <si>
    <t>Do you have a pain in your throat?</t>
  </si>
  <si>
    <t>Do you have pain when you swallow?</t>
  </si>
  <si>
    <t>Do you have any difficulty swallowing?</t>
  </si>
  <si>
    <t>Do you have a new swelling in your mouth?</t>
  </si>
  <si>
    <t>Do you have a new ulcer in your mouth?</t>
  </si>
  <si>
    <t>Do you have any new ear pain?</t>
  </si>
  <si>
    <t>Do you have any new lumps in your neck?</t>
  </si>
  <si>
    <t xml:space="preserve">Do you have a new growth on your skin on your H&amp;N? </t>
  </si>
  <si>
    <t>Outcome</t>
  </si>
  <si>
    <t>Patient advised for review or Ix?</t>
  </si>
  <si>
    <t>Patient agrees to/ preferences review or Ix?</t>
  </si>
  <si>
    <t>Review or Ix arranged?</t>
  </si>
  <si>
    <t>Outcome of review or Ix</t>
  </si>
  <si>
    <t>Cancer at 6 months?</t>
  </si>
  <si>
    <t>Prob</t>
  </si>
  <si>
    <t>All fields complete, except PID</t>
  </si>
  <si>
    <t>All fields complete except PID binary</t>
  </si>
  <si>
    <t>All fields empty, except PID</t>
  </si>
  <si>
    <t>All fields empty except PID binary</t>
  </si>
  <si>
    <t>No PID
No data</t>
  </si>
  <si>
    <t>No PID
All data</t>
  </si>
  <si>
    <t>No PID
Some data</t>
  </si>
  <si>
    <t>PID
Data not complete</t>
  </si>
  <si>
    <t>Example</t>
  </si>
  <si>
    <t>Elapsed time</t>
  </si>
  <si>
    <t>New Sx</t>
  </si>
  <si>
    <t>NO new Sx</t>
  </si>
  <si>
    <t>Sx</t>
  </si>
  <si>
    <t>PPV</t>
  </si>
  <si>
    <t>≤6 months</t>
  </si>
  <si>
    <t>Larynx</t>
  </si>
  <si>
    <t>Difficulty breathing</t>
  </si>
  <si>
    <t>&gt;6 months
≤1 year</t>
  </si>
  <si>
    <t>Hypopharynx</t>
  </si>
  <si>
    <t>Tiredness</t>
  </si>
  <si>
    <t>&gt;1 year
≤2 years</t>
  </si>
  <si>
    <t>Oropharynx</t>
  </si>
  <si>
    <t>2.0</t>
  </si>
  <si>
    <t>Pain in mouth/throat</t>
  </si>
  <si>
    <t>&gt;2 year
≤3 years</t>
  </si>
  <si>
    <t>Nasopharynx</t>
  </si>
  <si>
    <t>Pain in neck/shoulder</t>
  </si>
  <si>
    <t>&gt;3 year
≤4 years</t>
  </si>
  <si>
    <t>Oral cavity</t>
  </si>
  <si>
    <t>Sorry, there are no specific data for these symptoms</t>
  </si>
  <si>
    <t>Difficulty speaking</t>
  </si>
  <si>
    <t>&gt;4 year
≤5 years</t>
  </si>
  <si>
    <t>Nasal cavity</t>
  </si>
  <si>
    <t xml:space="preserve"> has a PPV of </t>
  </si>
  <si>
    <t>Difficulty swallowing</t>
  </si>
  <si>
    <t>&gt;5 years</t>
  </si>
  <si>
    <t>Thyroid</t>
  </si>
  <si>
    <t>10.0</t>
  </si>
  <si>
    <t>Bleeding</t>
  </si>
  <si>
    <t>Skin</t>
  </si>
  <si>
    <t>Please complete Demographics, General and Follow up sections</t>
  </si>
  <si>
    <t>Please complete all fields, 
EXCEPT symptoms</t>
  </si>
  <si>
    <t>Please complete 
all fields, 
INCLUDING symptoms</t>
  </si>
  <si>
    <t>Sorry, the BAHNO audit 2016 did not collect data on thyroid or skin malignancies</t>
  </si>
  <si>
    <t>% of patients with NO new symptoms</t>
  </si>
  <si>
    <t>% of patients with NEW symptoms</t>
  </si>
  <si>
    <t>Dry mouth</t>
  </si>
  <si>
    <t>Unknown primary</t>
  </si>
  <si>
    <t>Salivary</t>
  </si>
  <si>
    <t>Other</t>
  </si>
  <si>
    <t>Symptoms</t>
  </si>
  <si>
    <t>Additional</t>
  </si>
  <si>
    <t>Results</t>
  </si>
  <si>
    <t xml:space="preserve"> had recurrence</t>
  </si>
  <si>
    <t>Time</t>
  </si>
  <si>
    <t>Site</t>
  </si>
  <si>
    <t>Speech</t>
  </si>
  <si>
    <t>Breathing</t>
  </si>
  <si>
    <t>Oral pain</t>
  </si>
  <si>
    <t>Finals</t>
  </si>
  <si>
    <t>Outputs</t>
  </si>
  <si>
    <t>Time since completion of treatment</t>
  </si>
  <si>
    <t>Site of primary cancer</t>
  </si>
  <si>
    <t>Have you lost any weight without trying?</t>
  </si>
  <si>
    <t>Any new symptoms since your last appointment?</t>
  </si>
  <si>
    <t>Do you have any new difficulty speaking?</t>
  </si>
  <si>
    <t>Do you have new noisy breathing?</t>
  </si>
  <si>
    <t>Do you have new difficulty breathing?</t>
  </si>
  <si>
    <t>Do you have a new feeling of something stuck in your throat?</t>
  </si>
  <si>
    <t>Do you have a new pain in your throat?</t>
  </si>
  <si>
    <t>Do you have new pain when you swallow?</t>
  </si>
  <si>
    <t>Do you have any new difficulty swallowing?</t>
  </si>
  <si>
    <t>Do you have a new pain in your mouth?</t>
  </si>
  <si>
    <t>Do you have any new dryness in your mouth?</t>
  </si>
  <si>
    <t>Do you have any new pain in your neck or shoulder?</t>
  </si>
  <si>
    <t>Do you have any new bleeding?</t>
  </si>
  <si>
    <t>Do you have any new tiredness?</t>
  </si>
  <si>
    <t>General 
risk</t>
  </si>
  <si>
    <t>Most concerning 
NEW symptom 
(for which we have data)</t>
  </si>
  <si>
    <t>All Sx complete?</t>
  </si>
  <si>
    <t>All Sx complete binary</t>
  </si>
  <si>
    <t>All Sx empty?</t>
  </si>
  <si>
    <t>All Sx empty binary</t>
  </si>
  <si>
    <t>Early stuff complete?</t>
  </si>
  <si>
    <t>Early stuff complete 
binary</t>
  </si>
  <si>
    <t>Early stuff empty?</t>
  </si>
  <si>
    <t>Early stuff empty binary</t>
  </si>
  <si>
    <t>General test</t>
  </si>
  <si>
    <t>PPV test</t>
  </si>
  <si>
    <t>No PID
No ES</t>
  </si>
  <si>
    <t>No PID
Some ES</t>
  </si>
  <si>
    <t>PID
ES not complete</t>
  </si>
  <si>
    <t>PID
ES
Sx No
Sx anything</t>
  </si>
  <si>
    <t>PID
ES
Sx Yes
Sx incomplete</t>
  </si>
  <si>
    <t>All ready
Thyroid/skin check</t>
  </si>
  <si>
    <t>NEW Sx</t>
  </si>
  <si>
    <t>Sx name</t>
  </si>
  <si>
    <t>Sx %</t>
  </si>
  <si>
    <t>Sx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</si>
</sst>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000"/>
    <numFmt numFmtId="166" formatCode="dd\-mmm\-yyyy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6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60"/>
      <color rgb="FF144C7C"/>
      <name val="Arial"/>
      <family val="2"/>
    </font>
    <font>
      <i/>
      <sz val="11"/>
      <color rgb="FF5EA1D2"/>
      <name val="Arial"/>
      <family val="2"/>
    </font>
    <font>
      <sz val="11"/>
      <color rgb="FF144C7C"/>
      <name val="Calibri Light"/>
      <family val="2"/>
      <scheme val="major"/>
    </font>
    <font>
      <b/>
      <sz val="15"/>
      <color rgb="FF5EA1D2"/>
      <name val="Arial"/>
      <family val="2"/>
    </font>
    <font>
      <sz val="60"/>
      <color rgb="FF5EA1D2"/>
      <name val="Arial"/>
      <family val="2"/>
    </font>
    <font>
      <b/>
      <sz val="10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i/>
      <sz val="11"/>
      <color theme="7" tint="-0.499984740745262"/>
      <name val="Calibri Light"/>
      <family val="2"/>
      <scheme val="major"/>
    </font>
    <font>
      <i/>
      <sz val="11"/>
      <color theme="1"/>
      <name val="Calibri"/>
      <family val="2"/>
    </font>
    <font>
      <sz val="12"/>
      <color theme="1" tint="0.499984740745262"/>
      <name val="Calibri Light"/>
      <family val="2"/>
      <scheme val="maj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495A73"/>
        <bgColor indexed="64"/>
      </patternFill>
    </fill>
    <fill>
      <patternFill patternType="solid">
        <fgColor rgb="FFA86DE9"/>
        <bgColor indexed="64"/>
      </patternFill>
    </fill>
    <fill>
      <patternFill patternType="solid">
        <fgColor rgb="FFDEC8FD"/>
        <bgColor indexed="64"/>
      </patternFill>
    </fill>
    <fill>
      <patternFill patternType="solid">
        <fgColor rgb="FFFFF4FC"/>
        <bgColor indexed="64"/>
      </patternFill>
    </fill>
    <fill>
      <patternFill patternType="solid">
        <fgColor rgb="FFF2F2F1"/>
        <bgColor indexed="64"/>
      </patternFill>
    </fill>
  </fills>
  <borders count="9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1499679555650502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14996795556505021"/>
      </bottom>
      <diagonal/>
    </border>
    <border>
      <left style="medium">
        <color theme="0" tint="-0.34998626667073579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34998626667073579"/>
      </left>
      <right style="thin">
        <color theme="0" tint="-0.14996795556505021"/>
      </right>
      <top style="medium">
        <color theme="0" tint="-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34998626667073579"/>
      </right>
      <top style="medium">
        <color theme="0" tint="-0.34998626667073579"/>
      </top>
      <bottom style="thin">
        <color theme="0" tint="-0.14996795556505021"/>
      </bottom>
      <diagonal/>
    </border>
    <border>
      <left style="medium">
        <color theme="0" tint="-0.34998626667073579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theme="0" tint="-0.14996795556505021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thin">
        <color theme="0" tint="-0.14996795556505021"/>
      </bottom>
      <diagonal/>
    </border>
    <border>
      <left style="medium">
        <color theme="0" tint="-0.34998626667073579"/>
      </left>
      <right/>
      <top/>
      <bottom style="thin">
        <color theme="0" tint="-0.14996795556505021"/>
      </bottom>
      <diagonal/>
    </border>
    <border>
      <left style="medium">
        <color theme="0" tint="-0.34998626667073579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34998626667073579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14996795556505021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1499679555650502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14996795556505021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 tint="-0.34998626667073579"/>
      </right>
      <top style="thin">
        <color theme="0" tint="-0.14996795556505021"/>
      </top>
      <bottom/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14996795556505021"/>
      </top>
      <bottom/>
      <diagonal/>
    </border>
    <border>
      <left/>
      <right style="thin">
        <color rgb="FF144C7C"/>
      </right>
      <top/>
      <bottom/>
      <diagonal/>
    </border>
    <border>
      <left style="thin">
        <color rgb="FF144C7C"/>
      </left>
      <right/>
      <top style="thin">
        <color rgb="FF144C7C"/>
      </top>
      <bottom/>
      <diagonal/>
    </border>
    <border>
      <left/>
      <right/>
      <top style="thin">
        <color rgb="FF144C7C"/>
      </top>
      <bottom/>
      <diagonal/>
    </border>
    <border>
      <left/>
      <right style="thin">
        <color rgb="FF144C7C"/>
      </right>
      <top style="thin">
        <color rgb="FF144C7C"/>
      </top>
      <bottom/>
      <diagonal/>
    </border>
    <border>
      <left style="thin">
        <color rgb="FF144C7C"/>
      </left>
      <right/>
      <top/>
      <bottom/>
      <diagonal/>
    </border>
    <border>
      <left style="thin">
        <color rgb="FF144C7C"/>
      </left>
      <right/>
      <top/>
      <bottom style="thin">
        <color rgb="FF144C7C"/>
      </bottom>
      <diagonal/>
    </border>
    <border>
      <left/>
      <right/>
      <top/>
      <bottom style="thin">
        <color rgb="FF144C7C"/>
      </bottom>
      <diagonal/>
    </border>
    <border>
      <left/>
      <right style="thin">
        <color rgb="FF144C7C"/>
      </right>
      <top/>
      <bottom style="thin">
        <color rgb="FF144C7C"/>
      </bottom>
      <diagonal/>
    </border>
    <border>
      <left style="thin">
        <color rgb="FF144C7C"/>
      </left>
      <right/>
      <top style="thin">
        <color rgb="FF144C7C"/>
      </top>
      <bottom style="thin">
        <color rgb="FF144C7C"/>
      </bottom>
      <diagonal/>
    </border>
    <border>
      <left/>
      <right/>
      <top style="thin">
        <color rgb="FF144C7C"/>
      </top>
      <bottom style="thin">
        <color rgb="FF144C7C"/>
      </bottom>
      <diagonal/>
    </border>
    <border>
      <left/>
      <right style="thin">
        <color rgb="FF144C7C"/>
      </right>
      <top style="thin">
        <color rgb="FF144C7C"/>
      </top>
      <bottom style="thin">
        <color rgb="FF144C7C"/>
      </bottom>
      <diagonal/>
    </border>
    <border>
      <left/>
      <right/>
      <top style="medium">
        <color theme="0" tint="-0.34998626667073579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34998626667073579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679555650502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14990691854609822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medium">
        <color theme="0" tint="-0.34998626667073579"/>
      </left>
      <right style="thin">
        <color theme="0" tint="-0.14996795556505021"/>
      </right>
      <top/>
      <bottom style="medium">
        <color theme="0" tint="-0.34998626667073579"/>
      </bottom>
      <diagonal/>
    </border>
    <border>
      <left style="thin">
        <color theme="0" tint="-0.14996795556505021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14996795556505021"/>
      </left>
      <right/>
      <top/>
      <bottom style="medium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14996795556505021"/>
      </left>
      <right style="thin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14996795556505021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14996795556505021"/>
      </top>
      <bottom style="medium">
        <color theme="0" tint="-0.34998626667073579"/>
      </bottom>
      <diagonal/>
    </border>
    <border>
      <left/>
      <right/>
      <top style="thin">
        <color theme="0" tint="-0.14996795556505021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thin">
        <color theme="0" tint="-0.14996795556505021"/>
      </bottom>
      <diagonal/>
    </border>
    <border>
      <left/>
      <right style="medium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medium">
        <color theme="0" tint="-0.34998626667073579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1">
    <xf numFmtId="0" fontId="0" fillId="0" borderId="0"/>
  </cellStyleXfs>
  <cellXfs count="30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4" borderId="3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3" fillId="8" borderId="7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21" borderId="25" xfId="0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horizontal="center" vertical="center" wrapText="1"/>
    </xf>
    <xf numFmtId="0" fontId="4" fillId="16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164" fontId="3" fillId="0" borderId="25" xfId="0" applyNumberFormat="1" applyFont="1" applyBorder="1" applyAlignment="1">
      <alignment horizontal="center" vertical="center" wrapText="1"/>
    </xf>
    <xf numFmtId="164" fontId="4" fillId="21" borderId="27" xfId="0" applyNumberFormat="1" applyFont="1" applyFill="1" applyBorder="1" applyAlignment="1">
      <alignment horizontal="center" vertical="center" wrapText="1"/>
    </xf>
    <xf numFmtId="0" fontId="4" fillId="21" borderId="28" xfId="0" applyFont="1" applyFill="1" applyBorder="1" applyAlignment="1">
      <alignment horizontal="center" vertical="center" wrapText="1"/>
    </xf>
    <xf numFmtId="164" fontId="3" fillId="20" borderId="21" xfId="0" applyNumberFormat="1" applyFont="1" applyFill="1" applyBorder="1" applyAlignment="1">
      <alignment horizontal="center" vertical="center" wrapText="1"/>
    </xf>
    <xf numFmtId="0" fontId="3" fillId="20" borderId="22" xfId="0" applyFont="1" applyFill="1" applyBorder="1" applyAlignment="1">
      <alignment horizontal="center" vertical="center" wrapText="1"/>
    </xf>
    <xf numFmtId="0" fontId="2" fillId="19" borderId="17" xfId="0" applyFont="1" applyFill="1" applyBorder="1" applyAlignment="1">
      <alignment horizontal="center" vertical="center" wrapText="1"/>
    </xf>
    <xf numFmtId="0" fontId="2" fillId="19" borderId="18" xfId="0" applyFont="1" applyFill="1" applyBorder="1" applyAlignment="1">
      <alignment horizontal="center" vertical="center" wrapText="1"/>
    </xf>
    <xf numFmtId="0" fontId="4" fillId="21" borderId="29" xfId="0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164" fontId="5" fillId="0" borderId="6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0" applyFont="1"/>
    <xf numFmtId="0" fontId="8" fillId="0" borderId="36" xfId="0" applyFont="1" applyBorder="1" applyAlignment="1">
      <alignment vertical="center"/>
    </xf>
    <xf numFmtId="0" fontId="0" fillId="0" borderId="37" xfId="0" applyBorder="1"/>
    <xf numFmtId="0" fontId="0" fillId="0" borderId="38" xfId="0" applyBorder="1"/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4" fillId="21" borderId="32" xfId="0" applyFont="1" applyFill="1" applyBorder="1" applyAlignment="1">
      <alignment horizontal="center" vertical="center" wrapText="1"/>
    </xf>
    <xf numFmtId="0" fontId="3" fillId="20" borderId="49" xfId="0" applyFont="1" applyFill="1" applyBorder="1" applyAlignment="1">
      <alignment horizontal="center" vertical="center" wrapText="1"/>
    </xf>
    <xf numFmtId="0" fontId="2" fillId="19" borderId="47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12" borderId="3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6" fillId="19" borderId="1" xfId="0" applyFont="1" applyFill="1" applyBorder="1" applyAlignment="1" applyProtection="1">
      <alignment horizontal="center" vertical="center" wrapText="1"/>
      <protection locked="0"/>
    </xf>
    <xf numFmtId="0" fontId="6" fillId="15" borderId="1" xfId="0" applyFont="1" applyFill="1" applyBorder="1" applyAlignment="1" applyProtection="1">
      <alignment horizontal="center" vertical="center" wrapText="1"/>
      <protection locked="0"/>
    </xf>
    <xf numFmtId="0" fontId="6" fillId="18" borderId="1" xfId="0" applyFont="1" applyFill="1" applyBorder="1" applyAlignment="1" applyProtection="1">
      <alignment horizontal="center" vertical="center" wrapText="1"/>
      <protection locked="0"/>
    </xf>
    <xf numFmtId="0" fontId="6" fillId="9" borderId="2" xfId="0" applyFont="1" applyFill="1" applyBorder="1" applyAlignment="1" applyProtection="1">
      <alignment horizontal="center" vertical="center" wrapText="1"/>
      <protection locked="0"/>
    </xf>
    <xf numFmtId="0" fontId="6" fillId="19" borderId="17" xfId="0" applyFont="1" applyFill="1" applyBorder="1" applyAlignment="1" applyProtection="1">
      <alignment horizontal="center" vertical="center" wrapText="1"/>
      <protection locked="0"/>
    </xf>
    <xf numFmtId="0" fontId="6" fillId="19" borderId="4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12" borderId="3" xfId="0" applyFont="1" applyFill="1" applyBorder="1" applyAlignment="1" applyProtection="1">
      <alignment horizontal="center" vertical="center" wrapText="1"/>
      <protection locked="0"/>
    </xf>
    <xf numFmtId="0" fontId="2" fillId="12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2" fillId="19" borderId="1" xfId="0" applyFont="1" applyFill="1" applyBorder="1" applyAlignment="1" applyProtection="1">
      <alignment horizontal="center" vertical="center" wrapText="1"/>
      <protection locked="0"/>
    </xf>
    <xf numFmtId="0" fontId="2" fillId="15" borderId="1" xfId="0" applyFont="1" applyFill="1" applyBorder="1" applyAlignment="1" applyProtection="1">
      <alignment horizontal="center" vertical="center" wrapText="1"/>
      <protection locked="0"/>
    </xf>
    <xf numFmtId="0" fontId="2" fillId="18" borderId="1" xfId="0" applyFont="1" applyFill="1" applyBorder="1" applyAlignment="1" applyProtection="1">
      <alignment horizontal="center" vertical="center" wrapText="1"/>
      <protection locked="0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2" fillId="19" borderId="17" xfId="0" applyFont="1" applyFill="1" applyBorder="1" applyAlignment="1" applyProtection="1">
      <alignment horizontal="center" vertical="center" wrapText="1"/>
      <protection locked="0"/>
    </xf>
    <xf numFmtId="0" fontId="2" fillId="19" borderId="18" xfId="0" applyFont="1" applyFill="1" applyBorder="1" applyAlignment="1" applyProtection="1">
      <alignment horizontal="center" vertical="center" wrapText="1"/>
      <protection locked="0"/>
    </xf>
    <xf numFmtId="0" fontId="2" fillId="19" borderId="47" xfId="0" applyFont="1" applyFill="1" applyBorder="1" applyAlignment="1" applyProtection="1">
      <alignment horizontal="center" vertical="center" wrapText="1"/>
      <protection locked="0"/>
    </xf>
    <xf numFmtId="0" fontId="3" fillId="23" borderId="21" xfId="0" applyFont="1" applyFill="1" applyBorder="1" applyAlignment="1">
      <alignment horizontal="center" vertical="center" wrapText="1"/>
    </xf>
    <xf numFmtId="0" fontId="3" fillId="22" borderId="27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 applyProtection="1">
      <alignment horizontal="center" vertical="center" wrapText="1"/>
      <protection locked="0"/>
    </xf>
    <xf numFmtId="0" fontId="2" fillId="24" borderId="14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22" borderId="18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6" fillId="24" borderId="1" xfId="0" applyFont="1" applyFill="1" applyBorder="1" applyAlignment="1" applyProtection="1">
      <alignment horizontal="center" vertical="center" wrapText="1"/>
      <protection locked="0"/>
    </xf>
    <xf numFmtId="0" fontId="6" fillId="24" borderId="18" xfId="0" applyFont="1" applyFill="1" applyBorder="1" applyAlignment="1" applyProtection="1">
      <alignment horizontal="center" vertical="center" wrapText="1"/>
      <protection locked="0"/>
    </xf>
    <xf numFmtId="0" fontId="2" fillId="24" borderId="1" xfId="0" applyFont="1" applyFill="1" applyBorder="1" applyAlignment="1" applyProtection="1">
      <alignment horizontal="center" vertical="center" wrapText="1"/>
      <protection locked="0"/>
    </xf>
    <xf numFmtId="0" fontId="2" fillId="24" borderId="18" xfId="0" applyFont="1" applyFill="1" applyBorder="1" applyAlignment="1" applyProtection="1">
      <alignment horizontal="center" vertical="center" wrapText="1"/>
      <protection locked="0"/>
    </xf>
    <xf numFmtId="0" fontId="4" fillId="21" borderId="2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 applyProtection="1">
      <alignment horizontal="center" vertical="center" wrapText="1"/>
      <protection locked="0"/>
    </xf>
    <xf numFmtId="0" fontId="2" fillId="19" borderId="2" xfId="0" applyFont="1" applyFill="1" applyBorder="1" applyAlignment="1" applyProtection="1">
      <alignment horizontal="center" vertical="center" wrapText="1"/>
      <protection locked="0"/>
    </xf>
    <xf numFmtId="0" fontId="12" fillId="17" borderId="8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 applyProtection="1">
      <alignment horizontal="center" vertical="center" wrapText="1"/>
      <protection locked="0"/>
    </xf>
    <xf numFmtId="0" fontId="6" fillId="19" borderId="51" xfId="0" applyFont="1" applyFill="1" applyBorder="1" applyAlignment="1" applyProtection="1">
      <alignment horizontal="center" vertical="center" wrapText="1"/>
      <protection locked="0"/>
    </xf>
    <xf numFmtId="164" fontId="4" fillId="21" borderId="28" xfId="0" applyNumberFormat="1" applyFont="1" applyFill="1" applyBorder="1" applyAlignment="1">
      <alignment horizontal="center" vertical="center" wrapText="1"/>
    </xf>
    <xf numFmtId="164" fontId="4" fillId="21" borderId="29" xfId="0" applyNumberFormat="1" applyFont="1" applyFill="1" applyBorder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center" wrapText="1"/>
    </xf>
    <xf numFmtId="164" fontId="2" fillId="4" borderId="18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4" fillId="21" borderId="52" xfId="0" applyFont="1" applyFill="1" applyBorder="1" applyAlignment="1">
      <alignment horizontal="center" vertical="center" wrapText="1"/>
    </xf>
    <xf numFmtId="0" fontId="3" fillId="20" borderId="53" xfId="0" applyFont="1" applyFill="1" applyBorder="1" applyAlignment="1">
      <alignment horizontal="center" vertical="center" wrapText="1"/>
    </xf>
    <xf numFmtId="0" fontId="2" fillId="19" borderId="51" xfId="0" applyFont="1" applyFill="1" applyBorder="1" applyAlignment="1" applyProtection="1">
      <alignment horizontal="center" vertical="center" wrapText="1"/>
      <protection locked="0"/>
    </xf>
    <xf numFmtId="0" fontId="2" fillId="15" borderId="3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3" fillId="22" borderId="2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 applyProtection="1">
      <alignment horizontal="center" vertical="center" wrapText="1"/>
      <protection locked="0"/>
    </xf>
    <xf numFmtId="0" fontId="2" fillId="24" borderId="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0" fontId="2" fillId="0" borderId="54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6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0" borderId="58" xfId="0" applyBorder="1"/>
    <xf numFmtId="0" fontId="0" fillId="0" borderId="55" xfId="0" applyBorder="1"/>
    <xf numFmtId="0" fontId="0" fillId="0" borderId="56" xfId="0" applyBorder="1"/>
    <xf numFmtId="0" fontId="6" fillId="25" borderId="17" xfId="0" applyFont="1" applyFill="1" applyBorder="1" applyAlignment="1" applyProtection="1">
      <alignment horizontal="center" vertical="center" wrapText="1"/>
      <protection locked="0"/>
    </xf>
    <xf numFmtId="0" fontId="6" fillId="25" borderId="18" xfId="0" applyFont="1" applyFill="1" applyBorder="1" applyAlignment="1" applyProtection="1">
      <alignment horizontal="center" vertical="center" wrapText="1"/>
      <protection locked="0"/>
    </xf>
    <xf numFmtId="0" fontId="2" fillId="25" borderId="17" xfId="0" applyFont="1" applyFill="1" applyBorder="1" applyAlignment="1" applyProtection="1">
      <alignment horizontal="center" vertical="center" wrapText="1"/>
      <protection locked="0"/>
    </xf>
    <xf numFmtId="0" fontId="2" fillId="25" borderId="18" xfId="0" applyFont="1" applyFill="1" applyBorder="1" applyAlignment="1" applyProtection="1">
      <alignment horizontal="center" vertical="center" wrapText="1"/>
      <protection locked="0"/>
    </xf>
    <xf numFmtId="0" fontId="0" fillId="25" borderId="0" xfId="0" applyFill="1"/>
    <xf numFmtId="0" fontId="3" fillId="19" borderId="22" xfId="0" applyFont="1" applyFill="1" applyBorder="1" applyAlignment="1">
      <alignment horizontal="center" vertical="center" wrapText="1"/>
    </xf>
    <xf numFmtId="0" fontId="3" fillId="19" borderId="23" xfId="0" applyFont="1" applyFill="1" applyBorder="1" applyAlignment="1">
      <alignment horizontal="center" vertical="center" wrapText="1"/>
    </xf>
    <xf numFmtId="164" fontId="3" fillId="19" borderId="22" xfId="0" applyNumberFormat="1" applyFont="1" applyFill="1" applyBorder="1" applyAlignment="1">
      <alignment horizontal="center" vertical="center" wrapText="1"/>
    </xf>
    <xf numFmtId="164" fontId="3" fillId="19" borderId="2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3" fillId="2" borderId="26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4" fontId="2" fillId="4" borderId="47" xfId="0" applyNumberFormat="1" applyFont="1" applyFill="1" applyBorder="1" applyAlignment="1">
      <alignment horizontal="center" vertical="center" wrapText="1"/>
    </xf>
    <xf numFmtId="164" fontId="2" fillId="0" borderId="74" xfId="0" applyNumberFormat="1" applyFont="1" applyBorder="1" applyAlignment="1">
      <alignment horizontal="center" vertical="center" wrapText="1"/>
    </xf>
    <xf numFmtId="164" fontId="2" fillId="0" borderId="69" xfId="0" applyNumberFormat="1" applyFont="1" applyBorder="1" applyAlignment="1">
      <alignment horizontal="center" vertical="center" wrapText="1"/>
    </xf>
    <xf numFmtId="164" fontId="2" fillId="0" borderId="75" xfId="0" applyNumberFormat="1" applyFont="1" applyBorder="1" applyAlignment="1">
      <alignment horizontal="center" vertical="center" wrapText="1"/>
    </xf>
    <xf numFmtId="164" fontId="2" fillId="0" borderId="70" xfId="0" applyNumberFormat="1" applyFont="1" applyBorder="1" applyAlignment="1">
      <alignment horizontal="center" vertical="center" wrapText="1"/>
    </xf>
    <xf numFmtId="164" fontId="2" fillId="0" borderId="73" xfId="0" applyNumberFormat="1" applyFont="1" applyBorder="1" applyAlignment="1">
      <alignment horizontal="center" vertical="center" wrapText="1"/>
    </xf>
    <xf numFmtId="164" fontId="2" fillId="4" borderId="71" xfId="0" applyNumberFormat="1" applyFont="1" applyFill="1" applyBorder="1" applyAlignment="1">
      <alignment horizontal="center" vertical="center" wrapText="1"/>
    </xf>
    <xf numFmtId="164" fontId="2" fillId="0" borderId="71" xfId="0" applyNumberFormat="1" applyFont="1" applyBorder="1" applyAlignment="1">
      <alignment horizontal="center" vertical="center" wrapText="1"/>
    </xf>
    <xf numFmtId="164" fontId="5" fillId="0" borderId="76" xfId="0" applyNumberFormat="1" applyFont="1" applyBorder="1" applyAlignment="1">
      <alignment horizontal="center" vertical="center" wrapText="1"/>
    </xf>
    <xf numFmtId="164" fontId="5" fillId="0" borderId="77" xfId="0" applyNumberFormat="1" applyFont="1" applyBorder="1" applyAlignment="1">
      <alignment horizontal="center" vertical="center" wrapText="1"/>
    </xf>
    <xf numFmtId="164" fontId="3" fillId="0" borderId="78" xfId="0" applyNumberFormat="1" applyFont="1" applyBorder="1" applyAlignment="1">
      <alignment horizontal="center" vertical="center" wrapText="1"/>
    </xf>
    <xf numFmtId="164" fontId="3" fillId="0" borderId="79" xfId="0" applyNumberFormat="1" applyFont="1" applyBorder="1" applyAlignment="1">
      <alignment horizontal="center" vertical="center" wrapText="1"/>
    </xf>
    <xf numFmtId="164" fontId="3" fillId="3" borderId="72" xfId="0" applyNumberFormat="1" applyFont="1" applyFill="1" applyBorder="1" applyAlignment="1">
      <alignment horizontal="center" vertical="center" wrapText="1"/>
    </xf>
    <xf numFmtId="164" fontId="3" fillId="3" borderId="80" xfId="0" applyNumberFormat="1" applyFont="1" applyFill="1" applyBorder="1" applyAlignment="1">
      <alignment horizontal="center" vertical="center" wrapText="1"/>
    </xf>
    <xf numFmtId="164" fontId="2" fillId="4" borderId="73" xfId="0" applyNumberFormat="1" applyFont="1" applyFill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164" fontId="2" fillId="0" borderId="82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164" fontId="3" fillId="3" borderId="57" xfId="0" applyNumberFormat="1" applyFont="1" applyFill="1" applyBorder="1" applyAlignment="1">
      <alignment horizontal="center" vertical="center" wrapText="1"/>
    </xf>
    <xf numFmtId="164" fontId="2" fillId="4" borderId="57" xfId="0" applyNumberFormat="1" applyFont="1" applyFill="1" applyBorder="1" applyAlignment="1">
      <alignment horizontal="center" vertical="center" wrapText="1"/>
    </xf>
    <xf numFmtId="0" fontId="3" fillId="22" borderId="33" xfId="0" applyFont="1" applyFill="1" applyBorder="1" applyAlignment="1">
      <alignment horizontal="center" vertical="center" wrapText="1"/>
    </xf>
    <xf numFmtId="0" fontId="3" fillId="23" borderId="87" xfId="0" applyFont="1" applyFill="1" applyBorder="1" applyAlignment="1">
      <alignment horizontal="center" vertical="center" wrapText="1"/>
    </xf>
    <xf numFmtId="0" fontId="6" fillId="24" borderId="88" xfId="0" applyFont="1" applyFill="1" applyBorder="1" applyAlignment="1" applyProtection="1">
      <alignment horizontal="center" vertical="center" wrapText="1"/>
      <protection locked="0"/>
    </xf>
    <xf numFmtId="0" fontId="2" fillId="24" borderId="88" xfId="0" applyFont="1" applyFill="1" applyBorder="1" applyAlignment="1" applyProtection="1">
      <alignment horizontal="center" vertical="center" wrapText="1"/>
      <protection locked="0"/>
    </xf>
    <xf numFmtId="0" fontId="4" fillId="7" borderId="28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 applyProtection="1">
      <alignment horizontal="center" vertical="center" wrapText="1"/>
      <protection locked="0"/>
    </xf>
    <xf numFmtId="0" fontId="6" fillId="9" borderId="18" xfId="0" applyFont="1" applyFill="1" applyBorder="1" applyAlignment="1" applyProtection="1">
      <alignment horizontal="center" vertical="center" wrapText="1"/>
      <protection locked="0"/>
    </xf>
    <xf numFmtId="0" fontId="2" fillId="9" borderId="17" xfId="0" applyFont="1" applyFill="1" applyBorder="1" applyAlignment="1" applyProtection="1">
      <alignment horizontal="center" vertical="center" wrapText="1"/>
      <protection locked="0"/>
    </xf>
    <xf numFmtId="0" fontId="2" fillId="9" borderId="18" xfId="0" applyFont="1" applyFill="1" applyBorder="1" applyAlignment="1" applyProtection="1">
      <alignment horizontal="center" vertical="center" wrapText="1"/>
      <protection locked="0"/>
    </xf>
    <xf numFmtId="0" fontId="0" fillId="0" borderId="89" xfId="0" applyBorder="1"/>
    <xf numFmtId="0" fontId="0" fillId="0" borderId="90" xfId="0" applyBorder="1"/>
    <xf numFmtId="164" fontId="6" fillId="4" borderId="14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4" fontId="6" fillId="4" borderId="73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164" fontId="6" fillId="4" borderId="71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 wrapText="1"/>
    </xf>
    <xf numFmtId="164" fontId="6" fillId="4" borderId="57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left" vertical="center"/>
      <protection hidden="1"/>
    </xf>
    <xf numFmtId="166" fontId="2" fillId="0" borderId="11" xfId="0" applyNumberFormat="1" applyFont="1" applyBorder="1" applyAlignment="1">
      <alignment horizontal="center" vertical="center" wrapText="1"/>
    </xf>
    <xf numFmtId="166" fontId="2" fillId="0" borderId="12" xfId="0" applyNumberFormat="1" applyFont="1" applyBorder="1" applyAlignment="1">
      <alignment horizontal="center" vertical="center" wrapText="1"/>
    </xf>
    <xf numFmtId="166" fontId="2" fillId="0" borderId="19" xfId="0" applyNumberFormat="1" applyFont="1" applyBorder="1" applyAlignment="1">
      <alignment horizontal="center" vertical="center" wrapText="1"/>
    </xf>
    <xf numFmtId="166" fontId="3" fillId="6" borderId="20" xfId="0" applyNumberFormat="1" applyFont="1" applyFill="1" applyBorder="1" applyAlignment="1">
      <alignment horizontal="center" vertical="center" wrapText="1"/>
    </xf>
    <xf numFmtId="166" fontId="6" fillId="4" borderId="12" xfId="0" applyNumberFormat="1" applyFont="1" applyFill="1" applyBorder="1" applyAlignment="1" applyProtection="1">
      <alignment horizontal="center" vertical="center" wrapText="1"/>
      <protection locked="0"/>
    </xf>
    <xf numFmtId="166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66" fontId="2" fillId="4" borderId="12" xfId="0" applyNumberFormat="1" applyFont="1" applyFill="1" applyBorder="1" applyAlignment="1">
      <alignment horizontal="center" vertical="center" wrapText="1"/>
    </xf>
    <xf numFmtId="166" fontId="4" fillId="5" borderId="10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164" fontId="2" fillId="0" borderId="91" xfId="0" applyNumberFormat="1" applyFont="1" applyBorder="1" applyAlignment="1">
      <alignment horizontal="center" vertical="center" wrapText="1"/>
    </xf>
    <xf numFmtId="164" fontId="2" fillId="0" borderId="5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9" fillId="0" borderId="40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0" fontId="9" fillId="0" borderId="39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14" fillId="18" borderId="39" xfId="0" applyFont="1" applyFill="1" applyBorder="1" applyAlignment="1">
      <alignment horizontal="center" vertical="center"/>
    </xf>
    <xf numFmtId="0" fontId="14" fillId="18" borderId="0" xfId="0" applyFont="1" applyFill="1" applyAlignment="1">
      <alignment horizontal="center" vertical="center"/>
    </xf>
    <xf numFmtId="0" fontId="14" fillId="18" borderId="35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166" fontId="16" fillId="0" borderId="27" xfId="0" applyNumberFormat="1" applyFont="1" applyBorder="1" applyAlignment="1">
      <alignment horizontal="center" vertical="center" wrapText="1"/>
    </xf>
    <xf numFmtId="166" fontId="16" fillId="0" borderId="33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center" vertical="center" wrapText="1"/>
    </xf>
    <xf numFmtId="164" fontId="5" fillId="0" borderId="25" xfId="0" applyNumberFormat="1" applyFont="1" applyBorder="1" applyAlignment="1">
      <alignment horizontal="center" vertical="center" wrapText="1"/>
    </xf>
    <xf numFmtId="164" fontId="5" fillId="0" borderId="29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5" fillId="0" borderId="65" xfId="0" applyNumberFormat="1" applyFont="1" applyBorder="1" applyAlignment="1">
      <alignment horizontal="center" vertical="center" wrapText="1"/>
    </xf>
    <xf numFmtId="164" fontId="5" fillId="0" borderId="63" xfId="0" applyNumberFormat="1" applyFont="1" applyBorder="1" applyAlignment="1">
      <alignment horizontal="center" vertical="center" wrapText="1"/>
    </xf>
    <xf numFmtId="164" fontId="5" fillId="0" borderId="64" xfId="0" applyNumberFormat="1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5700"/>
      </font>
      <fill>
        <patternFill>
          <bgColor rgb="FFFFEB9C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2F2F1"/>
      <color rgb="FF9C5700"/>
      <color rgb="FFFFF4FC"/>
      <color rgb="FFF2DDFC"/>
      <color rgb="FFDEC8FD"/>
      <color rgb="FFA86DE9"/>
      <color rgb="FF144C7C"/>
      <color rgb="FF5EA1D2"/>
      <color rgb="FF495A73"/>
      <color rgb="FFAAE7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457201</xdr:colOff>
      <xdr:row>1</xdr:row>
      <xdr:rowOff>101600</xdr:rowOff>
    </xdr:from>
    <xdr:to>
      <xdr:col>4</xdr:col>
      <xdr:colOff>76201</xdr:colOff>
      <xdr:row>1</xdr:row>
      <xdr:rowOff>901700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3D9E5D-1C77-8C45-AD12-55939FF70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0301" y="292100"/>
          <a:ext cx="8890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showGridLines="0" showRowColHeaders="0" topLeftCell="A10" zoomScaleNormal="100" workbookViewId="0"/>
  </sheetViews>
  <sheetFormatPr defaultColWidth="8.85546875" defaultRowHeight="14.45"/>
  <cols>
    <col min="2" max="5" width="16.7109375" customWidth="1"/>
    <col min="6" max="6" width="6.7109375" customWidth="1"/>
    <col min="7" max="7" width="7.7109375" customWidth="1"/>
    <col min="8" max="11" width="16.7109375" customWidth="1"/>
  </cols>
  <sheetData>
    <row r="2" spans="2:11" ht="75">
      <c r="E2" s="272" t="s">
        <v>0</v>
      </c>
      <c r="F2" s="272"/>
      <c r="G2" s="160" t="s">
        <v>1</v>
      </c>
    </row>
    <row r="3" spans="2:11" ht="17.100000000000001" customHeight="1"/>
    <row r="4" spans="2:11" ht="24.95" customHeight="1">
      <c r="B4" s="273" t="s">
        <v>2</v>
      </c>
      <c r="C4" s="274"/>
      <c r="D4" s="274"/>
      <c r="E4" s="275"/>
      <c r="F4" s="161"/>
      <c r="H4" s="273" t="s">
        <v>3</v>
      </c>
      <c r="I4" s="274"/>
      <c r="J4" s="274"/>
      <c r="K4" s="275"/>
    </row>
    <row r="5" spans="2:11" ht="29.1" customHeight="1">
      <c r="B5" s="266" t="s">
        <v>4</v>
      </c>
      <c r="C5" s="267"/>
      <c r="D5" s="267"/>
      <c r="E5" s="268"/>
      <c r="F5" s="150"/>
      <c r="H5" s="266" t="s">
        <v>4</v>
      </c>
      <c r="I5" s="267"/>
      <c r="J5" s="267"/>
      <c r="K5" s="268"/>
    </row>
    <row r="6" spans="2:11" ht="33" customHeight="1">
      <c r="B6" s="260" t="s">
        <v>5</v>
      </c>
      <c r="C6" s="261"/>
      <c r="D6" s="261"/>
      <c r="E6" s="262"/>
      <c r="F6" s="151"/>
      <c r="H6" s="260" t="s">
        <v>6</v>
      </c>
      <c r="I6" s="261"/>
      <c r="J6" s="261"/>
      <c r="K6" s="262"/>
    </row>
    <row r="7" spans="2:11" ht="54" customHeight="1">
      <c r="B7" s="260" t="s">
        <v>7</v>
      </c>
      <c r="C7" s="261"/>
      <c r="D7" s="261"/>
      <c r="E7" s="262"/>
      <c r="F7" s="151"/>
      <c r="H7" s="260" t="s">
        <v>7</v>
      </c>
      <c r="I7" s="261"/>
      <c r="J7" s="261"/>
      <c r="K7" s="262"/>
    </row>
    <row r="8" spans="2:11" ht="44.1" customHeight="1">
      <c r="B8" s="260" t="s">
        <v>8</v>
      </c>
      <c r="C8" s="261"/>
      <c r="D8" s="261"/>
      <c r="E8" s="262"/>
      <c r="F8" s="151"/>
      <c r="H8" s="260" t="s">
        <v>9</v>
      </c>
      <c r="I8" s="261"/>
      <c r="J8" s="261"/>
      <c r="K8" s="262"/>
    </row>
    <row r="9" spans="2:11" ht="41.1" customHeight="1">
      <c r="B9" s="257" t="s">
        <v>10</v>
      </c>
      <c r="C9" s="258"/>
      <c r="D9" s="258"/>
      <c r="E9" s="259"/>
      <c r="F9" s="151"/>
      <c r="H9" s="257" t="s">
        <v>11</v>
      </c>
      <c r="I9" s="258"/>
      <c r="J9" s="258"/>
      <c r="K9" s="259"/>
    </row>
    <row r="10" spans="2:11" ht="35.1" customHeight="1">
      <c r="B10" s="76" t="s">
        <v>12</v>
      </c>
      <c r="C10" s="77"/>
      <c r="D10" s="77"/>
      <c r="E10" s="78"/>
      <c r="H10" s="76" t="s">
        <v>13</v>
      </c>
      <c r="I10" s="77"/>
      <c r="J10" s="77"/>
      <c r="K10" s="78"/>
    </row>
    <row r="11" spans="2:11">
      <c r="B11" s="263" t="s">
        <v>14</v>
      </c>
      <c r="C11" s="264"/>
      <c r="D11" s="264"/>
      <c r="E11" s="265"/>
      <c r="F11" s="149"/>
      <c r="H11" s="269" t="s">
        <v>15</v>
      </c>
      <c r="I11" s="270"/>
      <c r="J11" s="270"/>
      <c r="K11" s="271"/>
    </row>
    <row r="12" spans="2:11" ht="56.1" customHeight="1">
      <c r="B12" s="260" t="s">
        <v>16</v>
      </c>
      <c r="C12" s="261"/>
      <c r="D12" s="261"/>
      <c r="E12" s="262"/>
      <c r="F12" s="149"/>
      <c r="H12" s="260" t="s">
        <v>17</v>
      </c>
      <c r="I12" s="261"/>
      <c r="J12" s="261"/>
      <c r="K12" s="262"/>
    </row>
    <row r="13" spans="2:11" ht="53.1" customHeight="1">
      <c r="B13" s="260" t="s">
        <v>18</v>
      </c>
      <c r="C13" s="261"/>
      <c r="D13" s="261"/>
      <c r="E13" s="262"/>
      <c r="F13" s="149"/>
      <c r="H13" s="260" t="s">
        <v>19</v>
      </c>
      <c r="I13" s="261"/>
      <c r="J13" s="261"/>
      <c r="K13" s="262"/>
    </row>
    <row r="14" spans="2:11" ht="50.1" customHeight="1">
      <c r="B14" s="260" t="s">
        <v>20</v>
      </c>
      <c r="C14" s="261"/>
      <c r="D14" s="261"/>
      <c r="E14" s="262"/>
      <c r="F14" s="149"/>
      <c r="H14" s="257" t="s">
        <v>21</v>
      </c>
      <c r="I14" s="258"/>
      <c r="J14" s="258"/>
      <c r="K14" s="259"/>
    </row>
    <row r="15" spans="2:11" ht="66.95" customHeight="1">
      <c r="B15" s="260" t="s">
        <v>22</v>
      </c>
      <c r="C15" s="261"/>
      <c r="D15" s="261"/>
      <c r="E15" s="262"/>
      <c r="F15" s="151"/>
    </row>
    <row r="16" spans="2:11">
      <c r="B16" s="263" t="s">
        <v>23</v>
      </c>
      <c r="C16" s="264"/>
      <c r="D16" s="264"/>
      <c r="E16" s="265"/>
      <c r="F16" s="149"/>
    </row>
    <row r="17" spans="2:6" ht="137.1" customHeight="1">
      <c r="B17" s="257" t="s">
        <v>24</v>
      </c>
      <c r="C17" s="258"/>
      <c r="D17" s="258"/>
      <c r="E17" s="259"/>
      <c r="F17" s="151"/>
    </row>
    <row r="18" spans="2:6" ht="32.1" customHeight="1">
      <c r="B18" s="75"/>
    </row>
  </sheetData>
  <sheetProtection algorithmName="SHA-512" hashValue="S+hK1k7sFMWi38KXJMlRT2qqc3pJbLpSYITYADqjujkcSQATP24iSbcaEJ9wXdLN62/0t3DEv3cMpMh+/qffxQ==" saltValue="1cOmFXbqEqeQBLYXVWdEIw==" spinCount="100000" sheet="1" objects="1" scenarios="1"/>
  <mergeCells count="24">
    <mergeCell ref="E2:F2"/>
    <mergeCell ref="B7:E7"/>
    <mergeCell ref="B8:E8"/>
    <mergeCell ref="B9:E9"/>
    <mergeCell ref="H7:K7"/>
    <mergeCell ref="H8:K8"/>
    <mergeCell ref="H9:K9"/>
    <mergeCell ref="H4:K4"/>
    <mergeCell ref="H5:K5"/>
    <mergeCell ref="H6:K6"/>
    <mergeCell ref="B4:E4"/>
    <mergeCell ref="H11:K11"/>
    <mergeCell ref="H14:K14"/>
    <mergeCell ref="H13:K13"/>
    <mergeCell ref="H12:K12"/>
    <mergeCell ref="B11:E11"/>
    <mergeCell ref="B17:E17"/>
    <mergeCell ref="B14:E14"/>
    <mergeCell ref="B12:E12"/>
    <mergeCell ref="B16:E16"/>
    <mergeCell ref="B5:E5"/>
    <mergeCell ref="B13:E13"/>
    <mergeCell ref="B6:E6"/>
    <mergeCell ref="B15:E15"/>
  </mergeCells>
  <conditionalFormatting sqref="B11">
    <cfRule type="containsText" dxfId="10" priority="5" operator="containsText" text="Low">
      <formula>NOT(ISERROR(SEARCH("Low",B11)))</formula>
    </cfRule>
  </conditionalFormatting>
  <conditionalFormatting sqref="B16">
    <cfRule type="containsText" dxfId="9" priority="4" operator="containsText" text="High">
      <formula>NOT(ISERROR(SEARCH("High",B16)))</formula>
    </cfRule>
  </conditionalFormatting>
  <conditionalFormatting sqref="H11">
    <cfRule type="containsText" dxfId="8" priority="3" operator="containsText" text="Low">
      <formula>NOT(ISERROR(SEARCH("Low",H11)))</formula>
    </cfRule>
  </conditionalFormatting>
  <conditionalFormatting sqref="H11:K11">
    <cfRule type="containsText" dxfId="7" priority="1" operator="containsText" text="clinical">
      <formula>NOT(ISERROR(SEARCH("clinical",H11)))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XFC1020"/>
  <sheetViews>
    <sheetView showGridLines="0" tabSelected="1" zoomScaleNormal="100" workbookViewId="0">
      <pane xSplit="2" ySplit="10" topLeftCell="C11" activePane="bottomRight" state="frozen"/>
      <selection pane="bottomRight" activeCell="X11" sqref="X11"/>
      <selection pane="bottomLeft" activeCell="A11" sqref="A11"/>
      <selection pane="topRight" activeCell="B8" sqref="B8"/>
    </sheetView>
  </sheetViews>
  <sheetFormatPr defaultColWidth="13.28515625" defaultRowHeight="63.95" customHeight="1"/>
  <cols>
    <col min="1" max="1" width="13.28515625" style="246"/>
    <col min="2" max="2" width="13.28515625" style="28"/>
    <col min="3" max="3" width="13.28515625" style="25"/>
    <col min="4" max="4" width="13.28515625" style="22"/>
    <col min="5" max="7" width="13.28515625" style="16"/>
    <col min="8" max="8" width="13.28515625" style="23"/>
    <col min="9" max="9" width="13.28515625" style="24"/>
    <col min="10" max="13" width="13.28515625" style="18"/>
    <col min="14" max="15" width="13.28515625" style="22"/>
    <col min="16" max="17" width="13.28515625" style="16"/>
    <col min="18" max="18" width="13.28515625" style="14"/>
    <col min="19" max="19" width="13.28515625" style="31"/>
    <col min="20" max="20" width="13.28515625" style="57"/>
    <col min="21" max="21" width="13.28515625" style="23"/>
    <col min="22" max="22" width="13.28515625" style="84"/>
    <col min="23" max="23" width="13.28515625" style="57"/>
    <col min="24" max="24" width="13.28515625" style="58"/>
    <col min="25" max="25" width="9.140625" hidden="1" customWidth="1"/>
    <col min="26" max="26" width="13.28515625" style="190" hidden="1" customWidth="1"/>
    <col min="27" max="27" width="13.28515625" style="208" hidden="1" customWidth="1"/>
    <col min="28" max="28" width="13.28515625" style="20" hidden="1" customWidth="1"/>
    <col min="29" max="29" width="13.28515625" style="67" hidden="1" customWidth="1"/>
    <col min="30" max="30" width="13.28515625" style="200" hidden="1" customWidth="1"/>
    <col min="31" max="34" width="13.28515625" style="180" hidden="1" customWidth="1"/>
    <col min="35" max="35" width="13.28515625" style="211" hidden="1" customWidth="1"/>
    <col min="36" max="36" width="6.42578125" style="68" hidden="1" customWidth="1"/>
    <col min="37" max="37" width="13.28515625" style="6" hidden="1" customWidth="1"/>
    <col min="38" max="60" width="13.28515625" style="7" hidden="1" customWidth="1"/>
    <col min="61" max="16383" width="13.28515625" style="68" hidden="1" customWidth="1"/>
    <col min="16384" max="16384" width="13.28515625" style="68" customWidth="1"/>
  </cols>
  <sheetData>
    <row r="1" spans="1:60" ht="14.45" hidden="1">
      <c r="A1" s="240"/>
      <c r="B1" s="26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9"/>
      <c r="T1" s="32"/>
      <c r="U1" s="85"/>
      <c r="V1" s="79"/>
      <c r="W1" s="32"/>
      <c r="X1" s="33"/>
      <c r="AA1" s="195"/>
      <c r="AB1" s="196"/>
      <c r="AC1" s="197"/>
      <c r="AD1" s="198"/>
      <c r="AE1" s="176"/>
      <c r="AF1" s="176"/>
      <c r="AG1" s="176"/>
      <c r="AH1" s="176"/>
      <c r="AI1" s="209"/>
      <c r="AK1" s="5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60" ht="29.1" hidden="1">
      <c r="A2" s="241"/>
      <c r="B2" s="27"/>
      <c r="C2" s="3"/>
      <c r="D2" s="1" t="s">
        <v>25</v>
      </c>
      <c r="E2" s="1" t="s">
        <v>26</v>
      </c>
      <c r="F2" s="1" t="s">
        <v>27</v>
      </c>
      <c r="G2" s="1" t="s">
        <v>26</v>
      </c>
      <c r="H2" s="1" t="s">
        <v>26</v>
      </c>
      <c r="I2" s="1" t="s">
        <v>26</v>
      </c>
      <c r="J2" s="1" t="s">
        <v>26</v>
      </c>
      <c r="K2" s="1" t="s">
        <v>26</v>
      </c>
      <c r="L2" s="1" t="s">
        <v>26</v>
      </c>
      <c r="M2" s="1" t="s">
        <v>26</v>
      </c>
      <c r="N2" s="1" t="s">
        <v>26</v>
      </c>
      <c r="O2" s="1" t="s">
        <v>26</v>
      </c>
      <c r="P2" s="1" t="s">
        <v>26</v>
      </c>
      <c r="Q2" s="1" t="s">
        <v>26</v>
      </c>
      <c r="R2" s="2" t="s">
        <v>26</v>
      </c>
      <c r="T2" s="34" t="s">
        <v>26</v>
      </c>
      <c r="U2" s="1" t="s">
        <v>26</v>
      </c>
      <c r="V2" s="80" t="s">
        <v>28</v>
      </c>
      <c r="W2" s="34" t="s">
        <v>29</v>
      </c>
      <c r="X2" s="35" t="s">
        <v>26</v>
      </c>
      <c r="AA2" s="199"/>
      <c r="AB2" s="19"/>
      <c r="AC2" s="63"/>
      <c r="AD2" s="201"/>
      <c r="AF2" s="176"/>
      <c r="AG2" s="176"/>
      <c r="AH2" s="176"/>
      <c r="AI2" s="210" t="s">
        <v>30</v>
      </c>
      <c r="AK2" s="5">
        <v>0</v>
      </c>
      <c r="AL2" s="4">
        <v>0</v>
      </c>
      <c r="AM2" s="4">
        <v>0</v>
      </c>
      <c r="AN2" s="4"/>
      <c r="AO2" s="4">
        <v>0</v>
      </c>
      <c r="AP2" s="4"/>
      <c r="AQ2" s="4">
        <v>0</v>
      </c>
      <c r="AR2" s="4"/>
      <c r="AS2" s="4"/>
      <c r="AT2" s="4">
        <v>0</v>
      </c>
      <c r="AU2" s="4"/>
      <c r="AV2" s="4"/>
      <c r="AW2" s="4"/>
      <c r="AX2" s="4">
        <v>0</v>
      </c>
      <c r="AY2" s="4"/>
      <c r="AZ2" s="4">
        <v>0</v>
      </c>
      <c r="BA2" s="4">
        <v>0</v>
      </c>
      <c r="BB2" s="4"/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</row>
    <row r="3" spans="1:60" ht="43.5" hidden="1">
      <c r="A3" s="241"/>
      <c r="B3" s="27"/>
      <c r="C3" s="3"/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34</v>
      </c>
      <c r="J3" s="1" t="s">
        <v>34</v>
      </c>
      <c r="K3" s="1" t="s">
        <v>36</v>
      </c>
      <c r="L3" s="1" t="s">
        <v>34</v>
      </c>
      <c r="M3" s="1" t="s">
        <v>35</v>
      </c>
      <c r="N3" s="1" t="s">
        <v>34</v>
      </c>
      <c r="O3" s="1" t="s">
        <v>34</v>
      </c>
      <c r="P3" s="1" t="s">
        <v>34</v>
      </c>
      <c r="Q3" s="1" t="s">
        <v>35</v>
      </c>
      <c r="R3" s="2" t="s">
        <v>34</v>
      </c>
      <c r="T3" s="34" t="s">
        <v>34</v>
      </c>
      <c r="U3" s="1" t="s">
        <v>34</v>
      </c>
      <c r="V3" s="80" t="s">
        <v>37</v>
      </c>
      <c r="W3" s="34" t="s">
        <v>38</v>
      </c>
      <c r="X3" s="35" t="s">
        <v>34</v>
      </c>
      <c r="AA3" s="199"/>
      <c r="AB3" s="19"/>
      <c r="AC3" s="63"/>
      <c r="AD3" s="201"/>
      <c r="AE3" s="176"/>
      <c r="AF3" s="176"/>
      <c r="AG3" s="176"/>
      <c r="AH3" s="176"/>
      <c r="AI3" s="210" t="s">
        <v>39</v>
      </c>
      <c r="AK3" s="5">
        <v>1</v>
      </c>
      <c r="AL3" s="4">
        <v>1</v>
      </c>
      <c r="AM3" s="4">
        <v>1</v>
      </c>
      <c r="AN3" s="4"/>
      <c r="AO3" s="4">
        <v>1</v>
      </c>
      <c r="AP3" s="4"/>
      <c r="AQ3" s="4">
        <v>1</v>
      </c>
      <c r="AR3" s="4"/>
      <c r="AS3" s="4"/>
      <c r="AT3" s="4">
        <v>1</v>
      </c>
      <c r="AU3" s="4"/>
      <c r="AV3" s="4"/>
      <c r="AW3" s="4"/>
      <c r="AX3" s="4">
        <v>1</v>
      </c>
      <c r="AY3" s="4"/>
      <c r="AZ3" s="4">
        <v>1</v>
      </c>
      <c r="BA3" s="4">
        <v>1</v>
      </c>
      <c r="BB3" s="4"/>
      <c r="BC3" s="4">
        <v>1</v>
      </c>
      <c r="BD3" s="4">
        <v>1</v>
      </c>
      <c r="BE3" s="4">
        <v>1</v>
      </c>
      <c r="BF3" s="4">
        <v>1</v>
      </c>
      <c r="BG3" s="4">
        <v>1</v>
      </c>
      <c r="BH3" s="4">
        <v>1</v>
      </c>
    </row>
    <row r="4" spans="1:60" ht="43.5" hidden="1">
      <c r="A4" s="241"/>
      <c r="B4" s="27"/>
      <c r="C4" s="3"/>
      <c r="D4" s="1"/>
      <c r="E4" s="1" t="s">
        <v>40</v>
      </c>
      <c r="F4" s="1" t="s">
        <v>41</v>
      </c>
      <c r="G4" s="1"/>
      <c r="H4" s="1" t="s">
        <v>42</v>
      </c>
      <c r="I4" s="1"/>
      <c r="J4" s="1"/>
      <c r="K4" s="1" t="s">
        <v>43</v>
      </c>
      <c r="L4" s="1"/>
      <c r="M4" s="1" t="s">
        <v>42</v>
      </c>
      <c r="N4" s="1"/>
      <c r="O4" s="1"/>
      <c r="P4" s="1"/>
      <c r="Q4" s="1" t="s">
        <v>44</v>
      </c>
      <c r="R4" s="2"/>
      <c r="S4" s="30"/>
      <c r="T4" s="34"/>
      <c r="U4" s="1"/>
      <c r="V4" s="80" t="s">
        <v>45</v>
      </c>
      <c r="W4" s="34" t="s">
        <v>46</v>
      </c>
      <c r="X4" s="35"/>
      <c r="AA4" s="199"/>
      <c r="AB4" s="19"/>
      <c r="AC4" s="63"/>
      <c r="AD4" s="201"/>
      <c r="AE4" s="176"/>
      <c r="AF4" s="176"/>
      <c r="AG4" s="176"/>
      <c r="AH4" s="176"/>
      <c r="AK4" s="5"/>
      <c r="AL4" s="4"/>
      <c r="AM4" s="4">
        <v>2</v>
      </c>
      <c r="AN4" s="4"/>
      <c r="AO4" s="4">
        <v>2</v>
      </c>
      <c r="AP4" s="4"/>
      <c r="AQ4" s="4">
        <v>2</v>
      </c>
      <c r="AR4" s="4"/>
      <c r="AS4" s="4"/>
      <c r="AT4" s="4">
        <v>2</v>
      </c>
      <c r="AU4" s="4"/>
      <c r="AV4" s="4"/>
      <c r="AW4" s="4"/>
      <c r="AX4" s="4">
        <v>2</v>
      </c>
      <c r="AY4" s="4"/>
      <c r="AZ4" s="4"/>
      <c r="BA4" s="4">
        <v>2</v>
      </c>
      <c r="BB4" s="4"/>
      <c r="BC4" s="4"/>
      <c r="BD4" s="4"/>
      <c r="BE4" s="4"/>
      <c r="BF4" s="4"/>
      <c r="BG4" s="4"/>
      <c r="BH4" s="4"/>
    </row>
    <row r="5" spans="1:60" ht="43.5" hidden="1">
      <c r="A5" s="241"/>
      <c r="B5" s="27"/>
      <c r="C5" s="3"/>
      <c r="D5" s="1"/>
      <c r="E5" s="1"/>
      <c r="F5" s="1"/>
      <c r="G5" s="1"/>
      <c r="H5" s="1" t="s">
        <v>47</v>
      </c>
      <c r="I5" s="1"/>
      <c r="J5" s="1"/>
      <c r="K5" s="1" t="s">
        <v>48</v>
      </c>
      <c r="L5" s="1"/>
      <c r="M5" s="1"/>
      <c r="N5" s="1"/>
      <c r="O5" s="1"/>
      <c r="P5" s="1"/>
      <c r="Q5" s="1"/>
      <c r="R5" s="2"/>
      <c r="S5" s="30"/>
      <c r="T5" s="34"/>
      <c r="U5" s="1"/>
      <c r="V5" s="80" t="s">
        <v>49</v>
      </c>
      <c r="W5" s="34" t="s">
        <v>50</v>
      </c>
      <c r="X5" s="35"/>
      <c r="AA5" s="199"/>
      <c r="AB5" s="19"/>
      <c r="AC5" s="63"/>
      <c r="AD5" s="201"/>
      <c r="AE5" s="176"/>
      <c r="AF5" s="176"/>
      <c r="AG5" s="176"/>
      <c r="AH5" s="176"/>
      <c r="AK5" s="5"/>
      <c r="AL5" s="4"/>
      <c r="AM5" s="4"/>
      <c r="AN5" s="4"/>
      <c r="AO5" s="4"/>
      <c r="AP5" s="4"/>
      <c r="AQ5" s="4">
        <v>3</v>
      </c>
      <c r="AR5" s="4"/>
      <c r="AS5" s="4"/>
      <c r="AT5" s="4">
        <v>3</v>
      </c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</row>
    <row r="6" spans="1:60" ht="29.1" hidden="1">
      <c r="A6" s="241"/>
      <c r="B6" s="27"/>
      <c r="C6" s="3"/>
      <c r="D6" s="1"/>
      <c r="E6" s="1"/>
      <c r="F6" s="1"/>
      <c r="G6" s="1"/>
      <c r="H6" s="1"/>
      <c r="I6" s="1"/>
      <c r="J6" s="1"/>
      <c r="K6" s="1" t="s">
        <v>51</v>
      </c>
      <c r="L6" s="1"/>
      <c r="M6" s="1"/>
      <c r="N6" s="1"/>
      <c r="O6" s="1"/>
      <c r="P6" s="1"/>
      <c r="Q6" s="1"/>
      <c r="R6" s="2"/>
      <c r="S6" s="30"/>
      <c r="T6" s="34"/>
      <c r="U6" s="1"/>
      <c r="V6" s="80"/>
      <c r="W6" s="34" t="s">
        <v>52</v>
      </c>
      <c r="X6" s="35"/>
      <c r="AA6" s="199"/>
      <c r="AB6" s="19"/>
      <c r="AC6" s="63"/>
      <c r="AD6" s="201"/>
      <c r="AE6" s="176"/>
      <c r="AF6" s="176"/>
      <c r="AG6" s="176"/>
      <c r="AH6" s="176"/>
      <c r="AK6" s="5"/>
      <c r="AL6" s="4"/>
      <c r="AM6" s="4"/>
      <c r="AN6" s="4"/>
      <c r="AO6" s="4"/>
      <c r="AP6" s="4"/>
      <c r="AQ6" s="4"/>
      <c r="AR6" s="4"/>
      <c r="AS6" s="4"/>
      <c r="AT6" s="4">
        <v>4</v>
      </c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44.1" hidden="1" thickBot="1">
      <c r="A7" s="242"/>
      <c r="B7" s="3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"/>
      <c r="S7" s="71"/>
      <c r="T7" s="72"/>
      <c r="U7" s="10"/>
      <c r="V7" s="81"/>
      <c r="W7" s="72" t="s">
        <v>53</v>
      </c>
      <c r="X7" s="73"/>
      <c r="AA7" s="199"/>
      <c r="AB7" s="19"/>
      <c r="AC7" s="63"/>
      <c r="AD7" s="201"/>
      <c r="AE7" s="194"/>
      <c r="AF7" s="1" t="s">
        <v>54</v>
      </c>
      <c r="AG7" s="63" t="s">
        <v>55</v>
      </c>
      <c r="AH7" s="63" t="s">
        <v>55</v>
      </c>
      <c r="AI7" s="212"/>
      <c r="AK7" s="5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60" s="69" customFormat="1" ht="35.1" customHeight="1" thickBot="1">
      <c r="A8" s="276" t="s">
        <v>56</v>
      </c>
      <c r="B8" s="277"/>
      <c r="C8" s="278" t="s">
        <v>57</v>
      </c>
      <c r="D8" s="279"/>
      <c r="E8" s="283" t="s">
        <v>58</v>
      </c>
      <c r="F8" s="283"/>
      <c r="G8" s="283"/>
      <c r="H8" s="74" t="s">
        <v>59</v>
      </c>
      <c r="I8" s="74" t="s">
        <v>60</v>
      </c>
      <c r="J8" s="284" t="s">
        <v>61</v>
      </c>
      <c r="K8" s="285"/>
      <c r="L8" s="285"/>
      <c r="M8" s="286"/>
      <c r="N8" s="278" t="s">
        <v>62</v>
      </c>
      <c r="O8" s="279"/>
      <c r="P8" s="278" t="s">
        <v>63</v>
      </c>
      <c r="Q8" s="283"/>
      <c r="R8" s="279"/>
      <c r="S8" s="280" t="s">
        <v>64</v>
      </c>
      <c r="T8" s="281"/>
      <c r="U8" s="281"/>
      <c r="V8" s="281"/>
      <c r="W8" s="281"/>
      <c r="X8" s="282"/>
      <c r="Z8" s="191"/>
      <c r="AA8" s="202"/>
      <c r="AB8" s="62"/>
      <c r="AC8" s="64"/>
      <c r="AD8" s="203"/>
      <c r="AE8" s="177"/>
      <c r="AF8" s="177"/>
      <c r="AG8" s="177"/>
      <c r="AH8" s="177"/>
      <c r="AI8" s="147"/>
      <c r="AK8" s="60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spans="1:60" s="70" customFormat="1" ht="29.45" thickBot="1">
      <c r="A9" s="247" t="s">
        <v>65</v>
      </c>
      <c r="B9" s="248" t="s">
        <v>66</v>
      </c>
      <c r="C9" s="44" t="s">
        <v>67</v>
      </c>
      <c r="D9" s="45" t="s">
        <v>68</v>
      </c>
      <c r="E9" s="46" t="s">
        <v>69</v>
      </c>
      <c r="F9" s="46" t="s">
        <v>70</v>
      </c>
      <c r="G9" s="46" t="s">
        <v>71</v>
      </c>
      <c r="H9" s="47" t="s">
        <v>72</v>
      </c>
      <c r="I9" s="48" t="s">
        <v>73</v>
      </c>
      <c r="J9" s="49" t="s">
        <v>74</v>
      </c>
      <c r="K9" s="49" t="s">
        <v>75</v>
      </c>
      <c r="L9" s="49" t="s">
        <v>76</v>
      </c>
      <c r="M9" s="49" t="s">
        <v>77</v>
      </c>
      <c r="N9" s="45" t="s">
        <v>78</v>
      </c>
      <c r="O9" s="45" t="s">
        <v>79</v>
      </c>
      <c r="P9" s="46" t="s">
        <v>80</v>
      </c>
      <c r="Q9" s="46" t="s">
        <v>81</v>
      </c>
      <c r="R9" s="50" t="s">
        <v>82</v>
      </c>
      <c r="S9" s="53" t="s">
        <v>83</v>
      </c>
      <c r="T9" s="54" t="s">
        <v>84</v>
      </c>
      <c r="U9" s="47" t="s">
        <v>85</v>
      </c>
      <c r="V9" s="82" t="s">
        <v>86</v>
      </c>
      <c r="W9" s="54" t="s">
        <v>87</v>
      </c>
      <c r="X9" s="59" t="s">
        <v>88</v>
      </c>
      <c r="Z9" s="192"/>
      <c r="AA9" s="204" t="s">
        <v>89</v>
      </c>
      <c r="AB9" s="52"/>
      <c r="AC9" s="65"/>
      <c r="AD9" s="205"/>
      <c r="AE9" s="178" t="s">
        <v>90</v>
      </c>
      <c r="AF9" s="178"/>
      <c r="AI9" s="148" t="s">
        <v>91</v>
      </c>
      <c r="AK9" s="239" t="s">
        <v>92</v>
      </c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</row>
    <row r="10" spans="1:60" s="70" customFormat="1" ht="63.95" customHeight="1">
      <c r="A10" s="243" t="s">
        <v>93</v>
      </c>
      <c r="B10" s="38" t="s">
        <v>94</v>
      </c>
      <c r="C10" s="39" t="s">
        <v>67</v>
      </c>
      <c r="D10" s="40" t="s">
        <v>68</v>
      </c>
      <c r="E10" s="15" t="s">
        <v>95</v>
      </c>
      <c r="F10" s="15" t="s">
        <v>96</v>
      </c>
      <c r="G10" s="15" t="s">
        <v>97</v>
      </c>
      <c r="H10" s="41" t="s">
        <v>98</v>
      </c>
      <c r="I10" s="42" t="s">
        <v>99</v>
      </c>
      <c r="J10" s="17" t="s">
        <v>100</v>
      </c>
      <c r="K10" s="17" t="s">
        <v>101</v>
      </c>
      <c r="L10" s="17" t="s">
        <v>102</v>
      </c>
      <c r="M10" s="17" t="s">
        <v>103</v>
      </c>
      <c r="N10" s="40" t="s">
        <v>104</v>
      </c>
      <c r="O10" s="40" t="s">
        <v>105</v>
      </c>
      <c r="P10" s="15" t="s">
        <v>106</v>
      </c>
      <c r="Q10" s="15" t="s">
        <v>107</v>
      </c>
      <c r="R10" s="13" t="s">
        <v>108</v>
      </c>
      <c r="S10" s="55" t="s">
        <v>109</v>
      </c>
      <c r="T10" s="56" t="s">
        <v>110</v>
      </c>
      <c r="U10" s="41" t="s">
        <v>111</v>
      </c>
      <c r="V10" s="83" t="s">
        <v>112</v>
      </c>
      <c r="W10" s="172" t="s">
        <v>113</v>
      </c>
      <c r="X10" s="173" t="s">
        <v>114</v>
      </c>
      <c r="Z10" s="193" t="s">
        <v>115</v>
      </c>
      <c r="AA10" s="206" t="s">
        <v>116</v>
      </c>
      <c r="AB10" s="43" t="s">
        <v>117</v>
      </c>
      <c r="AC10" s="66" t="s">
        <v>118</v>
      </c>
      <c r="AD10" s="207" t="s">
        <v>119</v>
      </c>
      <c r="AE10" s="179" t="s">
        <v>120</v>
      </c>
      <c r="AF10" s="179" t="s">
        <v>121</v>
      </c>
      <c r="AG10" s="179" t="s">
        <v>122</v>
      </c>
      <c r="AH10" s="179" t="s">
        <v>123</v>
      </c>
      <c r="AI10" s="213" t="s">
        <v>109</v>
      </c>
      <c r="AK10" s="11" t="str">
        <f>D9&amp;" : "&amp;D3</f>
        <v>Gender : Male</v>
      </c>
      <c r="AL10" s="12" t="str">
        <f>G9&amp;" : "&amp;G3</f>
        <v>Unintentional weight loss : Yes</v>
      </c>
      <c r="AM10" s="12" t="str">
        <f>E9&amp;" : "&amp;E3</f>
        <v>Smoking : Current smoker</v>
      </c>
      <c r="AN10" s="12" t="str">
        <f>E9&amp;" : "&amp;E4</f>
        <v>Smoking : Ex-smoker</v>
      </c>
      <c r="AO10" s="12" t="str">
        <f>F9&amp;" : "&amp;F3</f>
        <v>Alcohol : &gt;14 units/week</v>
      </c>
      <c r="AP10" s="12" t="str">
        <f>F9&amp;" : "&amp;F4</f>
        <v>Alcohol : Ex excess</v>
      </c>
      <c r="AQ10" s="12" t="str">
        <f>H9&amp;" : "&amp;H3</f>
        <v>Hoarseness : Persistent</v>
      </c>
      <c r="AR10" s="12" t="str">
        <f>H9&amp;" : "&amp;H5</f>
        <v>Hoarseness : Persistent but explained</v>
      </c>
      <c r="AS10" s="12" t="str">
        <f>H9&amp;" : "&amp;H4</f>
        <v>Hoarseness : Intermittent</v>
      </c>
      <c r="AT10" s="12" t="str">
        <f>K9&amp;" : "&amp;K3</f>
        <v>Sore Throat : Persistent bilateral/midline</v>
      </c>
      <c r="AU10" s="12" t="str">
        <f>K9&amp;" : "&amp;K4</f>
        <v>Sore Throat : Persistent unilateral</v>
      </c>
      <c r="AV10" s="12" t="str">
        <f>K9&amp;" : "&amp;K5</f>
        <v>Sore Throat : Intermittent bilateral/midline</v>
      </c>
      <c r="AW10" s="12" t="str">
        <f>K9&amp;" : "&amp;K6</f>
        <v>Sore Throat : Intermittent unilateral</v>
      </c>
      <c r="AX10" s="12" t="str">
        <f>M9&amp;" : "&amp;M3</f>
        <v>Dysphagia : Persistent</v>
      </c>
      <c r="AY10" s="12" t="str">
        <f>M9&amp;" : "&amp;M4</f>
        <v>Dysphagia : Intermittent</v>
      </c>
      <c r="AZ10" s="12" t="str">
        <f>L9&amp;" : "&amp;L3</f>
        <v>Odynophagia : Yes</v>
      </c>
      <c r="BA10" s="12" t="str">
        <f>Q9&amp;" : "&amp;Q3</f>
        <v>Neck lump : Persistent</v>
      </c>
      <c r="BB10" s="12" t="str">
        <f>Q9&amp;" : "&amp;Q4</f>
        <v>Neck lump : Fluctuating/
reducing</v>
      </c>
      <c r="BC10" s="12" t="str">
        <f>N9&amp;" : "&amp;N3</f>
        <v>Oral swelling : Yes</v>
      </c>
      <c r="BD10" s="12" t="str">
        <f>O9&amp;" : "&amp;O3</f>
        <v>Oral ulcer : Yes</v>
      </c>
      <c r="BE10" s="12" t="str">
        <f>P9&amp;" : "&amp;P3</f>
        <v>Unexplained unilat otalgia : Yes</v>
      </c>
      <c r="BF10" s="12" t="str">
        <f>I9&amp;" : "&amp;I3</f>
        <v>Stridor : Yes</v>
      </c>
      <c r="BG10" s="12" t="str">
        <f>R9&amp;" : "&amp;R3</f>
        <v>Skin lesion : Yes</v>
      </c>
      <c r="BH10" s="12" t="str">
        <f>J9&amp;" : "&amp;J3</f>
        <v>FOSIT : Yes</v>
      </c>
    </row>
    <row r="11" spans="1:60" s="96" customFormat="1" ht="63.95" customHeight="1">
      <c r="A11" s="244">
        <v>43927</v>
      </c>
      <c r="B11" s="86" t="s">
        <v>124</v>
      </c>
      <c r="C11" s="87">
        <v>45</v>
      </c>
      <c r="D11" s="88" t="s">
        <v>31</v>
      </c>
      <c r="E11" s="89" t="s">
        <v>26</v>
      </c>
      <c r="F11" s="89" t="s">
        <v>27</v>
      </c>
      <c r="G11" s="89" t="s">
        <v>26</v>
      </c>
      <c r="H11" s="90" t="s">
        <v>26</v>
      </c>
      <c r="I11" s="91" t="s">
        <v>26</v>
      </c>
      <c r="J11" s="92" t="s">
        <v>26</v>
      </c>
      <c r="K11" s="92" t="s">
        <v>26</v>
      </c>
      <c r="L11" s="92" t="s">
        <v>26</v>
      </c>
      <c r="M11" s="92" t="s">
        <v>26</v>
      </c>
      <c r="N11" s="88" t="s">
        <v>26</v>
      </c>
      <c r="O11" s="88" t="s">
        <v>26</v>
      </c>
      <c r="P11" s="89" t="s">
        <v>26</v>
      </c>
      <c r="Q11" s="89" t="s">
        <v>26</v>
      </c>
      <c r="R11" s="93" t="s">
        <v>26</v>
      </c>
      <c r="S11" s="229" t="str">
        <f>AI11</f>
        <v>Low risk</v>
      </c>
      <c r="T11" s="94" t="s">
        <v>26</v>
      </c>
      <c r="U11" s="90" t="s">
        <v>34</v>
      </c>
      <c r="V11" s="95" t="s">
        <v>49</v>
      </c>
      <c r="W11" s="167" t="s">
        <v>53</v>
      </c>
      <c r="X11" s="168"/>
      <c r="Z11" s="230">
        <f t="shared" ref="Z11:Z74" si="0">(1/(1+1/EXP(-6.890302+0.02864*C11+1.031436*AK11+0.778425*AL11+0.360346*AN11+0.60263*AM11+0.753107*AO11+0.545244*AP11+0.384306*AR11-0.187684*AS11+1.813184*AQ11+0.767287*AT11+2.269855*AU11-1.12373*AV11+0.15005*AW11-1.208723*BH11-1.205755*AY11+1.265984*AX11+2.604289*AZ11+2.423725*BA11+0.541135*BB11+2.25148*BC11+1.903119*BD11+1.169436*BE11+2.307466*BF11+2.193053*BG11)))</f>
        <v>1.0251102614570897E-2</v>
      </c>
      <c r="AA11" s="231" t="b">
        <f t="shared" ref="AA11:AA74" si="1">AND(C11&lt;&gt;"", D11&lt;&gt;"",E11&lt;&gt;"",F11&lt;&gt;"",G11&lt;&gt;"",H11&lt;&gt;"",I11&lt;&gt;"",J11&lt;&gt;"",K11&lt;&gt;"",L11&lt;&gt;"",M11&lt;&gt;"",N11&lt;&gt;"",O11&lt;&gt;"",P11&lt;&gt;"",Q11&lt;&gt;"",R11&lt;&gt;"")</f>
        <v>1</v>
      </c>
      <c r="AB11" s="232">
        <f>IF(AA11=TRUE, 1, 0)</f>
        <v>1</v>
      </c>
      <c r="AC11" s="233" t="b">
        <f>AND(C11="", D11="",E11="",F11="",G11="",H11="",I11="",J11="",K11="",L11="",M11="",N11="",O11="",P11="",Q11="",R11="")</f>
        <v>0</v>
      </c>
      <c r="AD11" s="234">
        <f>IF(AC11=TRUE, 1, 0)</f>
        <v>0</v>
      </c>
      <c r="AE11" s="235">
        <f t="shared" ref="AE11:AE74" si="2">IF(AND(B11="", AD11=1), 1, 0)</f>
        <v>0</v>
      </c>
      <c r="AF11" s="235">
        <f t="shared" ref="AF11:AF74" si="3">IF(AND(B11="", AB11=1), 1, 0)</f>
        <v>0</v>
      </c>
      <c r="AG11" s="235">
        <f t="shared" ref="AG11:AG74" si="4">IF(AND(B11="", AD11=0), 1, 0)</f>
        <v>0</v>
      </c>
      <c r="AH11" s="235">
        <f t="shared" ref="AH11:AH74" si="5">IF(AND(B11&lt;&gt;"", AB11=0), 1, 0)</f>
        <v>0</v>
      </c>
      <c r="AI11" s="236" t="str">
        <f t="shared" ref="AI11:AI74" si="6">IF(AE11=1, "", IF(AF11=1, AF$7, IF(AG11=1, AG$7,IF(AH11=1, AH$7,IF(Z11&lt;0.071,AI$2,IF(Z11&gt;=0.071,AI$3,"Whoops!"))))))</f>
        <v>Low risk</v>
      </c>
      <c r="AK11" s="237">
        <f t="shared" ref="AK11:AK74" si="7">IF(D11="male", 1, 0)</f>
        <v>1</v>
      </c>
      <c r="AL11" s="238">
        <f t="shared" ref="AL11:AL74" si="8">IF(G11="yes", 1, 0)</f>
        <v>0</v>
      </c>
      <c r="AM11" s="238">
        <f t="shared" ref="AM11:AM74" si="9">IF(E11=E$3, 1, 0)</f>
        <v>0</v>
      </c>
      <c r="AN11" s="238">
        <f t="shared" ref="AN11:AN74" si="10">IF(E11=E$4, 1, 0)</f>
        <v>0</v>
      </c>
      <c r="AO11" s="238">
        <f t="shared" ref="AO11:AO74" si="11">IF(F11=F$3, 1, 0)</f>
        <v>0</v>
      </c>
      <c r="AP11" s="238">
        <f t="shared" ref="AP11:AP74" si="12">IF(F11=F$4, 1, 0)</f>
        <v>0</v>
      </c>
      <c r="AQ11" s="238">
        <f t="shared" ref="AQ11:AQ74" si="13">IF(H11=H$3, 1, 0)</f>
        <v>0</v>
      </c>
      <c r="AR11" s="238">
        <f t="shared" ref="AR11:AR74" si="14">IF(H11=H$5, 1, 0)</f>
        <v>0</v>
      </c>
      <c r="AS11" s="238">
        <f t="shared" ref="AS11:AS74" si="15">IF(H11=H$4, 1, 0)</f>
        <v>0</v>
      </c>
      <c r="AT11" s="238">
        <f t="shared" ref="AT11:AT74" si="16">IF(K11=K$3, 1, 0)</f>
        <v>0</v>
      </c>
      <c r="AU11" s="238">
        <f t="shared" ref="AU11:AU74" si="17">IF(K11=K$4,1, 0)</f>
        <v>0</v>
      </c>
      <c r="AV11" s="238">
        <f t="shared" ref="AV11:AV74" si="18">IF(K11=K$5,1, 0)</f>
        <v>0</v>
      </c>
      <c r="AW11" s="238">
        <f t="shared" ref="AW11:AW74" si="19">IF(K11=K$6, 1, 0)</f>
        <v>0</v>
      </c>
      <c r="AX11" s="238">
        <f t="shared" ref="AX11:AX74" si="20">IF(M11=M$3,1, 0)</f>
        <v>0</v>
      </c>
      <c r="AY11" s="238">
        <f t="shared" ref="AY11:AY74" si="21">IF(M11=M$4,1,0)</f>
        <v>0</v>
      </c>
      <c r="AZ11" s="238">
        <f t="shared" ref="AZ11:AZ74" si="22">IF(L11="yes",1, 0)</f>
        <v>0</v>
      </c>
      <c r="BA11" s="238">
        <f t="shared" ref="BA11:BA74" si="23">IF(Q11=Q$3,1,0)</f>
        <v>0</v>
      </c>
      <c r="BB11" s="238">
        <f t="shared" ref="BB11:BB74" si="24">IF(Q11=Q$4, 1,0)</f>
        <v>0</v>
      </c>
      <c r="BC11" s="238">
        <f t="shared" ref="BC11:BC74" si="25">IF(N11="yes", 1, 0)</f>
        <v>0</v>
      </c>
      <c r="BD11" s="238">
        <f t="shared" ref="BD11:BD74" si="26">IF(O11="yes",1,0)</f>
        <v>0</v>
      </c>
      <c r="BE11" s="238">
        <f t="shared" ref="BE11:BE74" si="27">IF(P11="yes", 1, 0)</f>
        <v>0</v>
      </c>
      <c r="BF11" s="238">
        <f t="shared" ref="BF11:BF74" si="28">IF(I11="yes", 1, 0)</f>
        <v>0</v>
      </c>
      <c r="BG11" s="238">
        <f t="shared" ref="BG11:BG74" si="29">IF(R11="yes", 1, 0)</f>
        <v>0</v>
      </c>
      <c r="BH11" s="238">
        <f t="shared" ref="BH11:BH74" si="30">IF(J11="yes", 1, 0)</f>
        <v>0</v>
      </c>
    </row>
    <row r="12" spans="1:60" ht="63.95" customHeight="1">
      <c r="A12" s="245"/>
      <c r="B12" s="97"/>
      <c r="C12" s="98"/>
      <c r="D12" s="99"/>
      <c r="E12" s="100"/>
      <c r="F12" s="100"/>
      <c r="G12" s="100"/>
      <c r="H12" s="101"/>
      <c r="I12" s="102"/>
      <c r="J12" s="103"/>
      <c r="K12" s="103"/>
      <c r="L12" s="103"/>
      <c r="M12" s="103"/>
      <c r="N12" s="99"/>
      <c r="O12" s="99"/>
      <c r="P12" s="100"/>
      <c r="Q12" s="100"/>
      <c r="R12" s="104"/>
      <c r="S12" s="31" t="str">
        <f t="shared" ref="S12:S75" si="31">AI12</f>
        <v/>
      </c>
      <c r="T12" s="105"/>
      <c r="U12" s="101"/>
      <c r="V12" s="107"/>
      <c r="W12" s="169"/>
      <c r="X12" s="170"/>
      <c r="Y12" s="68"/>
      <c r="Z12" s="190">
        <f t="shared" si="0"/>
        <v>1.0165720071704217E-3</v>
      </c>
      <c r="AA12" s="208" t="b">
        <f t="shared" si="1"/>
        <v>0</v>
      </c>
      <c r="AB12" s="20">
        <f t="shared" ref="AB12:AB75" si="32">IF(AA12=TRUE, 1, 0)</f>
        <v>0</v>
      </c>
      <c r="AC12" s="67" t="b">
        <f t="shared" ref="AC12:AC75" si="33">AND(C12="", D12="",E12="",F12="",G12="",H12="",I12="",J12="",K12="",L12="",M12="",N12="",O12="",P12="",Q12="",R12="")</f>
        <v>1</v>
      </c>
      <c r="AD12" s="200">
        <f t="shared" ref="AD12:AD75" si="34">IF(AC12=TRUE, 1, 0)</f>
        <v>1</v>
      </c>
      <c r="AE12" s="180">
        <f t="shared" si="2"/>
        <v>1</v>
      </c>
      <c r="AF12" s="180">
        <f t="shared" si="3"/>
        <v>0</v>
      </c>
      <c r="AG12" s="180">
        <f t="shared" si="4"/>
        <v>0</v>
      </c>
      <c r="AH12" s="180">
        <f t="shared" si="5"/>
        <v>0</v>
      </c>
      <c r="AI12" s="214" t="str">
        <f t="shared" si="6"/>
        <v/>
      </c>
      <c r="AK12" s="36">
        <f t="shared" si="7"/>
        <v>0</v>
      </c>
      <c r="AL12" s="21">
        <f t="shared" si="8"/>
        <v>0</v>
      </c>
      <c r="AM12" s="21">
        <f t="shared" si="9"/>
        <v>0</v>
      </c>
      <c r="AN12" s="21">
        <f t="shared" si="10"/>
        <v>0</v>
      </c>
      <c r="AO12" s="21">
        <f t="shared" si="11"/>
        <v>0</v>
      </c>
      <c r="AP12" s="21">
        <f t="shared" si="12"/>
        <v>0</v>
      </c>
      <c r="AQ12" s="21">
        <f t="shared" si="13"/>
        <v>0</v>
      </c>
      <c r="AR12" s="21">
        <f t="shared" si="14"/>
        <v>0</v>
      </c>
      <c r="AS12" s="21">
        <f t="shared" si="15"/>
        <v>0</v>
      </c>
      <c r="AT12" s="21">
        <f t="shared" si="16"/>
        <v>0</v>
      </c>
      <c r="AU12" s="21">
        <f t="shared" si="17"/>
        <v>0</v>
      </c>
      <c r="AV12" s="21">
        <f t="shared" si="18"/>
        <v>0</v>
      </c>
      <c r="AW12" s="21">
        <f t="shared" si="19"/>
        <v>0</v>
      </c>
      <c r="AX12" s="21">
        <f t="shared" si="20"/>
        <v>0</v>
      </c>
      <c r="AY12" s="21">
        <f t="shared" si="21"/>
        <v>0</v>
      </c>
      <c r="AZ12" s="21">
        <f t="shared" si="22"/>
        <v>0</v>
      </c>
      <c r="BA12" s="21">
        <f t="shared" si="23"/>
        <v>0</v>
      </c>
      <c r="BB12" s="21">
        <f t="shared" si="24"/>
        <v>0</v>
      </c>
      <c r="BC12" s="21">
        <f t="shared" si="25"/>
        <v>0</v>
      </c>
      <c r="BD12" s="21">
        <f t="shared" si="26"/>
        <v>0</v>
      </c>
      <c r="BE12" s="21">
        <f t="shared" si="27"/>
        <v>0</v>
      </c>
      <c r="BF12" s="21">
        <f t="shared" si="28"/>
        <v>0</v>
      </c>
      <c r="BG12" s="21">
        <f t="shared" si="29"/>
        <v>0</v>
      </c>
      <c r="BH12" s="21">
        <f t="shared" si="30"/>
        <v>0</v>
      </c>
    </row>
    <row r="13" spans="1:60" ht="63.95" customHeight="1">
      <c r="A13" s="245"/>
      <c r="B13" s="97"/>
      <c r="C13" s="98"/>
      <c r="D13" s="99"/>
      <c r="E13" s="100"/>
      <c r="F13" s="100"/>
      <c r="G13" s="100"/>
      <c r="H13" s="101"/>
      <c r="I13" s="102"/>
      <c r="J13" s="103"/>
      <c r="K13" s="103"/>
      <c r="L13" s="103"/>
      <c r="M13" s="103"/>
      <c r="N13" s="99"/>
      <c r="O13" s="99"/>
      <c r="P13" s="100"/>
      <c r="Q13" s="100"/>
      <c r="R13" s="104"/>
      <c r="S13" s="31" t="str">
        <f t="shared" si="31"/>
        <v/>
      </c>
      <c r="T13" s="105"/>
      <c r="U13" s="101"/>
      <c r="V13" s="107"/>
      <c r="W13" s="169"/>
      <c r="X13" s="170"/>
      <c r="Y13" s="68"/>
      <c r="Z13" s="190">
        <f t="shared" si="0"/>
        <v>1.0165720071704217E-3</v>
      </c>
      <c r="AA13" s="208" t="b">
        <f t="shared" si="1"/>
        <v>0</v>
      </c>
      <c r="AB13" s="20">
        <f t="shared" si="32"/>
        <v>0</v>
      </c>
      <c r="AC13" s="67" t="b">
        <f t="shared" si="33"/>
        <v>1</v>
      </c>
      <c r="AD13" s="200">
        <f t="shared" si="34"/>
        <v>1</v>
      </c>
      <c r="AE13" s="180">
        <f t="shared" si="2"/>
        <v>1</v>
      </c>
      <c r="AF13" s="180">
        <f t="shared" si="3"/>
        <v>0</v>
      </c>
      <c r="AG13" s="180">
        <f t="shared" si="4"/>
        <v>0</v>
      </c>
      <c r="AH13" s="180">
        <f t="shared" si="5"/>
        <v>0</v>
      </c>
      <c r="AI13" s="214" t="str">
        <f t="shared" si="6"/>
        <v/>
      </c>
      <c r="AK13" s="36">
        <f t="shared" si="7"/>
        <v>0</v>
      </c>
      <c r="AL13" s="21">
        <f t="shared" si="8"/>
        <v>0</v>
      </c>
      <c r="AM13" s="21">
        <f t="shared" si="9"/>
        <v>0</v>
      </c>
      <c r="AN13" s="21">
        <f t="shared" si="10"/>
        <v>0</v>
      </c>
      <c r="AO13" s="21">
        <f t="shared" si="11"/>
        <v>0</v>
      </c>
      <c r="AP13" s="21">
        <f t="shared" si="12"/>
        <v>0</v>
      </c>
      <c r="AQ13" s="21">
        <f t="shared" si="13"/>
        <v>0</v>
      </c>
      <c r="AR13" s="21">
        <f t="shared" si="14"/>
        <v>0</v>
      </c>
      <c r="AS13" s="21">
        <f t="shared" si="15"/>
        <v>0</v>
      </c>
      <c r="AT13" s="21">
        <f t="shared" si="16"/>
        <v>0</v>
      </c>
      <c r="AU13" s="21">
        <f t="shared" si="17"/>
        <v>0</v>
      </c>
      <c r="AV13" s="21">
        <f t="shared" si="18"/>
        <v>0</v>
      </c>
      <c r="AW13" s="21">
        <f t="shared" si="19"/>
        <v>0</v>
      </c>
      <c r="AX13" s="21">
        <f t="shared" si="20"/>
        <v>0</v>
      </c>
      <c r="AY13" s="21">
        <f t="shared" si="21"/>
        <v>0</v>
      </c>
      <c r="AZ13" s="21">
        <f t="shared" si="22"/>
        <v>0</v>
      </c>
      <c r="BA13" s="21">
        <f t="shared" si="23"/>
        <v>0</v>
      </c>
      <c r="BB13" s="21">
        <f t="shared" si="24"/>
        <v>0</v>
      </c>
      <c r="BC13" s="21">
        <f t="shared" si="25"/>
        <v>0</v>
      </c>
      <c r="BD13" s="21">
        <f t="shared" si="26"/>
        <v>0</v>
      </c>
      <c r="BE13" s="21">
        <f t="shared" si="27"/>
        <v>0</v>
      </c>
      <c r="BF13" s="21">
        <f t="shared" si="28"/>
        <v>0</v>
      </c>
      <c r="BG13" s="21">
        <f t="shared" si="29"/>
        <v>0</v>
      </c>
      <c r="BH13" s="21">
        <f t="shared" si="30"/>
        <v>0</v>
      </c>
    </row>
    <row r="14" spans="1:60" ht="63.95" customHeight="1">
      <c r="A14" s="245"/>
      <c r="B14" s="97"/>
      <c r="C14" s="98"/>
      <c r="D14" s="99"/>
      <c r="E14" s="100"/>
      <c r="F14" s="100"/>
      <c r="G14" s="100"/>
      <c r="H14" s="101"/>
      <c r="I14" s="102"/>
      <c r="J14" s="103"/>
      <c r="K14" s="103"/>
      <c r="L14" s="103"/>
      <c r="M14" s="103"/>
      <c r="N14" s="99"/>
      <c r="O14" s="99"/>
      <c r="P14" s="100"/>
      <c r="Q14" s="100"/>
      <c r="R14" s="104"/>
      <c r="S14" s="31" t="str">
        <f t="shared" si="31"/>
        <v/>
      </c>
      <c r="T14" s="105"/>
      <c r="U14" s="101"/>
      <c r="V14" s="107"/>
      <c r="W14" s="169"/>
      <c r="X14" s="170"/>
      <c r="Y14" s="68"/>
      <c r="Z14" s="190">
        <f t="shared" si="0"/>
        <v>1.0165720071704217E-3</v>
      </c>
      <c r="AA14" s="208" t="b">
        <f t="shared" si="1"/>
        <v>0</v>
      </c>
      <c r="AB14" s="20">
        <f t="shared" si="32"/>
        <v>0</v>
      </c>
      <c r="AC14" s="67" t="b">
        <f t="shared" si="33"/>
        <v>1</v>
      </c>
      <c r="AD14" s="200">
        <f t="shared" si="34"/>
        <v>1</v>
      </c>
      <c r="AE14" s="180">
        <f t="shared" si="2"/>
        <v>1</v>
      </c>
      <c r="AF14" s="180">
        <f t="shared" si="3"/>
        <v>0</v>
      </c>
      <c r="AG14" s="180">
        <f t="shared" si="4"/>
        <v>0</v>
      </c>
      <c r="AH14" s="180">
        <f t="shared" si="5"/>
        <v>0</v>
      </c>
      <c r="AI14" s="214" t="str">
        <f t="shared" si="6"/>
        <v/>
      </c>
      <c r="AK14" s="36">
        <f t="shared" si="7"/>
        <v>0</v>
      </c>
      <c r="AL14" s="21">
        <f t="shared" si="8"/>
        <v>0</v>
      </c>
      <c r="AM14" s="21">
        <f t="shared" si="9"/>
        <v>0</v>
      </c>
      <c r="AN14" s="21">
        <f t="shared" si="10"/>
        <v>0</v>
      </c>
      <c r="AO14" s="21">
        <f t="shared" si="11"/>
        <v>0</v>
      </c>
      <c r="AP14" s="21">
        <f t="shared" si="12"/>
        <v>0</v>
      </c>
      <c r="AQ14" s="21">
        <f t="shared" si="13"/>
        <v>0</v>
      </c>
      <c r="AR14" s="21">
        <f t="shared" si="14"/>
        <v>0</v>
      </c>
      <c r="AS14" s="21">
        <f t="shared" si="15"/>
        <v>0</v>
      </c>
      <c r="AT14" s="21">
        <f t="shared" si="16"/>
        <v>0</v>
      </c>
      <c r="AU14" s="21">
        <f t="shared" si="17"/>
        <v>0</v>
      </c>
      <c r="AV14" s="21">
        <f t="shared" si="18"/>
        <v>0</v>
      </c>
      <c r="AW14" s="21">
        <f t="shared" si="19"/>
        <v>0</v>
      </c>
      <c r="AX14" s="21">
        <f t="shared" si="20"/>
        <v>0</v>
      </c>
      <c r="AY14" s="21">
        <f t="shared" si="21"/>
        <v>0</v>
      </c>
      <c r="AZ14" s="21">
        <f t="shared" si="22"/>
        <v>0</v>
      </c>
      <c r="BA14" s="21">
        <f t="shared" si="23"/>
        <v>0</v>
      </c>
      <c r="BB14" s="21">
        <f t="shared" si="24"/>
        <v>0</v>
      </c>
      <c r="BC14" s="21">
        <f t="shared" si="25"/>
        <v>0</v>
      </c>
      <c r="BD14" s="21">
        <f t="shared" si="26"/>
        <v>0</v>
      </c>
      <c r="BE14" s="21">
        <f t="shared" si="27"/>
        <v>0</v>
      </c>
      <c r="BF14" s="21">
        <f t="shared" si="28"/>
        <v>0</v>
      </c>
      <c r="BG14" s="21">
        <f t="shared" si="29"/>
        <v>0</v>
      </c>
      <c r="BH14" s="21">
        <f t="shared" si="30"/>
        <v>0</v>
      </c>
    </row>
    <row r="15" spans="1:60" ht="63.95" customHeight="1">
      <c r="A15" s="245"/>
      <c r="B15" s="97"/>
      <c r="C15" s="98"/>
      <c r="D15" s="99"/>
      <c r="E15" s="100"/>
      <c r="F15" s="100"/>
      <c r="G15" s="100"/>
      <c r="H15" s="101"/>
      <c r="I15" s="102"/>
      <c r="J15" s="103"/>
      <c r="K15" s="103"/>
      <c r="L15" s="103"/>
      <c r="M15" s="103"/>
      <c r="N15" s="99"/>
      <c r="O15" s="99"/>
      <c r="P15" s="100"/>
      <c r="Q15" s="100"/>
      <c r="R15" s="104"/>
      <c r="S15" s="31" t="str">
        <f t="shared" si="31"/>
        <v/>
      </c>
      <c r="T15" s="105"/>
      <c r="U15" s="101"/>
      <c r="V15" s="107"/>
      <c r="W15" s="169"/>
      <c r="X15" s="170"/>
      <c r="Y15" s="68"/>
      <c r="Z15" s="190">
        <f t="shared" si="0"/>
        <v>1.0165720071704217E-3</v>
      </c>
      <c r="AA15" s="208" t="b">
        <f t="shared" si="1"/>
        <v>0</v>
      </c>
      <c r="AB15" s="20">
        <f t="shared" si="32"/>
        <v>0</v>
      </c>
      <c r="AC15" s="67" t="b">
        <f t="shared" si="33"/>
        <v>1</v>
      </c>
      <c r="AD15" s="200">
        <f t="shared" si="34"/>
        <v>1</v>
      </c>
      <c r="AE15" s="180">
        <f t="shared" si="2"/>
        <v>1</v>
      </c>
      <c r="AF15" s="180">
        <f t="shared" si="3"/>
        <v>0</v>
      </c>
      <c r="AG15" s="180">
        <f t="shared" si="4"/>
        <v>0</v>
      </c>
      <c r="AH15" s="180">
        <f t="shared" si="5"/>
        <v>0</v>
      </c>
      <c r="AI15" s="214" t="str">
        <f t="shared" si="6"/>
        <v/>
      </c>
      <c r="AK15" s="36">
        <f t="shared" si="7"/>
        <v>0</v>
      </c>
      <c r="AL15" s="21">
        <f t="shared" si="8"/>
        <v>0</v>
      </c>
      <c r="AM15" s="21">
        <f t="shared" si="9"/>
        <v>0</v>
      </c>
      <c r="AN15" s="21">
        <f t="shared" si="10"/>
        <v>0</v>
      </c>
      <c r="AO15" s="21">
        <f t="shared" si="11"/>
        <v>0</v>
      </c>
      <c r="AP15" s="21">
        <f t="shared" si="12"/>
        <v>0</v>
      </c>
      <c r="AQ15" s="21">
        <f t="shared" si="13"/>
        <v>0</v>
      </c>
      <c r="AR15" s="21">
        <f t="shared" si="14"/>
        <v>0</v>
      </c>
      <c r="AS15" s="21">
        <f t="shared" si="15"/>
        <v>0</v>
      </c>
      <c r="AT15" s="21">
        <f t="shared" si="16"/>
        <v>0</v>
      </c>
      <c r="AU15" s="21">
        <f t="shared" si="17"/>
        <v>0</v>
      </c>
      <c r="AV15" s="21">
        <f t="shared" si="18"/>
        <v>0</v>
      </c>
      <c r="AW15" s="21">
        <f t="shared" si="19"/>
        <v>0</v>
      </c>
      <c r="AX15" s="21">
        <f t="shared" si="20"/>
        <v>0</v>
      </c>
      <c r="AY15" s="21">
        <f t="shared" si="21"/>
        <v>0</v>
      </c>
      <c r="AZ15" s="21">
        <f t="shared" si="22"/>
        <v>0</v>
      </c>
      <c r="BA15" s="21">
        <f t="shared" si="23"/>
        <v>0</v>
      </c>
      <c r="BB15" s="21">
        <f t="shared" si="24"/>
        <v>0</v>
      </c>
      <c r="BC15" s="21">
        <f t="shared" si="25"/>
        <v>0</v>
      </c>
      <c r="BD15" s="21">
        <f t="shared" si="26"/>
        <v>0</v>
      </c>
      <c r="BE15" s="21">
        <f t="shared" si="27"/>
        <v>0</v>
      </c>
      <c r="BF15" s="21">
        <f t="shared" si="28"/>
        <v>0</v>
      </c>
      <c r="BG15" s="21">
        <f t="shared" si="29"/>
        <v>0</v>
      </c>
      <c r="BH15" s="21">
        <f t="shared" si="30"/>
        <v>0</v>
      </c>
    </row>
    <row r="16" spans="1:60" ht="63.95" customHeight="1">
      <c r="A16" s="245"/>
      <c r="B16" s="97"/>
      <c r="C16" s="98"/>
      <c r="D16" s="99"/>
      <c r="E16" s="100"/>
      <c r="F16" s="100"/>
      <c r="G16" s="100"/>
      <c r="H16" s="101"/>
      <c r="I16" s="102"/>
      <c r="J16" s="103"/>
      <c r="K16" s="103"/>
      <c r="L16" s="103"/>
      <c r="M16" s="103"/>
      <c r="N16" s="99"/>
      <c r="O16" s="99"/>
      <c r="P16" s="100"/>
      <c r="Q16" s="100"/>
      <c r="R16" s="104"/>
      <c r="S16" s="31" t="str">
        <f t="shared" si="31"/>
        <v/>
      </c>
      <c r="T16" s="105"/>
      <c r="U16" s="101"/>
      <c r="V16" s="107"/>
      <c r="W16" s="169"/>
      <c r="X16" s="170"/>
      <c r="Y16" s="68"/>
      <c r="Z16" s="190">
        <f t="shared" si="0"/>
        <v>1.0165720071704217E-3</v>
      </c>
      <c r="AA16" s="208" t="b">
        <f t="shared" si="1"/>
        <v>0</v>
      </c>
      <c r="AB16" s="20">
        <f t="shared" si="32"/>
        <v>0</v>
      </c>
      <c r="AC16" s="67" t="b">
        <f t="shared" si="33"/>
        <v>1</v>
      </c>
      <c r="AD16" s="200">
        <f t="shared" si="34"/>
        <v>1</v>
      </c>
      <c r="AE16" s="180">
        <f t="shared" si="2"/>
        <v>1</v>
      </c>
      <c r="AF16" s="180">
        <f t="shared" si="3"/>
        <v>0</v>
      </c>
      <c r="AG16" s="180">
        <f t="shared" si="4"/>
        <v>0</v>
      </c>
      <c r="AH16" s="180">
        <f t="shared" si="5"/>
        <v>0</v>
      </c>
      <c r="AI16" s="214" t="str">
        <f t="shared" si="6"/>
        <v/>
      </c>
      <c r="AK16" s="36">
        <f t="shared" si="7"/>
        <v>0</v>
      </c>
      <c r="AL16" s="21">
        <f t="shared" si="8"/>
        <v>0</v>
      </c>
      <c r="AM16" s="21">
        <f t="shared" si="9"/>
        <v>0</v>
      </c>
      <c r="AN16" s="21">
        <f t="shared" si="10"/>
        <v>0</v>
      </c>
      <c r="AO16" s="21">
        <f t="shared" si="11"/>
        <v>0</v>
      </c>
      <c r="AP16" s="21">
        <f t="shared" si="12"/>
        <v>0</v>
      </c>
      <c r="AQ16" s="21">
        <f t="shared" si="13"/>
        <v>0</v>
      </c>
      <c r="AR16" s="21">
        <f t="shared" si="14"/>
        <v>0</v>
      </c>
      <c r="AS16" s="21">
        <f t="shared" si="15"/>
        <v>0</v>
      </c>
      <c r="AT16" s="21">
        <f t="shared" si="16"/>
        <v>0</v>
      </c>
      <c r="AU16" s="21">
        <f t="shared" si="17"/>
        <v>0</v>
      </c>
      <c r="AV16" s="21">
        <f t="shared" si="18"/>
        <v>0</v>
      </c>
      <c r="AW16" s="21">
        <f t="shared" si="19"/>
        <v>0</v>
      </c>
      <c r="AX16" s="21">
        <f t="shared" si="20"/>
        <v>0</v>
      </c>
      <c r="AY16" s="21">
        <f t="shared" si="21"/>
        <v>0</v>
      </c>
      <c r="AZ16" s="21">
        <f t="shared" si="22"/>
        <v>0</v>
      </c>
      <c r="BA16" s="21">
        <f t="shared" si="23"/>
        <v>0</v>
      </c>
      <c r="BB16" s="21">
        <f t="shared" si="24"/>
        <v>0</v>
      </c>
      <c r="BC16" s="21">
        <f t="shared" si="25"/>
        <v>0</v>
      </c>
      <c r="BD16" s="21">
        <f t="shared" si="26"/>
        <v>0</v>
      </c>
      <c r="BE16" s="21">
        <f t="shared" si="27"/>
        <v>0</v>
      </c>
      <c r="BF16" s="21">
        <f t="shared" si="28"/>
        <v>0</v>
      </c>
      <c r="BG16" s="21">
        <f t="shared" si="29"/>
        <v>0</v>
      </c>
      <c r="BH16" s="21">
        <f t="shared" si="30"/>
        <v>0</v>
      </c>
    </row>
    <row r="17" spans="1:60" ht="63.95" customHeight="1">
      <c r="A17" s="245"/>
      <c r="B17" s="97"/>
      <c r="C17" s="98"/>
      <c r="D17" s="99"/>
      <c r="E17" s="100"/>
      <c r="F17" s="100"/>
      <c r="G17" s="100"/>
      <c r="H17" s="101"/>
      <c r="I17" s="102"/>
      <c r="J17" s="103"/>
      <c r="K17" s="103"/>
      <c r="L17" s="103"/>
      <c r="M17" s="103"/>
      <c r="N17" s="99"/>
      <c r="O17" s="99"/>
      <c r="P17" s="100"/>
      <c r="Q17" s="100"/>
      <c r="R17" s="104"/>
      <c r="S17" s="31" t="str">
        <f t="shared" si="31"/>
        <v/>
      </c>
      <c r="T17" s="105"/>
      <c r="U17" s="101"/>
      <c r="V17" s="107"/>
      <c r="W17" s="169"/>
      <c r="X17" s="170"/>
      <c r="Y17" s="68"/>
      <c r="Z17" s="190">
        <f t="shared" si="0"/>
        <v>1.0165720071704217E-3</v>
      </c>
      <c r="AA17" s="208" t="b">
        <f t="shared" si="1"/>
        <v>0</v>
      </c>
      <c r="AB17" s="20">
        <f t="shared" si="32"/>
        <v>0</v>
      </c>
      <c r="AC17" s="67" t="b">
        <f t="shared" si="33"/>
        <v>1</v>
      </c>
      <c r="AD17" s="200">
        <f t="shared" si="34"/>
        <v>1</v>
      </c>
      <c r="AE17" s="180">
        <f t="shared" si="2"/>
        <v>1</v>
      </c>
      <c r="AF17" s="180">
        <f t="shared" si="3"/>
        <v>0</v>
      </c>
      <c r="AG17" s="180">
        <f t="shared" si="4"/>
        <v>0</v>
      </c>
      <c r="AH17" s="180">
        <f t="shared" si="5"/>
        <v>0</v>
      </c>
      <c r="AI17" s="214" t="str">
        <f t="shared" si="6"/>
        <v/>
      </c>
      <c r="AK17" s="36">
        <f t="shared" si="7"/>
        <v>0</v>
      </c>
      <c r="AL17" s="21">
        <f t="shared" si="8"/>
        <v>0</v>
      </c>
      <c r="AM17" s="21">
        <f t="shared" si="9"/>
        <v>0</v>
      </c>
      <c r="AN17" s="21">
        <f t="shared" si="10"/>
        <v>0</v>
      </c>
      <c r="AO17" s="21">
        <f t="shared" si="11"/>
        <v>0</v>
      </c>
      <c r="AP17" s="21">
        <f t="shared" si="12"/>
        <v>0</v>
      </c>
      <c r="AQ17" s="21">
        <f t="shared" si="13"/>
        <v>0</v>
      </c>
      <c r="AR17" s="21">
        <f t="shared" si="14"/>
        <v>0</v>
      </c>
      <c r="AS17" s="21">
        <f t="shared" si="15"/>
        <v>0</v>
      </c>
      <c r="AT17" s="21">
        <f t="shared" si="16"/>
        <v>0</v>
      </c>
      <c r="AU17" s="21">
        <f t="shared" si="17"/>
        <v>0</v>
      </c>
      <c r="AV17" s="21">
        <f t="shared" si="18"/>
        <v>0</v>
      </c>
      <c r="AW17" s="21">
        <f t="shared" si="19"/>
        <v>0</v>
      </c>
      <c r="AX17" s="21">
        <f t="shared" si="20"/>
        <v>0</v>
      </c>
      <c r="AY17" s="21">
        <f t="shared" si="21"/>
        <v>0</v>
      </c>
      <c r="AZ17" s="21">
        <f t="shared" si="22"/>
        <v>0</v>
      </c>
      <c r="BA17" s="21">
        <f t="shared" si="23"/>
        <v>0</v>
      </c>
      <c r="BB17" s="21">
        <f t="shared" si="24"/>
        <v>0</v>
      </c>
      <c r="BC17" s="21">
        <f t="shared" si="25"/>
        <v>0</v>
      </c>
      <c r="BD17" s="21">
        <f t="shared" si="26"/>
        <v>0</v>
      </c>
      <c r="BE17" s="21">
        <f t="shared" si="27"/>
        <v>0</v>
      </c>
      <c r="BF17" s="21">
        <f t="shared" si="28"/>
        <v>0</v>
      </c>
      <c r="BG17" s="21">
        <f t="shared" si="29"/>
        <v>0</v>
      </c>
      <c r="BH17" s="21">
        <f t="shared" si="30"/>
        <v>0</v>
      </c>
    </row>
    <row r="18" spans="1:60" ht="63.95" customHeight="1">
      <c r="A18" s="245"/>
      <c r="B18" s="97"/>
      <c r="C18" s="98"/>
      <c r="D18" s="99"/>
      <c r="E18" s="100"/>
      <c r="F18" s="100"/>
      <c r="G18" s="100"/>
      <c r="H18" s="101"/>
      <c r="I18" s="102"/>
      <c r="J18" s="103"/>
      <c r="K18" s="103"/>
      <c r="L18" s="103"/>
      <c r="M18" s="103"/>
      <c r="N18" s="99"/>
      <c r="O18" s="99"/>
      <c r="P18" s="100"/>
      <c r="Q18" s="100"/>
      <c r="R18" s="104"/>
      <c r="S18" s="31" t="str">
        <f t="shared" si="31"/>
        <v/>
      </c>
      <c r="T18" s="105"/>
      <c r="U18" s="101"/>
      <c r="V18" s="107"/>
      <c r="W18" s="169"/>
      <c r="X18" s="170"/>
      <c r="Y18" s="68"/>
      <c r="Z18" s="190">
        <f t="shared" si="0"/>
        <v>1.0165720071704217E-3</v>
      </c>
      <c r="AA18" s="208" t="b">
        <f t="shared" si="1"/>
        <v>0</v>
      </c>
      <c r="AB18" s="20">
        <f t="shared" si="32"/>
        <v>0</v>
      </c>
      <c r="AC18" s="67" t="b">
        <f t="shared" si="33"/>
        <v>1</v>
      </c>
      <c r="AD18" s="200">
        <f t="shared" si="34"/>
        <v>1</v>
      </c>
      <c r="AE18" s="180">
        <f t="shared" si="2"/>
        <v>1</v>
      </c>
      <c r="AF18" s="180">
        <f t="shared" si="3"/>
        <v>0</v>
      </c>
      <c r="AG18" s="180">
        <f t="shared" si="4"/>
        <v>0</v>
      </c>
      <c r="AH18" s="180">
        <f t="shared" si="5"/>
        <v>0</v>
      </c>
      <c r="AI18" s="214" t="str">
        <f t="shared" si="6"/>
        <v/>
      </c>
      <c r="AK18" s="36">
        <f t="shared" si="7"/>
        <v>0</v>
      </c>
      <c r="AL18" s="21">
        <f t="shared" si="8"/>
        <v>0</v>
      </c>
      <c r="AM18" s="21">
        <f t="shared" si="9"/>
        <v>0</v>
      </c>
      <c r="AN18" s="21">
        <f t="shared" si="10"/>
        <v>0</v>
      </c>
      <c r="AO18" s="21">
        <f t="shared" si="11"/>
        <v>0</v>
      </c>
      <c r="AP18" s="21">
        <f t="shared" si="12"/>
        <v>0</v>
      </c>
      <c r="AQ18" s="21">
        <f t="shared" si="13"/>
        <v>0</v>
      </c>
      <c r="AR18" s="21">
        <f t="shared" si="14"/>
        <v>0</v>
      </c>
      <c r="AS18" s="21">
        <f t="shared" si="15"/>
        <v>0</v>
      </c>
      <c r="AT18" s="21">
        <f t="shared" si="16"/>
        <v>0</v>
      </c>
      <c r="AU18" s="21">
        <f t="shared" si="17"/>
        <v>0</v>
      </c>
      <c r="AV18" s="21">
        <f t="shared" si="18"/>
        <v>0</v>
      </c>
      <c r="AW18" s="21">
        <f t="shared" si="19"/>
        <v>0</v>
      </c>
      <c r="AX18" s="21">
        <f t="shared" si="20"/>
        <v>0</v>
      </c>
      <c r="AY18" s="21">
        <f t="shared" si="21"/>
        <v>0</v>
      </c>
      <c r="AZ18" s="21">
        <f t="shared" si="22"/>
        <v>0</v>
      </c>
      <c r="BA18" s="21">
        <f t="shared" si="23"/>
        <v>0</v>
      </c>
      <c r="BB18" s="21">
        <f t="shared" si="24"/>
        <v>0</v>
      </c>
      <c r="BC18" s="21">
        <f t="shared" si="25"/>
        <v>0</v>
      </c>
      <c r="BD18" s="21">
        <f t="shared" si="26"/>
        <v>0</v>
      </c>
      <c r="BE18" s="21">
        <f t="shared" si="27"/>
        <v>0</v>
      </c>
      <c r="BF18" s="21">
        <f t="shared" si="28"/>
        <v>0</v>
      </c>
      <c r="BG18" s="21">
        <f t="shared" si="29"/>
        <v>0</v>
      </c>
      <c r="BH18" s="21">
        <f t="shared" si="30"/>
        <v>0</v>
      </c>
    </row>
    <row r="19" spans="1:60" ht="63.95" customHeight="1">
      <c r="A19" s="245"/>
      <c r="B19" s="97"/>
      <c r="C19" s="98"/>
      <c r="D19" s="99"/>
      <c r="E19" s="100"/>
      <c r="F19" s="100"/>
      <c r="G19" s="100"/>
      <c r="H19" s="101"/>
      <c r="I19" s="102"/>
      <c r="J19" s="103"/>
      <c r="K19" s="103"/>
      <c r="L19" s="103"/>
      <c r="M19" s="103"/>
      <c r="N19" s="99"/>
      <c r="O19" s="99"/>
      <c r="P19" s="100"/>
      <c r="Q19" s="100"/>
      <c r="R19" s="104"/>
      <c r="S19" s="31" t="str">
        <f t="shared" si="31"/>
        <v/>
      </c>
      <c r="T19" s="105"/>
      <c r="U19" s="101"/>
      <c r="V19" s="107"/>
      <c r="W19" s="169"/>
      <c r="X19" s="170"/>
      <c r="Y19" s="68"/>
      <c r="Z19" s="190">
        <f t="shared" si="0"/>
        <v>1.0165720071704217E-3</v>
      </c>
      <c r="AA19" s="208" t="b">
        <f t="shared" si="1"/>
        <v>0</v>
      </c>
      <c r="AB19" s="20">
        <f t="shared" si="32"/>
        <v>0</v>
      </c>
      <c r="AC19" s="67" t="b">
        <f t="shared" si="33"/>
        <v>1</v>
      </c>
      <c r="AD19" s="200">
        <f t="shared" si="34"/>
        <v>1</v>
      </c>
      <c r="AE19" s="180">
        <f t="shared" si="2"/>
        <v>1</v>
      </c>
      <c r="AF19" s="180">
        <f t="shared" si="3"/>
        <v>0</v>
      </c>
      <c r="AG19" s="180">
        <f t="shared" si="4"/>
        <v>0</v>
      </c>
      <c r="AH19" s="180">
        <f t="shared" si="5"/>
        <v>0</v>
      </c>
      <c r="AI19" s="214" t="str">
        <f t="shared" si="6"/>
        <v/>
      </c>
      <c r="AK19" s="36">
        <f t="shared" si="7"/>
        <v>0</v>
      </c>
      <c r="AL19" s="21">
        <f t="shared" si="8"/>
        <v>0</v>
      </c>
      <c r="AM19" s="21">
        <f t="shared" si="9"/>
        <v>0</v>
      </c>
      <c r="AN19" s="21">
        <f t="shared" si="10"/>
        <v>0</v>
      </c>
      <c r="AO19" s="21">
        <f t="shared" si="11"/>
        <v>0</v>
      </c>
      <c r="AP19" s="21">
        <f t="shared" si="12"/>
        <v>0</v>
      </c>
      <c r="AQ19" s="21">
        <f t="shared" si="13"/>
        <v>0</v>
      </c>
      <c r="AR19" s="21">
        <f t="shared" si="14"/>
        <v>0</v>
      </c>
      <c r="AS19" s="21">
        <f t="shared" si="15"/>
        <v>0</v>
      </c>
      <c r="AT19" s="21">
        <f t="shared" si="16"/>
        <v>0</v>
      </c>
      <c r="AU19" s="21">
        <f t="shared" si="17"/>
        <v>0</v>
      </c>
      <c r="AV19" s="21">
        <f t="shared" si="18"/>
        <v>0</v>
      </c>
      <c r="AW19" s="21">
        <f t="shared" si="19"/>
        <v>0</v>
      </c>
      <c r="AX19" s="21">
        <f t="shared" si="20"/>
        <v>0</v>
      </c>
      <c r="AY19" s="21">
        <f t="shared" si="21"/>
        <v>0</v>
      </c>
      <c r="AZ19" s="21">
        <f t="shared" si="22"/>
        <v>0</v>
      </c>
      <c r="BA19" s="21">
        <f t="shared" si="23"/>
        <v>0</v>
      </c>
      <c r="BB19" s="21">
        <f t="shared" si="24"/>
        <v>0</v>
      </c>
      <c r="BC19" s="21">
        <f t="shared" si="25"/>
        <v>0</v>
      </c>
      <c r="BD19" s="21">
        <f t="shared" si="26"/>
        <v>0</v>
      </c>
      <c r="BE19" s="21">
        <f t="shared" si="27"/>
        <v>0</v>
      </c>
      <c r="BF19" s="21">
        <f t="shared" si="28"/>
        <v>0</v>
      </c>
      <c r="BG19" s="21">
        <f t="shared" si="29"/>
        <v>0</v>
      </c>
      <c r="BH19" s="21">
        <f t="shared" si="30"/>
        <v>0</v>
      </c>
    </row>
    <row r="20" spans="1:60" ht="63.95" customHeight="1">
      <c r="A20" s="245"/>
      <c r="B20" s="97"/>
      <c r="C20" s="98"/>
      <c r="D20" s="99"/>
      <c r="E20" s="100"/>
      <c r="F20" s="100"/>
      <c r="G20" s="100"/>
      <c r="H20" s="101"/>
      <c r="I20" s="102"/>
      <c r="J20" s="103"/>
      <c r="K20" s="103"/>
      <c r="L20" s="103"/>
      <c r="M20" s="103"/>
      <c r="N20" s="99"/>
      <c r="O20" s="99"/>
      <c r="P20" s="100"/>
      <c r="Q20" s="100"/>
      <c r="R20" s="104"/>
      <c r="S20" s="31" t="str">
        <f t="shared" si="31"/>
        <v/>
      </c>
      <c r="T20" s="105"/>
      <c r="U20" s="101"/>
      <c r="V20" s="107"/>
      <c r="W20" s="169"/>
      <c r="X20" s="170"/>
      <c r="Y20" s="68"/>
      <c r="Z20" s="190">
        <f t="shared" si="0"/>
        <v>1.0165720071704217E-3</v>
      </c>
      <c r="AA20" s="208" t="b">
        <f t="shared" si="1"/>
        <v>0</v>
      </c>
      <c r="AB20" s="20">
        <f t="shared" si="32"/>
        <v>0</v>
      </c>
      <c r="AC20" s="67" t="b">
        <f t="shared" si="33"/>
        <v>1</v>
      </c>
      <c r="AD20" s="200">
        <f t="shared" si="34"/>
        <v>1</v>
      </c>
      <c r="AE20" s="180">
        <f t="shared" si="2"/>
        <v>1</v>
      </c>
      <c r="AF20" s="180">
        <f t="shared" si="3"/>
        <v>0</v>
      </c>
      <c r="AG20" s="180">
        <f t="shared" si="4"/>
        <v>0</v>
      </c>
      <c r="AH20" s="180">
        <f t="shared" si="5"/>
        <v>0</v>
      </c>
      <c r="AI20" s="214" t="str">
        <f t="shared" si="6"/>
        <v/>
      </c>
      <c r="AK20" s="36">
        <f t="shared" si="7"/>
        <v>0</v>
      </c>
      <c r="AL20" s="21">
        <f t="shared" si="8"/>
        <v>0</v>
      </c>
      <c r="AM20" s="21">
        <f t="shared" si="9"/>
        <v>0</v>
      </c>
      <c r="AN20" s="21">
        <f t="shared" si="10"/>
        <v>0</v>
      </c>
      <c r="AO20" s="21">
        <f t="shared" si="11"/>
        <v>0</v>
      </c>
      <c r="AP20" s="21">
        <f t="shared" si="12"/>
        <v>0</v>
      </c>
      <c r="AQ20" s="21">
        <f t="shared" si="13"/>
        <v>0</v>
      </c>
      <c r="AR20" s="21">
        <f t="shared" si="14"/>
        <v>0</v>
      </c>
      <c r="AS20" s="21">
        <f t="shared" si="15"/>
        <v>0</v>
      </c>
      <c r="AT20" s="21">
        <f t="shared" si="16"/>
        <v>0</v>
      </c>
      <c r="AU20" s="21">
        <f t="shared" si="17"/>
        <v>0</v>
      </c>
      <c r="AV20" s="21">
        <f t="shared" si="18"/>
        <v>0</v>
      </c>
      <c r="AW20" s="21">
        <f t="shared" si="19"/>
        <v>0</v>
      </c>
      <c r="AX20" s="21">
        <f t="shared" si="20"/>
        <v>0</v>
      </c>
      <c r="AY20" s="21">
        <f t="shared" si="21"/>
        <v>0</v>
      </c>
      <c r="AZ20" s="21">
        <f t="shared" si="22"/>
        <v>0</v>
      </c>
      <c r="BA20" s="21">
        <f t="shared" si="23"/>
        <v>0</v>
      </c>
      <c r="BB20" s="21">
        <f t="shared" si="24"/>
        <v>0</v>
      </c>
      <c r="BC20" s="21">
        <f t="shared" si="25"/>
        <v>0</v>
      </c>
      <c r="BD20" s="21">
        <f t="shared" si="26"/>
        <v>0</v>
      </c>
      <c r="BE20" s="21">
        <f t="shared" si="27"/>
        <v>0</v>
      </c>
      <c r="BF20" s="21">
        <f t="shared" si="28"/>
        <v>0</v>
      </c>
      <c r="BG20" s="21">
        <f t="shared" si="29"/>
        <v>0</v>
      </c>
      <c r="BH20" s="21">
        <f t="shared" si="30"/>
        <v>0</v>
      </c>
    </row>
    <row r="21" spans="1:60" ht="63.95" customHeight="1">
      <c r="A21" s="245"/>
      <c r="B21" s="97"/>
      <c r="C21" s="98"/>
      <c r="D21" s="99"/>
      <c r="E21" s="100"/>
      <c r="F21" s="100"/>
      <c r="G21" s="100"/>
      <c r="H21" s="101"/>
      <c r="I21" s="102"/>
      <c r="J21" s="103"/>
      <c r="K21" s="103"/>
      <c r="L21" s="103"/>
      <c r="M21" s="103"/>
      <c r="N21" s="99"/>
      <c r="O21" s="99"/>
      <c r="P21" s="100"/>
      <c r="Q21" s="100"/>
      <c r="R21" s="104"/>
      <c r="S21" s="31" t="str">
        <f t="shared" si="31"/>
        <v/>
      </c>
      <c r="T21" s="105"/>
      <c r="U21" s="101"/>
      <c r="V21" s="107"/>
      <c r="W21" s="169"/>
      <c r="X21" s="170"/>
      <c r="Y21" s="68"/>
      <c r="Z21" s="190">
        <f t="shared" si="0"/>
        <v>1.0165720071704217E-3</v>
      </c>
      <c r="AA21" s="208" t="b">
        <f t="shared" si="1"/>
        <v>0</v>
      </c>
      <c r="AB21" s="20">
        <f t="shared" si="32"/>
        <v>0</v>
      </c>
      <c r="AC21" s="67" t="b">
        <f t="shared" si="33"/>
        <v>1</v>
      </c>
      <c r="AD21" s="200">
        <f t="shared" si="34"/>
        <v>1</v>
      </c>
      <c r="AE21" s="180">
        <f t="shared" si="2"/>
        <v>1</v>
      </c>
      <c r="AF21" s="180">
        <f t="shared" si="3"/>
        <v>0</v>
      </c>
      <c r="AG21" s="180">
        <f t="shared" si="4"/>
        <v>0</v>
      </c>
      <c r="AH21" s="180">
        <f t="shared" si="5"/>
        <v>0</v>
      </c>
      <c r="AI21" s="214" t="str">
        <f t="shared" si="6"/>
        <v/>
      </c>
      <c r="AK21" s="36">
        <f t="shared" si="7"/>
        <v>0</v>
      </c>
      <c r="AL21" s="21">
        <f t="shared" si="8"/>
        <v>0</v>
      </c>
      <c r="AM21" s="21">
        <f t="shared" si="9"/>
        <v>0</v>
      </c>
      <c r="AN21" s="21">
        <f t="shared" si="10"/>
        <v>0</v>
      </c>
      <c r="AO21" s="21">
        <f t="shared" si="11"/>
        <v>0</v>
      </c>
      <c r="AP21" s="21">
        <f t="shared" si="12"/>
        <v>0</v>
      </c>
      <c r="AQ21" s="21">
        <f t="shared" si="13"/>
        <v>0</v>
      </c>
      <c r="AR21" s="21">
        <f t="shared" si="14"/>
        <v>0</v>
      </c>
      <c r="AS21" s="21">
        <f t="shared" si="15"/>
        <v>0</v>
      </c>
      <c r="AT21" s="21">
        <f t="shared" si="16"/>
        <v>0</v>
      </c>
      <c r="AU21" s="21">
        <f t="shared" si="17"/>
        <v>0</v>
      </c>
      <c r="AV21" s="21">
        <f t="shared" si="18"/>
        <v>0</v>
      </c>
      <c r="AW21" s="21">
        <f t="shared" si="19"/>
        <v>0</v>
      </c>
      <c r="AX21" s="21">
        <f t="shared" si="20"/>
        <v>0</v>
      </c>
      <c r="AY21" s="21">
        <f t="shared" si="21"/>
        <v>0</v>
      </c>
      <c r="AZ21" s="21">
        <f t="shared" si="22"/>
        <v>0</v>
      </c>
      <c r="BA21" s="21">
        <f t="shared" si="23"/>
        <v>0</v>
      </c>
      <c r="BB21" s="21">
        <f t="shared" si="24"/>
        <v>0</v>
      </c>
      <c r="BC21" s="21">
        <f t="shared" si="25"/>
        <v>0</v>
      </c>
      <c r="BD21" s="21">
        <f t="shared" si="26"/>
        <v>0</v>
      </c>
      <c r="BE21" s="21">
        <f t="shared" si="27"/>
        <v>0</v>
      </c>
      <c r="BF21" s="21">
        <f t="shared" si="28"/>
        <v>0</v>
      </c>
      <c r="BG21" s="21">
        <f t="shared" si="29"/>
        <v>0</v>
      </c>
      <c r="BH21" s="21">
        <f t="shared" si="30"/>
        <v>0</v>
      </c>
    </row>
    <row r="22" spans="1:60" ht="63.95" customHeight="1">
      <c r="A22" s="245"/>
      <c r="B22" s="97"/>
      <c r="C22" s="98"/>
      <c r="D22" s="99"/>
      <c r="E22" s="100"/>
      <c r="F22" s="100"/>
      <c r="G22" s="100"/>
      <c r="H22" s="101"/>
      <c r="I22" s="102"/>
      <c r="J22" s="103"/>
      <c r="K22" s="103"/>
      <c r="L22" s="103"/>
      <c r="M22" s="103"/>
      <c r="N22" s="99"/>
      <c r="O22" s="99"/>
      <c r="P22" s="100"/>
      <c r="Q22" s="100"/>
      <c r="R22" s="104"/>
      <c r="S22" s="31" t="str">
        <f t="shared" si="31"/>
        <v/>
      </c>
      <c r="T22" s="105"/>
      <c r="U22" s="101"/>
      <c r="V22" s="107"/>
      <c r="W22" s="169"/>
      <c r="X22" s="170"/>
      <c r="Y22" s="68"/>
      <c r="Z22" s="190">
        <f t="shared" si="0"/>
        <v>1.0165720071704217E-3</v>
      </c>
      <c r="AA22" s="208" t="b">
        <f t="shared" si="1"/>
        <v>0</v>
      </c>
      <c r="AB22" s="20">
        <f t="shared" si="32"/>
        <v>0</v>
      </c>
      <c r="AC22" s="67" t="b">
        <f t="shared" si="33"/>
        <v>1</v>
      </c>
      <c r="AD22" s="200">
        <f t="shared" si="34"/>
        <v>1</v>
      </c>
      <c r="AE22" s="180">
        <f t="shared" si="2"/>
        <v>1</v>
      </c>
      <c r="AF22" s="180">
        <f t="shared" si="3"/>
        <v>0</v>
      </c>
      <c r="AG22" s="180">
        <f t="shared" si="4"/>
        <v>0</v>
      </c>
      <c r="AH22" s="180">
        <f t="shared" si="5"/>
        <v>0</v>
      </c>
      <c r="AI22" s="214" t="str">
        <f t="shared" si="6"/>
        <v/>
      </c>
      <c r="AK22" s="36">
        <f t="shared" si="7"/>
        <v>0</v>
      </c>
      <c r="AL22" s="21">
        <f t="shared" si="8"/>
        <v>0</v>
      </c>
      <c r="AM22" s="21">
        <f t="shared" si="9"/>
        <v>0</v>
      </c>
      <c r="AN22" s="21">
        <f t="shared" si="10"/>
        <v>0</v>
      </c>
      <c r="AO22" s="21">
        <f t="shared" si="11"/>
        <v>0</v>
      </c>
      <c r="AP22" s="21">
        <f t="shared" si="12"/>
        <v>0</v>
      </c>
      <c r="AQ22" s="21">
        <f t="shared" si="13"/>
        <v>0</v>
      </c>
      <c r="AR22" s="21">
        <f t="shared" si="14"/>
        <v>0</v>
      </c>
      <c r="AS22" s="21">
        <f t="shared" si="15"/>
        <v>0</v>
      </c>
      <c r="AT22" s="21">
        <f t="shared" si="16"/>
        <v>0</v>
      </c>
      <c r="AU22" s="21">
        <f t="shared" si="17"/>
        <v>0</v>
      </c>
      <c r="AV22" s="21">
        <f t="shared" si="18"/>
        <v>0</v>
      </c>
      <c r="AW22" s="21">
        <f t="shared" si="19"/>
        <v>0</v>
      </c>
      <c r="AX22" s="21">
        <f t="shared" si="20"/>
        <v>0</v>
      </c>
      <c r="AY22" s="21">
        <f t="shared" si="21"/>
        <v>0</v>
      </c>
      <c r="AZ22" s="21">
        <f t="shared" si="22"/>
        <v>0</v>
      </c>
      <c r="BA22" s="21">
        <f t="shared" si="23"/>
        <v>0</v>
      </c>
      <c r="BB22" s="21">
        <f t="shared" si="24"/>
        <v>0</v>
      </c>
      <c r="BC22" s="21">
        <f t="shared" si="25"/>
        <v>0</v>
      </c>
      <c r="BD22" s="21">
        <f t="shared" si="26"/>
        <v>0</v>
      </c>
      <c r="BE22" s="21">
        <f t="shared" si="27"/>
        <v>0</v>
      </c>
      <c r="BF22" s="21">
        <f t="shared" si="28"/>
        <v>0</v>
      </c>
      <c r="BG22" s="21">
        <f t="shared" si="29"/>
        <v>0</v>
      </c>
      <c r="BH22" s="21">
        <f t="shared" si="30"/>
        <v>0</v>
      </c>
    </row>
    <row r="23" spans="1:60" ht="63.95" customHeight="1">
      <c r="A23" s="245"/>
      <c r="B23" s="97"/>
      <c r="C23" s="98"/>
      <c r="D23" s="99"/>
      <c r="E23" s="100"/>
      <c r="F23" s="100"/>
      <c r="G23" s="100"/>
      <c r="H23" s="101"/>
      <c r="I23" s="102"/>
      <c r="J23" s="103"/>
      <c r="K23" s="103"/>
      <c r="L23" s="103"/>
      <c r="M23" s="103"/>
      <c r="N23" s="99"/>
      <c r="O23" s="99"/>
      <c r="P23" s="100"/>
      <c r="Q23" s="100"/>
      <c r="R23" s="104"/>
      <c r="S23" s="31" t="str">
        <f t="shared" si="31"/>
        <v/>
      </c>
      <c r="T23" s="105"/>
      <c r="U23" s="101"/>
      <c r="V23" s="107"/>
      <c r="W23" s="169"/>
      <c r="X23" s="170"/>
      <c r="Y23" s="68"/>
      <c r="Z23" s="190">
        <f t="shared" si="0"/>
        <v>1.0165720071704217E-3</v>
      </c>
      <c r="AA23" s="208" t="b">
        <f t="shared" si="1"/>
        <v>0</v>
      </c>
      <c r="AB23" s="20">
        <f t="shared" si="32"/>
        <v>0</v>
      </c>
      <c r="AC23" s="67" t="b">
        <f t="shared" si="33"/>
        <v>1</v>
      </c>
      <c r="AD23" s="200">
        <f t="shared" si="34"/>
        <v>1</v>
      </c>
      <c r="AE23" s="180">
        <f t="shared" si="2"/>
        <v>1</v>
      </c>
      <c r="AF23" s="180">
        <f t="shared" si="3"/>
        <v>0</v>
      </c>
      <c r="AG23" s="180">
        <f t="shared" si="4"/>
        <v>0</v>
      </c>
      <c r="AH23" s="180">
        <f t="shared" si="5"/>
        <v>0</v>
      </c>
      <c r="AI23" s="214" t="str">
        <f t="shared" si="6"/>
        <v/>
      </c>
      <c r="AK23" s="36">
        <f t="shared" si="7"/>
        <v>0</v>
      </c>
      <c r="AL23" s="21">
        <f t="shared" si="8"/>
        <v>0</v>
      </c>
      <c r="AM23" s="21">
        <f t="shared" si="9"/>
        <v>0</v>
      </c>
      <c r="AN23" s="21">
        <f t="shared" si="10"/>
        <v>0</v>
      </c>
      <c r="AO23" s="21">
        <f t="shared" si="11"/>
        <v>0</v>
      </c>
      <c r="AP23" s="21">
        <f t="shared" si="12"/>
        <v>0</v>
      </c>
      <c r="AQ23" s="21">
        <f t="shared" si="13"/>
        <v>0</v>
      </c>
      <c r="AR23" s="21">
        <f t="shared" si="14"/>
        <v>0</v>
      </c>
      <c r="AS23" s="21">
        <f t="shared" si="15"/>
        <v>0</v>
      </c>
      <c r="AT23" s="21">
        <f t="shared" si="16"/>
        <v>0</v>
      </c>
      <c r="AU23" s="21">
        <f t="shared" si="17"/>
        <v>0</v>
      </c>
      <c r="AV23" s="21">
        <f t="shared" si="18"/>
        <v>0</v>
      </c>
      <c r="AW23" s="21">
        <f t="shared" si="19"/>
        <v>0</v>
      </c>
      <c r="AX23" s="21">
        <f t="shared" si="20"/>
        <v>0</v>
      </c>
      <c r="AY23" s="21">
        <f t="shared" si="21"/>
        <v>0</v>
      </c>
      <c r="AZ23" s="21">
        <f t="shared" si="22"/>
        <v>0</v>
      </c>
      <c r="BA23" s="21">
        <f t="shared" si="23"/>
        <v>0</v>
      </c>
      <c r="BB23" s="21">
        <f t="shared" si="24"/>
        <v>0</v>
      </c>
      <c r="BC23" s="21">
        <f t="shared" si="25"/>
        <v>0</v>
      </c>
      <c r="BD23" s="21">
        <f t="shared" si="26"/>
        <v>0</v>
      </c>
      <c r="BE23" s="21">
        <f t="shared" si="27"/>
        <v>0</v>
      </c>
      <c r="BF23" s="21">
        <f t="shared" si="28"/>
        <v>0</v>
      </c>
      <c r="BG23" s="21">
        <f t="shared" si="29"/>
        <v>0</v>
      </c>
      <c r="BH23" s="21">
        <f t="shared" si="30"/>
        <v>0</v>
      </c>
    </row>
    <row r="24" spans="1:60" ht="63.95" customHeight="1">
      <c r="A24" s="245"/>
      <c r="B24" s="97"/>
      <c r="C24" s="98"/>
      <c r="D24" s="99"/>
      <c r="E24" s="100"/>
      <c r="F24" s="100"/>
      <c r="G24" s="100"/>
      <c r="H24" s="101"/>
      <c r="I24" s="102"/>
      <c r="J24" s="103"/>
      <c r="K24" s="103"/>
      <c r="L24" s="103"/>
      <c r="M24" s="103"/>
      <c r="N24" s="99"/>
      <c r="O24" s="99"/>
      <c r="P24" s="100"/>
      <c r="Q24" s="100"/>
      <c r="R24" s="104"/>
      <c r="S24" s="31" t="str">
        <f t="shared" si="31"/>
        <v/>
      </c>
      <c r="T24" s="105"/>
      <c r="U24" s="101"/>
      <c r="V24" s="107"/>
      <c r="W24" s="169"/>
      <c r="X24" s="170"/>
      <c r="Y24" s="68"/>
      <c r="Z24" s="190">
        <f t="shared" si="0"/>
        <v>1.0165720071704217E-3</v>
      </c>
      <c r="AA24" s="208" t="b">
        <f t="shared" si="1"/>
        <v>0</v>
      </c>
      <c r="AB24" s="20">
        <f t="shared" si="32"/>
        <v>0</v>
      </c>
      <c r="AC24" s="67" t="b">
        <f t="shared" si="33"/>
        <v>1</v>
      </c>
      <c r="AD24" s="200">
        <f t="shared" si="34"/>
        <v>1</v>
      </c>
      <c r="AE24" s="180">
        <f t="shared" si="2"/>
        <v>1</v>
      </c>
      <c r="AF24" s="180">
        <f t="shared" si="3"/>
        <v>0</v>
      </c>
      <c r="AG24" s="180">
        <f t="shared" si="4"/>
        <v>0</v>
      </c>
      <c r="AH24" s="180">
        <f t="shared" si="5"/>
        <v>0</v>
      </c>
      <c r="AI24" s="214" t="str">
        <f t="shared" si="6"/>
        <v/>
      </c>
      <c r="AK24" s="36">
        <f t="shared" si="7"/>
        <v>0</v>
      </c>
      <c r="AL24" s="21">
        <f t="shared" si="8"/>
        <v>0</v>
      </c>
      <c r="AM24" s="21">
        <f t="shared" si="9"/>
        <v>0</v>
      </c>
      <c r="AN24" s="21">
        <f t="shared" si="10"/>
        <v>0</v>
      </c>
      <c r="AO24" s="21">
        <f t="shared" si="11"/>
        <v>0</v>
      </c>
      <c r="AP24" s="21">
        <f t="shared" si="12"/>
        <v>0</v>
      </c>
      <c r="AQ24" s="21">
        <f t="shared" si="13"/>
        <v>0</v>
      </c>
      <c r="AR24" s="21">
        <f t="shared" si="14"/>
        <v>0</v>
      </c>
      <c r="AS24" s="21">
        <f t="shared" si="15"/>
        <v>0</v>
      </c>
      <c r="AT24" s="21">
        <f t="shared" si="16"/>
        <v>0</v>
      </c>
      <c r="AU24" s="21">
        <f t="shared" si="17"/>
        <v>0</v>
      </c>
      <c r="AV24" s="21">
        <f t="shared" si="18"/>
        <v>0</v>
      </c>
      <c r="AW24" s="21">
        <f t="shared" si="19"/>
        <v>0</v>
      </c>
      <c r="AX24" s="21">
        <f t="shared" si="20"/>
        <v>0</v>
      </c>
      <c r="AY24" s="21">
        <f t="shared" si="21"/>
        <v>0</v>
      </c>
      <c r="AZ24" s="21">
        <f t="shared" si="22"/>
        <v>0</v>
      </c>
      <c r="BA24" s="21">
        <f t="shared" si="23"/>
        <v>0</v>
      </c>
      <c r="BB24" s="21">
        <f t="shared" si="24"/>
        <v>0</v>
      </c>
      <c r="BC24" s="21">
        <f t="shared" si="25"/>
        <v>0</v>
      </c>
      <c r="BD24" s="21">
        <f t="shared" si="26"/>
        <v>0</v>
      </c>
      <c r="BE24" s="21">
        <f t="shared" si="27"/>
        <v>0</v>
      </c>
      <c r="BF24" s="21">
        <f t="shared" si="28"/>
        <v>0</v>
      </c>
      <c r="BG24" s="21">
        <f t="shared" si="29"/>
        <v>0</v>
      </c>
      <c r="BH24" s="21">
        <f t="shared" si="30"/>
        <v>0</v>
      </c>
    </row>
    <row r="25" spans="1:60" ht="63.95" customHeight="1">
      <c r="A25" s="245"/>
      <c r="B25" s="97"/>
      <c r="C25" s="98"/>
      <c r="D25" s="99"/>
      <c r="E25" s="100"/>
      <c r="F25" s="100"/>
      <c r="G25" s="100"/>
      <c r="H25" s="101"/>
      <c r="I25" s="102"/>
      <c r="J25" s="103"/>
      <c r="K25" s="103"/>
      <c r="L25" s="103"/>
      <c r="M25" s="103"/>
      <c r="N25" s="99"/>
      <c r="O25" s="99"/>
      <c r="P25" s="100"/>
      <c r="Q25" s="100"/>
      <c r="R25" s="104"/>
      <c r="S25" s="31" t="str">
        <f t="shared" si="31"/>
        <v/>
      </c>
      <c r="T25" s="105"/>
      <c r="U25" s="101"/>
      <c r="V25" s="107"/>
      <c r="W25" s="169"/>
      <c r="X25" s="170"/>
      <c r="Y25" s="68"/>
      <c r="Z25" s="190">
        <f t="shared" si="0"/>
        <v>1.0165720071704217E-3</v>
      </c>
      <c r="AA25" s="208" t="b">
        <f t="shared" si="1"/>
        <v>0</v>
      </c>
      <c r="AB25" s="20">
        <f t="shared" si="32"/>
        <v>0</v>
      </c>
      <c r="AC25" s="67" t="b">
        <f t="shared" si="33"/>
        <v>1</v>
      </c>
      <c r="AD25" s="200">
        <f t="shared" si="34"/>
        <v>1</v>
      </c>
      <c r="AE25" s="180">
        <f t="shared" si="2"/>
        <v>1</v>
      </c>
      <c r="AF25" s="180">
        <f t="shared" si="3"/>
        <v>0</v>
      </c>
      <c r="AG25" s="180">
        <f t="shared" si="4"/>
        <v>0</v>
      </c>
      <c r="AH25" s="180">
        <f t="shared" si="5"/>
        <v>0</v>
      </c>
      <c r="AI25" s="214" t="str">
        <f t="shared" si="6"/>
        <v/>
      </c>
      <c r="AK25" s="36">
        <f t="shared" si="7"/>
        <v>0</v>
      </c>
      <c r="AL25" s="21">
        <f t="shared" si="8"/>
        <v>0</v>
      </c>
      <c r="AM25" s="21">
        <f t="shared" si="9"/>
        <v>0</v>
      </c>
      <c r="AN25" s="21">
        <f t="shared" si="10"/>
        <v>0</v>
      </c>
      <c r="AO25" s="21">
        <f t="shared" si="11"/>
        <v>0</v>
      </c>
      <c r="AP25" s="21">
        <f t="shared" si="12"/>
        <v>0</v>
      </c>
      <c r="AQ25" s="21">
        <f t="shared" si="13"/>
        <v>0</v>
      </c>
      <c r="AR25" s="21">
        <f t="shared" si="14"/>
        <v>0</v>
      </c>
      <c r="AS25" s="21">
        <f t="shared" si="15"/>
        <v>0</v>
      </c>
      <c r="AT25" s="21">
        <f t="shared" si="16"/>
        <v>0</v>
      </c>
      <c r="AU25" s="21">
        <f t="shared" si="17"/>
        <v>0</v>
      </c>
      <c r="AV25" s="21">
        <f t="shared" si="18"/>
        <v>0</v>
      </c>
      <c r="AW25" s="21">
        <f t="shared" si="19"/>
        <v>0</v>
      </c>
      <c r="AX25" s="21">
        <f t="shared" si="20"/>
        <v>0</v>
      </c>
      <c r="AY25" s="21">
        <f t="shared" si="21"/>
        <v>0</v>
      </c>
      <c r="AZ25" s="21">
        <f t="shared" si="22"/>
        <v>0</v>
      </c>
      <c r="BA25" s="21">
        <f t="shared" si="23"/>
        <v>0</v>
      </c>
      <c r="BB25" s="21">
        <f t="shared" si="24"/>
        <v>0</v>
      </c>
      <c r="BC25" s="21">
        <f t="shared" si="25"/>
        <v>0</v>
      </c>
      <c r="BD25" s="21">
        <f t="shared" si="26"/>
        <v>0</v>
      </c>
      <c r="BE25" s="21">
        <f t="shared" si="27"/>
        <v>0</v>
      </c>
      <c r="BF25" s="21">
        <f t="shared" si="28"/>
        <v>0</v>
      </c>
      <c r="BG25" s="21">
        <f t="shared" si="29"/>
        <v>0</v>
      </c>
      <c r="BH25" s="21">
        <f t="shared" si="30"/>
        <v>0</v>
      </c>
    </row>
    <row r="26" spans="1:60" ht="63.95" customHeight="1">
      <c r="A26" s="245"/>
      <c r="B26" s="97"/>
      <c r="C26" s="98"/>
      <c r="D26" s="99"/>
      <c r="E26" s="100"/>
      <c r="F26" s="100"/>
      <c r="G26" s="100"/>
      <c r="H26" s="101"/>
      <c r="I26" s="102"/>
      <c r="J26" s="103"/>
      <c r="K26" s="103"/>
      <c r="L26" s="103"/>
      <c r="M26" s="103"/>
      <c r="N26" s="99"/>
      <c r="O26" s="99"/>
      <c r="P26" s="100"/>
      <c r="Q26" s="100"/>
      <c r="R26" s="104"/>
      <c r="S26" s="31" t="str">
        <f t="shared" si="31"/>
        <v/>
      </c>
      <c r="T26" s="105"/>
      <c r="U26" s="101"/>
      <c r="V26" s="107"/>
      <c r="W26" s="169"/>
      <c r="X26" s="170"/>
      <c r="Y26" s="68"/>
      <c r="Z26" s="190">
        <f t="shared" si="0"/>
        <v>1.0165720071704217E-3</v>
      </c>
      <c r="AA26" s="208" t="b">
        <f t="shared" si="1"/>
        <v>0</v>
      </c>
      <c r="AB26" s="20">
        <f t="shared" si="32"/>
        <v>0</v>
      </c>
      <c r="AC26" s="67" t="b">
        <f t="shared" si="33"/>
        <v>1</v>
      </c>
      <c r="AD26" s="200">
        <f t="shared" si="34"/>
        <v>1</v>
      </c>
      <c r="AE26" s="180">
        <f t="shared" si="2"/>
        <v>1</v>
      </c>
      <c r="AF26" s="180">
        <f t="shared" si="3"/>
        <v>0</v>
      </c>
      <c r="AG26" s="180">
        <f t="shared" si="4"/>
        <v>0</v>
      </c>
      <c r="AH26" s="180">
        <f t="shared" si="5"/>
        <v>0</v>
      </c>
      <c r="AI26" s="214" t="str">
        <f t="shared" si="6"/>
        <v/>
      </c>
      <c r="AK26" s="36">
        <f t="shared" si="7"/>
        <v>0</v>
      </c>
      <c r="AL26" s="21">
        <f t="shared" si="8"/>
        <v>0</v>
      </c>
      <c r="AM26" s="21">
        <f t="shared" si="9"/>
        <v>0</v>
      </c>
      <c r="AN26" s="21">
        <f t="shared" si="10"/>
        <v>0</v>
      </c>
      <c r="AO26" s="21">
        <f t="shared" si="11"/>
        <v>0</v>
      </c>
      <c r="AP26" s="21">
        <f t="shared" si="12"/>
        <v>0</v>
      </c>
      <c r="AQ26" s="21">
        <f t="shared" si="13"/>
        <v>0</v>
      </c>
      <c r="AR26" s="21">
        <f t="shared" si="14"/>
        <v>0</v>
      </c>
      <c r="AS26" s="21">
        <f t="shared" si="15"/>
        <v>0</v>
      </c>
      <c r="AT26" s="21">
        <f t="shared" si="16"/>
        <v>0</v>
      </c>
      <c r="AU26" s="21">
        <f t="shared" si="17"/>
        <v>0</v>
      </c>
      <c r="AV26" s="21">
        <f t="shared" si="18"/>
        <v>0</v>
      </c>
      <c r="AW26" s="21">
        <f t="shared" si="19"/>
        <v>0</v>
      </c>
      <c r="AX26" s="21">
        <f t="shared" si="20"/>
        <v>0</v>
      </c>
      <c r="AY26" s="21">
        <f t="shared" si="21"/>
        <v>0</v>
      </c>
      <c r="AZ26" s="21">
        <f t="shared" si="22"/>
        <v>0</v>
      </c>
      <c r="BA26" s="21">
        <f t="shared" si="23"/>
        <v>0</v>
      </c>
      <c r="BB26" s="21">
        <f t="shared" si="24"/>
        <v>0</v>
      </c>
      <c r="BC26" s="21">
        <f t="shared" si="25"/>
        <v>0</v>
      </c>
      <c r="BD26" s="21">
        <f t="shared" si="26"/>
        <v>0</v>
      </c>
      <c r="BE26" s="21">
        <f t="shared" si="27"/>
        <v>0</v>
      </c>
      <c r="BF26" s="21">
        <f t="shared" si="28"/>
        <v>0</v>
      </c>
      <c r="BG26" s="21">
        <f t="shared" si="29"/>
        <v>0</v>
      </c>
      <c r="BH26" s="21">
        <f t="shared" si="30"/>
        <v>0</v>
      </c>
    </row>
    <row r="27" spans="1:60" ht="63.95" customHeight="1">
      <c r="A27" s="245"/>
      <c r="B27" s="97"/>
      <c r="C27" s="98"/>
      <c r="D27" s="99"/>
      <c r="E27" s="100"/>
      <c r="F27" s="100"/>
      <c r="G27" s="100"/>
      <c r="H27" s="101"/>
      <c r="I27" s="102"/>
      <c r="J27" s="103"/>
      <c r="K27" s="103"/>
      <c r="L27" s="103"/>
      <c r="M27" s="103"/>
      <c r="N27" s="99"/>
      <c r="O27" s="99"/>
      <c r="P27" s="100"/>
      <c r="Q27" s="100"/>
      <c r="R27" s="104"/>
      <c r="S27" s="31" t="str">
        <f t="shared" si="31"/>
        <v/>
      </c>
      <c r="T27" s="105"/>
      <c r="U27" s="101"/>
      <c r="V27" s="107"/>
      <c r="W27" s="169"/>
      <c r="X27" s="170"/>
      <c r="Y27" s="68"/>
      <c r="Z27" s="190">
        <f t="shared" si="0"/>
        <v>1.0165720071704217E-3</v>
      </c>
      <c r="AA27" s="208" t="b">
        <f t="shared" si="1"/>
        <v>0</v>
      </c>
      <c r="AB27" s="20">
        <f t="shared" si="32"/>
        <v>0</v>
      </c>
      <c r="AC27" s="67" t="b">
        <f t="shared" si="33"/>
        <v>1</v>
      </c>
      <c r="AD27" s="200">
        <f t="shared" si="34"/>
        <v>1</v>
      </c>
      <c r="AE27" s="180">
        <f t="shared" si="2"/>
        <v>1</v>
      </c>
      <c r="AF27" s="180">
        <f t="shared" si="3"/>
        <v>0</v>
      </c>
      <c r="AG27" s="180">
        <f t="shared" si="4"/>
        <v>0</v>
      </c>
      <c r="AH27" s="180">
        <f t="shared" si="5"/>
        <v>0</v>
      </c>
      <c r="AI27" s="214" t="str">
        <f t="shared" si="6"/>
        <v/>
      </c>
      <c r="AK27" s="36">
        <f t="shared" si="7"/>
        <v>0</v>
      </c>
      <c r="AL27" s="21">
        <f t="shared" si="8"/>
        <v>0</v>
      </c>
      <c r="AM27" s="21">
        <f t="shared" si="9"/>
        <v>0</v>
      </c>
      <c r="AN27" s="21">
        <f t="shared" si="10"/>
        <v>0</v>
      </c>
      <c r="AO27" s="21">
        <f t="shared" si="11"/>
        <v>0</v>
      </c>
      <c r="AP27" s="21">
        <f t="shared" si="12"/>
        <v>0</v>
      </c>
      <c r="AQ27" s="21">
        <f t="shared" si="13"/>
        <v>0</v>
      </c>
      <c r="AR27" s="21">
        <f t="shared" si="14"/>
        <v>0</v>
      </c>
      <c r="AS27" s="21">
        <f t="shared" si="15"/>
        <v>0</v>
      </c>
      <c r="AT27" s="21">
        <f t="shared" si="16"/>
        <v>0</v>
      </c>
      <c r="AU27" s="21">
        <f t="shared" si="17"/>
        <v>0</v>
      </c>
      <c r="AV27" s="21">
        <f t="shared" si="18"/>
        <v>0</v>
      </c>
      <c r="AW27" s="21">
        <f t="shared" si="19"/>
        <v>0</v>
      </c>
      <c r="AX27" s="21">
        <f t="shared" si="20"/>
        <v>0</v>
      </c>
      <c r="AY27" s="21">
        <f t="shared" si="21"/>
        <v>0</v>
      </c>
      <c r="AZ27" s="21">
        <f t="shared" si="22"/>
        <v>0</v>
      </c>
      <c r="BA27" s="21">
        <f t="shared" si="23"/>
        <v>0</v>
      </c>
      <c r="BB27" s="21">
        <f t="shared" si="24"/>
        <v>0</v>
      </c>
      <c r="BC27" s="21">
        <f t="shared" si="25"/>
        <v>0</v>
      </c>
      <c r="BD27" s="21">
        <f t="shared" si="26"/>
        <v>0</v>
      </c>
      <c r="BE27" s="21">
        <f t="shared" si="27"/>
        <v>0</v>
      </c>
      <c r="BF27" s="21">
        <f t="shared" si="28"/>
        <v>0</v>
      </c>
      <c r="BG27" s="21">
        <f t="shared" si="29"/>
        <v>0</v>
      </c>
      <c r="BH27" s="21">
        <f t="shared" si="30"/>
        <v>0</v>
      </c>
    </row>
    <row r="28" spans="1:60" ht="63.95" customHeight="1">
      <c r="A28" s="245"/>
      <c r="B28" s="97"/>
      <c r="C28" s="98"/>
      <c r="D28" s="99"/>
      <c r="E28" s="100"/>
      <c r="F28" s="100"/>
      <c r="G28" s="100"/>
      <c r="H28" s="101"/>
      <c r="I28" s="102"/>
      <c r="J28" s="103"/>
      <c r="K28" s="103"/>
      <c r="L28" s="103"/>
      <c r="M28" s="103"/>
      <c r="N28" s="99"/>
      <c r="O28" s="99"/>
      <c r="P28" s="100"/>
      <c r="Q28" s="100"/>
      <c r="R28" s="104"/>
      <c r="S28" s="31" t="str">
        <f t="shared" si="31"/>
        <v/>
      </c>
      <c r="T28" s="105"/>
      <c r="U28" s="101"/>
      <c r="V28" s="107"/>
      <c r="W28" s="169"/>
      <c r="X28" s="170"/>
      <c r="Y28" s="68"/>
      <c r="Z28" s="190">
        <f t="shared" si="0"/>
        <v>1.0165720071704217E-3</v>
      </c>
      <c r="AA28" s="208" t="b">
        <f t="shared" si="1"/>
        <v>0</v>
      </c>
      <c r="AB28" s="20">
        <f t="shared" si="32"/>
        <v>0</v>
      </c>
      <c r="AC28" s="67" t="b">
        <f t="shared" si="33"/>
        <v>1</v>
      </c>
      <c r="AD28" s="200">
        <f t="shared" si="34"/>
        <v>1</v>
      </c>
      <c r="AE28" s="180">
        <f t="shared" si="2"/>
        <v>1</v>
      </c>
      <c r="AF28" s="180">
        <f t="shared" si="3"/>
        <v>0</v>
      </c>
      <c r="AG28" s="180">
        <f t="shared" si="4"/>
        <v>0</v>
      </c>
      <c r="AH28" s="180">
        <f t="shared" si="5"/>
        <v>0</v>
      </c>
      <c r="AI28" s="214" t="str">
        <f t="shared" si="6"/>
        <v/>
      </c>
      <c r="AK28" s="36">
        <f t="shared" si="7"/>
        <v>0</v>
      </c>
      <c r="AL28" s="21">
        <f t="shared" si="8"/>
        <v>0</v>
      </c>
      <c r="AM28" s="21">
        <f t="shared" si="9"/>
        <v>0</v>
      </c>
      <c r="AN28" s="21">
        <f t="shared" si="10"/>
        <v>0</v>
      </c>
      <c r="AO28" s="21">
        <f t="shared" si="11"/>
        <v>0</v>
      </c>
      <c r="AP28" s="21">
        <f t="shared" si="12"/>
        <v>0</v>
      </c>
      <c r="AQ28" s="21">
        <f t="shared" si="13"/>
        <v>0</v>
      </c>
      <c r="AR28" s="21">
        <f t="shared" si="14"/>
        <v>0</v>
      </c>
      <c r="AS28" s="21">
        <f t="shared" si="15"/>
        <v>0</v>
      </c>
      <c r="AT28" s="21">
        <f t="shared" si="16"/>
        <v>0</v>
      </c>
      <c r="AU28" s="21">
        <f t="shared" si="17"/>
        <v>0</v>
      </c>
      <c r="AV28" s="21">
        <f t="shared" si="18"/>
        <v>0</v>
      </c>
      <c r="AW28" s="21">
        <f t="shared" si="19"/>
        <v>0</v>
      </c>
      <c r="AX28" s="21">
        <f t="shared" si="20"/>
        <v>0</v>
      </c>
      <c r="AY28" s="21">
        <f t="shared" si="21"/>
        <v>0</v>
      </c>
      <c r="AZ28" s="21">
        <f t="shared" si="22"/>
        <v>0</v>
      </c>
      <c r="BA28" s="21">
        <f t="shared" si="23"/>
        <v>0</v>
      </c>
      <c r="BB28" s="21">
        <f t="shared" si="24"/>
        <v>0</v>
      </c>
      <c r="BC28" s="21">
        <f t="shared" si="25"/>
        <v>0</v>
      </c>
      <c r="BD28" s="21">
        <f t="shared" si="26"/>
        <v>0</v>
      </c>
      <c r="BE28" s="21">
        <f t="shared" si="27"/>
        <v>0</v>
      </c>
      <c r="BF28" s="21">
        <f t="shared" si="28"/>
        <v>0</v>
      </c>
      <c r="BG28" s="21">
        <f t="shared" si="29"/>
        <v>0</v>
      </c>
      <c r="BH28" s="21">
        <f t="shared" si="30"/>
        <v>0</v>
      </c>
    </row>
    <row r="29" spans="1:60" ht="63.95" customHeight="1">
      <c r="A29" s="245"/>
      <c r="B29" s="97"/>
      <c r="C29" s="98"/>
      <c r="D29" s="99"/>
      <c r="E29" s="100"/>
      <c r="F29" s="100"/>
      <c r="G29" s="100"/>
      <c r="H29" s="101"/>
      <c r="I29" s="102"/>
      <c r="J29" s="103"/>
      <c r="K29" s="103"/>
      <c r="L29" s="103"/>
      <c r="M29" s="103"/>
      <c r="N29" s="99"/>
      <c r="O29" s="99"/>
      <c r="P29" s="100"/>
      <c r="Q29" s="100"/>
      <c r="R29" s="104"/>
      <c r="S29" s="31" t="str">
        <f t="shared" si="31"/>
        <v/>
      </c>
      <c r="T29" s="105"/>
      <c r="U29" s="101"/>
      <c r="V29" s="107"/>
      <c r="W29" s="169"/>
      <c r="X29" s="170"/>
      <c r="Y29" s="68"/>
      <c r="Z29" s="190">
        <f t="shared" si="0"/>
        <v>1.0165720071704217E-3</v>
      </c>
      <c r="AA29" s="208" t="b">
        <f t="shared" si="1"/>
        <v>0</v>
      </c>
      <c r="AB29" s="20">
        <f t="shared" si="32"/>
        <v>0</v>
      </c>
      <c r="AC29" s="67" t="b">
        <f t="shared" si="33"/>
        <v>1</v>
      </c>
      <c r="AD29" s="200">
        <f t="shared" si="34"/>
        <v>1</v>
      </c>
      <c r="AE29" s="180">
        <f t="shared" si="2"/>
        <v>1</v>
      </c>
      <c r="AF29" s="180">
        <f t="shared" si="3"/>
        <v>0</v>
      </c>
      <c r="AG29" s="180">
        <f t="shared" si="4"/>
        <v>0</v>
      </c>
      <c r="AH29" s="180">
        <f t="shared" si="5"/>
        <v>0</v>
      </c>
      <c r="AI29" s="214" t="str">
        <f t="shared" si="6"/>
        <v/>
      </c>
      <c r="AK29" s="36">
        <f t="shared" si="7"/>
        <v>0</v>
      </c>
      <c r="AL29" s="21">
        <f t="shared" si="8"/>
        <v>0</v>
      </c>
      <c r="AM29" s="21">
        <f t="shared" si="9"/>
        <v>0</v>
      </c>
      <c r="AN29" s="21">
        <f t="shared" si="10"/>
        <v>0</v>
      </c>
      <c r="AO29" s="21">
        <f t="shared" si="11"/>
        <v>0</v>
      </c>
      <c r="AP29" s="21">
        <f t="shared" si="12"/>
        <v>0</v>
      </c>
      <c r="AQ29" s="21">
        <f t="shared" si="13"/>
        <v>0</v>
      </c>
      <c r="AR29" s="21">
        <f t="shared" si="14"/>
        <v>0</v>
      </c>
      <c r="AS29" s="21">
        <f t="shared" si="15"/>
        <v>0</v>
      </c>
      <c r="AT29" s="21">
        <f t="shared" si="16"/>
        <v>0</v>
      </c>
      <c r="AU29" s="21">
        <f t="shared" si="17"/>
        <v>0</v>
      </c>
      <c r="AV29" s="21">
        <f t="shared" si="18"/>
        <v>0</v>
      </c>
      <c r="AW29" s="21">
        <f t="shared" si="19"/>
        <v>0</v>
      </c>
      <c r="AX29" s="21">
        <f t="shared" si="20"/>
        <v>0</v>
      </c>
      <c r="AY29" s="21">
        <f t="shared" si="21"/>
        <v>0</v>
      </c>
      <c r="AZ29" s="21">
        <f t="shared" si="22"/>
        <v>0</v>
      </c>
      <c r="BA29" s="21">
        <f t="shared" si="23"/>
        <v>0</v>
      </c>
      <c r="BB29" s="21">
        <f t="shared" si="24"/>
        <v>0</v>
      </c>
      <c r="BC29" s="21">
        <f t="shared" si="25"/>
        <v>0</v>
      </c>
      <c r="BD29" s="21">
        <f t="shared" si="26"/>
        <v>0</v>
      </c>
      <c r="BE29" s="21">
        <f t="shared" si="27"/>
        <v>0</v>
      </c>
      <c r="BF29" s="21">
        <f t="shared" si="28"/>
        <v>0</v>
      </c>
      <c r="BG29" s="21">
        <f t="shared" si="29"/>
        <v>0</v>
      </c>
      <c r="BH29" s="21">
        <f t="shared" si="30"/>
        <v>0</v>
      </c>
    </row>
    <row r="30" spans="1:60" ht="63.95" customHeight="1">
      <c r="A30" s="245"/>
      <c r="B30" s="97"/>
      <c r="C30" s="98"/>
      <c r="D30" s="99"/>
      <c r="E30" s="100"/>
      <c r="F30" s="100"/>
      <c r="G30" s="100"/>
      <c r="H30" s="101"/>
      <c r="I30" s="102"/>
      <c r="J30" s="103"/>
      <c r="K30" s="103"/>
      <c r="L30" s="103"/>
      <c r="M30" s="103"/>
      <c r="N30" s="99"/>
      <c r="O30" s="99"/>
      <c r="P30" s="100"/>
      <c r="Q30" s="100"/>
      <c r="R30" s="104"/>
      <c r="S30" s="31" t="str">
        <f t="shared" si="31"/>
        <v/>
      </c>
      <c r="T30" s="105"/>
      <c r="U30" s="101"/>
      <c r="V30" s="107"/>
      <c r="W30" s="169"/>
      <c r="X30" s="170"/>
      <c r="Y30" s="68"/>
      <c r="Z30" s="190">
        <f t="shared" si="0"/>
        <v>1.0165720071704217E-3</v>
      </c>
      <c r="AA30" s="208" t="b">
        <f t="shared" si="1"/>
        <v>0</v>
      </c>
      <c r="AB30" s="20">
        <f t="shared" si="32"/>
        <v>0</v>
      </c>
      <c r="AC30" s="67" t="b">
        <f t="shared" si="33"/>
        <v>1</v>
      </c>
      <c r="AD30" s="200">
        <f t="shared" si="34"/>
        <v>1</v>
      </c>
      <c r="AE30" s="180">
        <f t="shared" si="2"/>
        <v>1</v>
      </c>
      <c r="AF30" s="180">
        <f t="shared" si="3"/>
        <v>0</v>
      </c>
      <c r="AG30" s="180">
        <f t="shared" si="4"/>
        <v>0</v>
      </c>
      <c r="AH30" s="180">
        <f t="shared" si="5"/>
        <v>0</v>
      </c>
      <c r="AI30" s="214" t="str">
        <f t="shared" si="6"/>
        <v/>
      </c>
      <c r="AK30" s="36">
        <f t="shared" si="7"/>
        <v>0</v>
      </c>
      <c r="AL30" s="21">
        <f t="shared" si="8"/>
        <v>0</v>
      </c>
      <c r="AM30" s="21">
        <f t="shared" si="9"/>
        <v>0</v>
      </c>
      <c r="AN30" s="21">
        <f t="shared" si="10"/>
        <v>0</v>
      </c>
      <c r="AO30" s="21">
        <f t="shared" si="11"/>
        <v>0</v>
      </c>
      <c r="AP30" s="21">
        <f t="shared" si="12"/>
        <v>0</v>
      </c>
      <c r="AQ30" s="21">
        <f t="shared" si="13"/>
        <v>0</v>
      </c>
      <c r="AR30" s="21">
        <f t="shared" si="14"/>
        <v>0</v>
      </c>
      <c r="AS30" s="21">
        <f t="shared" si="15"/>
        <v>0</v>
      </c>
      <c r="AT30" s="21">
        <f t="shared" si="16"/>
        <v>0</v>
      </c>
      <c r="AU30" s="21">
        <f t="shared" si="17"/>
        <v>0</v>
      </c>
      <c r="AV30" s="21">
        <f t="shared" si="18"/>
        <v>0</v>
      </c>
      <c r="AW30" s="21">
        <f t="shared" si="19"/>
        <v>0</v>
      </c>
      <c r="AX30" s="21">
        <f t="shared" si="20"/>
        <v>0</v>
      </c>
      <c r="AY30" s="21">
        <f t="shared" si="21"/>
        <v>0</v>
      </c>
      <c r="AZ30" s="21">
        <f t="shared" si="22"/>
        <v>0</v>
      </c>
      <c r="BA30" s="21">
        <f t="shared" si="23"/>
        <v>0</v>
      </c>
      <c r="BB30" s="21">
        <f t="shared" si="24"/>
        <v>0</v>
      </c>
      <c r="BC30" s="21">
        <f t="shared" si="25"/>
        <v>0</v>
      </c>
      <c r="BD30" s="21">
        <f t="shared" si="26"/>
        <v>0</v>
      </c>
      <c r="BE30" s="21">
        <f t="shared" si="27"/>
        <v>0</v>
      </c>
      <c r="BF30" s="21">
        <f t="shared" si="28"/>
        <v>0</v>
      </c>
      <c r="BG30" s="21">
        <f t="shared" si="29"/>
        <v>0</v>
      </c>
      <c r="BH30" s="21">
        <f t="shared" si="30"/>
        <v>0</v>
      </c>
    </row>
    <row r="31" spans="1:60" ht="63.95" customHeight="1">
      <c r="A31" s="245"/>
      <c r="B31" s="97"/>
      <c r="C31" s="98"/>
      <c r="D31" s="99"/>
      <c r="E31" s="100"/>
      <c r="F31" s="100"/>
      <c r="G31" s="100"/>
      <c r="H31" s="101"/>
      <c r="I31" s="102"/>
      <c r="J31" s="103"/>
      <c r="K31" s="103"/>
      <c r="L31" s="103"/>
      <c r="M31" s="103"/>
      <c r="N31" s="99"/>
      <c r="O31" s="99"/>
      <c r="P31" s="100"/>
      <c r="Q31" s="100"/>
      <c r="R31" s="104"/>
      <c r="S31" s="31" t="str">
        <f t="shared" si="31"/>
        <v/>
      </c>
      <c r="T31" s="105"/>
      <c r="U31" s="101"/>
      <c r="V31" s="107"/>
      <c r="W31" s="169"/>
      <c r="X31" s="170"/>
      <c r="Y31" s="68"/>
      <c r="Z31" s="190">
        <f t="shared" si="0"/>
        <v>1.0165720071704217E-3</v>
      </c>
      <c r="AA31" s="208" t="b">
        <f t="shared" si="1"/>
        <v>0</v>
      </c>
      <c r="AB31" s="20">
        <f t="shared" si="32"/>
        <v>0</v>
      </c>
      <c r="AC31" s="67" t="b">
        <f t="shared" si="33"/>
        <v>1</v>
      </c>
      <c r="AD31" s="200">
        <f t="shared" si="34"/>
        <v>1</v>
      </c>
      <c r="AE31" s="180">
        <f t="shared" si="2"/>
        <v>1</v>
      </c>
      <c r="AF31" s="180">
        <f t="shared" si="3"/>
        <v>0</v>
      </c>
      <c r="AG31" s="180">
        <f t="shared" si="4"/>
        <v>0</v>
      </c>
      <c r="AH31" s="180">
        <f t="shared" si="5"/>
        <v>0</v>
      </c>
      <c r="AI31" s="214" t="str">
        <f t="shared" si="6"/>
        <v/>
      </c>
      <c r="AK31" s="36">
        <f t="shared" si="7"/>
        <v>0</v>
      </c>
      <c r="AL31" s="21">
        <f t="shared" si="8"/>
        <v>0</v>
      </c>
      <c r="AM31" s="21">
        <f t="shared" si="9"/>
        <v>0</v>
      </c>
      <c r="AN31" s="21">
        <f t="shared" si="10"/>
        <v>0</v>
      </c>
      <c r="AO31" s="21">
        <f t="shared" si="11"/>
        <v>0</v>
      </c>
      <c r="AP31" s="21">
        <f t="shared" si="12"/>
        <v>0</v>
      </c>
      <c r="AQ31" s="21">
        <f t="shared" si="13"/>
        <v>0</v>
      </c>
      <c r="AR31" s="21">
        <f t="shared" si="14"/>
        <v>0</v>
      </c>
      <c r="AS31" s="21">
        <f t="shared" si="15"/>
        <v>0</v>
      </c>
      <c r="AT31" s="21">
        <f t="shared" si="16"/>
        <v>0</v>
      </c>
      <c r="AU31" s="21">
        <f t="shared" si="17"/>
        <v>0</v>
      </c>
      <c r="AV31" s="21">
        <f t="shared" si="18"/>
        <v>0</v>
      </c>
      <c r="AW31" s="21">
        <f t="shared" si="19"/>
        <v>0</v>
      </c>
      <c r="AX31" s="21">
        <f t="shared" si="20"/>
        <v>0</v>
      </c>
      <c r="AY31" s="21">
        <f t="shared" si="21"/>
        <v>0</v>
      </c>
      <c r="AZ31" s="21">
        <f t="shared" si="22"/>
        <v>0</v>
      </c>
      <c r="BA31" s="21">
        <f t="shared" si="23"/>
        <v>0</v>
      </c>
      <c r="BB31" s="21">
        <f t="shared" si="24"/>
        <v>0</v>
      </c>
      <c r="BC31" s="21">
        <f t="shared" si="25"/>
        <v>0</v>
      </c>
      <c r="BD31" s="21">
        <f t="shared" si="26"/>
        <v>0</v>
      </c>
      <c r="BE31" s="21">
        <f t="shared" si="27"/>
        <v>0</v>
      </c>
      <c r="BF31" s="21">
        <f t="shared" si="28"/>
        <v>0</v>
      </c>
      <c r="BG31" s="21">
        <f t="shared" si="29"/>
        <v>0</v>
      </c>
      <c r="BH31" s="21">
        <f t="shared" si="30"/>
        <v>0</v>
      </c>
    </row>
    <row r="32" spans="1:60" ht="63.95" customHeight="1">
      <c r="A32" s="245"/>
      <c r="B32" s="97"/>
      <c r="C32" s="98"/>
      <c r="D32" s="99"/>
      <c r="E32" s="100"/>
      <c r="F32" s="100"/>
      <c r="G32" s="100"/>
      <c r="H32" s="101"/>
      <c r="I32" s="102"/>
      <c r="J32" s="103"/>
      <c r="K32" s="103"/>
      <c r="L32" s="103"/>
      <c r="M32" s="103"/>
      <c r="N32" s="99"/>
      <c r="O32" s="99"/>
      <c r="P32" s="100"/>
      <c r="Q32" s="100"/>
      <c r="R32" s="104"/>
      <c r="S32" s="31" t="str">
        <f t="shared" si="31"/>
        <v/>
      </c>
      <c r="T32" s="105"/>
      <c r="U32" s="101"/>
      <c r="V32" s="107"/>
      <c r="W32" s="169"/>
      <c r="X32" s="170"/>
      <c r="Y32" s="68"/>
      <c r="Z32" s="190">
        <f t="shared" si="0"/>
        <v>1.0165720071704217E-3</v>
      </c>
      <c r="AA32" s="208" t="b">
        <f t="shared" si="1"/>
        <v>0</v>
      </c>
      <c r="AB32" s="20">
        <f t="shared" si="32"/>
        <v>0</v>
      </c>
      <c r="AC32" s="67" t="b">
        <f t="shared" si="33"/>
        <v>1</v>
      </c>
      <c r="AD32" s="200">
        <f t="shared" si="34"/>
        <v>1</v>
      </c>
      <c r="AE32" s="180">
        <f t="shared" si="2"/>
        <v>1</v>
      </c>
      <c r="AF32" s="180">
        <f t="shared" si="3"/>
        <v>0</v>
      </c>
      <c r="AG32" s="180">
        <f t="shared" si="4"/>
        <v>0</v>
      </c>
      <c r="AH32" s="180">
        <f t="shared" si="5"/>
        <v>0</v>
      </c>
      <c r="AI32" s="214" t="str">
        <f t="shared" si="6"/>
        <v/>
      </c>
      <c r="AK32" s="36">
        <f t="shared" si="7"/>
        <v>0</v>
      </c>
      <c r="AL32" s="21">
        <f t="shared" si="8"/>
        <v>0</v>
      </c>
      <c r="AM32" s="21">
        <f t="shared" si="9"/>
        <v>0</v>
      </c>
      <c r="AN32" s="21">
        <f t="shared" si="10"/>
        <v>0</v>
      </c>
      <c r="AO32" s="21">
        <f t="shared" si="11"/>
        <v>0</v>
      </c>
      <c r="AP32" s="21">
        <f t="shared" si="12"/>
        <v>0</v>
      </c>
      <c r="AQ32" s="21">
        <f t="shared" si="13"/>
        <v>0</v>
      </c>
      <c r="AR32" s="21">
        <f t="shared" si="14"/>
        <v>0</v>
      </c>
      <c r="AS32" s="21">
        <f t="shared" si="15"/>
        <v>0</v>
      </c>
      <c r="AT32" s="21">
        <f t="shared" si="16"/>
        <v>0</v>
      </c>
      <c r="AU32" s="21">
        <f t="shared" si="17"/>
        <v>0</v>
      </c>
      <c r="AV32" s="21">
        <f t="shared" si="18"/>
        <v>0</v>
      </c>
      <c r="AW32" s="21">
        <f t="shared" si="19"/>
        <v>0</v>
      </c>
      <c r="AX32" s="21">
        <f t="shared" si="20"/>
        <v>0</v>
      </c>
      <c r="AY32" s="21">
        <f t="shared" si="21"/>
        <v>0</v>
      </c>
      <c r="AZ32" s="21">
        <f t="shared" si="22"/>
        <v>0</v>
      </c>
      <c r="BA32" s="21">
        <f t="shared" si="23"/>
        <v>0</v>
      </c>
      <c r="BB32" s="21">
        <f t="shared" si="24"/>
        <v>0</v>
      </c>
      <c r="BC32" s="21">
        <f t="shared" si="25"/>
        <v>0</v>
      </c>
      <c r="BD32" s="21">
        <f t="shared" si="26"/>
        <v>0</v>
      </c>
      <c r="BE32" s="21">
        <f t="shared" si="27"/>
        <v>0</v>
      </c>
      <c r="BF32" s="21">
        <f t="shared" si="28"/>
        <v>0</v>
      </c>
      <c r="BG32" s="21">
        <f t="shared" si="29"/>
        <v>0</v>
      </c>
      <c r="BH32" s="21">
        <f t="shared" si="30"/>
        <v>0</v>
      </c>
    </row>
    <row r="33" spans="1:60" ht="63.95" customHeight="1">
      <c r="A33" s="245"/>
      <c r="B33" s="97"/>
      <c r="C33" s="98"/>
      <c r="D33" s="99"/>
      <c r="E33" s="100"/>
      <c r="F33" s="100"/>
      <c r="G33" s="100"/>
      <c r="H33" s="101"/>
      <c r="I33" s="102"/>
      <c r="J33" s="103"/>
      <c r="K33" s="103"/>
      <c r="L33" s="103"/>
      <c r="M33" s="103"/>
      <c r="N33" s="99"/>
      <c r="O33" s="99"/>
      <c r="P33" s="100"/>
      <c r="Q33" s="100"/>
      <c r="R33" s="104"/>
      <c r="S33" s="31" t="str">
        <f t="shared" si="31"/>
        <v/>
      </c>
      <c r="T33" s="105"/>
      <c r="U33" s="101"/>
      <c r="V33" s="107"/>
      <c r="W33" s="169"/>
      <c r="X33" s="170"/>
      <c r="Y33" s="68"/>
      <c r="Z33" s="190">
        <f t="shared" si="0"/>
        <v>1.0165720071704217E-3</v>
      </c>
      <c r="AA33" s="208" t="b">
        <f t="shared" si="1"/>
        <v>0</v>
      </c>
      <c r="AB33" s="20">
        <f t="shared" si="32"/>
        <v>0</v>
      </c>
      <c r="AC33" s="67" t="b">
        <f t="shared" si="33"/>
        <v>1</v>
      </c>
      <c r="AD33" s="200">
        <f t="shared" si="34"/>
        <v>1</v>
      </c>
      <c r="AE33" s="180">
        <f t="shared" si="2"/>
        <v>1</v>
      </c>
      <c r="AF33" s="180">
        <f t="shared" si="3"/>
        <v>0</v>
      </c>
      <c r="AG33" s="180">
        <f t="shared" si="4"/>
        <v>0</v>
      </c>
      <c r="AH33" s="180">
        <f t="shared" si="5"/>
        <v>0</v>
      </c>
      <c r="AI33" s="214" t="str">
        <f t="shared" si="6"/>
        <v/>
      </c>
      <c r="AK33" s="36">
        <f t="shared" si="7"/>
        <v>0</v>
      </c>
      <c r="AL33" s="21">
        <f t="shared" si="8"/>
        <v>0</v>
      </c>
      <c r="AM33" s="21">
        <f t="shared" si="9"/>
        <v>0</v>
      </c>
      <c r="AN33" s="21">
        <f t="shared" si="10"/>
        <v>0</v>
      </c>
      <c r="AO33" s="21">
        <f t="shared" si="11"/>
        <v>0</v>
      </c>
      <c r="AP33" s="21">
        <f t="shared" si="12"/>
        <v>0</v>
      </c>
      <c r="AQ33" s="21">
        <f t="shared" si="13"/>
        <v>0</v>
      </c>
      <c r="AR33" s="21">
        <f t="shared" si="14"/>
        <v>0</v>
      </c>
      <c r="AS33" s="21">
        <f t="shared" si="15"/>
        <v>0</v>
      </c>
      <c r="AT33" s="21">
        <f t="shared" si="16"/>
        <v>0</v>
      </c>
      <c r="AU33" s="21">
        <f t="shared" si="17"/>
        <v>0</v>
      </c>
      <c r="AV33" s="21">
        <f t="shared" si="18"/>
        <v>0</v>
      </c>
      <c r="AW33" s="21">
        <f t="shared" si="19"/>
        <v>0</v>
      </c>
      <c r="AX33" s="21">
        <f t="shared" si="20"/>
        <v>0</v>
      </c>
      <c r="AY33" s="21">
        <f t="shared" si="21"/>
        <v>0</v>
      </c>
      <c r="AZ33" s="21">
        <f t="shared" si="22"/>
        <v>0</v>
      </c>
      <c r="BA33" s="21">
        <f t="shared" si="23"/>
        <v>0</v>
      </c>
      <c r="BB33" s="21">
        <f t="shared" si="24"/>
        <v>0</v>
      </c>
      <c r="BC33" s="21">
        <f t="shared" si="25"/>
        <v>0</v>
      </c>
      <c r="BD33" s="21">
        <f t="shared" si="26"/>
        <v>0</v>
      </c>
      <c r="BE33" s="21">
        <f t="shared" si="27"/>
        <v>0</v>
      </c>
      <c r="BF33" s="21">
        <f t="shared" si="28"/>
        <v>0</v>
      </c>
      <c r="BG33" s="21">
        <f t="shared" si="29"/>
        <v>0</v>
      </c>
      <c r="BH33" s="21">
        <f t="shared" si="30"/>
        <v>0</v>
      </c>
    </row>
    <row r="34" spans="1:60" ht="63.95" customHeight="1">
      <c r="A34" s="245"/>
      <c r="B34" s="97"/>
      <c r="C34" s="98"/>
      <c r="D34" s="99"/>
      <c r="E34" s="100"/>
      <c r="F34" s="100"/>
      <c r="G34" s="100"/>
      <c r="H34" s="101"/>
      <c r="I34" s="102"/>
      <c r="J34" s="103"/>
      <c r="K34" s="103"/>
      <c r="L34" s="103"/>
      <c r="M34" s="103"/>
      <c r="N34" s="99"/>
      <c r="O34" s="99"/>
      <c r="P34" s="100"/>
      <c r="Q34" s="100"/>
      <c r="R34" s="104"/>
      <c r="S34" s="31" t="str">
        <f t="shared" si="31"/>
        <v/>
      </c>
      <c r="T34" s="105"/>
      <c r="U34" s="101"/>
      <c r="V34" s="107"/>
      <c r="W34" s="169"/>
      <c r="X34" s="170"/>
      <c r="Y34" s="68"/>
      <c r="Z34" s="190">
        <f t="shared" si="0"/>
        <v>1.0165720071704217E-3</v>
      </c>
      <c r="AA34" s="208" t="b">
        <f t="shared" si="1"/>
        <v>0</v>
      </c>
      <c r="AB34" s="20">
        <f t="shared" si="32"/>
        <v>0</v>
      </c>
      <c r="AC34" s="67" t="b">
        <f t="shared" si="33"/>
        <v>1</v>
      </c>
      <c r="AD34" s="200">
        <f t="shared" si="34"/>
        <v>1</v>
      </c>
      <c r="AE34" s="180">
        <f t="shared" si="2"/>
        <v>1</v>
      </c>
      <c r="AF34" s="180">
        <f t="shared" si="3"/>
        <v>0</v>
      </c>
      <c r="AG34" s="180">
        <f t="shared" si="4"/>
        <v>0</v>
      </c>
      <c r="AH34" s="180">
        <f t="shared" si="5"/>
        <v>0</v>
      </c>
      <c r="AI34" s="214" t="str">
        <f t="shared" si="6"/>
        <v/>
      </c>
      <c r="AK34" s="36">
        <f t="shared" si="7"/>
        <v>0</v>
      </c>
      <c r="AL34" s="21">
        <f t="shared" si="8"/>
        <v>0</v>
      </c>
      <c r="AM34" s="21">
        <f t="shared" si="9"/>
        <v>0</v>
      </c>
      <c r="AN34" s="21">
        <f t="shared" si="10"/>
        <v>0</v>
      </c>
      <c r="AO34" s="21">
        <f t="shared" si="11"/>
        <v>0</v>
      </c>
      <c r="AP34" s="21">
        <f t="shared" si="12"/>
        <v>0</v>
      </c>
      <c r="AQ34" s="21">
        <f t="shared" si="13"/>
        <v>0</v>
      </c>
      <c r="AR34" s="21">
        <f t="shared" si="14"/>
        <v>0</v>
      </c>
      <c r="AS34" s="21">
        <f t="shared" si="15"/>
        <v>0</v>
      </c>
      <c r="AT34" s="21">
        <f t="shared" si="16"/>
        <v>0</v>
      </c>
      <c r="AU34" s="21">
        <f t="shared" si="17"/>
        <v>0</v>
      </c>
      <c r="AV34" s="21">
        <f t="shared" si="18"/>
        <v>0</v>
      </c>
      <c r="AW34" s="21">
        <f t="shared" si="19"/>
        <v>0</v>
      </c>
      <c r="AX34" s="21">
        <f t="shared" si="20"/>
        <v>0</v>
      </c>
      <c r="AY34" s="21">
        <f t="shared" si="21"/>
        <v>0</v>
      </c>
      <c r="AZ34" s="21">
        <f t="shared" si="22"/>
        <v>0</v>
      </c>
      <c r="BA34" s="21">
        <f t="shared" si="23"/>
        <v>0</v>
      </c>
      <c r="BB34" s="21">
        <f t="shared" si="24"/>
        <v>0</v>
      </c>
      <c r="BC34" s="21">
        <f t="shared" si="25"/>
        <v>0</v>
      </c>
      <c r="BD34" s="21">
        <f t="shared" si="26"/>
        <v>0</v>
      </c>
      <c r="BE34" s="21">
        <f t="shared" si="27"/>
        <v>0</v>
      </c>
      <c r="BF34" s="21">
        <f t="shared" si="28"/>
        <v>0</v>
      </c>
      <c r="BG34" s="21">
        <f t="shared" si="29"/>
        <v>0</v>
      </c>
      <c r="BH34" s="21">
        <f t="shared" si="30"/>
        <v>0</v>
      </c>
    </row>
    <row r="35" spans="1:60" ht="63.95" customHeight="1">
      <c r="A35" s="245"/>
      <c r="B35" s="97"/>
      <c r="C35" s="98"/>
      <c r="D35" s="99"/>
      <c r="E35" s="100"/>
      <c r="F35" s="100"/>
      <c r="G35" s="100"/>
      <c r="H35" s="101"/>
      <c r="I35" s="102"/>
      <c r="J35" s="103"/>
      <c r="K35" s="103"/>
      <c r="L35" s="103"/>
      <c r="M35" s="103"/>
      <c r="N35" s="99"/>
      <c r="O35" s="99"/>
      <c r="P35" s="100"/>
      <c r="Q35" s="100"/>
      <c r="R35" s="104"/>
      <c r="S35" s="31" t="str">
        <f t="shared" si="31"/>
        <v/>
      </c>
      <c r="T35" s="105"/>
      <c r="U35" s="101"/>
      <c r="V35" s="107"/>
      <c r="W35" s="169"/>
      <c r="X35" s="170"/>
      <c r="Y35" s="68"/>
      <c r="Z35" s="190">
        <f t="shared" si="0"/>
        <v>1.0165720071704217E-3</v>
      </c>
      <c r="AA35" s="208" t="b">
        <f t="shared" si="1"/>
        <v>0</v>
      </c>
      <c r="AB35" s="20">
        <f t="shared" si="32"/>
        <v>0</v>
      </c>
      <c r="AC35" s="67" t="b">
        <f t="shared" si="33"/>
        <v>1</v>
      </c>
      <c r="AD35" s="200">
        <f t="shared" si="34"/>
        <v>1</v>
      </c>
      <c r="AE35" s="180">
        <f t="shared" si="2"/>
        <v>1</v>
      </c>
      <c r="AF35" s="180">
        <f t="shared" si="3"/>
        <v>0</v>
      </c>
      <c r="AG35" s="180">
        <f t="shared" si="4"/>
        <v>0</v>
      </c>
      <c r="AH35" s="180">
        <f t="shared" si="5"/>
        <v>0</v>
      </c>
      <c r="AI35" s="214" t="str">
        <f t="shared" si="6"/>
        <v/>
      </c>
      <c r="AK35" s="36">
        <f t="shared" si="7"/>
        <v>0</v>
      </c>
      <c r="AL35" s="21">
        <f t="shared" si="8"/>
        <v>0</v>
      </c>
      <c r="AM35" s="21">
        <f t="shared" si="9"/>
        <v>0</v>
      </c>
      <c r="AN35" s="21">
        <f t="shared" si="10"/>
        <v>0</v>
      </c>
      <c r="AO35" s="21">
        <f t="shared" si="11"/>
        <v>0</v>
      </c>
      <c r="AP35" s="21">
        <f t="shared" si="12"/>
        <v>0</v>
      </c>
      <c r="AQ35" s="21">
        <f t="shared" si="13"/>
        <v>0</v>
      </c>
      <c r="AR35" s="21">
        <f t="shared" si="14"/>
        <v>0</v>
      </c>
      <c r="AS35" s="21">
        <f t="shared" si="15"/>
        <v>0</v>
      </c>
      <c r="AT35" s="21">
        <f t="shared" si="16"/>
        <v>0</v>
      </c>
      <c r="AU35" s="21">
        <f t="shared" si="17"/>
        <v>0</v>
      </c>
      <c r="AV35" s="21">
        <f t="shared" si="18"/>
        <v>0</v>
      </c>
      <c r="AW35" s="21">
        <f t="shared" si="19"/>
        <v>0</v>
      </c>
      <c r="AX35" s="21">
        <f t="shared" si="20"/>
        <v>0</v>
      </c>
      <c r="AY35" s="21">
        <f t="shared" si="21"/>
        <v>0</v>
      </c>
      <c r="AZ35" s="21">
        <f t="shared" si="22"/>
        <v>0</v>
      </c>
      <c r="BA35" s="21">
        <f t="shared" si="23"/>
        <v>0</v>
      </c>
      <c r="BB35" s="21">
        <f t="shared" si="24"/>
        <v>0</v>
      </c>
      <c r="BC35" s="21">
        <f t="shared" si="25"/>
        <v>0</v>
      </c>
      <c r="BD35" s="21">
        <f t="shared" si="26"/>
        <v>0</v>
      </c>
      <c r="BE35" s="21">
        <f t="shared" si="27"/>
        <v>0</v>
      </c>
      <c r="BF35" s="21">
        <f t="shared" si="28"/>
        <v>0</v>
      </c>
      <c r="BG35" s="21">
        <f t="shared" si="29"/>
        <v>0</v>
      </c>
      <c r="BH35" s="21">
        <f t="shared" si="30"/>
        <v>0</v>
      </c>
    </row>
    <row r="36" spans="1:60" ht="63.95" customHeight="1">
      <c r="A36" s="245"/>
      <c r="B36" s="97"/>
      <c r="C36" s="98"/>
      <c r="D36" s="99"/>
      <c r="E36" s="100"/>
      <c r="F36" s="100"/>
      <c r="G36" s="100"/>
      <c r="H36" s="101"/>
      <c r="I36" s="102"/>
      <c r="J36" s="103"/>
      <c r="K36" s="103"/>
      <c r="L36" s="103"/>
      <c r="M36" s="103"/>
      <c r="N36" s="99"/>
      <c r="O36" s="99"/>
      <c r="P36" s="100"/>
      <c r="Q36" s="100"/>
      <c r="R36" s="104"/>
      <c r="S36" s="31" t="str">
        <f t="shared" si="31"/>
        <v/>
      </c>
      <c r="T36" s="105"/>
      <c r="U36" s="101"/>
      <c r="V36" s="107"/>
      <c r="W36" s="169"/>
      <c r="X36" s="170"/>
      <c r="Y36" s="68"/>
      <c r="Z36" s="190">
        <f t="shared" si="0"/>
        <v>1.0165720071704217E-3</v>
      </c>
      <c r="AA36" s="208" t="b">
        <f t="shared" si="1"/>
        <v>0</v>
      </c>
      <c r="AB36" s="20">
        <f t="shared" si="32"/>
        <v>0</v>
      </c>
      <c r="AC36" s="67" t="b">
        <f t="shared" si="33"/>
        <v>1</v>
      </c>
      <c r="AD36" s="200">
        <f t="shared" si="34"/>
        <v>1</v>
      </c>
      <c r="AE36" s="180">
        <f t="shared" si="2"/>
        <v>1</v>
      </c>
      <c r="AF36" s="180">
        <f t="shared" si="3"/>
        <v>0</v>
      </c>
      <c r="AG36" s="180">
        <f t="shared" si="4"/>
        <v>0</v>
      </c>
      <c r="AH36" s="180">
        <f t="shared" si="5"/>
        <v>0</v>
      </c>
      <c r="AI36" s="214" t="str">
        <f t="shared" si="6"/>
        <v/>
      </c>
      <c r="AK36" s="36">
        <f t="shared" si="7"/>
        <v>0</v>
      </c>
      <c r="AL36" s="21">
        <f t="shared" si="8"/>
        <v>0</v>
      </c>
      <c r="AM36" s="21">
        <f t="shared" si="9"/>
        <v>0</v>
      </c>
      <c r="AN36" s="21">
        <f t="shared" si="10"/>
        <v>0</v>
      </c>
      <c r="AO36" s="21">
        <f t="shared" si="11"/>
        <v>0</v>
      </c>
      <c r="AP36" s="21">
        <f t="shared" si="12"/>
        <v>0</v>
      </c>
      <c r="AQ36" s="21">
        <f t="shared" si="13"/>
        <v>0</v>
      </c>
      <c r="AR36" s="21">
        <f t="shared" si="14"/>
        <v>0</v>
      </c>
      <c r="AS36" s="21">
        <f t="shared" si="15"/>
        <v>0</v>
      </c>
      <c r="AT36" s="21">
        <f t="shared" si="16"/>
        <v>0</v>
      </c>
      <c r="AU36" s="21">
        <f t="shared" si="17"/>
        <v>0</v>
      </c>
      <c r="AV36" s="21">
        <f t="shared" si="18"/>
        <v>0</v>
      </c>
      <c r="AW36" s="21">
        <f t="shared" si="19"/>
        <v>0</v>
      </c>
      <c r="AX36" s="21">
        <f t="shared" si="20"/>
        <v>0</v>
      </c>
      <c r="AY36" s="21">
        <f t="shared" si="21"/>
        <v>0</v>
      </c>
      <c r="AZ36" s="21">
        <f t="shared" si="22"/>
        <v>0</v>
      </c>
      <c r="BA36" s="21">
        <f t="shared" si="23"/>
        <v>0</v>
      </c>
      <c r="BB36" s="21">
        <f t="shared" si="24"/>
        <v>0</v>
      </c>
      <c r="BC36" s="21">
        <f t="shared" si="25"/>
        <v>0</v>
      </c>
      <c r="BD36" s="21">
        <f t="shared" si="26"/>
        <v>0</v>
      </c>
      <c r="BE36" s="21">
        <f t="shared" si="27"/>
        <v>0</v>
      </c>
      <c r="BF36" s="21">
        <f t="shared" si="28"/>
        <v>0</v>
      </c>
      <c r="BG36" s="21">
        <f t="shared" si="29"/>
        <v>0</v>
      </c>
      <c r="BH36" s="21">
        <f t="shared" si="30"/>
        <v>0</v>
      </c>
    </row>
    <row r="37" spans="1:60" ht="63.95" customHeight="1">
      <c r="A37" s="245"/>
      <c r="B37" s="97"/>
      <c r="C37" s="98"/>
      <c r="D37" s="99"/>
      <c r="E37" s="100"/>
      <c r="F37" s="100"/>
      <c r="G37" s="100"/>
      <c r="H37" s="101"/>
      <c r="I37" s="102"/>
      <c r="J37" s="103"/>
      <c r="K37" s="103"/>
      <c r="L37" s="103"/>
      <c r="M37" s="103"/>
      <c r="N37" s="99"/>
      <c r="O37" s="99"/>
      <c r="P37" s="100"/>
      <c r="Q37" s="100"/>
      <c r="R37" s="104"/>
      <c r="S37" s="31" t="str">
        <f t="shared" si="31"/>
        <v/>
      </c>
      <c r="T37" s="105"/>
      <c r="U37" s="101"/>
      <c r="V37" s="107"/>
      <c r="W37" s="169"/>
      <c r="X37" s="170"/>
      <c r="Y37" s="68"/>
      <c r="Z37" s="190">
        <f t="shared" si="0"/>
        <v>1.0165720071704217E-3</v>
      </c>
      <c r="AA37" s="208" t="b">
        <f t="shared" si="1"/>
        <v>0</v>
      </c>
      <c r="AB37" s="20">
        <f t="shared" si="32"/>
        <v>0</v>
      </c>
      <c r="AC37" s="67" t="b">
        <f t="shared" si="33"/>
        <v>1</v>
      </c>
      <c r="AD37" s="200">
        <f t="shared" si="34"/>
        <v>1</v>
      </c>
      <c r="AE37" s="180">
        <f t="shared" si="2"/>
        <v>1</v>
      </c>
      <c r="AF37" s="180">
        <f t="shared" si="3"/>
        <v>0</v>
      </c>
      <c r="AG37" s="180">
        <f t="shared" si="4"/>
        <v>0</v>
      </c>
      <c r="AH37" s="180">
        <f t="shared" si="5"/>
        <v>0</v>
      </c>
      <c r="AI37" s="214" t="str">
        <f t="shared" si="6"/>
        <v/>
      </c>
      <c r="AK37" s="36">
        <f t="shared" si="7"/>
        <v>0</v>
      </c>
      <c r="AL37" s="21">
        <f t="shared" si="8"/>
        <v>0</v>
      </c>
      <c r="AM37" s="21">
        <f t="shared" si="9"/>
        <v>0</v>
      </c>
      <c r="AN37" s="21">
        <f t="shared" si="10"/>
        <v>0</v>
      </c>
      <c r="AO37" s="21">
        <f t="shared" si="11"/>
        <v>0</v>
      </c>
      <c r="AP37" s="21">
        <f t="shared" si="12"/>
        <v>0</v>
      </c>
      <c r="AQ37" s="21">
        <f t="shared" si="13"/>
        <v>0</v>
      </c>
      <c r="AR37" s="21">
        <f t="shared" si="14"/>
        <v>0</v>
      </c>
      <c r="AS37" s="21">
        <f t="shared" si="15"/>
        <v>0</v>
      </c>
      <c r="AT37" s="21">
        <f t="shared" si="16"/>
        <v>0</v>
      </c>
      <c r="AU37" s="21">
        <f t="shared" si="17"/>
        <v>0</v>
      </c>
      <c r="AV37" s="21">
        <f t="shared" si="18"/>
        <v>0</v>
      </c>
      <c r="AW37" s="21">
        <f t="shared" si="19"/>
        <v>0</v>
      </c>
      <c r="AX37" s="21">
        <f t="shared" si="20"/>
        <v>0</v>
      </c>
      <c r="AY37" s="21">
        <f t="shared" si="21"/>
        <v>0</v>
      </c>
      <c r="AZ37" s="21">
        <f t="shared" si="22"/>
        <v>0</v>
      </c>
      <c r="BA37" s="21">
        <f t="shared" si="23"/>
        <v>0</v>
      </c>
      <c r="BB37" s="21">
        <f t="shared" si="24"/>
        <v>0</v>
      </c>
      <c r="BC37" s="21">
        <f t="shared" si="25"/>
        <v>0</v>
      </c>
      <c r="BD37" s="21">
        <f t="shared" si="26"/>
        <v>0</v>
      </c>
      <c r="BE37" s="21">
        <f t="shared" si="27"/>
        <v>0</v>
      </c>
      <c r="BF37" s="21">
        <f t="shared" si="28"/>
        <v>0</v>
      </c>
      <c r="BG37" s="21">
        <f t="shared" si="29"/>
        <v>0</v>
      </c>
      <c r="BH37" s="21">
        <f t="shared" si="30"/>
        <v>0</v>
      </c>
    </row>
    <row r="38" spans="1:60" ht="63.95" customHeight="1">
      <c r="A38" s="245"/>
      <c r="B38" s="97"/>
      <c r="C38" s="98"/>
      <c r="D38" s="99"/>
      <c r="E38" s="100"/>
      <c r="F38" s="100"/>
      <c r="G38" s="100"/>
      <c r="H38" s="101"/>
      <c r="I38" s="102"/>
      <c r="J38" s="103"/>
      <c r="K38" s="103"/>
      <c r="L38" s="103"/>
      <c r="M38" s="103"/>
      <c r="N38" s="99"/>
      <c r="O38" s="99"/>
      <c r="P38" s="100"/>
      <c r="Q38" s="100"/>
      <c r="R38" s="104"/>
      <c r="S38" s="31" t="str">
        <f t="shared" si="31"/>
        <v/>
      </c>
      <c r="T38" s="105"/>
      <c r="U38" s="101"/>
      <c r="V38" s="107"/>
      <c r="W38" s="169"/>
      <c r="X38" s="170"/>
      <c r="Y38" s="68"/>
      <c r="Z38" s="190">
        <f t="shared" si="0"/>
        <v>1.0165720071704217E-3</v>
      </c>
      <c r="AA38" s="208" t="b">
        <f t="shared" si="1"/>
        <v>0</v>
      </c>
      <c r="AB38" s="20">
        <f t="shared" si="32"/>
        <v>0</v>
      </c>
      <c r="AC38" s="67" t="b">
        <f t="shared" si="33"/>
        <v>1</v>
      </c>
      <c r="AD38" s="200">
        <f t="shared" si="34"/>
        <v>1</v>
      </c>
      <c r="AE38" s="180">
        <f t="shared" si="2"/>
        <v>1</v>
      </c>
      <c r="AF38" s="180">
        <f t="shared" si="3"/>
        <v>0</v>
      </c>
      <c r="AG38" s="180">
        <f t="shared" si="4"/>
        <v>0</v>
      </c>
      <c r="AH38" s="180">
        <f t="shared" si="5"/>
        <v>0</v>
      </c>
      <c r="AI38" s="214" t="str">
        <f t="shared" si="6"/>
        <v/>
      </c>
      <c r="AK38" s="36">
        <f t="shared" si="7"/>
        <v>0</v>
      </c>
      <c r="AL38" s="21">
        <f t="shared" si="8"/>
        <v>0</v>
      </c>
      <c r="AM38" s="21">
        <f t="shared" si="9"/>
        <v>0</v>
      </c>
      <c r="AN38" s="21">
        <f t="shared" si="10"/>
        <v>0</v>
      </c>
      <c r="AO38" s="21">
        <f t="shared" si="11"/>
        <v>0</v>
      </c>
      <c r="AP38" s="21">
        <f t="shared" si="12"/>
        <v>0</v>
      </c>
      <c r="AQ38" s="21">
        <f t="shared" si="13"/>
        <v>0</v>
      </c>
      <c r="AR38" s="21">
        <f t="shared" si="14"/>
        <v>0</v>
      </c>
      <c r="AS38" s="21">
        <f t="shared" si="15"/>
        <v>0</v>
      </c>
      <c r="AT38" s="21">
        <f t="shared" si="16"/>
        <v>0</v>
      </c>
      <c r="AU38" s="21">
        <f t="shared" si="17"/>
        <v>0</v>
      </c>
      <c r="AV38" s="21">
        <f t="shared" si="18"/>
        <v>0</v>
      </c>
      <c r="AW38" s="21">
        <f t="shared" si="19"/>
        <v>0</v>
      </c>
      <c r="AX38" s="21">
        <f t="shared" si="20"/>
        <v>0</v>
      </c>
      <c r="AY38" s="21">
        <f t="shared" si="21"/>
        <v>0</v>
      </c>
      <c r="AZ38" s="21">
        <f t="shared" si="22"/>
        <v>0</v>
      </c>
      <c r="BA38" s="21">
        <f t="shared" si="23"/>
        <v>0</v>
      </c>
      <c r="BB38" s="21">
        <f t="shared" si="24"/>
        <v>0</v>
      </c>
      <c r="BC38" s="21">
        <f t="shared" si="25"/>
        <v>0</v>
      </c>
      <c r="BD38" s="21">
        <f t="shared" si="26"/>
        <v>0</v>
      </c>
      <c r="BE38" s="21">
        <f t="shared" si="27"/>
        <v>0</v>
      </c>
      <c r="BF38" s="21">
        <f t="shared" si="28"/>
        <v>0</v>
      </c>
      <c r="BG38" s="21">
        <f t="shared" si="29"/>
        <v>0</v>
      </c>
      <c r="BH38" s="21">
        <f t="shared" si="30"/>
        <v>0</v>
      </c>
    </row>
    <row r="39" spans="1:60" ht="63.95" customHeight="1">
      <c r="A39" s="245"/>
      <c r="B39" s="97"/>
      <c r="C39" s="98"/>
      <c r="D39" s="99"/>
      <c r="E39" s="100"/>
      <c r="F39" s="100"/>
      <c r="G39" s="100"/>
      <c r="H39" s="101"/>
      <c r="I39" s="102"/>
      <c r="J39" s="103"/>
      <c r="K39" s="103"/>
      <c r="L39" s="103"/>
      <c r="M39" s="103"/>
      <c r="N39" s="99"/>
      <c r="O39" s="99"/>
      <c r="P39" s="100"/>
      <c r="Q39" s="100"/>
      <c r="R39" s="104"/>
      <c r="S39" s="31" t="str">
        <f t="shared" si="31"/>
        <v/>
      </c>
      <c r="T39" s="105"/>
      <c r="U39" s="101"/>
      <c r="V39" s="107"/>
      <c r="W39" s="169"/>
      <c r="X39" s="170"/>
      <c r="Y39" s="68"/>
      <c r="Z39" s="190">
        <f t="shared" si="0"/>
        <v>1.0165720071704217E-3</v>
      </c>
      <c r="AA39" s="208" t="b">
        <f t="shared" si="1"/>
        <v>0</v>
      </c>
      <c r="AB39" s="20">
        <f t="shared" si="32"/>
        <v>0</v>
      </c>
      <c r="AC39" s="67" t="b">
        <f t="shared" si="33"/>
        <v>1</v>
      </c>
      <c r="AD39" s="200">
        <f t="shared" si="34"/>
        <v>1</v>
      </c>
      <c r="AE39" s="180">
        <f t="shared" si="2"/>
        <v>1</v>
      </c>
      <c r="AF39" s="180">
        <f t="shared" si="3"/>
        <v>0</v>
      </c>
      <c r="AG39" s="180">
        <f t="shared" si="4"/>
        <v>0</v>
      </c>
      <c r="AH39" s="180">
        <f t="shared" si="5"/>
        <v>0</v>
      </c>
      <c r="AI39" s="214" t="str">
        <f t="shared" si="6"/>
        <v/>
      </c>
      <c r="AK39" s="36">
        <f t="shared" si="7"/>
        <v>0</v>
      </c>
      <c r="AL39" s="21">
        <f t="shared" si="8"/>
        <v>0</v>
      </c>
      <c r="AM39" s="21">
        <f t="shared" si="9"/>
        <v>0</v>
      </c>
      <c r="AN39" s="21">
        <f t="shared" si="10"/>
        <v>0</v>
      </c>
      <c r="AO39" s="21">
        <f t="shared" si="11"/>
        <v>0</v>
      </c>
      <c r="AP39" s="21">
        <f t="shared" si="12"/>
        <v>0</v>
      </c>
      <c r="AQ39" s="21">
        <f t="shared" si="13"/>
        <v>0</v>
      </c>
      <c r="AR39" s="21">
        <f t="shared" si="14"/>
        <v>0</v>
      </c>
      <c r="AS39" s="21">
        <f t="shared" si="15"/>
        <v>0</v>
      </c>
      <c r="AT39" s="21">
        <f t="shared" si="16"/>
        <v>0</v>
      </c>
      <c r="AU39" s="21">
        <f t="shared" si="17"/>
        <v>0</v>
      </c>
      <c r="AV39" s="21">
        <f t="shared" si="18"/>
        <v>0</v>
      </c>
      <c r="AW39" s="21">
        <f t="shared" si="19"/>
        <v>0</v>
      </c>
      <c r="AX39" s="21">
        <f t="shared" si="20"/>
        <v>0</v>
      </c>
      <c r="AY39" s="21">
        <f t="shared" si="21"/>
        <v>0</v>
      </c>
      <c r="AZ39" s="21">
        <f t="shared" si="22"/>
        <v>0</v>
      </c>
      <c r="BA39" s="21">
        <f t="shared" si="23"/>
        <v>0</v>
      </c>
      <c r="BB39" s="21">
        <f t="shared" si="24"/>
        <v>0</v>
      </c>
      <c r="BC39" s="21">
        <f t="shared" si="25"/>
        <v>0</v>
      </c>
      <c r="BD39" s="21">
        <f t="shared" si="26"/>
        <v>0</v>
      </c>
      <c r="BE39" s="21">
        <f t="shared" si="27"/>
        <v>0</v>
      </c>
      <c r="BF39" s="21">
        <f t="shared" si="28"/>
        <v>0</v>
      </c>
      <c r="BG39" s="21">
        <f t="shared" si="29"/>
        <v>0</v>
      </c>
      <c r="BH39" s="21">
        <f t="shared" si="30"/>
        <v>0</v>
      </c>
    </row>
    <row r="40" spans="1:60" ht="63.95" customHeight="1">
      <c r="A40" s="245"/>
      <c r="B40" s="97"/>
      <c r="C40" s="98"/>
      <c r="D40" s="99"/>
      <c r="E40" s="100"/>
      <c r="F40" s="100"/>
      <c r="G40" s="100"/>
      <c r="H40" s="101"/>
      <c r="I40" s="102"/>
      <c r="J40" s="103"/>
      <c r="K40" s="103"/>
      <c r="L40" s="103"/>
      <c r="M40" s="103"/>
      <c r="N40" s="99"/>
      <c r="O40" s="99"/>
      <c r="P40" s="100"/>
      <c r="Q40" s="100"/>
      <c r="R40" s="104"/>
      <c r="S40" s="31" t="str">
        <f t="shared" si="31"/>
        <v/>
      </c>
      <c r="T40" s="105"/>
      <c r="U40" s="101"/>
      <c r="V40" s="107"/>
      <c r="W40" s="169"/>
      <c r="X40" s="170"/>
      <c r="Y40" s="68"/>
      <c r="Z40" s="190">
        <f t="shared" si="0"/>
        <v>1.0165720071704217E-3</v>
      </c>
      <c r="AA40" s="208" t="b">
        <f t="shared" si="1"/>
        <v>0</v>
      </c>
      <c r="AB40" s="20">
        <f t="shared" si="32"/>
        <v>0</v>
      </c>
      <c r="AC40" s="67" t="b">
        <f t="shared" si="33"/>
        <v>1</v>
      </c>
      <c r="AD40" s="200">
        <f t="shared" si="34"/>
        <v>1</v>
      </c>
      <c r="AE40" s="180">
        <f t="shared" si="2"/>
        <v>1</v>
      </c>
      <c r="AF40" s="180">
        <f t="shared" si="3"/>
        <v>0</v>
      </c>
      <c r="AG40" s="180">
        <f t="shared" si="4"/>
        <v>0</v>
      </c>
      <c r="AH40" s="180">
        <f t="shared" si="5"/>
        <v>0</v>
      </c>
      <c r="AI40" s="214" t="str">
        <f t="shared" si="6"/>
        <v/>
      </c>
      <c r="AK40" s="36">
        <f t="shared" si="7"/>
        <v>0</v>
      </c>
      <c r="AL40" s="21">
        <f t="shared" si="8"/>
        <v>0</v>
      </c>
      <c r="AM40" s="21">
        <f t="shared" si="9"/>
        <v>0</v>
      </c>
      <c r="AN40" s="21">
        <f t="shared" si="10"/>
        <v>0</v>
      </c>
      <c r="AO40" s="21">
        <f t="shared" si="11"/>
        <v>0</v>
      </c>
      <c r="AP40" s="21">
        <f t="shared" si="12"/>
        <v>0</v>
      </c>
      <c r="AQ40" s="21">
        <f t="shared" si="13"/>
        <v>0</v>
      </c>
      <c r="AR40" s="21">
        <f t="shared" si="14"/>
        <v>0</v>
      </c>
      <c r="AS40" s="21">
        <f t="shared" si="15"/>
        <v>0</v>
      </c>
      <c r="AT40" s="21">
        <f t="shared" si="16"/>
        <v>0</v>
      </c>
      <c r="AU40" s="21">
        <f t="shared" si="17"/>
        <v>0</v>
      </c>
      <c r="AV40" s="21">
        <f t="shared" si="18"/>
        <v>0</v>
      </c>
      <c r="AW40" s="21">
        <f t="shared" si="19"/>
        <v>0</v>
      </c>
      <c r="AX40" s="21">
        <f t="shared" si="20"/>
        <v>0</v>
      </c>
      <c r="AY40" s="21">
        <f t="shared" si="21"/>
        <v>0</v>
      </c>
      <c r="AZ40" s="21">
        <f t="shared" si="22"/>
        <v>0</v>
      </c>
      <c r="BA40" s="21">
        <f t="shared" si="23"/>
        <v>0</v>
      </c>
      <c r="BB40" s="21">
        <f t="shared" si="24"/>
        <v>0</v>
      </c>
      <c r="BC40" s="21">
        <f t="shared" si="25"/>
        <v>0</v>
      </c>
      <c r="BD40" s="21">
        <f t="shared" si="26"/>
        <v>0</v>
      </c>
      <c r="BE40" s="21">
        <f t="shared" si="27"/>
        <v>0</v>
      </c>
      <c r="BF40" s="21">
        <f t="shared" si="28"/>
        <v>0</v>
      </c>
      <c r="BG40" s="21">
        <f t="shared" si="29"/>
        <v>0</v>
      </c>
      <c r="BH40" s="21">
        <f t="shared" si="30"/>
        <v>0</v>
      </c>
    </row>
    <row r="41" spans="1:60" ht="63.95" customHeight="1">
      <c r="A41" s="245"/>
      <c r="B41" s="97"/>
      <c r="C41" s="98"/>
      <c r="D41" s="99"/>
      <c r="E41" s="100"/>
      <c r="F41" s="100"/>
      <c r="G41" s="100"/>
      <c r="H41" s="101"/>
      <c r="I41" s="102"/>
      <c r="J41" s="103"/>
      <c r="K41" s="103"/>
      <c r="L41" s="103"/>
      <c r="M41" s="103"/>
      <c r="N41" s="99"/>
      <c r="O41" s="99"/>
      <c r="P41" s="100"/>
      <c r="Q41" s="100"/>
      <c r="R41" s="104"/>
      <c r="S41" s="31" t="str">
        <f t="shared" si="31"/>
        <v/>
      </c>
      <c r="T41" s="105"/>
      <c r="U41" s="101"/>
      <c r="V41" s="107"/>
      <c r="W41" s="169"/>
      <c r="X41" s="170"/>
      <c r="Y41" s="68"/>
      <c r="Z41" s="190">
        <f t="shared" si="0"/>
        <v>1.0165720071704217E-3</v>
      </c>
      <c r="AA41" s="208" t="b">
        <f t="shared" si="1"/>
        <v>0</v>
      </c>
      <c r="AB41" s="20">
        <f t="shared" si="32"/>
        <v>0</v>
      </c>
      <c r="AC41" s="67" t="b">
        <f t="shared" si="33"/>
        <v>1</v>
      </c>
      <c r="AD41" s="200">
        <f t="shared" si="34"/>
        <v>1</v>
      </c>
      <c r="AE41" s="180">
        <f t="shared" si="2"/>
        <v>1</v>
      </c>
      <c r="AF41" s="180">
        <f t="shared" si="3"/>
        <v>0</v>
      </c>
      <c r="AG41" s="180">
        <f t="shared" si="4"/>
        <v>0</v>
      </c>
      <c r="AH41" s="180">
        <f t="shared" si="5"/>
        <v>0</v>
      </c>
      <c r="AI41" s="214" t="str">
        <f t="shared" si="6"/>
        <v/>
      </c>
      <c r="AK41" s="36">
        <f t="shared" si="7"/>
        <v>0</v>
      </c>
      <c r="AL41" s="21">
        <f t="shared" si="8"/>
        <v>0</v>
      </c>
      <c r="AM41" s="21">
        <f t="shared" si="9"/>
        <v>0</v>
      </c>
      <c r="AN41" s="21">
        <f t="shared" si="10"/>
        <v>0</v>
      </c>
      <c r="AO41" s="21">
        <f t="shared" si="11"/>
        <v>0</v>
      </c>
      <c r="AP41" s="21">
        <f t="shared" si="12"/>
        <v>0</v>
      </c>
      <c r="AQ41" s="21">
        <f t="shared" si="13"/>
        <v>0</v>
      </c>
      <c r="AR41" s="21">
        <f t="shared" si="14"/>
        <v>0</v>
      </c>
      <c r="AS41" s="21">
        <f t="shared" si="15"/>
        <v>0</v>
      </c>
      <c r="AT41" s="21">
        <f t="shared" si="16"/>
        <v>0</v>
      </c>
      <c r="AU41" s="21">
        <f t="shared" si="17"/>
        <v>0</v>
      </c>
      <c r="AV41" s="21">
        <f t="shared" si="18"/>
        <v>0</v>
      </c>
      <c r="AW41" s="21">
        <f t="shared" si="19"/>
        <v>0</v>
      </c>
      <c r="AX41" s="21">
        <f t="shared" si="20"/>
        <v>0</v>
      </c>
      <c r="AY41" s="21">
        <f t="shared" si="21"/>
        <v>0</v>
      </c>
      <c r="AZ41" s="21">
        <f t="shared" si="22"/>
        <v>0</v>
      </c>
      <c r="BA41" s="21">
        <f t="shared" si="23"/>
        <v>0</v>
      </c>
      <c r="BB41" s="21">
        <f t="shared" si="24"/>
        <v>0</v>
      </c>
      <c r="BC41" s="21">
        <f t="shared" si="25"/>
        <v>0</v>
      </c>
      <c r="BD41" s="21">
        <f t="shared" si="26"/>
        <v>0</v>
      </c>
      <c r="BE41" s="21">
        <f t="shared" si="27"/>
        <v>0</v>
      </c>
      <c r="BF41" s="21">
        <f t="shared" si="28"/>
        <v>0</v>
      </c>
      <c r="BG41" s="21">
        <f t="shared" si="29"/>
        <v>0</v>
      </c>
      <c r="BH41" s="21">
        <f t="shared" si="30"/>
        <v>0</v>
      </c>
    </row>
    <row r="42" spans="1:60" ht="63.95" customHeight="1">
      <c r="A42" s="245"/>
      <c r="B42" s="97"/>
      <c r="C42" s="98"/>
      <c r="D42" s="99"/>
      <c r="E42" s="100"/>
      <c r="F42" s="100"/>
      <c r="G42" s="100"/>
      <c r="H42" s="101"/>
      <c r="I42" s="102"/>
      <c r="J42" s="103"/>
      <c r="K42" s="103"/>
      <c r="L42" s="103"/>
      <c r="M42" s="103"/>
      <c r="N42" s="99"/>
      <c r="O42" s="99"/>
      <c r="P42" s="100"/>
      <c r="Q42" s="100"/>
      <c r="R42" s="104"/>
      <c r="S42" s="31" t="str">
        <f t="shared" si="31"/>
        <v/>
      </c>
      <c r="T42" s="105"/>
      <c r="U42" s="101"/>
      <c r="V42" s="107"/>
      <c r="W42" s="169"/>
      <c r="X42" s="170"/>
      <c r="Y42" s="68"/>
      <c r="Z42" s="190">
        <f t="shared" si="0"/>
        <v>1.0165720071704217E-3</v>
      </c>
      <c r="AA42" s="208" t="b">
        <f t="shared" si="1"/>
        <v>0</v>
      </c>
      <c r="AB42" s="20">
        <f t="shared" si="32"/>
        <v>0</v>
      </c>
      <c r="AC42" s="67" t="b">
        <f t="shared" si="33"/>
        <v>1</v>
      </c>
      <c r="AD42" s="200">
        <f t="shared" si="34"/>
        <v>1</v>
      </c>
      <c r="AE42" s="180">
        <f t="shared" si="2"/>
        <v>1</v>
      </c>
      <c r="AF42" s="180">
        <f t="shared" si="3"/>
        <v>0</v>
      </c>
      <c r="AG42" s="180">
        <f t="shared" si="4"/>
        <v>0</v>
      </c>
      <c r="AH42" s="180">
        <f t="shared" si="5"/>
        <v>0</v>
      </c>
      <c r="AI42" s="214" t="str">
        <f t="shared" si="6"/>
        <v/>
      </c>
      <c r="AK42" s="36">
        <f t="shared" si="7"/>
        <v>0</v>
      </c>
      <c r="AL42" s="21">
        <f t="shared" si="8"/>
        <v>0</v>
      </c>
      <c r="AM42" s="21">
        <f t="shared" si="9"/>
        <v>0</v>
      </c>
      <c r="AN42" s="21">
        <f t="shared" si="10"/>
        <v>0</v>
      </c>
      <c r="AO42" s="21">
        <f t="shared" si="11"/>
        <v>0</v>
      </c>
      <c r="AP42" s="21">
        <f t="shared" si="12"/>
        <v>0</v>
      </c>
      <c r="AQ42" s="21">
        <f t="shared" si="13"/>
        <v>0</v>
      </c>
      <c r="AR42" s="21">
        <f t="shared" si="14"/>
        <v>0</v>
      </c>
      <c r="AS42" s="21">
        <f t="shared" si="15"/>
        <v>0</v>
      </c>
      <c r="AT42" s="21">
        <f t="shared" si="16"/>
        <v>0</v>
      </c>
      <c r="AU42" s="21">
        <f t="shared" si="17"/>
        <v>0</v>
      </c>
      <c r="AV42" s="21">
        <f t="shared" si="18"/>
        <v>0</v>
      </c>
      <c r="AW42" s="21">
        <f t="shared" si="19"/>
        <v>0</v>
      </c>
      <c r="AX42" s="21">
        <f t="shared" si="20"/>
        <v>0</v>
      </c>
      <c r="AY42" s="21">
        <f t="shared" si="21"/>
        <v>0</v>
      </c>
      <c r="AZ42" s="21">
        <f t="shared" si="22"/>
        <v>0</v>
      </c>
      <c r="BA42" s="21">
        <f t="shared" si="23"/>
        <v>0</v>
      </c>
      <c r="BB42" s="21">
        <f t="shared" si="24"/>
        <v>0</v>
      </c>
      <c r="BC42" s="21">
        <f t="shared" si="25"/>
        <v>0</v>
      </c>
      <c r="BD42" s="21">
        <f t="shared" si="26"/>
        <v>0</v>
      </c>
      <c r="BE42" s="21">
        <f t="shared" si="27"/>
        <v>0</v>
      </c>
      <c r="BF42" s="21">
        <f t="shared" si="28"/>
        <v>0</v>
      </c>
      <c r="BG42" s="21">
        <f t="shared" si="29"/>
        <v>0</v>
      </c>
      <c r="BH42" s="21">
        <f t="shared" si="30"/>
        <v>0</v>
      </c>
    </row>
    <row r="43" spans="1:60" ht="63.95" customHeight="1">
      <c r="A43" s="245"/>
      <c r="B43" s="97"/>
      <c r="C43" s="98"/>
      <c r="D43" s="99"/>
      <c r="E43" s="100"/>
      <c r="F43" s="100"/>
      <c r="G43" s="100"/>
      <c r="H43" s="101"/>
      <c r="I43" s="102"/>
      <c r="J43" s="103"/>
      <c r="K43" s="103"/>
      <c r="L43" s="103"/>
      <c r="M43" s="103"/>
      <c r="N43" s="99"/>
      <c r="O43" s="99"/>
      <c r="P43" s="100"/>
      <c r="Q43" s="100"/>
      <c r="R43" s="104"/>
      <c r="S43" s="31" t="str">
        <f t="shared" si="31"/>
        <v/>
      </c>
      <c r="T43" s="105"/>
      <c r="U43" s="101"/>
      <c r="V43" s="107"/>
      <c r="W43" s="169"/>
      <c r="X43" s="170"/>
      <c r="Y43" s="68"/>
      <c r="Z43" s="190">
        <f t="shared" si="0"/>
        <v>1.0165720071704217E-3</v>
      </c>
      <c r="AA43" s="208" t="b">
        <f t="shared" si="1"/>
        <v>0</v>
      </c>
      <c r="AB43" s="20">
        <f t="shared" si="32"/>
        <v>0</v>
      </c>
      <c r="AC43" s="67" t="b">
        <f t="shared" si="33"/>
        <v>1</v>
      </c>
      <c r="AD43" s="200">
        <f t="shared" si="34"/>
        <v>1</v>
      </c>
      <c r="AE43" s="180">
        <f t="shared" si="2"/>
        <v>1</v>
      </c>
      <c r="AF43" s="180">
        <f t="shared" si="3"/>
        <v>0</v>
      </c>
      <c r="AG43" s="180">
        <f t="shared" si="4"/>
        <v>0</v>
      </c>
      <c r="AH43" s="180">
        <f t="shared" si="5"/>
        <v>0</v>
      </c>
      <c r="AI43" s="214" t="str">
        <f t="shared" si="6"/>
        <v/>
      </c>
      <c r="AK43" s="36">
        <f t="shared" si="7"/>
        <v>0</v>
      </c>
      <c r="AL43" s="21">
        <f t="shared" si="8"/>
        <v>0</v>
      </c>
      <c r="AM43" s="21">
        <f t="shared" si="9"/>
        <v>0</v>
      </c>
      <c r="AN43" s="21">
        <f t="shared" si="10"/>
        <v>0</v>
      </c>
      <c r="AO43" s="21">
        <f t="shared" si="11"/>
        <v>0</v>
      </c>
      <c r="AP43" s="21">
        <f t="shared" si="12"/>
        <v>0</v>
      </c>
      <c r="AQ43" s="21">
        <f t="shared" si="13"/>
        <v>0</v>
      </c>
      <c r="AR43" s="21">
        <f t="shared" si="14"/>
        <v>0</v>
      </c>
      <c r="AS43" s="21">
        <f t="shared" si="15"/>
        <v>0</v>
      </c>
      <c r="AT43" s="21">
        <f t="shared" si="16"/>
        <v>0</v>
      </c>
      <c r="AU43" s="21">
        <f t="shared" si="17"/>
        <v>0</v>
      </c>
      <c r="AV43" s="21">
        <f t="shared" si="18"/>
        <v>0</v>
      </c>
      <c r="AW43" s="21">
        <f t="shared" si="19"/>
        <v>0</v>
      </c>
      <c r="AX43" s="21">
        <f t="shared" si="20"/>
        <v>0</v>
      </c>
      <c r="AY43" s="21">
        <f t="shared" si="21"/>
        <v>0</v>
      </c>
      <c r="AZ43" s="21">
        <f t="shared" si="22"/>
        <v>0</v>
      </c>
      <c r="BA43" s="21">
        <f t="shared" si="23"/>
        <v>0</v>
      </c>
      <c r="BB43" s="21">
        <f t="shared" si="24"/>
        <v>0</v>
      </c>
      <c r="BC43" s="21">
        <f t="shared" si="25"/>
        <v>0</v>
      </c>
      <c r="BD43" s="21">
        <f t="shared" si="26"/>
        <v>0</v>
      </c>
      <c r="BE43" s="21">
        <f t="shared" si="27"/>
        <v>0</v>
      </c>
      <c r="BF43" s="21">
        <f t="shared" si="28"/>
        <v>0</v>
      </c>
      <c r="BG43" s="21">
        <f t="shared" si="29"/>
        <v>0</v>
      </c>
      <c r="BH43" s="21">
        <f t="shared" si="30"/>
        <v>0</v>
      </c>
    </row>
    <row r="44" spans="1:60" ht="63.95" customHeight="1">
      <c r="A44" s="245"/>
      <c r="B44" s="97"/>
      <c r="C44" s="98"/>
      <c r="D44" s="99"/>
      <c r="E44" s="100"/>
      <c r="F44" s="100"/>
      <c r="G44" s="100"/>
      <c r="H44" s="101"/>
      <c r="I44" s="102"/>
      <c r="J44" s="103"/>
      <c r="K44" s="103"/>
      <c r="L44" s="103"/>
      <c r="M44" s="103"/>
      <c r="N44" s="99"/>
      <c r="O44" s="99"/>
      <c r="P44" s="100"/>
      <c r="Q44" s="100"/>
      <c r="R44" s="104"/>
      <c r="S44" s="31" t="str">
        <f t="shared" si="31"/>
        <v/>
      </c>
      <c r="T44" s="105"/>
      <c r="U44" s="101"/>
      <c r="V44" s="107"/>
      <c r="W44" s="169"/>
      <c r="X44" s="170"/>
      <c r="Y44" s="68"/>
      <c r="Z44" s="190">
        <f t="shared" si="0"/>
        <v>1.0165720071704217E-3</v>
      </c>
      <c r="AA44" s="208" t="b">
        <f t="shared" si="1"/>
        <v>0</v>
      </c>
      <c r="AB44" s="20">
        <f t="shared" si="32"/>
        <v>0</v>
      </c>
      <c r="AC44" s="67" t="b">
        <f t="shared" si="33"/>
        <v>1</v>
      </c>
      <c r="AD44" s="200">
        <f t="shared" si="34"/>
        <v>1</v>
      </c>
      <c r="AE44" s="180">
        <f t="shared" si="2"/>
        <v>1</v>
      </c>
      <c r="AF44" s="180">
        <f t="shared" si="3"/>
        <v>0</v>
      </c>
      <c r="AG44" s="180">
        <f t="shared" si="4"/>
        <v>0</v>
      </c>
      <c r="AH44" s="180">
        <f t="shared" si="5"/>
        <v>0</v>
      </c>
      <c r="AI44" s="214" t="str">
        <f t="shared" si="6"/>
        <v/>
      </c>
      <c r="AK44" s="36">
        <f t="shared" si="7"/>
        <v>0</v>
      </c>
      <c r="AL44" s="21">
        <f t="shared" si="8"/>
        <v>0</v>
      </c>
      <c r="AM44" s="21">
        <f t="shared" si="9"/>
        <v>0</v>
      </c>
      <c r="AN44" s="21">
        <f t="shared" si="10"/>
        <v>0</v>
      </c>
      <c r="AO44" s="21">
        <f t="shared" si="11"/>
        <v>0</v>
      </c>
      <c r="AP44" s="21">
        <f t="shared" si="12"/>
        <v>0</v>
      </c>
      <c r="AQ44" s="21">
        <f t="shared" si="13"/>
        <v>0</v>
      </c>
      <c r="AR44" s="21">
        <f t="shared" si="14"/>
        <v>0</v>
      </c>
      <c r="AS44" s="21">
        <f t="shared" si="15"/>
        <v>0</v>
      </c>
      <c r="AT44" s="21">
        <f t="shared" si="16"/>
        <v>0</v>
      </c>
      <c r="AU44" s="21">
        <f t="shared" si="17"/>
        <v>0</v>
      </c>
      <c r="AV44" s="21">
        <f t="shared" si="18"/>
        <v>0</v>
      </c>
      <c r="AW44" s="21">
        <f t="shared" si="19"/>
        <v>0</v>
      </c>
      <c r="AX44" s="21">
        <f t="shared" si="20"/>
        <v>0</v>
      </c>
      <c r="AY44" s="21">
        <f t="shared" si="21"/>
        <v>0</v>
      </c>
      <c r="AZ44" s="21">
        <f t="shared" si="22"/>
        <v>0</v>
      </c>
      <c r="BA44" s="21">
        <f t="shared" si="23"/>
        <v>0</v>
      </c>
      <c r="BB44" s="21">
        <f t="shared" si="24"/>
        <v>0</v>
      </c>
      <c r="BC44" s="21">
        <f t="shared" si="25"/>
        <v>0</v>
      </c>
      <c r="BD44" s="21">
        <f t="shared" si="26"/>
        <v>0</v>
      </c>
      <c r="BE44" s="21">
        <f t="shared" si="27"/>
        <v>0</v>
      </c>
      <c r="BF44" s="21">
        <f t="shared" si="28"/>
        <v>0</v>
      </c>
      <c r="BG44" s="21">
        <f t="shared" si="29"/>
        <v>0</v>
      </c>
      <c r="BH44" s="21">
        <f t="shared" si="30"/>
        <v>0</v>
      </c>
    </row>
    <row r="45" spans="1:60" ht="63.95" customHeight="1">
      <c r="A45" s="245"/>
      <c r="B45" s="97"/>
      <c r="C45" s="98"/>
      <c r="D45" s="99"/>
      <c r="E45" s="100"/>
      <c r="F45" s="100"/>
      <c r="G45" s="100"/>
      <c r="H45" s="101"/>
      <c r="I45" s="102"/>
      <c r="J45" s="103"/>
      <c r="K45" s="103"/>
      <c r="L45" s="103"/>
      <c r="M45" s="103"/>
      <c r="N45" s="99"/>
      <c r="O45" s="99"/>
      <c r="P45" s="100"/>
      <c r="Q45" s="100"/>
      <c r="R45" s="104"/>
      <c r="S45" s="31" t="str">
        <f t="shared" si="31"/>
        <v/>
      </c>
      <c r="T45" s="105"/>
      <c r="U45" s="101"/>
      <c r="V45" s="107"/>
      <c r="W45" s="169"/>
      <c r="X45" s="170"/>
      <c r="Y45" s="68"/>
      <c r="Z45" s="190">
        <f t="shared" si="0"/>
        <v>1.0165720071704217E-3</v>
      </c>
      <c r="AA45" s="208" t="b">
        <f t="shared" si="1"/>
        <v>0</v>
      </c>
      <c r="AB45" s="20">
        <f t="shared" si="32"/>
        <v>0</v>
      </c>
      <c r="AC45" s="67" t="b">
        <f t="shared" si="33"/>
        <v>1</v>
      </c>
      <c r="AD45" s="200">
        <f t="shared" si="34"/>
        <v>1</v>
      </c>
      <c r="AE45" s="180">
        <f t="shared" si="2"/>
        <v>1</v>
      </c>
      <c r="AF45" s="180">
        <f t="shared" si="3"/>
        <v>0</v>
      </c>
      <c r="AG45" s="180">
        <f t="shared" si="4"/>
        <v>0</v>
      </c>
      <c r="AH45" s="180">
        <f t="shared" si="5"/>
        <v>0</v>
      </c>
      <c r="AI45" s="214" t="str">
        <f t="shared" si="6"/>
        <v/>
      </c>
      <c r="AK45" s="36">
        <f t="shared" si="7"/>
        <v>0</v>
      </c>
      <c r="AL45" s="21">
        <f t="shared" si="8"/>
        <v>0</v>
      </c>
      <c r="AM45" s="21">
        <f t="shared" si="9"/>
        <v>0</v>
      </c>
      <c r="AN45" s="21">
        <f t="shared" si="10"/>
        <v>0</v>
      </c>
      <c r="AO45" s="21">
        <f t="shared" si="11"/>
        <v>0</v>
      </c>
      <c r="AP45" s="21">
        <f t="shared" si="12"/>
        <v>0</v>
      </c>
      <c r="AQ45" s="21">
        <f t="shared" si="13"/>
        <v>0</v>
      </c>
      <c r="AR45" s="21">
        <f t="shared" si="14"/>
        <v>0</v>
      </c>
      <c r="AS45" s="21">
        <f t="shared" si="15"/>
        <v>0</v>
      </c>
      <c r="AT45" s="21">
        <f t="shared" si="16"/>
        <v>0</v>
      </c>
      <c r="AU45" s="21">
        <f t="shared" si="17"/>
        <v>0</v>
      </c>
      <c r="AV45" s="21">
        <f t="shared" si="18"/>
        <v>0</v>
      </c>
      <c r="AW45" s="21">
        <f t="shared" si="19"/>
        <v>0</v>
      </c>
      <c r="AX45" s="21">
        <f t="shared" si="20"/>
        <v>0</v>
      </c>
      <c r="AY45" s="21">
        <f t="shared" si="21"/>
        <v>0</v>
      </c>
      <c r="AZ45" s="21">
        <f t="shared" si="22"/>
        <v>0</v>
      </c>
      <c r="BA45" s="21">
        <f t="shared" si="23"/>
        <v>0</v>
      </c>
      <c r="BB45" s="21">
        <f t="shared" si="24"/>
        <v>0</v>
      </c>
      <c r="BC45" s="21">
        <f t="shared" si="25"/>
        <v>0</v>
      </c>
      <c r="BD45" s="21">
        <f t="shared" si="26"/>
        <v>0</v>
      </c>
      <c r="BE45" s="21">
        <f t="shared" si="27"/>
        <v>0</v>
      </c>
      <c r="BF45" s="21">
        <f t="shared" si="28"/>
        <v>0</v>
      </c>
      <c r="BG45" s="21">
        <f t="shared" si="29"/>
        <v>0</v>
      </c>
      <c r="BH45" s="21">
        <f t="shared" si="30"/>
        <v>0</v>
      </c>
    </row>
    <row r="46" spans="1:60" ht="63.95" customHeight="1">
      <c r="A46" s="245"/>
      <c r="B46" s="97"/>
      <c r="C46" s="98"/>
      <c r="D46" s="99"/>
      <c r="E46" s="100"/>
      <c r="F46" s="100"/>
      <c r="G46" s="100"/>
      <c r="H46" s="101"/>
      <c r="I46" s="102"/>
      <c r="J46" s="103"/>
      <c r="K46" s="103"/>
      <c r="L46" s="103"/>
      <c r="M46" s="103"/>
      <c r="N46" s="99"/>
      <c r="O46" s="99"/>
      <c r="P46" s="100"/>
      <c r="Q46" s="100"/>
      <c r="R46" s="104"/>
      <c r="S46" s="31" t="str">
        <f t="shared" si="31"/>
        <v/>
      </c>
      <c r="T46" s="105"/>
      <c r="U46" s="101"/>
      <c r="V46" s="107"/>
      <c r="W46" s="169"/>
      <c r="X46" s="170"/>
      <c r="Y46" s="68"/>
      <c r="Z46" s="190">
        <f t="shared" si="0"/>
        <v>1.0165720071704217E-3</v>
      </c>
      <c r="AA46" s="208" t="b">
        <f t="shared" si="1"/>
        <v>0</v>
      </c>
      <c r="AB46" s="20">
        <f t="shared" si="32"/>
        <v>0</v>
      </c>
      <c r="AC46" s="67" t="b">
        <f t="shared" si="33"/>
        <v>1</v>
      </c>
      <c r="AD46" s="200">
        <f t="shared" si="34"/>
        <v>1</v>
      </c>
      <c r="AE46" s="180">
        <f t="shared" si="2"/>
        <v>1</v>
      </c>
      <c r="AF46" s="180">
        <f t="shared" si="3"/>
        <v>0</v>
      </c>
      <c r="AG46" s="180">
        <f t="shared" si="4"/>
        <v>0</v>
      </c>
      <c r="AH46" s="180">
        <f t="shared" si="5"/>
        <v>0</v>
      </c>
      <c r="AI46" s="214" t="str">
        <f t="shared" si="6"/>
        <v/>
      </c>
      <c r="AK46" s="36">
        <f t="shared" si="7"/>
        <v>0</v>
      </c>
      <c r="AL46" s="21">
        <f t="shared" si="8"/>
        <v>0</v>
      </c>
      <c r="AM46" s="21">
        <f t="shared" si="9"/>
        <v>0</v>
      </c>
      <c r="AN46" s="21">
        <f t="shared" si="10"/>
        <v>0</v>
      </c>
      <c r="AO46" s="21">
        <f t="shared" si="11"/>
        <v>0</v>
      </c>
      <c r="AP46" s="21">
        <f t="shared" si="12"/>
        <v>0</v>
      </c>
      <c r="AQ46" s="21">
        <f t="shared" si="13"/>
        <v>0</v>
      </c>
      <c r="AR46" s="21">
        <f t="shared" si="14"/>
        <v>0</v>
      </c>
      <c r="AS46" s="21">
        <f t="shared" si="15"/>
        <v>0</v>
      </c>
      <c r="AT46" s="21">
        <f t="shared" si="16"/>
        <v>0</v>
      </c>
      <c r="AU46" s="21">
        <f t="shared" si="17"/>
        <v>0</v>
      </c>
      <c r="AV46" s="21">
        <f t="shared" si="18"/>
        <v>0</v>
      </c>
      <c r="AW46" s="21">
        <f t="shared" si="19"/>
        <v>0</v>
      </c>
      <c r="AX46" s="21">
        <f t="shared" si="20"/>
        <v>0</v>
      </c>
      <c r="AY46" s="21">
        <f t="shared" si="21"/>
        <v>0</v>
      </c>
      <c r="AZ46" s="21">
        <f t="shared" si="22"/>
        <v>0</v>
      </c>
      <c r="BA46" s="21">
        <f t="shared" si="23"/>
        <v>0</v>
      </c>
      <c r="BB46" s="21">
        <f t="shared" si="24"/>
        <v>0</v>
      </c>
      <c r="BC46" s="21">
        <f t="shared" si="25"/>
        <v>0</v>
      </c>
      <c r="BD46" s="21">
        <f t="shared" si="26"/>
        <v>0</v>
      </c>
      <c r="BE46" s="21">
        <f t="shared" si="27"/>
        <v>0</v>
      </c>
      <c r="BF46" s="21">
        <f t="shared" si="28"/>
        <v>0</v>
      </c>
      <c r="BG46" s="21">
        <f t="shared" si="29"/>
        <v>0</v>
      </c>
      <c r="BH46" s="21">
        <f t="shared" si="30"/>
        <v>0</v>
      </c>
    </row>
    <row r="47" spans="1:60" ht="63.95" customHeight="1">
      <c r="A47" s="245"/>
      <c r="B47" s="97"/>
      <c r="C47" s="98"/>
      <c r="D47" s="99"/>
      <c r="E47" s="100"/>
      <c r="F47" s="100"/>
      <c r="G47" s="100"/>
      <c r="H47" s="101"/>
      <c r="I47" s="102"/>
      <c r="J47" s="103"/>
      <c r="K47" s="103"/>
      <c r="L47" s="103"/>
      <c r="M47" s="103"/>
      <c r="N47" s="99"/>
      <c r="O47" s="99"/>
      <c r="P47" s="100"/>
      <c r="Q47" s="100"/>
      <c r="R47" s="104"/>
      <c r="S47" s="31" t="str">
        <f t="shared" si="31"/>
        <v/>
      </c>
      <c r="T47" s="105"/>
      <c r="U47" s="101"/>
      <c r="V47" s="107"/>
      <c r="W47" s="169"/>
      <c r="X47" s="170"/>
      <c r="Y47" s="68"/>
      <c r="Z47" s="190">
        <f t="shared" si="0"/>
        <v>1.0165720071704217E-3</v>
      </c>
      <c r="AA47" s="208" t="b">
        <f t="shared" si="1"/>
        <v>0</v>
      </c>
      <c r="AB47" s="20">
        <f t="shared" si="32"/>
        <v>0</v>
      </c>
      <c r="AC47" s="67" t="b">
        <f t="shared" si="33"/>
        <v>1</v>
      </c>
      <c r="AD47" s="200">
        <f t="shared" si="34"/>
        <v>1</v>
      </c>
      <c r="AE47" s="180">
        <f t="shared" si="2"/>
        <v>1</v>
      </c>
      <c r="AF47" s="180">
        <f t="shared" si="3"/>
        <v>0</v>
      </c>
      <c r="AG47" s="180">
        <f t="shared" si="4"/>
        <v>0</v>
      </c>
      <c r="AH47" s="180">
        <f t="shared" si="5"/>
        <v>0</v>
      </c>
      <c r="AI47" s="214" t="str">
        <f t="shared" si="6"/>
        <v/>
      </c>
      <c r="AK47" s="36">
        <f t="shared" si="7"/>
        <v>0</v>
      </c>
      <c r="AL47" s="21">
        <f t="shared" si="8"/>
        <v>0</v>
      </c>
      <c r="AM47" s="21">
        <f t="shared" si="9"/>
        <v>0</v>
      </c>
      <c r="AN47" s="21">
        <f t="shared" si="10"/>
        <v>0</v>
      </c>
      <c r="AO47" s="21">
        <f t="shared" si="11"/>
        <v>0</v>
      </c>
      <c r="AP47" s="21">
        <f t="shared" si="12"/>
        <v>0</v>
      </c>
      <c r="AQ47" s="21">
        <f t="shared" si="13"/>
        <v>0</v>
      </c>
      <c r="AR47" s="21">
        <f t="shared" si="14"/>
        <v>0</v>
      </c>
      <c r="AS47" s="21">
        <f t="shared" si="15"/>
        <v>0</v>
      </c>
      <c r="AT47" s="21">
        <f t="shared" si="16"/>
        <v>0</v>
      </c>
      <c r="AU47" s="21">
        <f t="shared" si="17"/>
        <v>0</v>
      </c>
      <c r="AV47" s="21">
        <f t="shared" si="18"/>
        <v>0</v>
      </c>
      <c r="AW47" s="21">
        <f t="shared" si="19"/>
        <v>0</v>
      </c>
      <c r="AX47" s="21">
        <f t="shared" si="20"/>
        <v>0</v>
      </c>
      <c r="AY47" s="21">
        <f t="shared" si="21"/>
        <v>0</v>
      </c>
      <c r="AZ47" s="21">
        <f t="shared" si="22"/>
        <v>0</v>
      </c>
      <c r="BA47" s="21">
        <f t="shared" si="23"/>
        <v>0</v>
      </c>
      <c r="BB47" s="21">
        <f t="shared" si="24"/>
        <v>0</v>
      </c>
      <c r="BC47" s="21">
        <f t="shared" si="25"/>
        <v>0</v>
      </c>
      <c r="BD47" s="21">
        <f t="shared" si="26"/>
        <v>0</v>
      </c>
      <c r="BE47" s="21">
        <f t="shared" si="27"/>
        <v>0</v>
      </c>
      <c r="BF47" s="21">
        <f t="shared" si="28"/>
        <v>0</v>
      </c>
      <c r="BG47" s="21">
        <f t="shared" si="29"/>
        <v>0</v>
      </c>
      <c r="BH47" s="21">
        <f t="shared" si="30"/>
        <v>0</v>
      </c>
    </row>
    <row r="48" spans="1:60" ht="63.95" customHeight="1">
      <c r="A48" s="245"/>
      <c r="B48" s="97"/>
      <c r="C48" s="98"/>
      <c r="D48" s="99"/>
      <c r="E48" s="100"/>
      <c r="F48" s="100"/>
      <c r="G48" s="100"/>
      <c r="H48" s="101"/>
      <c r="I48" s="102"/>
      <c r="J48" s="103"/>
      <c r="K48" s="103"/>
      <c r="L48" s="103"/>
      <c r="M48" s="103"/>
      <c r="N48" s="99"/>
      <c r="O48" s="99"/>
      <c r="P48" s="100"/>
      <c r="Q48" s="100"/>
      <c r="R48" s="104"/>
      <c r="S48" s="31" t="str">
        <f t="shared" si="31"/>
        <v/>
      </c>
      <c r="T48" s="105"/>
      <c r="U48" s="101"/>
      <c r="V48" s="107"/>
      <c r="W48" s="169"/>
      <c r="X48" s="170"/>
      <c r="Y48" s="68"/>
      <c r="Z48" s="190">
        <f t="shared" si="0"/>
        <v>1.0165720071704217E-3</v>
      </c>
      <c r="AA48" s="208" t="b">
        <f t="shared" si="1"/>
        <v>0</v>
      </c>
      <c r="AB48" s="20">
        <f t="shared" si="32"/>
        <v>0</v>
      </c>
      <c r="AC48" s="67" t="b">
        <f t="shared" si="33"/>
        <v>1</v>
      </c>
      <c r="AD48" s="200">
        <f t="shared" si="34"/>
        <v>1</v>
      </c>
      <c r="AE48" s="180">
        <f t="shared" si="2"/>
        <v>1</v>
      </c>
      <c r="AF48" s="180">
        <f t="shared" si="3"/>
        <v>0</v>
      </c>
      <c r="AG48" s="180">
        <f t="shared" si="4"/>
        <v>0</v>
      </c>
      <c r="AH48" s="180">
        <f t="shared" si="5"/>
        <v>0</v>
      </c>
      <c r="AI48" s="214" t="str">
        <f t="shared" si="6"/>
        <v/>
      </c>
      <c r="AK48" s="36">
        <f t="shared" si="7"/>
        <v>0</v>
      </c>
      <c r="AL48" s="21">
        <f t="shared" si="8"/>
        <v>0</v>
      </c>
      <c r="AM48" s="21">
        <f t="shared" si="9"/>
        <v>0</v>
      </c>
      <c r="AN48" s="21">
        <f t="shared" si="10"/>
        <v>0</v>
      </c>
      <c r="AO48" s="21">
        <f t="shared" si="11"/>
        <v>0</v>
      </c>
      <c r="AP48" s="21">
        <f t="shared" si="12"/>
        <v>0</v>
      </c>
      <c r="AQ48" s="21">
        <f t="shared" si="13"/>
        <v>0</v>
      </c>
      <c r="AR48" s="21">
        <f t="shared" si="14"/>
        <v>0</v>
      </c>
      <c r="AS48" s="21">
        <f t="shared" si="15"/>
        <v>0</v>
      </c>
      <c r="AT48" s="21">
        <f t="shared" si="16"/>
        <v>0</v>
      </c>
      <c r="AU48" s="21">
        <f t="shared" si="17"/>
        <v>0</v>
      </c>
      <c r="AV48" s="21">
        <f t="shared" si="18"/>
        <v>0</v>
      </c>
      <c r="AW48" s="21">
        <f t="shared" si="19"/>
        <v>0</v>
      </c>
      <c r="AX48" s="21">
        <f t="shared" si="20"/>
        <v>0</v>
      </c>
      <c r="AY48" s="21">
        <f t="shared" si="21"/>
        <v>0</v>
      </c>
      <c r="AZ48" s="21">
        <f t="shared" si="22"/>
        <v>0</v>
      </c>
      <c r="BA48" s="21">
        <f t="shared" si="23"/>
        <v>0</v>
      </c>
      <c r="BB48" s="21">
        <f t="shared" si="24"/>
        <v>0</v>
      </c>
      <c r="BC48" s="21">
        <f t="shared" si="25"/>
        <v>0</v>
      </c>
      <c r="BD48" s="21">
        <f t="shared" si="26"/>
        <v>0</v>
      </c>
      <c r="BE48" s="21">
        <f t="shared" si="27"/>
        <v>0</v>
      </c>
      <c r="BF48" s="21">
        <f t="shared" si="28"/>
        <v>0</v>
      </c>
      <c r="BG48" s="21">
        <f t="shared" si="29"/>
        <v>0</v>
      </c>
      <c r="BH48" s="21">
        <f t="shared" si="30"/>
        <v>0</v>
      </c>
    </row>
    <row r="49" spans="1:60" ht="63.95" customHeight="1">
      <c r="A49" s="245"/>
      <c r="B49" s="97"/>
      <c r="C49" s="98"/>
      <c r="D49" s="99"/>
      <c r="E49" s="100"/>
      <c r="F49" s="100"/>
      <c r="G49" s="100"/>
      <c r="H49" s="101"/>
      <c r="I49" s="102"/>
      <c r="J49" s="103"/>
      <c r="K49" s="103"/>
      <c r="L49" s="103"/>
      <c r="M49" s="103"/>
      <c r="N49" s="99"/>
      <c r="O49" s="99"/>
      <c r="P49" s="100"/>
      <c r="Q49" s="100"/>
      <c r="R49" s="104"/>
      <c r="S49" s="31" t="str">
        <f t="shared" si="31"/>
        <v/>
      </c>
      <c r="T49" s="105"/>
      <c r="U49" s="101"/>
      <c r="V49" s="107"/>
      <c r="W49" s="169"/>
      <c r="X49" s="170"/>
      <c r="Y49" s="68"/>
      <c r="Z49" s="190">
        <f t="shared" si="0"/>
        <v>1.0165720071704217E-3</v>
      </c>
      <c r="AA49" s="208" t="b">
        <f t="shared" si="1"/>
        <v>0</v>
      </c>
      <c r="AB49" s="20">
        <f t="shared" si="32"/>
        <v>0</v>
      </c>
      <c r="AC49" s="67" t="b">
        <f t="shared" si="33"/>
        <v>1</v>
      </c>
      <c r="AD49" s="200">
        <f t="shared" si="34"/>
        <v>1</v>
      </c>
      <c r="AE49" s="180">
        <f t="shared" si="2"/>
        <v>1</v>
      </c>
      <c r="AF49" s="180">
        <f t="shared" si="3"/>
        <v>0</v>
      </c>
      <c r="AG49" s="180">
        <f t="shared" si="4"/>
        <v>0</v>
      </c>
      <c r="AH49" s="180">
        <f t="shared" si="5"/>
        <v>0</v>
      </c>
      <c r="AI49" s="214" t="str">
        <f t="shared" si="6"/>
        <v/>
      </c>
      <c r="AK49" s="36">
        <f t="shared" si="7"/>
        <v>0</v>
      </c>
      <c r="AL49" s="21">
        <f t="shared" si="8"/>
        <v>0</v>
      </c>
      <c r="AM49" s="21">
        <f t="shared" si="9"/>
        <v>0</v>
      </c>
      <c r="AN49" s="21">
        <f t="shared" si="10"/>
        <v>0</v>
      </c>
      <c r="AO49" s="21">
        <f t="shared" si="11"/>
        <v>0</v>
      </c>
      <c r="AP49" s="21">
        <f t="shared" si="12"/>
        <v>0</v>
      </c>
      <c r="AQ49" s="21">
        <f t="shared" si="13"/>
        <v>0</v>
      </c>
      <c r="AR49" s="21">
        <f t="shared" si="14"/>
        <v>0</v>
      </c>
      <c r="AS49" s="21">
        <f t="shared" si="15"/>
        <v>0</v>
      </c>
      <c r="AT49" s="21">
        <f t="shared" si="16"/>
        <v>0</v>
      </c>
      <c r="AU49" s="21">
        <f t="shared" si="17"/>
        <v>0</v>
      </c>
      <c r="AV49" s="21">
        <f t="shared" si="18"/>
        <v>0</v>
      </c>
      <c r="AW49" s="21">
        <f t="shared" si="19"/>
        <v>0</v>
      </c>
      <c r="AX49" s="21">
        <f t="shared" si="20"/>
        <v>0</v>
      </c>
      <c r="AY49" s="21">
        <f t="shared" si="21"/>
        <v>0</v>
      </c>
      <c r="AZ49" s="21">
        <f t="shared" si="22"/>
        <v>0</v>
      </c>
      <c r="BA49" s="21">
        <f t="shared" si="23"/>
        <v>0</v>
      </c>
      <c r="BB49" s="21">
        <f t="shared" si="24"/>
        <v>0</v>
      </c>
      <c r="BC49" s="21">
        <f t="shared" si="25"/>
        <v>0</v>
      </c>
      <c r="BD49" s="21">
        <f t="shared" si="26"/>
        <v>0</v>
      </c>
      <c r="BE49" s="21">
        <f t="shared" si="27"/>
        <v>0</v>
      </c>
      <c r="BF49" s="21">
        <f t="shared" si="28"/>
        <v>0</v>
      </c>
      <c r="BG49" s="21">
        <f t="shared" si="29"/>
        <v>0</v>
      </c>
      <c r="BH49" s="21">
        <f t="shared" si="30"/>
        <v>0</v>
      </c>
    </row>
    <row r="50" spans="1:60" ht="63.95" customHeight="1">
      <c r="A50" s="245"/>
      <c r="B50" s="97"/>
      <c r="C50" s="98"/>
      <c r="D50" s="99"/>
      <c r="E50" s="100"/>
      <c r="F50" s="100"/>
      <c r="G50" s="100"/>
      <c r="H50" s="101"/>
      <c r="I50" s="102"/>
      <c r="J50" s="103"/>
      <c r="K50" s="103"/>
      <c r="L50" s="103"/>
      <c r="M50" s="103"/>
      <c r="N50" s="99"/>
      <c r="O50" s="99"/>
      <c r="P50" s="100"/>
      <c r="Q50" s="100"/>
      <c r="R50" s="104"/>
      <c r="S50" s="31" t="str">
        <f t="shared" si="31"/>
        <v/>
      </c>
      <c r="T50" s="105"/>
      <c r="U50" s="101"/>
      <c r="V50" s="107"/>
      <c r="W50" s="169"/>
      <c r="X50" s="170"/>
      <c r="Y50" s="68"/>
      <c r="Z50" s="190">
        <f t="shared" si="0"/>
        <v>1.0165720071704217E-3</v>
      </c>
      <c r="AA50" s="208" t="b">
        <f t="shared" si="1"/>
        <v>0</v>
      </c>
      <c r="AB50" s="20">
        <f t="shared" si="32"/>
        <v>0</v>
      </c>
      <c r="AC50" s="67" t="b">
        <f t="shared" si="33"/>
        <v>1</v>
      </c>
      <c r="AD50" s="200">
        <f t="shared" si="34"/>
        <v>1</v>
      </c>
      <c r="AE50" s="180">
        <f t="shared" si="2"/>
        <v>1</v>
      </c>
      <c r="AF50" s="180">
        <f t="shared" si="3"/>
        <v>0</v>
      </c>
      <c r="AG50" s="180">
        <f t="shared" si="4"/>
        <v>0</v>
      </c>
      <c r="AH50" s="180">
        <f t="shared" si="5"/>
        <v>0</v>
      </c>
      <c r="AI50" s="214" t="str">
        <f t="shared" si="6"/>
        <v/>
      </c>
      <c r="AK50" s="36">
        <f t="shared" si="7"/>
        <v>0</v>
      </c>
      <c r="AL50" s="21">
        <f t="shared" si="8"/>
        <v>0</v>
      </c>
      <c r="AM50" s="21">
        <f t="shared" si="9"/>
        <v>0</v>
      </c>
      <c r="AN50" s="21">
        <f t="shared" si="10"/>
        <v>0</v>
      </c>
      <c r="AO50" s="21">
        <f t="shared" si="11"/>
        <v>0</v>
      </c>
      <c r="AP50" s="21">
        <f t="shared" si="12"/>
        <v>0</v>
      </c>
      <c r="AQ50" s="21">
        <f t="shared" si="13"/>
        <v>0</v>
      </c>
      <c r="AR50" s="21">
        <f t="shared" si="14"/>
        <v>0</v>
      </c>
      <c r="AS50" s="21">
        <f t="shared" si="15"/>
        <v>0</v>
      </c>
      <c r="AT50" s="21">
        <f t="shared" si="16"/>
        <v>0</v>
      </c>
      <c r="AU50" s="21">
        <f t="shared" si="17"/>
        <v>0</v>
      </c>
      <c r="AV50" s="21">
        <f t="shared" si="18"/>
        <v>0</v>
      </c>
      <c r="AW50" s="21">
        <f t="shared" si="19"/>
        <v>0</v>
      </c>
      <c r="AX50" s="21">
        <f t="shared" si="20"/>
        <v>0</v>
      </c>
      <c r="AY50" s="21">
        <f t="shared" si="21"/>
        <v>0</v>
      </c>
      <c r="AZ50" s="21">
        <f t="shared" si="22"/>
        <v>0</v>
      </c>
      <c r="BA50" s="21">
        <f t="shared" si="23"/>
        <v>0</v>
      </c>
      <c r="BB50" s="21">
        <f t="shared" si="24"/>
        <v>0</v>
      </c>
      <c r="BC50" s="21">
        <f t="shared" si="25"/>
        <v>0</v>
      </c>
      <c r="BD50" s="21">
        <f t="shared" si="26"/>
        <v>0</v>
      </c>
      <c r="BE50" s="21">
        <f t="shared" si="27"/>
        <v>0</v>
      </c>
      <c r="BF50" s="21">
        <f t="shared" si="28"/>
        <v>0</v>
      </c>
      <c r="BG50" s="21">
        <f t="shared" si="29"/>
        <v>0</v>
      </c>
      <c r="BH50" s="21">
        <f t="shared" si="30"/>
        <v>0</v>
      </c>
    </row>
    <row r="51" spans="1:60" ht="63.95" customHeight="1">
      <c r="A51" s="245"/>
      <c r="B51" s="97"/>
      <c r="C51" s="98"/>
      <c r="D51" s="99"/>
      <c r="E51" s="100"/>
      <c r="F51" s="100"/>
      <c r="G51" s="100"/>
      <c r="H51" s="101"/>
      <c r="I51" s="102"/>
      <c r="J51" s="103"/>
      <c r="K51" s="103"/>
      <c r="L51" s="103"/>
      <c r="M51" s="103"/>
      <c r="N51" s="99"/>
      <c r="O51" s="99"/>
      <c r="P51" s="100"/>
      <c r="Q51" s="100"/>
      <c r="R51" s="104"/>
      <c r="S51" s="31" t="str">
        <f t="shared" si="31"/>
        <v/>
      </c>
      <c r="T51" s="105"/>
      <c r="U51" s="101"/>
      <c r="V51" s="107"/>
      <c r="W51" s="169"/>
      <c r="X51" s="170"/>
      <c r="Y51" s="68"/>
      <c r="Z51" s="190">
        <f t="shared" si="0"/>
        <v>1.0165720071704217E-3</v>
      </c>
      <c r="AA51" s="208" t="b">
        <f t="shared" si="1"/>
        <v>0</v>
      </c>
      <c r="AB51" s="20">
        <f t="shared" si="32"/>
        <v>0</v>
      </c>
      <c r="AC51" s="67" t="b">
        <f t="shared" si="33"/>
        <v>1</v>
      </c>
      <c r="AD51" s="200">
        <f t="shared" si="34"/>
        <v>1</v>
      </c>
      <c r="AE51" s="180">
        <f t="shared" si="2"/>
        <v>1</v>
      </c>
      <c r="AF51" s="180">
        <f t="shared" si="3"/>
        <v>0</v>
      </c>
      <c r="AG51" s="180">
        <f t="shared" si="4"/>
        <v>0</v>
      </c>
      <c r="AH51" s="180">
        <f t="shared" si="5"/>
        <v>0</v>
      </c>
      <c r="AI51" s="214" t="str">
        <f t="shared" si="6"/>
        <v/>
      </c>
      <c r="AK51" s="36">
        <f t="shared" si="7"/>
        <v>0</v>
      </c>
      <c r="AL51" s="21">
        <f t="shared" si="8"/>
        <v>0</v>
      </c>
      <c r="AM51" s="21">
        <f t="shared" si="9"/>
        <v>0</v>
      </c>
      <c r="AN51" s="21">
        <f t="shared" si="10"/>
        <v>0</v>
      </c>
      <c r="AO51" s="21">
        <f t="shared" si="11"/>
        <v>0</v>
      </c>
      <c r="AP51" s="21">
        <f t="shared" si="12"/>
        <v>0</v>
      </c>
      <c r="AQ51" s="21">
        <f t="shared" si="13"/>
        <v>0</v>
      </c>
      <c r="AR51" s="21">
        <f t="shared" si="14"/>
        <v>0</v>
      </c>
      <c r="AS51" s="21">
        <f t="shared" si="15"/>
        <v>0</v>
      </c>
      <c r="AT51" s="21">
        <f t="shared" si="16"/>
        <v>0</v>
      </c>
      <c r="AU51" s="21">
        <f t="shared" si="17"/>
        <v>0</v>
      </c>
      <c r="AV51" s="21">
        <f t="shared" si="18"/>
        <v>0</v>
      </c>
      <c r="AW51" s="21">
        <f t="shared" si="19"/>
        <v>0</v>
      </c>
      <c r="AX51" s="21">
        <f t="shared" si="20"/>
        <v>0</v>
      </c>
      <c r="AY51" s="21">
        <f t="shared" si="21"/>
        <v>0</v>
      </c>
      <c r="AZ51" s="21">
        <f t="shared" si="22"/>
        <v>0</v>
      </c>
      <c r="BA51" s="21">
        <f t="shared" si="23"/>
        <v>0</v>
      </c>
      <c r="BB51" s="21">
        <f t="shared" si="24"/>
        <v>0</v>
      </c>
      <c r="BC51" s="21">
        <f t="shared" si="25"/>
        <v>0</v>
      </c>
      <c r="BD51" s="21">
        <f t="shared" si="26"/>
        <v>0</v>
      </c>
      <c r="BE51" s="21">
        <f t="shared" si="27"/>
        <v>0</v>
      </c>
      <c r="BF51" s="21">
        <f t="shared" si="28"/>
        <v>0</v>
      </c>
      <c r="BG51" s="21">
        <f t="shared" si="29"/>
        <v>0</v>
      </c>
      <c r="BH51" s="21">
        <f t="shared" si="30"/>
        <v>0</v>
      </c>
    </row>
    <row r="52" spans="1:60" ht="63.95" customHeight="1">
      <c r="A52" s="245"/>
      <c r="B52" s="97"/>
      <c r="C52" s="98"/>
      <c r="D52" s="99"/>
      <c r="E52" s="100"/>
      <c r="F52" s="100"/>
      <c r="G52" s="100"/>
      <c r="H52" s="101"/>
      <c r="I52" s="102"/>
      <c r="J52" s="103"/>
      <c r="K52" s="103"/>
      <c r="L52" s="103"/>
      <c r="M52" s="103"/>
      <c r="N52" s="99"/>
      <c r="O52" s="99"/>
      <c r="P52" s="100"/>
      <c r="Q52" s="100"/>
      <c r="R52" s="104"/>
      <c r="S52" s="31" t="str">
        <f t="shared" si="31"/>
        <v/>
      </c>
      <c r="T52" s="105"/>
      <c r="U52" s="101"/>
      <c r="V52" s="107"/>
      <c r="W52" s="169"/>
      <c r="X52" s="170"/>
      <c r="Y52" s="68"/>
      <c r="Z52" s="190">
        <f t="shared" si="0"/>
        <v>1.0165720071704217E-3</v>
      </c>
      <c r="AA52" s="208" t="b">
        <f t="shared" si="1"/>
        <v>0</v>
      </c>
      <c r="AB52" s="20">
        <f t="shared" si="32"/>
        <v>0</v>
      </c>
      <c r="AC52" s="67" t="b">
        <f t="shared" si="33"/>
        <v>1</v>
      </c>
      <c r="AD52" s="200">
        <f t="shared" si="34"/>
        <v>1</v>
      </c>
      <c r="AE52" s="180">
        <f t="shared" si="2"/>
        <v>1</v>
      </c>
      <c r="AF52" s="180">
        <f t="shared" si="3"/>
        <v>0</v>
      </c>
      <c r="AG52" s="180">
        <f t="shared" si="4"/>
        <v>0</v>
      </c>
      <c r="AH52" s="180">
        <f t="shared" si="5"/>
        <v>0</v>
      </c>
      <c r="AI52" s="214" t="str">
        <f t="shared" si="6"/>
        <v/>
      </c>
      <c r="AK52" s="36">
        <f t="shared" si="7"/>
        <v>0</v>
      </c>
      <c r="AL52" s="21">
        <f t="shared" si="8"/>
        <v>0</v>
      </c>
      <c r="AM52" s="21">
        <f t="shared" si="9"/>
        <v>0</v>
      </c>
      <c r="AN52" s="21">
        <f t="shared" si="10"/>
        <v>0</v>
      </c>
      <c r="AO52" s="21">
        <f t="shared" si="11"/>
        <v>0</v>
      </c>
      <c r="AP52" s="21">
        <f t="shared" si="12"/>
        <v>0</v>
      </c>
      <c r="AQ52" s="21">
        <f t="shared" si="13"/>
        <v>0</v>
      </c>
      <c r="AR52" s="21">
        <f t="shared" si="14"/>
        <v>0</v>
      </c>
      <c r="AS52" s="21">
        <f t="shared" si="15"/>
        <v>0</v>
      </c>
      <c r="AT52" s="21">
        <f t="shared" si="16"/>
        <v>0</v>
      </c>
      <c r="AU52" s="21">
        <f t="shared" si="17"/>
        <v>0</v>
      </c>
      <c r="AV52" s="21">
        <f t="shared" si="18"/>
        <v>0</v>
      </c>
      <c r="AW52" s="21">
        <f t="shared" si="19"/>
        <v>0</v>
      </c>
      <c r="AX52" s="21">
        <f t="shared" si="20"/>
        <v>0</v>
      </c>
      <c r="AY52" s="21">
        <f t="shared" si="21"/>
        <v>0</v>
      </c>
      <c r="AZ52" s="21">
        <f t="shared" si="22"/>
        <v>0</v>
      </c>
      <c r="BA52" s="21">
        <f t="shared" si="23"/>
        <v>0</v>
      </c>
      <c r="BB52" s="21">
        <f t="shared" si="24"/>
        <v>0</v>
      </c>
      <c r="BC52" s="21">
        <f t="shared" si="25"/>
        <v>0</v>
      </c>
      <c r="BD52" s="21">
        <f t="shared" si="26"/>
        <v>0</v>
      </c>
      <c r="BE52" s="21">
        <f t="shared" si="27"/>
        <v>0</v>
      </c>
      <c r="BF52" s="21">
        <f t="shared" si="28"/>
        <v>0</v>
      </c>
      <c r="BG52" s="21">
        <f t="shared" si="29"/>
        <v>0</v>
      </c>
      <c r="BH52" s="21">
        <f t="shared" si="30"/>
        <v>0</v>
      </c>
    </row>
    <row r="53" spans="1:60" ht="63.95" customHeight="1">
      <c r="A53" s="245"/>
      <c r="B53" s="97"/>
      <c r="C53" s="98"/>
      <c r="D53" s="99"/>
      <c r="E53" s="100"/>
      <c r="F53" s="100"/>
      <c r="G53" s="100"/>
      <c r="H53" s="101"/>
      <c r="I53" s="102"/>
      <c r="J53" s="103"/>
      <c r="K53" s="103"/>
      <c r="L53" s="103"/>
      <c r="M53" s="103"/>
      <c r="N53" s="99"/>
      <c r="O53" s="99"/>
      <c r="P53" s="100"/>
      <c r="Q53" s="100"/>
      <c r="R53" s="104"/>
      <c r="S53" s="31" t="str">
        <f t="shared" si="31"/>
        <v/>
      </c>
      <c r="T53" s="105"/>
      <c r="U53" s="101"/>
      <c r="V53" s="107"/>
      <c r="W53" s="169"/>
      <c r="X53" s="170"/>
      <c r="Y53" s="68"/>
      <c r="Z53" s="190">
        <f t="shared" si="0"/>
        <v>1.0165720071704217E-3</v>
      </c>
      <c r="AA53" s="208" t="b">
        <f t="shared" si="1"/>
        <v>0</v>
      </c>
      <c r="AB53" s="20">
        <f t="shared" si="32"/>
        <v>0</v>
      </c>
      <c r="AC53" s="67" t="b">
        <f t="shared" si="33"/>
        <v>1</v>
      </c>
      <c r="AD53" s="200">
        <f t="shared" si="34"/>
        <v>1</v>
      </c>
      <c r="AE53" s="180">
        <f t="shared" si="2"/>
        <v>1</v>
      </c>
      <c r="AF53" s="180">
        <f t="shared" si="3"/>
        <v>0</v>
      </c>
      <c r="AG53" s="180">
        <f t="shared" si="4"/>
        <v>0</v>
      </c>
      <c r="AH53" s="180">
        <f t="shared" si="5"/>
        <v>0</v>
      </c>
      <c r="AI53" s="214" t="str">
        <f t="shared" si="6"/>
        <v/>
      </c>
      <c r="AK53" s="36">
        <f t="shared" si="7"/>
        <v>0</v>
      </c>
      <c r="AL53" s="21">
        <f t="shared" si="8"/>
        <v>0</v>
      </c>
      <c r="AM53" s="21">
        <f t="shared" si="9"/>
        <v>0</v>
      </c>
      <c r="AN53" s="21">
        <f t="shared" si="10"/>
        <v>0</v>
      </c>
      <c r="AO53" s="21">
        <f t="shared" si="11"/>
        <v>0</v>
      </c>
      <c r="AP53" s="21">
        <f t="shared" si="12"/>
        <v>0</v>
      </c>
      <c r="AQ53" s="21">
        <f t="shared" si="13"/>
        <v>0</v>
      </c>
      <c r="AR53" s="21">
        <f t="shared" si="14"/>
        <v>0</v>
      </c>
      <c r="AS53" s="21">
        <f t="shared" si="15"/>
        <v>0</v>
      </c>
      <c r="AT53" s="21">
        <f t="shared" si="16"/>
        <v>0</v>
      </c>
      <c r="AU53" s="21">
        <f t="shared" si="17"/>
        <v>0</v>
      </c>
      <c r="AV53" s="21">
        <f t="shared" si="18"/>
        <v>0</v>
      </c>
      <c r="AW53" s="21">
        <f t="shared" si="19"/>
        <v>0</v>
      </c>
      <c r="AX53" s="21">
        <f t="shared" si="20"/>
        <v>0</v>
      </c>
      <c r="AY53" s="21">
        <f t="shared" si="21"/>
        <v>0</v>
      </c>
      <c r="AZ53" s="21">
        <f t="shared" si="22"/>
        <v>0</v>
      </c>
      <c r="BA53" s="21">
        <f t="shared" si="23"/>
        <v>0</v>
      </c>
      <c r="BB53" s="21">
        <f t="shared" si="24"/>
        <v>0</v>
      </c>
      <c r="BC53" s="21">
        <f t="shared" si="25"/>
        <v>0</v>
      </c>
      <c r="BD53" s="21">
        <f t="shared" si="26"/>
        <v>0</v>
      </c>
      <c r="BE53" s="21">
        <f t="shared" si="27"/>
        <v>0</v>
      </c>
      <c r="BF53" s="21">
        <f t="shared" si="28"/>
        <v>0</v>
      </c>
      <c r="BG53" s="21">
        <f t="shared" si="29"/>
        <v>0</v>
      </c>
      <c r="BH53" s="21">
        <f t="shared" si="30"/>
        <v>0</v>
      </c>
    </row>
    <row r="54" spans="1:60" ht="63.95" customHeight="1">
      <c r="A54" s="245"/>
      <c r="B54" s="97"/>
      <c r="C54" s="98"/>
      <c r="D54" s="99"/>
      <c r="E54" s="100"/>
      <c r="F54" s="100"/>
      <c r="G54" s="100"/>
      <c r="H54" s="101"/>
      <c r="I54" s="102"/>
      <c r="J54" s="103"/>
      <c r="K54" s="103"/>
      <c r="L54" s="103"/>
      <c r="M54" s="103"/>
      <c r="N54" s="99"/>
      <c r="O54" s="99"/>
      <c r="P54" s="100"/>
      <c r="Q54" s="100"/>
      <c r="R54" s="104"/>
      <c r="S54" s="31" t="str">
        <f t="shared" si="31"/>
        <v/>
      </c>
      <c r="T54" s="105"/>
      <c r="U54" s="101"/>
      <c r="V54" s="107"/>
      <c r="W54" s="169"/>
      <c r="X54" s="170"/>
      <c r="Y54" s="68"/>
      <c r="Z54" s="190">
        <f t="shared" si="0"/>
        <v>1.0165720071704217E-3</v>
      </c>
      <c r="AA54" s="208" t="b">
        <f t="shared" si="1"/>
        <v>0</v>
      </c>
      <c r="AB54" s="20">
        <f t="shared" si="32"/>
        <v>0</v>
      </c>
      <c r="AC54" s="67" t="b">
        <f t="shared" si="33"/>
        <v>1</v>
      </c>
      <c r="AD54" s="200">
        <f t="shared" si="34"/>
        <v>1</v>
      </c>
      <c r="AE54" s="180">
        <f t="shared" si="2"/>
        <v>1</v>
      </c>
      <c r="AF54" s="180">
        <f t="shared" si="3"/>
        <v>0</v>
      </c>
      <c r="AG54" s="180">
        <f t="shared" si="4"/>
        <v>0</v>
      </c>
      <c r="AH54" s="180">
        <f t="shared" si="5"/>
        <v>0</v>
      </c>
      <c r="AI54" s="214" t="str">
        <f t="shared" si="6"/>
        <v/>
      </c>
      <c r="AK54" s="36">
        <f t="shared" si="7"/>
        <v>0</v>
      </c>
      <c r="AL54" s="21">
        <f t="shared" si="8"/>
        <v>0</v>
      </c>
      <c r="AM54" s="21">
        <f t="shared" si="9"/>
        <v>0</v>
      </c>
      <c r="AN54" s="21">
        <f t="shared" si="10"/>
        <v>0</v>
      </c>
      <c r="AO54" s="21">
        <f t="shared" si="11"/>
        <v>0</v>
      </c>
      <c r="AP54" s="21">
        <f t="shared" si="12"/>
        <v>0</v>
      </c>
      <c r="AQ54" s="21">
        <f t="shared" si="13"/>
        <v>0</v>
      </c>
      <c r="AR54" s="21">
        <f t="shared" si="14"/>
        <v>0</v>
      </c>
      <c r="AS54" s="21">
        <f t="shared" si="15"/>
        <v>0</v>
      </c>
      <c r="AT54" s="21">
        <f t="shared" si="16"/>
        <v>0</v>
      </c>
      <c r="AU54" s="21">
        <f t="shared" si="17"/>
        <v>0</v>
      </c>
      <c r="AV54" s="21">
        <f t="shared" si="18"/>
        <v>0</v>
      </c>
      <c r="AW54" s="21">
        <f t="shared" si="19"/>
        <v>0</v>
      </c>
      <c r="AX54" s="21">
        <f t="shared" si="20"/>
        <v>0</v>
      </c>
      <c r="AY54" s="21">
        <f t="shared" si="21"/>
        <v>0</v>
      </c>
      <c r="AZ54" s="21">
        <f t="shared" si="22"/>
        <v>0</v>
      </c>
      <c r="BA54" s="21">
        <f t="shared" si="23"/>
        <v>0</v>
      </c>
      <c r="BB54" s="21">
        <f t="shared" si="24"/>
        <v>0</v>
      </c>
      <c r="BC54" s="21">
        <f t="shared" si="25"/>
        <v>0</v>
      </c>
      <c r="BD54" s="21">
        <f t="shared" si="26"/>
        <v>0</v>
      </c>
      <c r="BE54" s="21">
        <f t="shared" si="27"/>
        <v>0</v>
      </c>
      <c r="BF54" s="21">
        <f t="shared" si="28"/>
        <v>0</v>
      </c>
      <c r="BG54" s="21">
        <f t="shared" si="29"/>
        <v>0</v>
      </c>
      <c r="BH54" s="21">
        <f t="shared" si="30"/>
        <v>0</v>
      </c>
    </row>
    <row r="55" spans="1:60" ht="63.95" customHeight="1">
      <c r="A55" s="245"/>
      <c r="B55" s="97"/>
      <c r="C55" s="98"/>
      <c r="D55" s="99"/>
      <c r="E55" s="100"/>
      <c r="F55" s="100"/>
      <c r="G55" s="100"/>
      <c r="H55" s="101"/>
      <c r="I55" s="102"/>
      <c r="J55" s="103"/>
      <c r="K55" s="103"/>
      <c r="L55" s="103"/>
      <c r="M55" s="103"/>
      <c r="N55" s="99"/>
      <c r="O55" s="99"/>
      <c r="P55" s="100"/>
      <c r="Q55" s="100"/>
      <c r="R55" s="104"/>
      <c r="S55" s="31" t="str">
        <f t="shared" si="31"/>
        <v/>
      </c>
      <c r="T55" s="105"/>
      <c r="U55" s="101"/>
      <c r="V55" s="107"/>
      <c r="W55" s="169"/>
      <c r="X55" s="170"/>
      <c r="Y55" s="68"/>
      <c r="Z55" s="190">
        <f t="shared" si="0"/>
        <v>1.0165720071704217E-3</v>
      </c>
      <c r="AA55" s="208" t="b">
        <f t="shared" si="1"/>
        <v>0</v>
      </c>
      <c r="AB55" s="20">
        <f t="shared" si="32"/>
        <v>0</v>
      </c>
      <c r="AC55" s="67" t="b">
        <f t="shared" si="33"/>
        <v>1</v>
      </c>
      <c r="AD55" s="200">
        <f t="shared" si="34"/>
        <v>1</v>
      </c>
      <c r="AE55" s="180">
        <f t="shared" si="2"/>
        <v>1</v>
      </c>
      <c r="AF55" s="180">
        <f t="shared" si="3"/>
        <v>0</v>
      </c>
      <c r="AG55" s="180">
        <f t="shared" si="4"/>
        <v>0</v>
      </c>
      <c r="AH55" s="180">
        <f t="shared" si="5"/>
        <v>0</v>
      </c>
      <c r="AI55" s="214" t="str">
        <f t="shared" si="6"/>
        <v/>
      </c>
      <c r="AK55" s="36">
        <f t="shared" si="7"/>
        <v>0</v>
      </c>
      <c r="AL55" s="21">
        <f t="shared" si="8"/>
        <v>0</v>
      </c>
      <c r="AM55" s="21">
        <f t="shared" si="9"/>
        <v>0</v>
      </c>
      <c r="AN55" s="21">
        <f t="shared" si="10"/>
        <v>0</v>
      </c>
      <c r="AO55" s="21">
        <f t="shared" si="11"/>
        <v>0</v>
      </c>
      <c r="AP55" s="21">
        <f t="shared" si="12"/>
        <v>0</v>
      </c>
      <c r="AQ55" s="21">
        <f t="shared" si="13"/>
        <v>0</v>
      </c>
      <c r="AR55" s="21">
        <f t="shared" si="14"/>
        <v>0</v>
      </c>
      <c r="AS55" s="21">
        <f t="shared" si="15"/>
        <v>0</v>
      </c>
      <c r="AT55" s="21">
        <f t="shared" si="16"/>
        <v>0</v>
      </c>
      <c r="AU55" s="21">
        <f t="shared" si="17"/>
        <v>0</v>
      </c>
      <c r="AV55" s="21">
        <f t="shared" si="18"/>
        <v>0</v>
      </c>
      <c r="AW55" s="21">
        <f t="shared" si="19"/>
        <v>0</v>
      </c>
      <c r="AX55" s="21">
        <f t="shared" si="20"/>
        <v>0</v>
      </c>
      <c r="AY55" s="21">
        <f t="shared" si="21"/>
        <v>0</v>
      </c>
      <c r="AZ55" s="21">
        <f t="shared" si="22"/>
        <v>0</v>
      </c>
      <c r="BA55" s="21">
        <f t="shared" si="23"/>
        <v>0</v>
      </c>
      <c r="BB55" s="21">
        <f t="shared" si="24"/>
        <v>0</v>
      </c>
      <c r="BC55" s="21">
        <f t="shared" si="25"/>
        <v>0</v>
      </c>
      <c r="BD55" s="21">
        <f t="shared" si="26"/>
        <v>0</v>
      </c>
      <c r="BE55" s="21">
        <f t="shared" si="27"/>
        <v>0</v>
      </c>
      <c r="BF55" s="21">
        <f t="shared" si="28"/>
        <v>0</v>
      </c>
      <c r="BG55" s="21">
        <f t="shared" si="29"/>
        <v>0</v>
      </c>
      <c r="BH55" s="21">
        <f t="shared" si="30"/>
        <v>0</v>
      </c>
    </row>
    <row r="56" spans="1:60" ht="63.95" customHeight="1">
      <c r="A56" s="245"/>
      <c r="B56" s="97"/>
      <c r="C56" s="98"/>
      <c r="D56" s="99"/>
      <c r="E56" s="100"/>
      <c r="F56" s="100"/>
      <c r="G56" s="100"/>
      <c r="H56" s="101"/>
      <c r="I56" s="102"/>
      <c r="J56" s="103"/>
      <c r="K56" s="103"/>
      <c r="L56" s="103"/>
      <c r="M56" s="103"/>
      <c r="N56" s="99"/>
      <c r="O56" s="99"/>
      <c r="P56" s="100"/>
      <c r="Q56" s="100"/>
      <c r="R56" s="104"/>
      <c r="S56" s="31" t="str">
        <f t="shared" si="31"/>
        <v/>
      </c>
      <c r="T56" s="105"/>
      <c r="U56" s="101"/>
      <c r="V56" s="107"/>
      <c r="W56" s="169"/>
      <c r="X56" s="170"/>
      <c r="Y56" s="68"/>
      <c r="Z56" s="190">
        <f t="shared" si="0"/>
        <v>1.0165720071704217E-3</v>
      </c>
      <c r="AA56" s="208" t="b">
        <f t="shared" si="1"/>
        <v>0</v>
      </c>
      <c r="AB56" s="20">
        <f t="shared" si="32"/>
        <v>0</v>
      </c>
      <c r="AC56" s="67" t="b">
        <f t="shared" si="33"/>
        <v>1</v>
      </c>
      <c r="AD56" s="200">
        <f t="shared" si="34"/>
        <v>1</v>
      </c>
      <c r="AE56" s="180">
        <f t="shared" si="2"/>
        <v>1</v>
      </c>
      <c r="AF56" s="180">
        <f t="shared" si="3"/>
        <v>0</v>
      </c>
      <c r="AG56" s="180">
        <f t="shared" si="4"/>
        <v>0</v>
      </c>
      <c r="AH56" s="180">
        <f t="shared" si="5"/>
        <v>0</v>
      </c>
      <c r="AI56" s="214" t="str">
        <f t="shared" si="6"/>
        <v/>
      </c>
      <c r="AK56" s="36">
        <f t="shared" si="7"/>
        <v>0</v>
      </c>
      <c r="AL56" s="21">
        <f t="shared" si="8"/>
        <v>0</v>
      </c>
      <c r="AM56" s="21">
        <f t="shared" si="9"/>
        <v>0</v>
      </c>
      <c r="AN56" s="21">
        <f t="shared" si="10"/>
        <v>0</v>
      </c>
      <c r="AO56" s="21">
        <f t="shared" si="11"/>
        <v>0</v>
      </c>
      <c r="AP56" s="21">
        <f t="shared" si="12"/>
        <v>0</v>
      </c>
      <c r="AQ56" s="21">
        <f t="shared" si="13"/>
        <v>0</v>
      </c>
      <c r="AR56" s="21">
        <f t="shared" si="14"/>
        <v>0</v>
      </c>
      <c r="AS56" s="21">
        <f t="shared" si="15"/>
        <v>0</v>
      </c>
      <c r="AT56" s="21">
        <f t="shared" si="16"/>
        <v>0</v>
      </c>
      <c r="AU56" s="21">
        <f t="shared" si="17"/>
        <v>0</v>
      </c>
      <c r="AV56" s="21">
        <f t="shared" si="18"/>
        <v>0</v>
      </c>
      <c r="AW56" s="21">
        <f t="shared" si="19"/>
        <v>0</v>
      </c>
      <c r="AX56" s="21">
        <f t="shared" si="20"/>
        <v>0</v>
      </c>
      <c r="AY56" s="21">
        <f t="shared" si="21"/>
        <v>0</v>
      </c>
      <c r="AZ56" s="21">
        <f t="shared" si="22"/>
        <v>0</v>
      </c>
      <c r="BA56" s="21">
        <f t="shared" si="23"/>
        <v>0</v>
      </c>
      <c r="BB56" s="21">
        <f t="shared" si="24"/>
        <v>0</v>
      </c>
      <c r="BC56" s="21">
        <f t="shared" si="25"/>
        <v>0</v>
      </c>
      <c r="BD56" s="21">
        <f t="shared" si="26"/>
        <v>0</v>
      </c>
      <c r="BE56" s="21">
        <f t="shared" si="27"/>
        <v>0</v>
      </c>
      <c r="BF56" s="21">
        <f t="shared" si="28"/>
        <v>0</v>
      </c>
      <c r="BG56" s="21">
        <f t="shared" si="29"/>
        <v>0</v>
      </c>
      <c r="BH56" s="21">
        <f t="shared" si="30"/>
        <v>0</v>
      </c>
    </row>
    <row r="57" spans="1:60" ht="63.95" customHeight="1">
      <c r="A57" s="245"/>
      <c r="B57" s="97"/>
      <c r="C57" s="98"/>
      <c r="D57" s="99"/>
      <c r="E57" s="100"/>
      <c r="F57" s="100"/>
      <c r="G57" s="100"/>
      <c r="H57" s="101"/>
      <c r="I57" s="102"/>
      <c r="J57" s="103"/>
      <c r="K57" s="103"/>
      <c r="L57" s="103"/>
      <c r="M57" s="103"/>
      <c r="N57" s="99"/>
      <c r="O57" s="99"/>
      <c r="P57" s="100"/>
      <c r="Q57" s="100"/>
      <c r="R57" s="104"/>
      <c r="S57" s="31" t="str">
        <f t="shared" si="31"/>
        <v/>
      </c>
      <c r="T57" s="105"/>
      <c r="U57" s="101"/>
      <c r="V57" s="107"/>
      <c r="W57" s="169"/>
      <c r="X57" s="170"/>
      <c r="Y57" s="68"/>
      <c r="Z57" s="190">
        <f t="shared" si="0"/>
        <v>1.0165720071704217E-3</v>
      </c>
      <c r="AA57" s="208" t="b">
        <f t="shared" si="1"/>
        <v>0</v>
      </c>
      <c r="AB57" s="20">
        <f t="shared" si="32"/>
        <v>0</v>
      </c>
      <c r="AC57" s="67" t="b">
        <f t="shared" si="33"/>
        <v>1</v>
      </c>
      <c r="AD57" s="200">
        <f t="shared" si="34"/>
        <v>1</v>
      </c>
      <c r="AE57" s="180">
        <f t="shared" si="2"/>
        <v>1</v>
      </c>
      <c r="AF57" s="180">
        <f t="shared" si="3"/>
        <v>0</v>
      </c>
      <c r="AG57" s="180">
        <f t="shared" si="4"/>
        <v>0</v>
      </c>
      <c r="AH57" s="180">
        <f t="shared" si="5"/>
        <v>0</v>
      </c>
      <c r="AI57" s="214" t="str">
        <f t="shared" si="6"/>
        <v/>
      </c>
      <c r="AK57" s="36">
        <f t="shared" si="7"/>
        <v>0</v>
      </c>
      <c r="AL57" s="21">
        <f t="shared" si="8"/>
        <v>0</v>
      </c>
      <c r="AM57" s="21">
        <f t="shared" si="9"/>
        <v>0</v>
      </c>
      <c r="AN57" s="21">
        <f t="shared" si="10"/>
        <v>0</v>
      </c>
      <c r="AO57" s="21">
        <f t="shared" si="11"/>
        <v>0</v>
      </c>
      <c r="AP57" s="21">
        <f t="shared" si="12"/>
        <v>0</v>
      </c>
      <c r="AQ57" s="21">
        <f t="shared" si="13"/>
        <v>0</v>
      </c>
      <c r="AR57" s="21">
        <f t="shared" si="14"/>
        <v>0</v>
      </c>
      <c r="AS57" s="21">
        <f t="shared" si="15"/>
        <v>0</v>
      </c>
      <c r="AT57" s="21">
        <f t="shared" si="16"/>
        <v>0</v>
      </c>
      <c r="AU57" s="21">
        <f t="shared" si="17"/>
        <v>0</v>
      </c>
      <c r="AV57" s="21">
        <f t="shared" si="18"/>
        <v>0</v>
      </c>
      <c r="AW57" s="21">
        <f t="shared" si="19"/>
        <v>0</v>
      </c>
      <c r="AX57" s="21">
        <f t="shared" si="20"/>
        <v>0</v>
      </c>
      <c r="AY57" s="21">
        <f t="shared" si="21"/>
        <v>0</v>
      </c>
      <c r="AZ57" s="21">
        <f t="shared" si="22"/>
        <v>0</v>
      </c>
      <c r="BA57" s="21">
        <f t="shared" si="23"/>
        <v>0</v>
      </c>
      <c r="BB57" s="21">
        <f t="shared" si="24"/>
        <v>0</v>
      </c>
      <c r="BC57" s="21">
        <f t="shared" si="25"/>
        <v>0</v>
      </c>
      <c r="BD57" s="21">
        <f t="shared" si="26"/>
        <v>0</v>
      </c>
      <c r="BE57" s="21">
        <f t="shared" si="27"/>
        <v>0</v>
      </c>
      <c r="BF57" s="21">
        <f t="shared" si="28"/>
        <v>0</v>
      </c>
      <c r="BG57" s="21">
        <f t="shared" si="29"/>
        <v>0</v>
      </c>
      <c r="BH57" s="21">
        <f t="shared" si="30"/>
        <v>0</v>
      </c>
    </row>
    <row r="58" spans="1:60" ht="63.95" customHeight="1">
      <c r="A58" s="245"/>
      <c r="B58" s="97"/>
      <c r="C58" s="98"/>
      <c r="D58" s="99"/>
      <c r="E58" s="100"/>
      <c r="F58" s="100"/>
      <c r="G58" s="100"/>
      <c r="H58" s="101"/>
      <c r="I58" s="102"/>
      <c r="J58" s="103"/>
      <c r="K58" s="103"/>
      <c r="L58" s="103"/>
      <c r="M58" s="103"/>
      <c r="N58" s="99"/>
      <c r="O58" s="99"/>
      <c r="P58" s="100"/>
      <c r="Q58" s="100"/>
      <c r="R58" s="104"/>
      <c r="S58" s="31" t="str">
        <f t="shared" si="31"/>
        <v/>
      </c>
      <c r="T58" s="105"/>
      <c r="U58" s="101"/>
      <c r="V58" s="107"/>
      <c r="W58" s="169"/>
      <c r="X58" s="170"/>
      <c r="Y58" s="68"/>
      <c r="Z58" s="190">
        <f t="shared" si="0"/>
        <v>1.0165720071704217E-3</v>
      </c>
      <c r="AA58" s="208" t="b">
        <f t="shared" si="1"/>
        <v>0</v>
      </c>
      <c r="AB58" s="20">
        <f t="shared" si="32"/>
        <v>0</v>
      </c>
      <c r="AC58" s="67" t="b">
        <f t="shared" si="33"/>
        <v>1</v>
      </c>
      <c r="AD58" s="200">
        <f t="shared" si="34"/>
        <v>1</v>
      </c>
      <c r="AE58" s="180">
        <f t="shared" si="2"/>
        <v>1</v>
      </c>
      <c r="AF58" s="180">
        <f t="shared" si="3"/>
        <v>0</v>
      </c>
      <c r="AG58" s="180">
        <f t="shared" si="4"/>
        <v>0</v>
      </c>
      <c r="AH58" s="180">
        <f t="shared" si="5"/>
        <v>0</v>
      </c>
      <c r="AI58" s="214" t="str">
        <f t="shared" si="6"/>
        <v/>
      </c>
      <c r="AK58" s="36">
        <f t="shared" si="7"/>
        <v>0</v>
      </c>
      <c r="AL58" s="21">
        <f t="shared" si="8"/>
        <v>0</v>
      </c>
      <c r="AM58" s="21">
        <f t="shared" si="9"/>
        <v>0</v>
      </c>
      <c r="AN58" s="21">
        <f t="shared" si="10"/>
        <v>0</v>
      </c>
      <c r="AO58" s="21">
        <f t="shared" si="11"/>
        <v>0</v>
      </c>
      <c r="AP58" s="21">
        <f t="shared" si="12"/>
        <v>0</v>
      </c>
      <c r="AQ58" s="21">
        <f t="shared" si="13"/>
        <v>0</v>
      </c>
      <c r="AR58" s="21">
        <f t="shared" si="14"/>
        <v>0</v>
      </c>
      <c r="AS58" s="21">
        <f t="shared" si="15"/>
        <v>0</v>
      </c>
      <c r="AT58" s="21">
        <f t="shared" si="16"/>
        <v>0</v>
      </c>
      <c r="AU58" s="21">
        <f t="shared" si="17"/>
        <v>0</v>
      </c>
      <c r="AV58" s="21">
        <f t="shared" si="18"/>
        <v>0</v>
      </c>
      <c r="AW58" s="21">
        <f t="shared" si="19"/>
        <v>0</v>
      </c>
      <c r="AX58" s="21">
        <f t="shared" si="20"/>
        <v>0</v>
      </c>
      <c r="AY58" s="21">
        <f t="shared" si="21"/>
        <v>0</v>
      </c>
      <c r="AZ58" s="21">
        <f t="shared" si="22"/>
        <v>0</v>
      </c>
      <c r="BA58" s="21">
        <f t="shared" si="23"/>
        <v>0</v>
      </c>
      <c r="BB58" s="21">
        <f t="shared" si="24"/>
        <v>0</v>
      </c>
      <c r="BC58" s="21">
        <f t="shared" si="25"/>
        <v>0</v>
      </c>
      <c r="BD58" s="21">
        <f t="shared" si="26"/>
        <v>0</v>
      </c>
      <c r="BE58" s="21">
        <f t="shared" si="27"/>
        <v>0</v>
      </c>
      <c r="BF58" s="21">
        <f t="shared" si="28"/>
        <v>0</v>
      </c>
      <c r="BG58" s="21">
        <f t="shared" si="29"/>
        <v>0</v>
      </c>
      <c r="BH58" s="21">
        <f t="shared" si="30"/>
        <v>0</v>
      </c>
    </row>
    <row r="59" spans="1:60" ht="63.95" customHeight="1">
      <c r="A59" s="245"/>
      <c r="B59" s="97"/>
      <c r="C59" s="98"/>
      <c r="D59" s="99"/>
      <c r="E59" s="100"/>
      <c r="F59" s="100"/>
      <c r="G59" s="100"/>
      <c r="H59" s="101"/>
      <c r="I59" s="102"/>
      <c r="J59" s="103"/>
      <c r="K59" s="103"/>
      <c r="L59" s="103"/>
      <c r="M59" s="103"/>
      <c r="N59" s="99"/>
      <c r="O59" s="99"/>
      <c r="P59" s="100"/>
      <c r="Q59" s="100"/>
      <c r="R59" s="104"/>
      <c r="S59" s="31" t="str">
        <f t="shared" si="31"/>
        <v/>
      </c>
      <c r="T59" s="105"/>
      <c r="U59" s="101"/>
      <c r="V59" s="107"/>
      <c r="W59" s="169"/>
      <c r="X59" s="170"/>
      <c r="Y59" s="68"/>
      <c r="Z59" s="190">
        <f t="shared" si="0"/>
        <v>1.0165720071704217E-3</v>
      </c>
      <c r="AA59" s="208" t="b">
        <f t="shared" si="1"/>
        <v>0</v>
      </c>
      <c r="AB59" s="20">
        <f t="shared" si="32"/>
        <v>0</v>
      </c>
      <c r="AC59" s="67" t="b">
        <f t="shared" si="33"/>
        <v>1</v>
      </c>
      <c r="AD59" s="200">
        <f t="shared" si="34"/>
        <v>1</v>
      </c>
      <c r="AE59" s="180">
        <f t="shared" si="2"/>
        <v>1</v>
      </c>
      <c r="AF59" s="180">
        <f t="shared" si="3"/>
        <v>0</v>
      </c>
      <c r="AG59" s="180">
        <f t="shared" si="4"/>
        <v>0</v>
      </c>
      <c r="AH59" s="180">
        <f t="shared" si="5"/>
        <v>0</v>
      </c>
      <c r="AI59" s="214" t="str">
        <f t="shared" si="6"/>
        <v/>
      </c>
      <c r="AK59" s="36">
        <f t="shared" si="7"/>
        <v>0</v>
      </c>
      <c r="AL59" s="21">
        <f t="shared" si="8"/>
        <v>0</v>
      </c>
      <c r="AM59" s="21">
        <f t="shared" si="9"/>
        <v>0</v>
      </c>
      <c r="AN59" s="21">
        <f t="shared" si="10"/>
        <v>0</v>
      </c>
      <c r="AO59" s="21">
        <f t="shared" si="11"/>
        <v>0</v>
      </c>
      <c r="AP59" s="21">
        <f t="shared" si="12"/>
        <v>0</v>
      </c>
      <c r="AQ59" s="21">
        <f t="shared" si="13"/>
        <v>0</v>
      </c>
      <c r="AR59" s="21">
        <f t="shared" si="14"/>
        <v>0</v>
      </c>
      <c r="AS59" s="21">
        <f t="shared" si="15"/>
        <v>0</v>
      </c>
      <c r="AT59" s="21">
        <f t="shared" si="16"/>
        <v>0</v>
      </c>
      <c r="AU59" s="21">
        <f t="shared" si="17"/>
        <v>0</v>
      </c>
      <c r="AV59" s="21">
        <f t="shared" si="18"/>
        <v>0</v>
      </c>
      <c r="AW59" s="21">
        <f t="shared" si="19"/>
        <v>0</v>
      </c>
      <c r="AX59" s="21">
        <f t="shared" si="20"/>
        <v>0</v>
      </c>
      <c r="AY59" s="21">
        <f t="shared" si="21"/>
        <v>0</v>
      </c>
      <c r="AZ59" s="21">
        <f t="shared" si="22"/>
        <v>0</v>
      </c>
      <c r="BA59" s="21">
        <f t="shared" si="23"/>
        <v>0</v>
      </c>
      <c r="BB59" s="21">
        <f t="shared" si="24"/>
        <v>0</v>
      </c>
      <c r="BC59" s="21">
        <f t="shared" si="25"/>
        <v>0</v>
      </c>
      <c r="BD59" s="21">
        <f t="shared" si="26"/>
        <v>0</v>
      </c>
      <c r="BE59" s="21">
        <f t="shared" si="27"/>
        <v>0</v>
      </c>
      <c r="BF59" s="21">
        <f t="shared" si="28"/>
        <v>0</v>
      </c>
      <c r="BG59" s="21">
        <f t="shared" si="29"/>
        <v>0</v>
      </c>
      <c r="BH59" s="21">
        <f t="shared" si="30"/>
        <v>0</v>
      </c>
    </row>
    <row r="60" spans="1:60" ht="63.95" customHeight="1">
      <c r="A60" s="245"/>
      <c r="B60" s="97"/>
      <c r="C60" s="98"/>
      <c r="D60" s="99"/>
      <c r="E60" s="100"/>
      <c r="F60" s="100"/>
      <c r="G60" s="100"/>
      <c r="H60" s="101"/>
      <c r="I60" s="102"/>
      <c r="J60" s="103"/>
      <c r="K60" s="103"/>
      <c r="L60" s="103"/>
      <c r="M60" s="103"/>
      <c r="N60" s="99"/>
      <c r="O60" s="99"/>
      <c r="P60" s="100"/>
      <c r="Q60" s="100"/>
      <c r="R60" s="104"/>
      <c r="S60" s="31" t="str">
        <f t="shared" si="31"/>
        <v/>
      </c>
      <c r="T60" s="105"/>
      <c r="U60" s="101"/>
      <c r="V60" s="107"/>
      <c r="W60" s="169"/>
      <c r="X60" s="170"/>
      <c r="Y60" s="68"/>
      <c r="Z60" s="190">
        <f t="shared" si="0"/>
        <v>1.0165720071704217E-3</v>
      </c>
      <c r="AA60" s="208" t="b">
        <f t="shared" si="1"/>
        <v>0</v>
      </c>
      <c r="AB60" s="20">
        <f t="shared" si="32"/>
        <v>0</v>
      </c>
      <c r="AC60" s="67" t="b">
        <f t="shared" si="33"/>
        <v>1</v>
      </c>
      <c r="AD60" s="200">
        <f t="shared" si="34"/>
        <v>1</v>
      </c>
      <c r="AE60" s="180">
        <f t="shared" si="2"/>
        <v>1</v>
      </c>
      <c r="AF60" s="180">
        <f t="shared" si="3"/>
        <v>0</v>
      </c>
      <c r="AG60" s="180">
        <f t="shared" si="4"/>
        <v>0</v>
      </c>
      <c r="AH60" s="180">
        <f t="shared" si="5"/>
        <v>0</v>
      </c>
      <c r="AI60" s="214" t="str">
        <f t="shared" si="6"/>
        <v/>
      </c>
      <c r="AK60" s="36">
        <f t="shared" si="7"/>
        <v>0</v>
      </c>
      <c r="AL60" s="21">
        <f t="shared" si="8"/>
        <v>0</v>
      </c>
      <c r="AM60" s="21">
        <f t="shared" si="9"/>
        <v>0</v>
      </c>
      <c r="AN60" s="21">
        <f t="shared" si="10"/>
        <v>0</v>
      </c>
      <c r="AO60" s="21">
        <f t="shared" si="11"/>
        <v>0</v>
      </c>
      <c r="AP60" s="21">
        <f t="shared" si="12"/>
        <v>0</v>
      </c>
      <c r="AQ60" s="21">
        <f t="shared" si="13"/>
        <v>0</v>
      </c>
      <c r="AR60" s="21">
        <f t="shared" si="14"/>
        <v>0</v>
      </c>
      <c r="AS60" s="21">
        <f t="shared" si="15"/>
        <v>0</v>
      </c>
      <c r="AT60" s="21">
        <f t="shared" si="16"/>
        <v>0</v>
      </c>
      <c r="AU60" s="21">
        <f t="shared" si="17"/>
        <v>0</v>
      </c>
      <c r="AV60" s="21">
        <f t="shared" si="18"/>
        <v>0</v>
      </c>
      <c r="AW60" s="21">
        <f t="shared" si="19"/>
        <v>0</v>
      </c>
      <c r="AX60" s="21">
        <f t="shared" si="20"/>
        <v>0</v>
      </c>
      <c r="AY60" s="21">
        <f t="shared" si="21"/>
        <v>0</v>
      </c>
      <c r="AZ60" s="21">
        <f t="shared" si="22"/>
        <v>0</v>
      </c>
      <c r="BA60" s="21">
        <f t="shared" si="23"/>
        <v>0</v>
      </c>
      <c r="BB60" s="21">
        <f t="shared" si="24"/>
        <v>0</v>
      </c>
      <c r="BC60" s="21">
        <f t="shared" si="25"/>
        <v>0</v>
      </c>
      <c r="BD60" s="21">
        <f t="shared" si="26"/>
        <v>0</v>
      </c>
      <c r="BE60" s="21">
        <f t="shared" si="27"/>
        <v>0</v>
      </c>
      <c r="BF60" s="21">
        <f t="shared" si="28"/>
        <v>0</v>
      </c>
      <c r="BG60" s="21">
        <f t="shared" si="29"/>
        <v>0</v>
      </c>
      <c r="BH60" s="21">
        <f t="shared" si="30"/>
        <v>0</v>
      </c>
    </row>
    <row r="61" spans="1:60" ht="63.95" customHeight="1">
      <c r="A61" s="245"/>
      <c r="B61" s="97"/>
      <c r="C61" s="98"/>
      <c r="D61" s="99"/>
      <c r="E61" s="100"/>
      <c r="F61" s="100"/>
      <c r="G61" s="100"/>
      <c r="H61" s="101"/>
      <c r="I61" s="102"/>
      <c r="J61" s="103"/>
      <c r="K61" s="103"/>
      <c r="L61" s="103"/>
      <c r="M61" s="103"/>
      <c r="N61" s="99"/>
      <c r="O61" s="99"/>
      <c r="P61" s="100"/>
      <c r="Q61" s="100"/>
      <c r="R61" s="104"/>
      <c r="S61" s="31" t="str">
        <f t="shared" si="31"/>
        <v/>
      </c>
      <c r="T61" s="105"/>
      <c r="U61" s="101"/>
      <c r="V61" s="107"/>
      <c r="W61" s="169"/>
      <c r="X61" s="170"/>
      <c r="Y61" s="68"/>
      <c r="Z61" s="190">
        <f t="shared" si="0"/>
        <v>1.0165720071704217E-3</v>
      </c>
      <c r="AA61" s="208" t="b">
        <f t="shared" si="1"/>
        <v>0</v>
      </c>
      <c r="AB61" s="20">
        <f t="shared" si="32"/>
        <v>0</v>
      </c>
      <c r="AC61" s="67" t="b">
        <f t="shared" si="33"/>
        <v>1</v>
      </c>
      <c r="AD61" s="200">
        <f t="shared" si="34"/>
        <v>1</v>
      </c>
      <c r="AE61" s="180">
        <f t="shared" si="2"/>
        <v>1</v>
      </c>
      <c r="AF61" s="180">
        <f t="shared" si="3"/>
        <v>0</v>
      </c>
      <c r="AG61" s="180">
        <f t="shared" si="4"/>
        <v>0</v>
      </c>
      <c r="AH61" s="180">
        <f t="shared" si="5"/>
        <v>0</v>
      </c>
      <c r="AI61" s="214" t="str">
        <f t="shared" si="6"/>
        <v/>
      </c>
      <c r="AK61" s="36">
        <f t="shared" si="7"/>
        <v>0</v>
      </c>
      <c r="AL61" s="21">
        <f t="shared" si="8"/>
        <v>0</v>
      </c>
      <c r="AM61" s="21">
        <f t="shared" si="9"/>
        <v>0</v>
      </c>
      <c r="AN61" s="21">
        <f t="shared" si="10"/>
        <v>0</v>
      </c>
      <c r="AO61" s="21">
        <f t="shared" si="11"/>
        <v>0</v>
      </c>
      <c r="AP61" s="21">
        <f t="shared" si="12"/>
        <v>0</v>
      </c>
      <c r="AQ61" s="21">
        <f t="shared" si="13"/>
        <v>0</v>
      </c>
      <c r="AR61" s="21">
        <f t="shared" si="14"/>
        <v>0</v>
      </c>
      <c r="AS61" s="21">
        <f t="shared" si="15"/>
        <v>0</v>
      </c>
      <c r="AT61" s="21">
        <f t="shared" si="16"/>
        <v>0</v>
      </c>
      <c r="AU61" s="21">
        <f t="shared" si="17"/>
        <v>0</v>
      </c>
      <c r="AV61" s="21">
        <f t="shared" si="18"/>
        <v>0</v>
      </c>
      <c r="AW61" s="21">
        <f t="shared" si="19"/>
        <v>0</v>
      </c>
      <c r="AX61" s="21">
        <f t="shared" si="20"/>
        <v>0</v>
      </c>
      <c r="AY61" s="21">
        <f t="shared" si="21"/>
        <v>0</v>
      </c>
      <c r="AZ61" s="21">
        <f t="shared" si="22"/>
        <v>0</v>
      </c>
      <c r="BA61" s="21">
        <f t="shared" si="23"/>
        <v>0</v>
      </c>
      <c r="BB61" s="21">
        <f t="shared" si="24"/>
        <v>0</v>
      </c>
      <c r="BC61" s="21">
        <f t="shared" si="25"/>
        <v>0</v>
      </c>
      <c r="BD61" s="21">
        <f t="shared" si="26"/>
        <v>0</v>
      </c>
      <c r="BE61" s="21">
        <f t="shared" si="27"/>
        <v>0</v>
      </c>
      <c r="BF61" s="21">
        <f t="shared" si="28"/>
        <v>0</v>
      </c>
      <c r="BG61" s="21">
        <f t="shared" si="29"/>
        <v>0</v>
      </c>
      <c r="BH61" s="21">
        <f t="shared" si="30"/>
        <v>0</v>
      </c>
    </row>
    <row r="62" spans="1:60" ht="63.95" customHeight="1">
      <c r="A62" s="245"/>
      <c r="B62" s="97"/>
      <c r="C62" s="98"/>
      <c r="D62" s="99"/>
      <c r="E62" s="100"/>
      <c r="F62" s="100"/>
      <c r="G62" s="100"/>
      <c r="H62" s="101"/>
      <c r="I62" s="102"/>
      <c r="J62" s="103"/>
      <c r="K62" s="103"/>
      <c r="L62" s="103"/>
      <c r="M62" s="103"/>
      <c r="N62" s="99"/>
      <c r="O62" s="99"/>
      <c r="P62" s="100"/>
      <c r="Q62" s="100"/>
      <c r="R62" s="104"/>
      <c r="S62" s="31" t="str">
        <f t="shared" si="31"/>
        <v/>
      </c>
      <c r="T62" s="105"/>
      <c r="U62" s="101"/>
      <c r="V62" s="107"/>
      <c r="W62" s="169"/>
      <c r="X62" s="170"/>
      <c r="Y62" s="68"/>
      <c r="Z62" s="190">
        <f t="shared" si="0"/>
        <v>1.0165720071704217E-3</v>
      </c>
      <c r="AA62" s="208" t="b">
        <f t="shared" si="1"/>
        <v>0</v>
      </c>
      <c r="AB62" s="20">
        <f t="shared" si="32"/>
        <v>0</v>
      </c>
      <c r="AC62" s="67" t="b">
        <f t="shared" si="33"/>
        <v>1</v>
      </c>
      <c r="AD62" s="200">
        <f t="shared" si="34"/>
        <v>1</v>
      </c>
      <c r="AE62" s="180">
        <f t="shared" si="2"/>
        <v>1</v>
      </c>
      <c r="AF62" s="180">
        <f t="shared" si="3"/>
        <v>0</v>
      </c>
      <c r="AG62" s="180">
        <f t="shared" si="4"/>
        <v>0</v>
      </c>
      <c r="AH62" s="180">
        <f t="shared" si="5"/>
        <v>0</v>
      </c>
      <c r="AI62" s="214" t="str">
        <f t="shared" si="6"/>
        <v/>
      </c>
      <c r="AK62" s="36">
        <f t="shared" si="7"/>
        <v>0</v>
      </c>
      <c r="AL62" s="21">
        <f t="shared" si="8"/>
        <v>0</v>
      </c>
      <c r="AM62" s="21">
        <f t="shared" si="9"/>
        <v>0</v>
      </c>
      <c r="AN62" s="21">
        <f t="shared" si="10"/>
        <v>0</v>
      </c>
      <c r="AO62" s="21">
        <f t="shared" si="11"/>
        <v>0</v>
      </c>
      <c r="AP62" s="21">
        <f t="shared" si="12"/>
        <v>0</v>
      </c>
      <c r="AQ62" s="21">
        <f t="shared" si="13"/>
        <v>0</v>
      </c>
      <c r="AR62" s="21">
        <f t="shared" si="14"/>
        <v>0</v>
      </c>
      <c r="AS62" s="21">
        <f t="shared" si="15"/>
        <v>0</v>
      </c>
      <c r="AT62" s="21">
        <f t="shared" si="16"/>
        <v>0</v>
      </c>
      <c r="AU62" s="21">
        <f t="shared" si="17"/>
        <v>0</v>
      </c>
      <c r="AV62" s="21">
        <f t="shared" si="18"/>
        <v>0</v>
      </c>
      <c r="AW62" s="21">
        <f t="shared" si="19"/>
        <v>0</v>
      </c>
      <c r="AX62" s="21">
        <f t="shared" si="20"/>
        <v>0</v>
      </c>
      <c r="AY62" s="21">
        <f t="shared" si="21"/>
        <v>0</v>
      </c>
      <c r="AZ62" s="21">
        <f t="shared" si="22"/>
        <v>0</v>
      </c>
      <c r="BA62" s="21">
        <f t="shared" si="23"/>
        <v>0</v>
      </c>
      <c r="BB62" s="21">
        <f t="shared" si="24"/>
        <v>0</v>
      </c>
      <c r="BC62" s="21">
        <f t="shared" si="25"/>
        <v>0</v>
      </c>
      <c r="BD62" s="21">
        <f t="shared" si="26"/>
        <v>0</v>
      </c>
      <c r="BE62" s="21">
        <f t="shared" si="27"/>
        <v>0</v>
      </c>
      <c r="BF62" s="21">
        <f t="shared" si="28"/>
        <v>0</v>
      </c>
      <c r="BG62" s="21">
        <f t="shared" si="29"/>
        <v>0</v>
      </c>
      <c r="BH62" s="21">
        <f t="shared" si="30"/>
        <v>0</v>
      </c>
    </row>
    <row r="63" spans="1:60" ht="63.95" customHeight="1">
      <c r="A63" s="245"/>
      <c r="B63" s="97"/>
      <c r="C63" s="98"/>
      <c r="D63" s="99"/>
      <c r="E63" s="100"/>
      <c r="F63" s="100"/>
      <c r="G63" s="100"/>
      <c r="H63" s="101"/>
      <c r="I63" s="102"/>
      <c r="J63" s="103"/>
      <c r="K63" s="103"/>
      <c r="L63" s="103"/>
      <c r="M63" s="103"/>
      <c r="N63" s="99"/>
      <c r="O63" s="99"/>
      <c r="P63" s="100"/>
      <c r="Q63" s="100"/>
      <c r="R63" s="104"/>
      <c r="S63" s="31" t="str">
        <f t="shared" si="31"/>
        <v/>
      </c>
      <c r="T63" s="105"/>
      <c r="U63" s="101"/>
      <c r="V63" s="107"/>
      <c r="W63" s="169"/>
      <c r="X63" s="170"/>
      <c r="Y63" s="68"/>
      <c r="Z63" s="190">
        <f t="shared" si="0"/>
        <v>1.0165720071704217E-3</v>
      </c>
      <c r="AA63" s="208" t="b">
        <f t="shared" si="1"/>
        <v>0</v>
      </c>
      <c r="AB63" s="20">
        <f t="shared" si="32"/>
        <v>0</v>
      </c>
      <c r="AC63" s="67" t="b">
        <f t="shared" si="33"/>
        <v>1</v>
      </c>
      <c r="AD63" s="200">
        <f t="shared" si="34"/>
        <v>1</v>
      </c>
      <c r="AE63" s="180">
        <f t="shared" si="2"/>
        <v>1</v>
      </c>
      <c r="AF63" s="180">
        <f t="shared" si="3"/>
        <v>0</v>
      </c>
      <c r="AG63" s="180">
        <f t="shared" si="4"/>
        <v>0</v>
      </c>
      <c r="AH63" s="180">
        <f t="shared" si="5"/>
        <v>0</v>
      </c>
      <c r="AI63" s="214" t="str">
        <f t="shared" si="6"/>
        <v/>
      </c>
      <c r="AK63" s="36">
        <f t="shared" si="7"/>
        <v>0</v>
      </c>
      <c r="AL63" s="21">
        <f t="shared" si="8"/>
        <v>0</v>
      </c>
      <c r="AM63" s="21">
        <f t="shared" si="9"/>
        <v>0</v>
      </c>
      <c r="AN63" s="21">
        <f t="shared" si="10"/>
        <v>0</v>
      </c>
      <c r="AO63" s="21">
        <f t="shared" si="11"/>
        <v>0</v>
      </c>
      <c r="AP63" s="21">
        <f t="shared" si="12"/>
        <v>0</v>
      </c>
      <c r="AQ63" s="21">
        <f t="shared" si="13"/>
        <v>0</v>
      </c>
      <c r="AR63" s="21">
        <f t="shared" si="14"/>
        <v>0</v>
      </c>
      <c r="AS63" s="21">
        <f t="shared" si="15"/>
        <v>0</v>
      </c>
      <c r="AT63" s="21">
        <f t="shared" si="16"/>
        <v>0</v>
      </c>
      <c r="AU63" s="21">
        <f t="shared" si="17"/>
        <v>0</v>
      </c>
      <c r="AV63" s="21">
        <f t="shared" si="18"/>
        <v>0</v>
      </c>
      <c r="AW63" s="21">
        <f t="shared" si="19"/>
        <v>0</v>
      </c>
      <c r="AX63" s="21">
        <f t="shared" si="20"/>
        <v>0</v>
      </c>
      <c r="AY63" s="21">
        <f t="shared" si="21"/>
        <v>0</v>
      </c>
      <c r="AZ63" s="21">
        <f t="shared" si="22"/>
        <v>0</v>
      </c>
      <c r="BA63" s="21">
        <f t="shared" si="23"/>
        <v>0</v>
      </c>
      <c r="BB63" s="21">
        <f t="shared" si="24"/>
        <v>0</v>
      </c>
      <c r="BC63" s="21">
        <f t="shared" si="25"/>
        <v>0</v>
      </c>
      <c r="BD63" s="21">
        <f t="shared" si="26"/>
        <v>0</v>
      </c>
      <c r="BE63" s="21">
        <f t="shared" si="27"/>
        <v>0</v>
      </c>
      <c r="BF63" s="21">
        <f t="shared" si="28"/>
        <v>0</v>
      </c>
      <c r="BG63" s="21">
        <f t="shared" si="29"/>
        <v>0</v>
      </c>
      <c r="BH63" s="21">
        <f t="shared" si="30"/>
        <v>0</v>
      </c>
    </row>
    <row r="64" spans="1:60" ht="63.95" customHeight="1">
      <c r="A64" s="245"/>
      <c r="B64" s="97"/>
      <c r="C64" s="98"/>
      <c r="D64" s="99"/>
      <c r="E64" s="100"/>
      <c r="F64" s="100"/>
      <c r="G64" s="100"/>
      <c r="H64" s="101"/>
      <c r="I64" s="102"/>
      <c r="J64" s="103"/>
      <c r="K64" s="103"/>
      <c r="L64" s="103"/>
      <c r="M64" s="103"/>
      <c r="N64" s="99"/>
      <c r="O64" s="99"/>
      <c r="P64" s="100"/>
      <c r="Q64" s="100"/>
      <c r="R64" s="104"/>
      <c r="S64" s="31" t="str">
        <f t="shared" si="31"/>
        <v/>
      </c>
      <c r="T64" s="105"/>
      <c r="U64" s="101"/>
      <c r="V64" s="107"/>
      <c r="W64" s="169"/>
      <c r="X64" s="170"/>
      <c r="Y64" s="68"/>
      <c r="Z64" s="190">
        <f t="shared" si="0"/>
        <v>1.0165720071704217E-3</v>
      </c>
      <c r="AA64" s="208" t="b">
        <f t="shared" si="1"/>
        <v>0</v>
      </c>
      <c r="AB64" s="20">
        <f t="shared" si="32"/>
        <v>0</v>
      </c>
      <c r="AC64" s="67" t="b">
        <f t="shared" si="33"/>
        <v>1</v>
      </c>
      <c r="AD64" s="200">
        <f t="shared" si="34"/>
        <v>1</v>
      </c>
      <c r="AE64" s="180">
        <f t="shared" si="2"/>
        <v>1</v>
      </c>
      <c r="AF64" s="180">
        <f t="shared" si="3"/>
        <v>0</v>
      </c>
      <c r="AG64" s="180">
        <f t="shared" si="4"/>
        <v>0</v>
      </c>
      <c r="AH64" s="180">
        <f t="shared" si="5"/>
        <v>0</v>
      </c>
      <c r="AI64" s="214" t="str">
        <f t="shared" si="6"/>
        <v/>
      </c>
      <c r="AK64" s="36">
        <f t="shared" si="7"/>
        <v>0</v>
      </c>
      <c r="AL64" s="21">
        <f t="shared" si="8"/>
        <v>0</v>
      </c>
      <c r="AM64" s="21">
        <f t="shared" si="9"/>
        <v>0</v>
      </c>
      <c r="AN64" s="21">
        <f t="shared" si="10"/>
        <v>0</v>
      </c>
      <c r="AO64" s="21">
        <f t="shared" si="11"/>
        <v>0</v>
      </c>
      <c r="AP64" s="21">
        <f t="shared" si="12"/>
        <v>0</v>
      </c>
      <c r="AQ64" s="21">
        <f t="shared" si="13"/>
        <v>0</v>
      </c>
      <c r="AR64" s="21">
        <f t="shared" si="14"/>
        <v>0</v>
      </c>
      <c r="AS64" s="21">
        <f t="shared" si="15"/>
        <v>0</v>
      </c>
      <c r="AT64" s="21">
        <f t="shared" si="16"/>
        <v>0</v>
      </c>
      <c r="AU64" s="21">
        <f t="shared" si="17"/>
        <v>0</v>
      </c>
      <c r="AV64" s="21">
        <f t="shared" si="18"/>
        <v>0</v>
      </c>
      <c r="AW64" s="21">
        <f t="shared" si="19"/>
        <v>0</v>
      </c>
      <c r="AX64" s="21">
        <f t="shared" si="20"/>
        <v>0</v>
      </c>
      <c r="AY64" s="21">
        <f t="shared" si="21"/>
        <v>0</v>
      </c>
      <c r="AZ64" s="21">
        <f t="shared" si="22"/>
        <v>0</v>
      </c>
      <c r="BA64" s="21">
        <f t="shared" si="23"/>
        <v>0</v>
      </c>
      <c r="BB64" s="21">
        <f t="shared" si="24"/>
        <v>0</v>
      </c>
      <c r="BC64" s="21">
        <f t="shared" si="25"/>
        <v>0</v>
      </c>
      <c r="BD64" s="21">
        <f t="shared" si="26"/>
        <v>0</v>
      </c>
      <c r="BE64" s="21">
        <f t="shared" si="27"/>
        <v>0</v>
      </c>
      <c r="BF64" s="21">
        <f t="shared" si="28"/>
        <v>0</v>
      </c>
      <c r="BG64" s="21">
        <f t="shared" si="29"/>
        <v>0</v>
      </c>
      <c r="BH64" s="21">
        <f t="shared" si="30"/>
        <v>0</v>
      </c>
    </row>
    <row r="65" spans="1:60" ht="63.95" customHeight="1">
      <c r="A65" s="245"/>
      <c r="B65" s="97"/>
      <c r="C65" s="98"/>
      <c r="D65" s="99"/>
      <c r="E65" s="100"/>
      <c r="F65" s="100"/>
      <c r="G65" s="100"/>
      <c r="H65" s="101"/>
      <c r="I65" s="102"/>
      <c r="J65" s="103"/>
      <c r="K65" s="103"/>
      <c r="L65" s="103"/>
      <c r="M65" s="103"/>
      <c r="N65" s="99"/>
      <c r="O65" s="99"/>
      <c r="P65" s="100"/>
      <c r="Q65" s="100"/>
      <c r="R65" s="104"/>
      <c r="S65" s="31" t="str">
        <f t="shared" si="31"/>
        <v/>
      </c>
      <c r="T65" s="105"/>
      <c r="U65" s="101"/>
      <c r="V65" s="107"/>
      <c r="W65" s="169"/>
      <c r="X65" s="170"/>
      <c r="Y65" s="68"/>
      <c r="Z65" s="190">
        <f t="shared" si="0"/>
        <v>1.0165720071704217E-3</v>
      </c>
      <c r="AA65" s="208" t="b">
        <f t="shared" si="1"/>
        <v>0</v>
      </c>
      <c r="AB65" s="20">
        <f t="shared" si="32"/>
        <v>0</v>
      </c>
      <c r="AC65" s="67" t="b">
        <f t="shared" si="33"/>
        <v>1</v>
      </c>
      <c r="AD65" s="200">
        <f t="shared" si="34"/>
        <v>1</v>
      </c>
      <c r="AE65" s="180">
        <f t="shared" si="2"/>
        <v>1</v>
      </c>
      <c r="AF65" s="180">
        <f t="shared" si="3"/>
        <v>0</v>
      </c>
      <c r="AG65" s="180">
        <f t="shared" si="4"/>
        <v>0</v>
      </c>
      <c r="AH65" s="180">
        <f t="shared" si="5"/>
        <v>0</v>
      </c>
      <c r="AI65" s="214" t="str">
        <f t="shared" si="6"/>
        <v/>
      </c>
      <c r="AK65" s="36">
        <f t="shared" si="7"/>
        <v>0</v>
      </c>
      <c r="AL65" s="21">
        <f t="shared" si="8"/>
        <v>0</v>
      </c>
      <c r="AM65" s="21">
        <f t="shared" si="9"/>
        <v>0</v>
      </c>
      <c r="AN65" s="21">
        <f t="shared" si="10"/>
        <v>0</v>
      </c>
      <c r="AO65" s="21">
        <f t="shared" si="11"/>
        <v>0</v>
      </c>
      <c r="AP65" s="21">
        <f t="shared" si="12"/>
        <v>0</v>
      </c>
      <c r="AQ65" s="21">
        <f t="shared" si="13"/>
        <v>0</v>
      </c>
      <c r="AR65" s="21">
        <f t="shared" si="14"/>
        <v>0</v>
      </c>
      <c r="AS65" s="21">
        <f t="shared" si="15"/>
        <v>0</v>
      </c>
      <c r="AT65" s="21">
        <f t="shared" si="16"/>
        <v>0</v>
      </c>
      <c r="AU65" s="21">
        <f t="shared" si="17"/>
        <v>0</v>
      </c>
      <c r="AV65" s="21">
        <f t="shared" si="18"/>
        <v>0</v>
      </c>
      <c r="AW65" s="21">
        <f t="shared" si="19"/>
        <v>0</v>
      </c>
      <c r="AX65" s="21">
        <f t="shared" si="20"/>
        <v>0</v>
      </c>
      <c r="AY65" s="21">
        <f t="shared" si="21"/>
        <v>0</v>
      </c>
      <c r="AZ65" s="21">
        <f t="shared" si="22"/>
        <v>0</v>
      </c>
      <c r="BA65" s="21">
        <f t="shared" si="23"/>
        <v>0</v>
      </c>
      <c r="BB65" s="21">
        <f t="shared" si="24"/>
        <v>0</v>
      </c>
      <c r="BC65" s="21">
        <f t="shared" si="25"/>
        <v>0</v>
      </c>
      <c r="BD65" s="21">
        <f t="shared" si="26"/>
        <v>0</v>
      </c>
      <c r="BE65" s="21">
        <f t="shared" si="27"/>
        <v>0</v>
      </c>
      <c r="BF65" s="21">
        <f t="shared" si="28"/>
        <v>0</v>
      </c>
      <c r="BG65" s="21">
        <f t="shared" si="29"/>
        <v>0</v>
      </c>
      <c r="BH65" s="21">
        <f t="shared" si="30"/>
        <v>0</v>
      </c>
    </row>
    <row r="66" spans="1:60" ht="63.95" customHeight="1">
      <c r="A66" s="245"/>
      <c r="B66" s="97"/>
      <c r="C66" s="98"/>
      <c r="D66" s="99"/>
      <c r="E66" s="100"/>
      <c r="F66" s="100"/>
      <c r="G66" s="100"/>
      <c r="H66" s="101"/>
      <c r="I66" s="102"/>
      <c r="J66" s="103"/>
      <c r="K66" s="103"/>
      <c r="L66" s="103"/>
      <c r="M66" s="103"/>
      <c r="N66" s="99"/>
      <c r="O66" s="99"/>
      <c r="P66" s="100"/>
      <c r="Q66" s="100"/>
      <c r="R66" s="104"/>
      <c r="S66" s="31" t="str">
        <f t="shared" si="31"/>
        <v/>
      </c>
      <c r="T66" s="105"/>
      <c r="U66" s="101"/>
      <c r="V66" s="107"/>
      <c r="W66" s="169"/>
      <c r="X66" s="170"/>
      <c r="Y66" s="68"/>
      <c r="Z66" s="190">
        <f t="shared" si="0"/>
        <v>1.0165720071704217E-3</v>
      </c>
      <c r="AA66" s="208" t="b">
        <f t="shared" si="1"/>
        <v>0</v>
      </c>
      <c r="AB66" s="20">
        <f t="shared" si="32"/>
        <v>0</v>
      </c>
      <c r="AC66" s="67" t="b">
        <f t="shared" si="33"/>
        <v>1</v>
      </c>
      <c r="AD66" s="200">
        <f t="shared" si="34"/>
        <v>1</v>
      </c>
      <c r="AE66" s="180">
        <f t="shared" si="2"/>
        <v>1</v>
      </c>
      <c r="AF66" s="180">
        <f t="shared" si="3"/>
        <v>0</v>
      </c>
      <c r="AG66" s="180">
        <f t="shared" si="4"/>
        <v>0</v>
      </c>
      <c r="AH66" s="180">
        <f t="shared" si="5"/>
        <v>0</v>
      </c>
      <c r="AI66" s="214" t="str">
        <f t="shared" si="6"/>
        <v/>
      </c>
      <c r="AK66" s="36">
        <f t="shared" si="7"/>
        <v>0</v>
      </c>
      <c r="AL66" s="21">
        <f t="shared" si="8"/>
        <v>0</v>
      </c>
      <c r="AM66" s="21">
        <f t="shared" si="9"/>
        <v>0</v>
      </c>
      <c r="AN66" s="21">
        <f t="shared" si="10"/>
        <v>0</v>
      </c>
      <c r="AO66" s="21">
        <f t="shared" si="11"/>
        <v>0</v>
      </c>
      <c r="AP66" s="21">
        <f t="shared" si="12"/>
        <v>0</v>
      </c>
      <c r="AQ66" s="21">
        <f t="shared" si="13"/>
        <v>0</v>
      </c>
      <c r="AR66" s="21">
        <f t="shared" si="14"/>
        <v>0</v>
      </c>
      <c r="AS66" s="21">
        <f t="shared" si="15"/>
        <v>0</v>
      </c>
      <c r="AT66" s="21">
        <f t="shared" si="16"/>
        <v>0</v>
      </c>
      <c r="AU66" s="21">
        <f t="shared" si="17"/>
        <v>0</v>
      </c>
      <c r="AV66" s="21">
        <f t="shared" si="18"/>
        <v>0</v>
      </c>
      <c r="AW66" s="21">
        <f t="shared" si="19"/>
        <v>0</v>
      </c>
      <c r="AX66" s="21">
        <f t="shared" si="20"/>
        <v>0</v>
      </c>
      <c r="AY66" s="21">
        <f t="shared" si="21"/>
        <v>0</v>
      </c>
      <c r="AZ66" s="21">
        <f t="shared" si="22"/>
        <v>0</v>
      </c>
      <c r="BA66" s="21">
        <f t="shared" si="23"/>
        <v>0</v>
      </c>
      <c r="BB66" s="21">
        <f t="shared" si="24"/>
        <v>0</v>
      </c>
      <c r="BC66" s="21">
        <f t="shared" si="25"/>
        <v>0</v>
      </c>
      <c r="BD66" s="21">
        <f t="shared" si="26"/>
        <v>0</v>
      </c>
      <c r="BE66" s="21">
        <f t="shared" si="27"/>
        <v>0</v>
      </c>
      <c r="BF66" s="21">
        <f t="shared" si="28"/>
        <v>0</v>
      </c>
      <c r="BG66" s="21">
        <f t="shared" si="29"/>
        <v>0</v>
      </c>
      <c r="BH66" s="21">
        <f t="shared" si="30"/>
        <v>0</v>
      </c>
    </row>
    <row r="67" spans="1:60" ht="63.95" customHeight="1">
      <c r="A67" s="245"/>
      <c r="B67" s="97"/>
      <c r="C67" s="98"/>
      <c r="D67" s="99"/>
      <c r="E67" s="100"/>
      <c r="F67" s="100"/>
      <c r="G67" s="100"/>
      <c r="H67" s="101"/>
      <c r="I67" s="102"/>
      <c r="J67" s="103"/>
      <c r="K67" s="103"/>
      <c r="L67" s="103"/>
      <c r="M67" s="103"/>
      <c r="N67" s="99"/>
      <c r="O67" s="99"/>
      <c r="P67" s="100"/>
      <c r="Q67" s="100"/>
      <c r="R67" s="104"/>
      <c r="S67" s="31" t="str">
        <f t="shared" si="31"/>
        <v/>
      </c>
      <c r="T67" s="105"/>
      <c r="U67" s="101"/>
      <c r="V67" s="107"/>
      <c r="W67" s="169"/>
      <c r="X67" s="170"/>
      <c r="Y67" s="68"/>
      <c r="Z67" s="190">
        <f t="shared" si="0"/>
        <v>1.0165720071704217E-3</v>
      </c>
      <c r="AA67" s="208" t="b">
        <f t="shared" si="1"/>
        <v>0</v>
      </c>
      <c r="AB67" s="20">
        <f t="shared" si="32"/>
        <v>0</v>
      </c>
      <c r="AC67" s="67" t="b">
        <f t="shared" si="33"/>
        <v>1</v>
      </c>
      <c r="AD67" s="200">
        <f t="shared" si="34"/>
        <v>1</v>
      </c>
      <c r="AE67" s="180">
        <f t="shared" si="2"/>
        <v>1</v>
      </c>
      <c r="AF67" s="180">
        <f t="shared" si="3"/>
        <v>0</v>
      </c>
      <c r="AG67" s="180">
        <f t="shared" si="4"/>
        <v>0</v>
      </c>
      <c r="AH67" s="180">
        <f t="shared" si="5"/>
        <v>0</v>
      </c>
      <c r="AI67" s="214" t="str">
        <f t="shared" si="6"/>
        <v/>
      </c>
      <c r="AK67" s="36">
        <f t="shared" si="7"/>
        <v>0</v>
      </c>
      <c r="AL67" s="21">
        <f t="shared" si="8"/>
        <v>0</v>
      </c>
      <c r="AM67" s="21">
        <f t="shared" si="9"/>
        <v>0</v>
      </c>
      <c r="AN67" s="21">
        <f t="shared" si="10"/>
        <v>0</v>
      </c>
      <c r="AO67" s="21">
        <f t="shared" si="11"/>
        <v>0</v>
      </c>
      <c r="AP67" s="21">
        <f t="shared" si="12"/>
        <v>0</v>
      </c>
      <c r="AQ67" s="21">
        <f t="shared" si="13"/>
        <v>0</v>
      </c>
      <c r="AR67" s="21">
        <f t="shared" si="14"/>
        <v>0</v>
      </c>
      <c r="AS67" s="21">
        <f t="shared" si="15"/>
        <v>0</v>
      </c>
      <c r="AT67" s="21">
        <f t="shared" si="16"/>
        <v>0</v>
      </c>
      <c r="AU67" s="21">
        <f t="shared" si="17"/>
        <v>0</v>
      </c>
      <c r="AV67" s="21">
        <f t="shared" si="18"/>
        <v>0</v>
      </c>
      <c r="AW67" s="21">
        <f t="shared" si="19"/>
        <v>0</v>
      </c>
      <c r="AX67" s="21">
        <f t="shared" si="20"/>
        <v>0</v>
      </c>
      <c r="AY67" s="21">
        <f t="shared" si="21"/>
        <v>0</v>
      </c>
      <c r="AZ67" s="21">
        <f t="shared" si="22"/>
        <v>0</v>
      </c>
      <c r="BA67" s="21">
        <f t="shared" si="23"/>
        <v>0</v>
      </c>
      <c r="BB67" s="21">
        <f t="shared" si="24"/>
        <v>0</v>
      </c>
      <c r="BC67" s="21">
        <f t="shared" si="25"/>
        <v>0</v>
      </c>
      <c r="BD67" s="21">
        <f t="shared" si="26"/>
        <v>0</v>
      </c>
      <c r="BE67" s="21">
        <f t="shared" si="27"/>
        <v>0</v>
      </c>
      <c r="BF67" s="21">
        <f t="shared" si="28"/>
        <v>0</v>
      </c>
      <c r="BG67" s="21">
        <f t="shared" si="29"/>
        <v>0</v>
      </c>
      <c r="BH67" s="21">
        <f t="shared" si="30"/>
        <v>0</v>
      </c>
    </row>
    <row r="68" spans="1:60" ht="63.95" customHeight="1">
      <c r="A68" s="245"/>
      <c r="B68" s="97"/>
      <c r="C68" s="98"/>
      <c r="D68" s="99"/>
      <c r="E68" s="100"/>
      <c r="F68" s="100"/>
      <c r="G68" s="100"/>
      <c r="H68" s="101"/>
      <c r="I68" s="102"/>
      <c r="J68" s="103"/>
      <c r="K68" s="103"/>
      <c r="L68" s="103"/>
      <c r="M68" s="103"/>
      <c r="N68" s="99"/>
      <c r="O68" s="99"/>
      <c r="P68" s="100"/>
      <c r="Q68" s="100"/>
      <c r="R68" s="104"/>
      <c r="S68" s="31" t="str">
        <f t="shared" si="31"/>
        <v/>
      </c>
      <c r="T68" s="105"/>
      <c r="U68" s="101"/>
      <c r="V68" s="107"/>
      <c r="W68" s="169"/>
      <c r="X68" s="170"/>
      <c r="Y68" s="68"/>
      <c r="Z68" s="190">
        <f t="shared" si="0"/>
        <v>1.0165720071704217E-3</v>
      </c>
      <c r="AA68" s="208" t="b">
        <f t="shared" si="1"/>
        <v>0</v>
      </c>
      <c r="AB68" s="20">
        <f t="shared" si="32"/>
        <v>0</v>
      </c>
      <c r="AC68" s="67" t="b">
        <f t="shared" si="33"/>
        <v>1</v>
      </c>
      <c r="AD68" s="200">
        <f t="shared" si="34"/>
        <v>1</v>
      </c>
      <c r="AE68" s="180">
        <f t="shared" si="2"/>
        <v>1</v>
      </c>
      <c r="AF68" s="180">
        <f t="shared" si="3"/>
        <v>0</v>
      </c>
      <c r="AG68" s="180">
        <f t="shared" si="4"/>
        <v>0</v>
      </c>
      <c r="AH68" s="180">
        <f t="shared" si="5"/>
        <v>0</v>
      </c>
      <c r="AI68" s="214" t="str">
        <f t="shared" si="6"/>
        <v/>
      </c>
      <c r="AK68" s="36">
        <f t="shared" si="7"/>
        <v>0</v>
      </c>
      <c r="AL68" s="21">
        <f t="shared" si="8"/>
        <v>0</v>
      </c>
      <c r="AM68" s="21">
        <f t="shared" si="9"/>
        <v>0</v>
      </c>
      <c r="AN68" s="21">
        <f t="shared" si="10"/>
        <v>0</v>
      </c>
      <c r="AO68" s="21">
        <f t="shared" si="11"/>
        <v>0</v>
      </c>
      <c r="AP68" s="21">
        <f t="shared" si="12"/>
        <v>0</v>
      </c>
      <c r="AQ68" s="21">
        <f t="shared" si="13"/>
        <v>0</v>
      </c>
      <c r="AR68" s="21">
        <f t="shared" si="14"/>
        <v>0</v>
      </c>
      <c r="AS68" s="21">
        <f t="shared" si="15"/>
        <v>0</v>
      </c>
      <c r="AT68" s="21">
        <f t="shared" si="16"/>
        <v>0</v>
      </c>
      <c r="AU68" s="21">
        <f t="shared" si="17"/>
        <v>0</v>
      </c>
      <c r="AV68" s="21">
        <f t="shared" si="18"/>
        <v>0</v>
      </c>
      <c r="AW68" s="21">
        <f t="shared" si="19"/>
        <v>0</v>
      </c>
      <c r="AX68" s="21">
        <f t="shared" si="20"/>
        <v>0</v>
      </c>
      <c r="AY68" s="21">
        <f t="shared" si="21"/>
        <v>0</v>
      </c>
      <c r="AZ68" s="21">
        <f t="shared" si="22"/>
        <v>0</v>
      </c>
      <c r="BA68" s="21">
        <f t="shared" si="23"/>
        <v>0</v>
      </c>
      <c r="BB68" s="21">
        <f t="shared" si="24"/>
        <v>0</v>
      </c>
      <c r="BC68" s="21">
        <f t="shared" si="25"/>
        <v>0</v>
      </c>
      <c r="BD68" s="21">
        <f t="shared" si="26"/>
        <v>0</v>
      </c>
      <c r="BE68" s="21">
        <f t="shared" si="27"/>
        <v>0</v>
      </c>
      <c r="BF68" s="21">
        <f t="shared" si="28"/>
        <v>0</v>
      </c>
      <c r="BG68" s="21">
        <f t="shared" si="29"/>
        <v>0</v>
      </c>
      <c r="BH68" s="21">
        <f t="shared" si="30"/>
        <v>0</v>
      </c>
    </row>
    <row r="69" spans="1:60" ht="63.95" customHeight="1">
      <c r="A69" s="245"/>
      <c r="B69" s="97"/>
      <c r="C69" s="98"/>
      <c r="D69" s="99"/>
      <c r="E69" s="100"/>
      <c r="F69" s="100"/>
      <c r="G69" s="100"/>
      <c r="H69" s="101"/>
      <c r="I69" s="102"/>
      <c r="J69" s="103"/>
      <c r="K69" s="103"/>
      <c r="L69" s="103"/>
      <c r="M69" s="103"/>
      <c r="N69" s="99"/>
      <c r="O69" s="99"/>
      <c r="P69" s="100"/>
      <c r="Q69" s="100"/>
      <c r="R69" s="104"/>
      <c r="S69" s="31" t="str">
        <f t="shared" si="31"/>
        <v/>
      </c>
      <c r="T69" s="105"/>
      <c r="U69" s="101"/>
      <c r="V69" s="107"/>
      <c r="W69" s="169"/>
      <c r="X69" s="170"/>
      <c r="Y69" s="68"/>
      <c r="Z69" s="190">
        <f t="shared" si="0"/>
        <v>1.0165720071704217E-3</v>
      </c>
      <c r="AA69" s="208" t="b">
        <f t="shared" si="1"/>
        <v>0</v>
      </c>
      <c r="AB69" s="20">
        <f t="shared" si="32"/>
        <v>0</v>
      </c>
      <c r="AC69" s="67" t="b">
        <f t="shared" si="33"/>
        <v>1</v>
      </c>
      <c r="AD69" s="200">
        <f t="shared" si="34"/>
        <v>1</v>
      </c>
      <c r="AE69" s="180">
        <f t="shared" si="2"/>
        <v>1</v>
      </c>
      <c r="AF69" s="180">
        <f t="shared" si="3"/>
        <v>0</v>
      </c>
      <c r="AG69" s="180">
        <f t="shared" si="4"/>
        <v>0</v>
      </c>
      <c r="AH69" s="180">
        <f t="shared" si="5"/>
        <v>0</v>
      </c>
      <c r="AI69" s="214" t="str">
        <f t="shared" si="6"/>
        <v/>
      </c>
      <c r="AK69" s="36">
        <f t="shared" si="7"/>
        <v>0</v>
      </c>
      <c r="AL69" s="21">
        <f t="shared" si="8"/>
        <v>0</v>
      </c>
      <c r="AM69" s="21">
        <f t="shared" si="9"/>
        <v>0</v>
      </c>
      <c r="AN69" s="21">
        <f t="shared" si="10"/>
        <v>0</v>
      </c>
      <c r="AO69" s="21">
        <f t="shared" si="11"/>
        <v>0</v>
      </c>
      <c r="AP69" s="21">
        <f t="shared" si="12"/>
        <v>0</v>
      </c>
      <c r="AQ69" s="21">
        <f t="shared" si="13"/>
        <v>0</v>
      </c>
      <c r="AR69" s="21">
        <f t="shared" si="14"/>
        <v>0</v>
      </c>
      <c r="AS69" s="21">
        <f t="shared" si="15"/>
        <v>0</v>
      </c>
      <c r="AT69" s="21">
        <f t="shared" si="16"/>
        <v>0</v>
      </c>
      <c r="AU69" s="21">
        <f t="shared" si="17"/>
        <v>0</v>
      </c>
      <c r="AV69" s="21">
        <f t="shared" si="18"/>
        <v>0</v>
      </c>
      <c r="AW69" s="21">
        <f t="shared" si="19"/>
        <v>0</v>
      </c>
      <c r="AX69" s="21">
        <f t="shared" si="20"/>
        <v>0</v>
      </c>
      <c r="AY69" s="21">
        <f t="shared" si="21"/>
        <v>0</v>
      </c>
      <c r="AZ69" s="21">
        <f t="shared" si="22"/>
        <v>0</v>
      </c>
      <c r="BA69" s="21">
        <f t="shared" si="23"/>
        <v>0</v>
      </c>
      <c r="BB69" s="21">
        <f t="shared" si="24"/>
        <v>0</v>
      </c>
      <c r="BC69" s="21">
        <f t="shared" si="25"/>
        <v>0</v>
      </c>
      <c r="BD69" s="21">
        <f t="shared" si="26"/>
        <v>0</v>
      </c>
      <c r="BE69" s="21">
        <f t="shared" si="27"/>
        <v>0</v>
      </c>
      <c r="BF69" s="21">
        <f t="shared" si="28"/>
        <v>0</v>
      </c>
      <c r="BG69" s="21">
        <f t="shared" si="29"/>
        <v>0</v>
      </c>
      <c r="BH69" s="21">
        <f t="shared" si="30"/>
        <v>0</v>
      </c>
    </row>
    <row r="70" spans="1:60" ht="63.95" customHeight="1">
      <c r="A70" s="245"/>
      <c r="B70" s="97"/>
      <c r="C70" s="98"/>
      <c r="D70" s="99"/>
      <c r="E70" s="100"/>
      <c r="F70" s="100"/>
      <c r="G70" s="100"/>
      <c r="H70" s="101"/>
      <c r="I70" s="102"/>
      <c r="J70" s="103"/>
      <c r="K70" s="103"/>
      <c r="L70" s="103"/>
      <c r="M70" s="103"/>
      <c r="N70" s="99"/>
      <c r="O70" s="99"/>
      <c r="P70" s="100"/>
      <c r="Q70" s="100"/>
      <c r="R70" s="104"/>
      <c r="S70" s="31" t="str">
        <f t="shared" si="31"/>
        <v/>
      </c>
      <c r="T70" s="105"/>
      <c r="U70" s="101"/>
      <c r="V70" s="107"/>
      <c r="W70" s="169"/>
      <c r="X70" s="170"/>
      <c r="Y70" s="68"/>
      <c r="Z70" s="190">
        <f t="shared" si="0"/>
        <v>1.0165720071704217E-3</v>
      </c>
      <c r="AA70" s="208" t="b">
        <f t="shared" si="1"/>
        <v>0</v>
      </c>
      <c r="AB70" s="20">
        <f t="shared" si="32"/>
        <v>0</v>
      </c>
      <c r="AC70" s="67" t="b">
        <f t="shared" si="33"/>
        <v>1</v>
      </c>
      <c r="AD70" s="200">
        <f t="shared" si="34"/>
        <v>1</v>
      </c>
      <c r="AE70" s="180">
        <f t="shared" si="2"/>
        <v>1</v>
      </c>
      <c r="AF70" s="180">
        <f t="shared" si="3"/>
        <v>0</v>
      </c>
      <c r="AG70" s="180">
        <f t="shared" si="4"/>
        <v>0</v>
      </c>
      <c r="AH70" s="180">
        <f t="shared" si="5"/>
        <v>0</v>
      </c>
      <c r="AI70" s="214" t="str">
        <f t="shared" si="6"/>
        <v/>
      </c>
      <c r="AK70" s="36">
        <f t="shared" si="7"/>
        <v>0</v>
      </c>
      <c r="AL70" s="21">
        <f t="shared" si="8"/>
        <v>0</v>
      </c>
      <c r="AM70" s="21">
        <f t="shared" si="9"/>
        <v>0</v>
      </c>
      <c r="AN70" s="21">
        <f t="shared" si="10"/>
        <v>0</v>
      </c>
      <c r="AO70" s="21">
        <f t="shared" si="11"/>
        <v>0</v>
      </c>
      <c r="AP70" s="21">
        <f t="shared" si="12"/>
        <v>0</v>
      </c>
      <c r="AQ70" s="21">
        <f t="shared" si="13"/>
        <v>0</v>
      </c>
      <c r="AR70" s="21">
        <f t="shared" si="14"/>
        <v>0</v>
      </c>
      <c r="AS70" s="21">
        <f t="shared" si="15"/>
        <v>0</v>
      </c>
      <c r="AT70" s="21">
        <f t="shared" si="16"/>
        <v>0</v>
      </c>
      <c r="AU70" s="21">
        <f t="shared" si="17"/>
        <v>0</v>
      </c>
      <c r="AV70" s="21">
        <f t="shared" si="18"/>
        <v>0</v>
      </c>
      <c r="AW70" s="21">
        <f t="shared" si="19"/>
        <v>0</v>
      </c>
      <c r="AX70" s="21">
        <f t="shared" si="20"/>
        <v>0</v>
      </c>
      <c r="AY70" s="21">
        <f t="shared" si="21"/>
        <v>0</v>
      </c>
      <c r="AZ70" s="21">
        <f t="shared" si="22"/>
        <v>0</v>
      </c>
      <c r="BA70" s="21">
        <f t="shared" si="23"/>
        <v>0</v>
      </c>
      <c r="BB70" s="21">
        <f t="shared" si="24"/>
        <v>0</v>
      </c>
      <c r="BC70" s="21">
        <f t="shared" si="25"/>
        <v>0</v>
      </c>
      <c r="BD70" s="21">
        <f t="shared" si="26"/>
        <v>0</v>
      </c>
      <c r="BE70" s="21">
        <f t="shared" si="27"/>
        <v>0</v>
      </c>
      <c r="BF70" s="21">
        <f t="shared" si="28"/>
        <v>0</v>
      </c>
      <c r="BG70" s="21">
        <f t="shared" si="29"/>
        <v>0</v>
      </c>
      <c r="BH70" s="21">
        <f t="shared" si="30"/>
        <v>0</v>
      </c>
    </row>
    <row r="71" spans="1:60" ht="63.95" customHeight="1">
      <c r="A71" s="245"/>
      <c r="B71" s="97"/>
      <c r="C71" s="98"/>
      <c r="D71" s="99"/>
      <c r="E71" s="100"/>
      <c r="F71" s="100"/>
      <c r="G71" s="100"/>
      <c r="H71" s="101"/>
      <c r="I71" s="102"/>
      <c r="J71" s="103"/>
      <c r="K71" s="103"/>
      <c r="L71" s="103"/>
      <c r="M71" s="103"/>
      <c r="N71" s="99"/>
      <c r="O71" s="99"/>
      <c r="P71" s="100"/>
      <c r="Q71" s="100"/>
      <c r="R71" s="104"/>
      <c r="S71" s="31" t="str">
        <f t="shared" si="31"/>
        <v/>
      </c>
      <c r="T71" s="105"/>
      <c r="U71" s="101"/>
      <c r="V71" s="107"/>
      <c r="W71" s="169"/>
      <c r="X71" s="170"/>
      <c r="Y71" s="68"/>
      <c r="Z71" s="190">
        <f t="shared" si="0"/>
        <v>1.0165720071704217E-3</v>
      </c>
      <c r="AA71" s="208" t="b">
        <f t="shared" si="1"/>
        <v>0</v>
      </c>
      <c r="AB71" s="20">
        <f t="shared" si="32"/>
        <v>0</v>
      </c>
      <c r="AC71" s="67" t="b">
        <f t="shared" si="33"/>
        <v>1</v>
      </c>
      <c r="AD71" s="200">
        <f t="shared" si="34"/>
        <v>1</v>
      </c>
      <c r="AE71" s="180">
        <f t="shared" si="2"/>
        <v>1</v>
      </c>
      <c r="AF71" s="180">
        <f t="shared" si="3"/>
        <v>0</v>
      </c>
      <c r="AG71" s="180">
        <f t="shared" si="4"/>
        <v>0</v>
      </c>
      <c r="AH71" s="180">
        <f t="shared" si="5"/>
        <v>0</v>
      </c>
      <c r="AI71" s="214" t="str">
        <f t="shared" si="6"/>
        <v/>
      </c>
      <c r="AK71" s="36">
        <f t="shared" si="7"/>
        <v>0</v>
      </c>
      <c r="AL71" s="21">
        <f t="shared" si="8"/>
        <v>0</v>
      </c>
      <c r="AM71" s="21">
        <f t="shared" si="9"/>
        <v>0</v>
      </c>
      <c r="AN71" s="21">
        <f t="shared" si="10"/>
        <v>0</v>
      </c>
      <c r="AO71" s="21">
        <f t="shared" si="11"/>
        <v>0</v>
      </c>
      <c r="AP71" s="21">
        <f t="shared" si="12"/>
        <v>0</v>
      </c>
      <c r="AQ71" s="21">
        <f t="shared" si="13"/>
        <v>0</v>
      </c>
      <c r="AR71" s="21">
        <f t="shared" si="14"/>
        <v>0</v>
      </c>
      <c r="AS71" s="21">
        <f t="shared" si="15"/>
        <v>0</v>
      </c>
      <c r="AT71" s="21">
        <f t="shared" si="16"/>
        <v>0</v>
      </c>
      <c r="AU71" s="21">
        <f t="shared" si="17"/>
        <v>0</v>
      </c>
      <c r="AV71" s="21">
        <f t="shared" si="18"/>
        <v>0</v>
      </c>
      <c r="AW71" s="21">
        <f t="shared" si="19"/>
        <v>0</v>
      </c>
      <c r="AX71" s="21">
        <f t="shared" si="20"/>
        <v>0</v>
      </c>
      <c r="AY71" s="21">
        <f t="shared" si="21"/>
        <v>0</v>
      </c>
      <c r="AZ71" s="21">
        <f t="shared" si="22"/>
        <v>0</v>
      </c>
      <c r="BA71" s="21">
        <f t="shared" si="23"/>
        <v>0</v>
      </c>
      <c r="BB71" s="21">
        <f t="shared" si="24"/>
        <v>0</v>
      </c>
      <c r="BC71" s="21">
        <f t="shared" si="25"/>
        <v>0</v>
      </c>
      <c r="BD71" s="21">
        <f t="shared" si="26"/>
        <v>0</v>
      </c>
      <c r="BE71" s="21">
        <f t="shared" si="27"/>
        <v>0</v>
      </c>
      <c r="BF71" s="21">
        <f t="shared" si="28"/>
        <v>0</v>
      </c>
      <c r="BG71" s="21">
        <f t="shared" si="29"/>
        <v>0</v>
      </c>
      <c r="BH71" s="21">
        <f t="shared" si="30"/>
        <v>0</v>
      </c>
    </row>
    <row r="72" spans="1:60" ht="63.95" customHeight="1">
      <c r="A72" s="245"/>
      <c r="B72" s="97"/>
      <c r="C72" s="98"/>
      <c r="D72" s="99"/>
      <c r="E72" s="100"/>
      <c r="F72" s="100"/>
      <c r="G72" s="100"/>
      <c r="H72" s="101"/>
      <c r="I72" s="102"/>
      <c r="J72" s="103"/>
      <c r="K72" s="103"/>
      <c r="L72" s="103"/>
      <c r="M72" s="103"/>
      <c r="N72" s="99"/>
      <c r="O72" s="99"/>
      <c r="P72" s="100"/>
      <c r="Q72" s="100"/>
      <c r="R72" s="104"/>
      <c r="S72" s="31" t="str">
        <f t="shared" si="31"/>
        <v/>
      </c>
      <c r="T72" s="105"/>
      <c r="U72" s="101"/>
      <c r="V72" s="107"/>
      <c r="W72" s="169"/>
      <c r="X72" s="170"/>
      <c r="Y72" s="68"/>
      <c r="Z72" s="190">
        <f t="shared" si="0"/>
        <v>1.0165720071704217E-3</v>
      </c>
      <c r="AA72" s="208" t="b">
        <f t="shared" si="1"/>
        <v>0</v>
      </c>
      <c r="AB72" s="20">
        <f t="shared" si="32"/>
        <v>0</v>
      </c>
      <c r="AC72" s="67" t="b">
        <f t="shared" si="33"/>
        <v>1</v>
      </c>
      <c r="AD72" s="200">
        <f t="shared" si="34"/>
        <v>1</v>
      </c>
      <c r="AE72" s="180">
        <f t="shared" si="2"/>
        <v>1</v>
      </c>
      <c r="AF72" s="180">
        <f t="shared" si="3"/>
        <v>0</v>
      </c>
      <c r="AG72" s="180">
        <f t="shared" si="4"/>
        <v>0</v>
      </c>
      <c r="AH72" s="180">
        <f t="shared" si="5"/>
        <v>0</v>
      </c>
      <c r="AI72" s="214" t="str">
        <f t="shared" si="6"/>
        <v/>
      </c>
      <c r="AK72" s="36">
        <f t="shared" si="7"/>
        <v>0</v>
      </c>
      <c r="AL72" s="21">
        <f t="shared" si="8"/>
        <v>0</v>
      </c>
      <c r="AM72" s="21">
        <f t="shared" si="9"/>
        <v>0</v>
      </c>
      <c r="AN72" s="21">
        <f t="shared" si="10"/>
        <v>0</v>
      </c>
      <c r="AO72" s="21">
        <f t="shared" si="11"/>
        <v>0</v>
      </c>
      <c r="AP72" s="21">
        <f t="shared" si="12"/>
        <v>0</v>
      </c>
      <c r="AQ72" s="21">
        <f t="shared" si="13"/>
        <v>0</v>
      </c>
      <c r="AR72" s="21">
        <f t="shared" si="14"/>
        <v>0</v>
      </c>
      <c r="AS72" s="21">
        <f t="shared" si="15"/>
        <v>0</v>
      </c>
      <c r="AT72" s="21">
        <f t="shared" si="16"/>
        <v>0</v>
      </c>
      <c r="AU72" s="21">
        <f t="shared" si="17"/>
        <v>0</v>
      </c>
      <c r="AV72" s="21">
        <f t="shared" si="18"/>
        <v>0</v>
      </c>
      <c r="AW72" s="21">
        <f t="shared" si="19"/>
        <v>0</v>
      </c>
      <c r="AX72" s="21">
        <f t="shared" si="20"/>
        <v>0</v>
      </c>
      <c r="AY72" s="21">
        <f t="shared" si="21"/>
        <v>0</v>
      </c>
      <c r="AZ72" s="21">
        <f t="shared" si="22"/>
        <v>0</v>
      </c>
      <c r="BA72" s="21">
        <f t="shared" si="23"/>
        <v>0</v>
      </c>
      <c r="BB72" s="21">
        <f t="shared" si="24"/>
        <v>0</v>
      </c>
      <c r="BC72" s="21">
        <f t="shared" si="25"/>
        <v>0</v>
      </c>
      <c r="BD72" s="21">
        <f t="shared" si="26"/>
        <v>0</v>
      </c>
      <c r="BE72" s="21">
        <f t="shared" si="27"/>
        <v>0</v>
      </c>
      <c r="BF72" s="21">
        <f t="shared" si="28"/>
        <v>0</v>
      </c>
      <c r="BG72" s="21">
        <f t="shared" si="29"/>
        <v>0</v>
      </c>
      <c r="BH72" s="21">
        <f t="shared" si="30"/>
        <v>0</v>
      </c>
    </row>
    <row r="73" spans="1:60" ht="63.95" customHeight="1">
      <c r="A73" s="245"/>
      <c r="B73" s="97"/>
      <c r="C73" s="98"/>
      <c r="D73" s="99"/>
      <c r="E73" s="100"/>
      <c r="F73" s="100"/>
      <c r="G73" s="100"/>
      <c r="H73" s="101"/>
      <c r="I73" s="102"/>
      <c r="J73" s="103"/>
      <c r="K73" s="103"/>
      <c r="L73" s="103"/>
      <c r="M73" s="103"/>
      <c r="N73" s="99"/>
      <c r="O73" s="99"/>
      <c r="P73" s="100"/>
      <c r="Q73" s="100"/>
      <c r="R73" s="104"/>
      <c r="S73" s="31" t="str">
        <f t="shared" si="31"/>
        <v/>
      </c>
      <c r="T73" s="105"/>
      <c r="U73" s="101"/>
      <c r="V73" s="107"/>
      <c r="W73" s="169"/>
      <c r="X73" s="170"/>
      <c r="Y73" s="68"/>
      <c r="Z73" s="190">
        <f t="shared" si="0"/>
        <v>1.0165720071704217E-3</v>
      </c>
      <c r="AA73" s="208" t="b">
        <f t="shared" si="1"/>
        <v>0</v>
      </c>
      <c r="AB73" s="20">
        <f t="shared" si="32"/>
        <v>0</v>
      </c>
      <c r="AC73" s="67" t="b">
        <f t="shared" si="33"/>
        <v>1</v>
      </c>
      <c r="AD73" s="200">
        <f t="shared" si="34"/>
        <v>1</v>
      </c>
      <c r="AE73" s="180">
        <f t="shared" si="2"/>
        <v>1</v>
      </c>
      <c r="AF73" s="180">
        <f t="shared" si="3"/>
        <v>0</v>
      </c>
      <c r="AG73" s="180">
        <f t="shared" si="4"/>
        <v>0</v>
      </c>
      <c r="AH73" s="180">
        <f t="shared" si="5"/>
        <v>0</v>
      </c>
      <c r="AI73" s="214" t="str">
        <f t="shared" si="6"/>
        <v/>
      </c>
      <c r="AK73" s="36">
        <f t="shared" si="7"/>
        <v>0</v>
      </c>
      <c r="AL73" s="21">
        <f t="shared" si="8"/>
        <v>0</v>
      </c>
      <c r="AM73" s="21">
        <f t="shared" si="9"/>
        <v>0</v>
      </c>
      <c r="AN73" s="21">
        <f t="shared" si="10"/>
        <v>0</v>
      </c>
      <c r="AO73" s="21">
        <f t="shared" si="11"/>
        <v>0</v>
      </c>
      <c r="AP73" s="21">
        <f t="shared" si="12"/>
        <v>0</v>
      </c>
      <c r="AQ73" s="21">
        <f t="shared" si="13"/>
        <v>0</v>
      </c>
      <c r="AR73" s="21">
        <f t="shared" si="14"/>
        <v>0</v>
      </c>
      <c r="AS73" s="21">
        <f t="shared" si="15"/>
        <v>0</v>
      </c>
      <c r="AT73" s="21">
        <f t="shared" si="16"/>
        <v>0</v>
      </c>
      <c r="AU73" s="21">
        <f t="shared" si="17"/>
        <v>0</v>
      </c>
      <c r="AV73" s="21">
        <f t="shared" si="18"/>
        <v>0</v>
      </c>
      <c r="AW73" s="21">
        <f t="shared" si="19"/>
        <v>0</v>
      </c>
      <c r="AX73" s="21">
        <f t="shared" si="20"/>
        <v>0</v>
      </c>
      <c r="AY73" s="21">
        <f t="shared" si="21"/>
        <v>0</v>
      </c>
      <c r="AZ73" s="21">
        <f t="shared" si="22"/>
        <v>0</v>
      </c>
      <c r="BA73" s="21">
        <f t="shared" si="23"/>
        <v>0</v>
      </c>
      <c r="BB73" s="21">
        <f t="shared" si="24"/>
        <v>0</v>
      </c>
      <c r="BC73" s="21">
        <f t="shared" si="25"/>
        <v>0</v>
      </c>
      <c r="BD73" s="21">
        <f t="shared" si="26"/>
        <v>0</v>
      </c>
      <c r="BE73" s="21">
        <f t="shared" si="27"/>
        <v>0</v>
      </c>
      <c r="BF73" s="21">
        <f t="shared" si="28"/>
        <v>0</v>
      </c>
      <c r="BG73" s="21">
        <f t="shared" si="29"/>
        <v>0</v>
      </c>
      <c r="BH73" s="21">
        <f t="shared" si="30"/>
        <v>0</v>
      </c>
    </row>
    <row r="74" spans="1:60" ht="63.95" customHeight="1">
      <c r="A74" s="245"/>
      <c r="B74" s="97"/>
      <c r="C74" s="98"/>
      <c r="D74" s="99"/>
      <c r="E74" s="100"/>
      <c r="F74" s="100"/>
      <c r="G74" s="100"/>
      <c r="H74" s="101"/>
      <c r="I74" s="102"/>
      <c r="J74" s="103"/>
      <c r="K74" s="103"/>
      <c r="L74" s="103"/>
      <c r="M74" s="103"/>
      <c r="N74" s="99"/>
      <c r="O74" s="99"/>
      <c r="P74" s="100"/>
      <c r="Q74" s="100"/>
      <c r="R74" s="104"/>
      <c r="S74" s="31" t="str">
        <f t="shared" si="31"/>
        <v/>
      </c>
      <c r="T74" s="105"/>
      <c r="U74" s="101"/>
      <c r="V74" s="107"/>
      <c r="W74" s="169"/>
      <c r="X74" s="170"/>
      <c r="Y74" s="68"/>
      <c r="Z74" s="190">
        <f t="shared" si="0"/>
        <v>1.0165720071704217E-3</v>
      </c>
      <c r="AA74" s="208" t="b">
        <f t="shared" si="1"/>
        <v>0</v>
      </c>
      <c r="AB74" s="20">
        <f t="shared" si="32"/>
        <v>0</v>
      </c>
      <c r="AC74" s="67" t="b">
        <f t="shared" si="33"/>
        <v>1</v>
      </c>
      <c r="AD74" s="200">
        <f t="shared" si="34"/>
        <v>1</v>
      </c>
      <c r="AE74" s="180">
        <f t="shared" si="2"/>
        <v>1</v>
      </c>
      <c r="AF74" s="180">
        <f t="shared" si="3"/>
        <v>0</v>
      </c>
      <c r="AG74" s="180">
        <f t="shared" si="4"/>
        <v>0</v>
      </c>
      <c r="AH74" s="180">
        <f t="shared" si="5"/>
        <v>0</v>
      </c>
      <c r="AI74" s="214" t="str">
        <f t="shared" si="6"/>
        <v/>
      </c>
      <c r="AK74" s="36">
        <f t="shared" si="7"/>
        <v>0</v>
      </c>
      <c r="AL74" s="21">
        <f t="shared" si="8"/>
        <v>0</v>
      </c>
      <c r="AM74" s="21">
        <f t="shared" si="9"/>
        <v>0</v>
      </c>
      <c r="AN74" s="21">
        <f t="shared" si="10"/>
        <v>0</v>
      </c>
      <c r="AO74" s="21">
        <f t="shared" si="11"/>
        <v>0</v>
      </c>
      <c r="AP74" s="21">
        <f t="shared" si="12"/>
        <v>0</v>
      </c>
      <c r="AQ74" s="21">
        <f t="shared" si="13"/>
        <v>0</v>
      </c>
      <c r="AR74" s="21">
        <f t="shared" si="14"/>
        <v>0</v>
      </c>
      <c r="AS74" s="21">
        <f t="shared" si="15"/>
        <v>0</v>
      </c>
      <c r="AT74" s="21">
        <f t="shared" si="16"/>
        <v>0</v>
      </c>
      <c r="AU74" s="21">
        <f t="shared" si="17"/>
        <v>0</v>
      </c>
      <c r="AV74" s="21">
        <f t="shared" si="18"/>
        <v>0</v>
      </c>
      <c r="AW74" s="21">
        <f t="shared" si="19"/>
        <v>0</v>
      </c>
      <c r="AX74" s="21">
        <f t="shared" si="20"/>
        <v>0</v>
      </c>
      <c r="AY74" s="21">
        <f t="shared" si="21"/>
        <v>0</v>
      </c>
      <c r="AZ74" s="21">
        <f t="shared" si="22"/>
        <v>0</v>
      </c>
      <c r="BA74" s="21">
        <f t="shared" si="23"/>
        <v>0</v>
      </c>
      <c r="BB74" s="21">
        <f t="shared" si="24"/>
        <v>0</v>
      </c>
      <c r="BC74" s="21">
        <f t="shared" si="25"/>
        <v>0</v>
      </c>
      <c r="BD74" s="21">
        <f t="shared" si="26"/>
        <v>0</v>
      </c>
      <c r="BE74" s="21">
        <f t="shared" si="27"/>
        <v>0</v>
      </c>
      <c r="BF74" s="21">
        <f t="shared" si="28"/>
        <v>0</v>
      </c>
      <c r="BG74" s="21">
        <f t="shared" si="29"/>
        <v>0</v>
      </c>
      <c r="BH74" s="21">
        <f t="shared" si="30"/>
        <v>0</v>
      </c>
    </row>
    <row r="75" spans="1:60" ht="63.95" customHeight="1">
      <c r="A75" s="245"/>
      <c r="B75" s="97"/>
      <c r="C75" s="98"/>
      <c r="D75" s="99"/>
      <c r="E75" s="100"/>
      <c r="F75" s="100"/>
      <c r="G75" s="100"/>
      <c r="H75" s="101"/>
      <c r="I75" s="102"/>
      <c r="J75" s="103"/>
      <c r="K75" s="103"/>
      <c r="L75" s="103"/>
      <c r="M75" s="103"/>
      <c r="N75" s="99"/>
      <c r="O75" s="99"/>
      <c r="P75" s="100"/>
      <c r="Q75" s="100"/>
      <c r="R75" s="104"/>
      <c r="S75" s="31" t="str">
        <f t="shared" si="31"/>
        <v/>
      </c>
      <c r="T75" s="105"/>
      <c r="U75" s="101"/>
      <c r="V75" s="107"/>
      <c r="W75" s="169"/>
      <c r="X75" s="170"/>
      <c r="Y75" s="68"/>
      <c r="Z75" s="190">
        <f t="shared" ref="Z75:Z138" si="35">(1/(1+1/EXP(-6.890302+0.02864*C75+1.031436*AK75+0.778425*AL75+0.360346*AN75+0.60263*AM75+0.753107*AO75+0.545244*AP75+0.384306*AR75-0.187684*AS75+1.813184*AQ75+0.767287*AT75+2.269855*AU75-1.12373*AV75+0.15005*AW75-1.208723*BH75-1.205755*AY75+1.265984*AX75+2.604289*AZ75+2.423725*BA75+0.541135*BB75+2.25148*BC75+1.903119*BD75+1.169436*BE75+2.307466*BF75+2.193053*BG75)))</f>
        <v>1.0165720071704217E-3</v>
      </c>
      <c r="AA75" s="208" t="b">
        <f t="shared" ref="AA75:AA138" si="36">AND(C75&lt;&gt;"", D75&lt;&gt;"",E75&lt;&gt;"",F75&lt;&gt;"",G75&lt;&gt;"",H75&lt;&gt;"",I75&lt;&gt;"",J75&lt;&gt;"",K75&lt;&gt;"",L75&lt;&gt;"",M75&lt;&gt;"",N75&lt;&gt;"",O75&lt;&gt;"",P75&lt;&gt;"",Q75&lt;&gt;"",R75&lt;&gt;"")</f>
        <v>0</v>
      </c>
      <c r="AB75" s="20">
        <f t="shared" si="32"/>
        <v>0</v>
      </c>
      <c r="AC75" s="67" t="b">
        <f t="shared" si="33"/>
        <v>1</v>
      </c>
      <c r="AD75" s="200">
        <f t="shared" si="34"/>
        <v>1</v>
      </c>
      <c r="AE75" s="180">
        <f t="shared" ref="AE75:AE138" si="37">IF(AND(B75="", AD75=1), 1, 0)</f>
        <v>1</v>
      </c>
      <c r="AF75" s="180">
        <f t="shared" ref="AF75:AF138" si="38">IF(AND(B75="", AB75=1), 1, 0)</f>
        <v>0</v>
      </c>
      <c r="AG75" s="180">
        <f t="shared" ref="AG75:AG138" si="39">IF(AND(B75="", AD75=0), 1, 0)</f>
        <v>0</v>
      </c>
      <c r="AH75" s="180">
        <f t="shared" ref="AH75:AH138" si="40">IF(AND(B75&lt;&gt;"", AB75=0), 1, 0)</f>
        <v>0</v>
      </c>
      <c r="AI75" s="214" t="str">
        <f t="shared" ref="AI75:AI138" si="41">IF(AE75=1, "", IF(AF75=1, AF$7, IF(AG75=1, AG$7,IF(AH75=1, AH$7,IF(Z75&lt;0.071,AI$2,IF(Z75&gt;=0.071,AI$3,"Whoops!"))))))</f>
        <v/>
      </c>
      <c r="AK75" s="36">
        <f t="shared" ref="AK75:AK138" si="42">IF(D75="male", 1, 0)</f>
        <v>0</v>
      </c>
      <c r="AL75" s="21">
        <f t="shared" ref="AL75:AL138" si="43">IF(G75="yes", 1, 0)</f>
        <v>0</v>
      </c>
      <c r="AM75" s="21">
        <f t="shared" ref="AM75:AM138" si="44">IF(E75=E$3, 1, 0)</f>
        <v>0</v>
      </c>
      <c r="AN75" s="21">
        <f t="shared" ref="AN75:AN138" si="45">IF(E75=E$4, 1, 0)</f>
        <v>0</v>
      </c>
      <c r="AO75" s="21">
        <f t="shared" ref="AO75:AO138" si="46">IF(F75=F$3, 1, 0)</f>
        <v>0</v>
      </c>
      <c r="AP75" s="21">
        <f t="shared" ref="AP75:AP138" si="47">IF(F75=F$4, 1, 0)</f>
        <v>0</v>
      </c>
      <c r="AQ75" s="21">
        <f t="shared" ref="AQ75:AQ138" si="48">IF(H75=H$3, 1, 0)</f>
        <v>0</v>
      </c>
      <c r="AR75" s="21">
        <f t="shared" ref="AR75:AR138" si="49">IF(H75=H$5, 1, 0)</f>
        <v>0</v>
      </c>
      <c r="AS75" s="21">
        <f t="shared" ref="AS75:AS138" si="50">IF(H75=H$4, 1, 0)</f>
        <v>0</v>
      </c>
      <c r="AT75" s="21">
        <f t="shared" ref="AT75:AT138" si="51">IF(K75=K$3, 1, 0)</f>
        <v>0</v>
      </c>
      <c r="AU75" s="21">
        <f t="shared" ref="AU75:AU138" si="52">IF(K75=K$4,1, 0)</f>
        <v>0</v>
      </c>
      <c r="AV75" s="21">
        <f t="shared" ref="AV75:AV138" si="53">IF(K75=K$5,1, 0)</f>
        <v>0</v>
      </c>
      <c r="AW75" s="21">
        <f t="shared" ref="AW75:AW138" si="54">IF(K75=K$6, 1, 0)</f>
        <v>0</v>
      </c>
      <c r="AX75" s="21">
        <f t="shared" ref="AX75:AX138" si="55">IF(M75=M$3,1, 0)</f>
        <v>0</v>
      </c>
      <c r="AY75" s="21">
        <f t="shared" ref="AY75:AY138" si="56">IF(M75=M$4,1,0)</f>
        <v>0</v>
      </c>
      <c r="AZ75" s="21">
        <f t="shared" ref="AZ75:AZ138" si="57">IF(L75="yes",1, 0)</f>
        <v>0</v>
      </c>
      <c r="BA75" s="21">
        <f t="shared" ref="BA75:BA138" si="58">IF(Q75=Q$3,1,0)</f>
        <v>0</v>
      </c>
      <c r="BB75" s="21">
        <f t="shared" ref="BB75:BB138" si="59">IF(Q75=Q$4, 1,0)</f>
        <v>0</v>
      </c>
      <c r="BC75" s="21">
        <f t="shared" ref="BC75:BC138" si="60">IF(N75="yes", 1, 0)</f>
        <v>0</v>
      </c>
      <c r="BD75" s="21">
        <f t="shared" ref="BD75:BD138" si="61">IF(O75="yes",1,0)</f>
        <v>0</v>
      </c>
      <c r="BE75" s="21">
        <f t="shared" ref="BE75:BE138" si="62">IF(P75="yes", 1, 0)</f>
        <v>0</v>
      </c>
      <c r="BF75" s="21">
        <f t="shared" ref="BF75:BF138" si="63">IF(I75="yes", 1, 0)</f>
        <v>0</v>
      </c>
      <c r="BG75" s="21">
        <f t="shared" ref="BG75:BG138" si="64">IF(R75="yes", 1, 0)</f>
        <v>0</v>
      </c>
      <c r="BH75" s="21">
        <f t="shared" ref="BH75:BH138" si="65">IF(J75="yes", 1, 0)</f>
        <v>0</v>
      </c>
    </row>
    <row r="76" spans="1:60" ht="63.95" customHeight="1">
      <c r="A76" s="245"/>
      <c r="B76" s="97"/>
      <c r="C76" s="98"/>
      <c r="D76" s="99"/>
      <c r="E76" s="100"/>
      <c r="F76" s="100"/>
      <c r="G76" s="100"/>
      <c r="H76" s="101"/>
      <c r="I76" s="102"/>
      <c r="J76" s="103"/>
      <c r="K76" s="103"/>
      <c r="L76" s="103"/>
      <c r="M76" s="103"/>
      <c r="N76" s="99"/>
      <c r="O76" s="99"/>
      <c r="P76" s="100"/>
      <c r="Q76" s="100"/>
      <c r="R76" s="104"/>
      <c r="S76" s="31" t="str">
        <f t="shared" ref="S76:S139" si="66">AI76</f>
        <v/>
      </c>
      <c r="T76" s="105"/>
      <c r="U76" s="101"/>
      <c r="V76" s="107"/>
      <c r="W76" s="169"/>
      <c r="X76" s="170"/>
      <c r="Y76" s="68"/>
      <c r="Z76" s="190">
        <f t="shared" si="35"/>
        <v>1.0165720071704217E-3</v>
      </c>
      <c r="AA76" s="208" t="b">
        <f t="shared" si="36"/>
        <v>0</v>
      </c>
      <c r="AB76" s="20">
        <f t="shared" ref="AB76:AB139" si="67">IF(AA76=TRUE, 1, 0)</f>
        <v>0</v>
      </c>
      <c r="AC76" s="67" t="b">
        <f t="shared" ref="AC76:AC139" si="68">AND(C76="", D76="",E76="",F76="",G76="",H76="",I76="",J76="",K76="",L76="",M76="",N76="",O76="",P76="",Q76="",R76="")</f>
        <v>1</v>
      </c>
      <c r="AD76" s="200">
        <f t="shared" ref="AD76:AD139" si="69">IF(AC76=TRUE, 1, 0)</f>
        <v>1</v>
      </c>
      <c r="AE76" s="180">
        <f t="shared" si="37"/>
        <v>1</v>
      </c>
      <c r="AF76" s="180">
        <f t="shared" si="38"/>
        <v>0</v>
      </c>
      <c r="AG76" s="180">
        <f t="shared" si="39"/>
        <v>0</v>
      </c>
      <c r="AH76" s="180">
        <f t="shared" si="40"/>
        <v>0</v>
      </c>
      <c r="AI76" s="214" t="str">
        <f t="shared" si="41"/>
        <v/>
      </c>
      <c r="AK76" s="36">
        <f t="shared" si="42"/>
        <v>0</v>
      </c>
      <c r="AL76" s="21">
        <f t="shared" si="43"/>
        <v>0</v>
      </c>
      <c r="AM76" s="21">
        <f t="shared" si="44"/>
        <v>0</v>
      </c>
      <c r="AN76" s="21">
        <f t="shared" si="45"/>
        <v>0</v>
      </c>
      <c r="AO76" s="21">
        <f t="shared" si="46"/>
        <v>0</v>
      </c>
      <c r="AP76" s="21">
        <f t="shared" si="47"/>
        <v>0</v>
      </c>
      <c r="AQ76" s="21">
        <f t="shared" si="48"/>
        <v>0</v>
      </c>
      <c r="AR76" s="21">
        <f t="shared" si="49"/>
        <v>0</v>
      </c>
      <c r="AS76" s="21">
        <f t="shared" si="50"/>
        <v>0</v>
      </c>
      <c r="AT76" s="21">
        <f t="shared" si="51"/>
        <v>0</v>
      </c>
      <c r="AU76" s="21">
        <f t="shared" si="52"/>
        <v>0</v>
      </c>
      <c r="AV76" s="21">
        <f t="shared" si="53"/>
        <v>0</v>
      </c>
      <c r="AW76" s="21">
        <f t="shared" si="54"/>
        <v>0</v>
      </c>
      <c r="AX76" s="21">
        <f t="shared" si="55"/>
        <v>0</v>
      </c>
      <c r="AY76" s="21">
        <f t="shared" si="56"/>
        <v>0</v>
      </c>
      <c r="AZ76" s="21">
        <f t="shared" si="57"/>
        <v>0</v>
      </c>
      <c r="BA76" s="21">
        <f t="shared" si="58"/>
        <v>0</v>
      </c>
      <c r="BB76" s="21">
        <f t="shared" si="59"/>
        <v>0</v>
      </c>
      <c r="BC76" s="21">
        <f t="shared" si="60"/>
        <v>0</v>
      </c>
      <c r="BD76" s="21">
        <f t="shared" si="61"/>
        <v>0</v>
      </c>
      <c r="BE76" s="21">
        <f t="shared" si="62"/>
        <v>0</v>
      </c>
      <c r="BF76" s="21">
        <f t="shared" si="63"/>
        <v>0</v>
      </c>
      <c r="BG76" s="21">
        <f t="shared" si="64"/>
        <v>0</v>
      </c>
      <c r="BH76" s="21">
        <f t="shared" si="65"/>
        <v>0</v>
      </c>
    </row>
    <row r="77" spans="1:60" ht="63.95" customHeight="1">
      <c r="A77" s="245"/>
      <c r="B77" s="97"/>
      <c r="C77" s="98"/>
      <c r="D77" s="99"/>
      <c r="E77" s="100"/>
      <c r="F77" s="100"/>
      <c r="G77" s="100"/>
      <c r="H77" s="101"/>
      <c r="I77" s="102"/>
      <c r="J77" s="103"/>
      <c r="K77" s="103"/>
      <c r="L77" s="103"/>
      <c r="M77" s="103"/>
      <c r="N77" s="99"/>
      <c r="O77" s="99"/>
      <c r="P77" s="100"/>
      <c r="Q77" s="100"/>
      <c r="R77" s="104"/>
      <c r="S77" s="31" t="str">
        <f t="shared" si="66"/>
        <v/>
      </c>
      <c r="T77" s="105"/>
      <c r="U77" s="101"/>
      <c r="V77" s="107"/>
      <c r="W77" s="169"/>
      <c r="X77" s="170"/>
      <c r="Y77" s="68"/>
      <c r="Z77" s="190">
        <f t="shared" si="35"/>
        <v>1.0165720071704217E-3</v>
      </c>
      <c r="AA77" s="208" t="b">
        <f t="shared" si="36"/>
        <v>0</v>
      </c>
      <c r="AB77" s="20">
        <f t="shared" si="67"/>
        <v>0</v>
      </c>
      <c r="AC77" s="67" t="b">
        <f t="shared" si="68"/>
        <v>1</v>
      </c>
      <c r="AD77" s="200">
        <f t="shared" si="69"/>
        <v>1</v>
      </c>
      <c r="AE77" s="180">
        <f t="shared" si="37"/>
        <v>1</v>
      </c>
      <c r="AF77" s="180">
        <f t="shared" si="38"/>
        <v>0</v>
      </c>
      <c r="AG77" s="180">
        <f t="shared" si="39"/>
        <v>0</v>
      </c>
      <c r="AH77" s="180">
        <f t="shared" si="40"/>
        <v>0</v>
      </c>
      <c r="AI77" s="214" t="str">
        <f t="shared" si="41"/>
        <v/>
      </c>
      <c r="AK77" s="36">
        <f t="shared" si="42"/>
        <v>0</v>
      </c>
      <c r="AL77" s="21">
        <f t="shared" si="43"/>
        <v>0</v>
      </c>
      <c r="AM77" s="21">
        <f t="shared" si="44"/>
        <v>0</v>
      </c>
      <c r="AN77" s="21">
        <f t="shared" si="45"/>
        <v>0</v>
      </c>
      <c r="AO77" s="21">
        <f t="shared" si="46"/>
        <v>0</v>
      </c>
      <c r="AP77" s="21">
        <f t="shared" si="47"/>
        <v>0</v>
      </c>
      <c r="AQ77" s="21">
        <f t="shared" si="48"/>
        <v>0</v>
      </c>
      <c r="AR77" s="21">
        <f t="shared" si="49"/>
        <v>0</v>
      </c>
      <c r="AS77" s="21">
        <f t="shared" si="50"/>
        <v>0</v>
      </c>
      <c r="AT77" s="21">
        <f t="shared" si="51"/>
        <v>0</v>
      </c>
      <c r="AU77" s="21">
        <f t="shared" si="52"/>
        <v>0</v>
      </c>
      <c r="AV77" s="21">
        <f t="shared" si="53"/>
        <v>0</v>
      </c>
      <c r="AW77" s="21">
        <f t="shared" si="54"/>
        <v>0</v>
      </c>
      <c r="AX77" s="21">
        <f t="shared" si="55"/>
        <v>0</v>
      </c>
      <c r="AY77" s="21">
        <f t="shared" si="56"/>
        <v>0</v>
      </c>
      <c r="AZ77" s="21">
        <f t="shared" si="57"/>
        <v>0</v>
      </c>
      <c r="BA77" s="21">
        <f t="shared" si="58"/>
        <v>0</v>
      </c>
      <c r="BB77" s="21">
        <f t="shared" si="59"/>
        <v>0</v>
      </c>
      <c r="BC77" s="21">
        <f t="shared" si="60"/>
        <v>0</v>
      </c>
      <c r="BD77" s="21">
        <f t="shared" si="61"/>
        <v>0</v>
      </c>
      <c r="BE77" s="21">
        <f t="shared" si="62"/>
        <v>0</v>
      </c>
      <c r="BF77" s="21">
        <f t="shared" si="63"/>
        <v>0</v>
      </c>
      <c r="BG77" s="21">
        <f t="shared" si="64"/>
        <v>0</v>
      </c>
      <c r="BH77" s="21">
        <f t="shared" si="65"/>
        <v>0</v>
      </c>
    </row>
    <row r="78" spans="1:60" ht="63.95" customHeight="1">
      <c r="A78" s="245"/>
      <c r="B78" s="97"/>
      <c r="C78" s="98"/>
      <c r="D78" s="99"/>
      <c r="E78" s="100"/>
      <c r="F78" s="100"/>
      <c r="G78" s="100"/>
      <c r="H78" s="101"/>
      <c r="I78" s="102"/>
      <c r="J78" s="103"/>
      <c r="K78" s="103"/>
      <c r="L78" s="103"/>
      <c r="M78" s="103"/>
      <c r="N78" s="99"/>
      <c r="O78" s="99"/>
      <c r="P78" s="100"/>
      <c r="Q78" s="100"/>
      <c r="R78" s="104"/>
      <c r="S78" s="31" t="str">
        <f t="shared" si="66"/>
        <v/>
      </c>
      <c r="T78" s="105"/>
      <c r="U78" s="101"/>
      <c r="V78" s="107"/>
      <c r="W78" s="169"/>
      <c r="X78" s="170"/>
      <c r="Y78" s="68"/>
      <c r="Z78" s="190">
        <f t="shared" si="35"/>
        <v>1.0165720071704217E-3</v>
      </c>
      <c r="AA78" s="208" t="b">
        <f t="shared" si="36"/>
        <v>0</v>
      </c>
      <c r="AB78" s="20">
        <f t="shared" si="67"/>
        <v>0</v>
      </c>
      <c r="AC78" s="67" t="b">
        <f t="shared" si="68"/>
        <v>1</v>
      </c>
      <c r="AD78" s="200">
        <f t="shared" si="69"/>
        <v>1</v>
      </c>
      <c r="AE78" s="180">
        <f t="shared" si="37"/>
        <v>1</v>
      </c>
      <c r="AF78" s="180">
        <f t="shared" si="38"/>
        <v>0</v>
      </c>
      <c r="AG78" s="180">
        <f t="shared" si="39"/>
        <v>0</v>
      </c>
      <c r="AH78" s="180">
        <f t="shared" si="40"/>
        <v>0</v>
      </c>
      <c r="AI78" s="214" t="str">
        <f t="shared" si="41"/>
        <v/>
      </c>
      <c r="AK78" s="36">
        <f t="shared" si="42"/>
        <v>0</v>
      </c>
      <c r="AL78" s="21">
        <f t="shared" si="43"/>
        <v>0</v>
      </c>
      <c r="AM78" s="21">
        <f t="shared" si="44"/>
        <v>0</v>
      </c>
      <c r="AN78" s="21">
        <f t="shared" si="45"/>
        <v>0</v>
      </c>
      <c r="AO78" s="21">
        <f t="shared" si="46"/>
        <v>0</v>
      </c>
      <c r="AP78" s="21">
        <f t="shared" si="47"/>
        <v>0</v>
      </c>
      <c r="AQ78" s="21">
        <f t="shared" si="48"/>
        <v>0</v>
      </c>
      <c r="AR78" s="21">
        <f t="shared" si="49"/>
        <v>0</v>
      </c>
      <c r="AS78" s="21">
        <f t="shared" si="50"/>
        <v>0</v>
      </c>
      <c r="AT78" s="21">
        <f t="shared" si="51"/>
        <v>0</v>
      </c>
      <c r="AU78" s="21">
        <f t="shared" si="52"/>
        <v>0</v>
      </c>
      <c r="AV78" s="21">
        <f t="shared" si="53"/>
        <v>0</v>
      </c>
      <c r="AW78" s="21">
        <f t="shared" si="54"/>
        <v>0</v>
      </c>
      <c r="AX78" s="21">
        <f t="shared" si="55"/>
        <v>0</v>
      </c>
      <c r="AY78" s="21">
        <f t="shared" si="56"/>
        <v>0</v>
      </c>
      <c r="AZ78" s="21">
        <f t="shared" si="57"/>
        <v>0</v>
      </c>
      <c r="BA78" s="21">
        <f t="shared" si="58"/>
        <v>0</v>
      </c>
      <c r="BB78" s="21">
        <f t="shared" si="59"/>
        <v>0</v>
      </c>
      <c r="BC78" s="21">
        <f t="shared" si="60"/>
        <v>0</v>
      </c>
      <c r="BD78" s="21">
        <f t="shared" si="61"/>
        <v>0</v>
      </c>
      <c r="BE78" s="21">
        <f t="shared" si="62"/>
        <v>0</v>
      </c>
      <c r="BF78" s="21">
        <f t="shared" si="63"/>
        <v>0</v>
      </c>
      <c r="BG78" s="21">
        <f t="shared" si="64"/>
        <v>0</v>
      </c>
      <c r="BH78" s="21">
        <f t="shared" si="65"/>
        <v>0</v>
      </c>
    </row>
    <row r="79" spans="1:60" ht="63.95" customHeight="1">
      <c r="A79" s="245"/>
      <c r="B79" s="97"/>
      <c r="C79" s="98"/>
      <c r="D79" s="99"/>
      <c r="E79" s="100"/>
      <c r="F79" s="100"/>
      <c r="G79" s="100"/>
      <c r="H79" s="101"/>
      <c r="I79" s="102"/>
      <c r="J79" s="103"/>
      <c r="K79" s="103"/>
      <c r="L79" s="103"/>
      <c r="M79" s="103"/>
      <c r="N79" s="99"/>
      <c r="O79" s="99"/>
      <c r="P79" s="100"/>
      <c r="Q79" s="100"/>
      <c r="R79" s="104"/>
      <c r="S79" s="31" t="str">
        <f t="shared" si="66"/>
        <v/>
      </c>
      <c r="T79" s="105"/>
      <c r="U79" s="101"/>
      <c r="V79" s="107"/>
      <c r="W79" s="169"/>
      <c r="X79" s="170"/>
      <c r="Y79" s="68"/>
      <c r="Z79" s="190">
        <f t="shared" si="35"/>
        <v>1.0165720071704217E-3</v>
      </c>
      <c r="AA79" s="208" t="b">
        <f t="shared" si="36"/>
        <v>0</v>
      </c>
      <c r="AB79" s="20">
        <f t="shared" si="67"/>
        <v>0</v>
      </c>
      <c r="AC79" s="67" t="b">
        <f t="shared" si="68"/>
        <v>1</v>
      </c>
      <c r="AD79" s="200">
        <f t="shared" si="69"/>
        <v>1</v>
      </c>
      <c r="AE79" s="180">
        <f t="shared" si="37"/>
        <v>1</v>
      </c>
      <c r="AF79" s="180">
        <f t="shared" si="38"/>
        <v>0</v>
      </c>
      <c r="AG79" s="180">
        <f t="shared" si="39"/>
        <v>0</v>
      </c>
      <c r="AH79" s="180">
        <f t="shared" si="40"/>
        <v>0</v>
      </c>
      <c r="AI79" s="214" t="str">
        <f t="shared" si="41"/>
        <v/>
      </c>
      <c r="AK79" s="36">
        <f t="shared" si="42"/>
        <v>0</v>
      </c>
      <c r="AL79" s="21">
        <f t="shared" si="43"/>
        <v>0</v>
      </c>
      <c r="AM79" s="21">
        <f t="shared" si="44"/>
        <v>0</v>
      </c>
      <c r="AN79" s="21">
        <f t="shared" si="45"/>
        <v>0</v>
      </c>
      <c r="AO79" s="21">
        <f t="shared" si="46"/>
        <v>0</v>
      </c>
      <c r="AP79" s="21">
        <f t="shared" si="47"/>
        <v>0</v>
      </c>
      <c r="AQ79" s="21">
        <f t="shared" si="48"/>
        <v>0</v>
      </c>
      <c r="AR79" s="21">
        <f t="shared" si="49"/>
        <v>0</v>
      </c>
      <c r="AS79" s="21">
        <f t="shared" si="50"/>
        <v>0</v>
      </c>
      <c r="AT79" s="21">
        <f t="shared" si="51"/>
        <v>0</v>
      </c>
      <c r="AU79" s="21">
        <f t="shared" si="52"/>
        <v>0</v>
      </c>
      <c r="AV79" s="21">
        <f t="shared" si="53"/>
        <v>0</v>
      </c>
      <c r="AW79" s="21">
        <f t="shared" si="54"/>
        <v>0</v>
      </c>
      <c r="AX79" s="21">
        <f t="shared" si="55"/>
        <v>0</v>
      </c>
      <c r="AY79" s="21">
        <f t="shared" si="56"/>
        <v>0</v>
      </c>
      <c r="AZ79" s="21">
        <f t="shared" si="57"/>
        <v>0</v>
      </c>
      <c r="BA79" s="21">
        <f t="shared" si="58"/>
        <v>0</v>
      </c>
      <c r="BB79" s="21">
        <f t="shared" si="59"/>
        <v>0</v>
      </c>
      <c r="BC79" s="21">
        <f t="shared" si="60"/>
        <v>0</v>
      </c>
      <c r="BD79" s="21">
        <f t="shared" si="61"/>
        <v>0</v>
      </c>
      <c r="BE79" s="21">
        <f t="shared" si="62"/>
        <v>0</v>
      </c>
      <c r="BF79" s="21">
        <f t="shared" si="63"/>
        <v>0</v>
      </c>
      <c r="BG79" s="21">
        <f t="shared" si="64"/>
        <v>0</v>
      </c>
      <c r="BH79" s="21">
        <f t="shared" si="65"/>
        <v>0</v>
      </c>
    </row>
    <row r="80" spans="1:60" ht="63.95" customHeight="1">
      <c r="A80" s="245"/>
      <c r="B80" s="97"/>
      <c r="C80" s="98"/>
      <c r="D80" s="99"/>
      <c r="E80" s="100"/>
      <c r="F80" s="100"/>
      <c r="G80" s="100"/>
      <c r="H80" s="101"/>
      <c r="I80" s="102"/>
      <c r="J80" s="103"/>
      <c r="K80" s="103"/>
      <c r="L80" s="103"/>
      <c r="M80" s="103"/>
      <c r="N80" s="99"/>
      <c r="O80" s="99"/>
      <c r="P80" s="100"/>
      <c r="Q80" s="100"/>
      <c r="R80" s="104"/>
      <c r="S80" s="31" t="str">
        <f t="shared" si="66"/>
        <v/>
      </c>
      <c r="T80" s="105"/>
      <c r="U80" s="101"/>
      <c r="V80" s="107"/>
      <c r="W80" s="169"/>
      <c r="X80" s="170"/>
      <c r="Y80" s="68"/>
      <c r="Z80" s="190">
        <f t="shared" si="35"/>
        <v>1.0165720071704217E-3</v>
      </c>
      <c r="AA80" s="208" t="b">
        <f t="shared" si="36"/>
        <v>0</v>
      </c>
      <c r="AB80" s="20">
        <f t="shared" si="67"/>
        <v>0</v>
      </c>
      <c r="AC80" s="67" t="b">
        <f t="shared" si="68"/>
        <v>1</v>
      </c>
      <c r="AD80" s="200">
        <f t="shared" si="69"/>
        <v>1</v>
      </c>
      <c r="AE80" s="180">
        <f t="shared" si="37"/>
        <v>1</v>
      </c>
      <c r="AF80" s="180">
        <f t="shared" si="38"/>
        <v>0</v>
      </c>
      <c r="AG80" s="180">
        <f t="shared" si="39"/>
        <v>0</v>
      </c>
      <c r="AH80" s="180">
        <f t="shared" si="40"/>
        <v>0</v>
      </c>
      <c r="AI80" s="214" t="str">
        <f t="shared" si="41"/>
        <v/>
      </c>
      <c r="AK80" s="36">
        <f t="shared" si="42"/>
        <v>0</v>
      </c>
      <c r="AL80" s="21">
        <f t="shared" si="43"/>
        <v>0</v>
      </c>
      <c r="AM80" s="21">
        <f t="shared" si="44"/>
        <v>0</v>
      </c>
      <c r="AN80" s="21">
        <f t="shared" si="45"/>
        <v>0</v>
      </c>
      <c r="AO80" s="21">
        <f t="shared" si="46"/>
        <v>0</v>
      </c>
      <c r="AP80" s="21">
        <f t="shared" si="47"/>
        <v>0</v>
      </c>
      <c r="AQ80" s="21">
        <f t="shared" si="48"/>
        <v>0</v>
      </c>
      <c r="AR80" s="21">
        <f t="shared" si="49"/>
        <v>0</v>
      </c>
      <c r="AS80" s="21">
        <f t="shared" si="50"/>
        <v>0</v>
      </c>
      <c r="AT80" s="21">
        <f t="shared" si="51"/>
        <v>0</v>
      </c>
      <c r="AU80" s="21">
        <f t="shared" si="52"/>
        <v>0</v>
      </c>
      <c r="AV80" s="21">
        <f t="shared" si="53"/>
        <v>0</v>
      </c>
      <c r="AW80" s="21">
        <f t="shared" si="54"/>
        <v>0</v>
      </c>
      <c r="AX80" s="21">
        <f t="shared" si="55"/>
        <v>0</v>
      </c>
      <c r="AY80" s="21">
        <f t="shared" si="56"/>
        <v>0</v>
      </c>
      <c r="AZ80" s="21">
        <f t="shared" si="57"/>
        <v>0</v>
      </c>
      <c r="BA80" s="21">
        <f t="shared" si="58"/>
        <v>0</v>
      </c>
      <c r="BB80" s="21">
        <f t="shared" si="59"/>
        <v>0</v>
      </c>
      <c r="BC80" s="21">
        <f t="shared" si="60"/>
        <v>0</v>
      </c>
      <c r="BD80" s="21">
        <f t="shared" si="61"/>
        <v>0</v>
      </c>
      <c r="BE80" s="21">
        <f t="shared" si="62"/>
        <v>0</v>
      </c>
      <c r="BF80" s="21">
        <f t="shared" si="63"/>
        <v>0</v>
      </c>
      <c r="BG80" s="21">
        <f t="shared" si="64"/>
        <v>0</v>
      </c>
      <c r="BH80" s="21">
        <f t="shared" si="65"/>
        <v>0</v>
      </c>
    </row>
    <row r="81" spans="1:60" ht="63.95" customHeight="1">
      <c r="A81" s="245"/>
      <c r="B81" s="97"/>
      <c r="C81" s="98"/>
      <c r="D81" s="99"/>
      <c r="E81" s="100"/>
      <c r="F81" s="100"/>
      <c r="G81" s="100"/>
      <c r="H81" s="101"/>
      <c r="I81" s="102"/>
      <c r="J81" s="103"/>
      <c r="K81" s="103"/>
      <c r="L81" s="103"/>
      <c r="M81" s="103"/>
      <c r="N81" s="99"/>
      <c r="O81" s="99"/>
      <c r="P81" s="100"/>
      <c r="Q81" s="100"/>
      <c r="R81" s="104"/>
      <c r="S81" s="31" t="str">
        <f t="shared" si="66"/>
        <v/>
      </c>
      <c r="T81" s="105"/>
      <c r="U81" s="101"/>
      <c r="V81" s="107"/>
      <c r="W81" s="169"/>
      <c r="X81" s="170"/>
      <c r="Y81" s="68"/>
      <c r="Z81" s="190">
        <f t="shared" si="35"/>
        <v>1.0165720071704217E-3</v>
      </c>
      <c r="AA81" s="208" t="b">
        <f t="shared" si="36"/>
        <v>0</v>
      </c>
      <c r="AB81" s="20">
        <f t="shared" si="67"/>
        <v>0</v>
      </c>
      <c r="AC81" s="67" t="b">
        <f t="shared" si="68"/>
        <v>1</v>
      </c>
      <c r="AD81" s="200">
        <f t="shared" si="69"/>
        <v>1</v>
      </c>
      <c r="AE81" s="180">
        <f t="shared" si="37"/>
        <v>1</v>
      </c>
      <c r="AF81" s="180">
        <f t="shared" si="38"/>
        <v>0</v>
      </c>
      <c r="AG81" s="180">
        <f t="shared" si="39"/>
        <v>0</v>
      </c>
      <c r="AH81" s="180">
        <f t="shared" si="40"/>
        <v>0</v>
      </c>
      <c r="AI81" s="214" t="str">
        <f t="shared" si="41"/>
        <v/>
      </c>
      <c r="AK81" s="36">
        <f t="shared" si="42"/>
        <v>0</v>
      </c>
      <c r="AL81" s="21">
        <f t="shared" si="43"/>
        <v>0</v>
      </c>
      <c r="AM81" s="21">
        <f t="shared" si="44"/>
        <v>0</v>
      </c>
      <c r="AN81" s="21">
        <f t="shared" si="45"/>
        <v>0</v>
      </c>
      <c r="AO81" s="21">
        <f t="shared" si="46"/>
        <v>0</v>
      </c>
      <c r="AP81" s="21">
        <f t="shared" si="47"/>
        <v>0</v>
      </c>
      <c r="AQ81" s="21">
        <f t="shared" si="48"/>
        <v>0</v>
      </c>
      <c r="AR81" s="21">
        <f t="shared" si="49"/>
        <v>0</v>
      </c>
      <c r="AS81" s="21">
        <f t="shared" si="50"/>
        <v>0</v>
      </c>
      <c r="AT81" s="21">
        <f t="shared" si="51"/>
        <v>0</v>
      </c>
      <c r="AU81" s="21">
        <f t="shared" si="52"/>
        <v>0</v>
      </c>
      <c r="AV81" s="21">
        <f t="shared" si="53"/>
        <v>0</v>
      </c>
      <c r="AW81" s="21">
        <f t="shared" si="54"/>
        <v>0</v>
      </c>
      <c r="AX81" s="21">
        <f t="shared" si="55"/>
        <v>0</v>
      </c>
      <c r="AY81" s="21">
        <f t="shared" si="56"/>
        <v>0</v>
      </c>
      <c r="AZ81" s="21">
        <f t="shared" si="57"/>
        <v>0</v>
      </c>
      <c r="BA81" s="21">
        <f t="shared" si="58"/>
        <v>0</v>
      </c>
      <c r="BB81" s="21">
        <f t="shared" si="59"/>
        <v>0</v>
      </c>
      <c r="BC81" s="21">
        <f t="shared" si="60"/>
        <v>0</v>
      </c>
      <c r="BD81" s="21">
        <f t="shared" si="61"/>
        <v>0</v>
      </c>
      <c r="BE81" s="21">
        <f t="shared" si="62"/>
        <v>0</v>
      </c>
      <c r="BF81" s="21">
        <f t="shared" si="63"/>
        <v>0</v>
      </c>
      <c r="BG81" s="21">
        <f t="shared" si="64"/>
        <v>0</v>
      </c>
      <c r="BH81" s="21">
        <f t="shared" si="65"/>
        <v>0</v>
      </c>
    </row>
    <row r="82" spans="1:60" ht="63.95" customHeight="1">
      <c r="A82" s="245"/>
      <c r="B82" s="97"/>
      <c r="C82" s="98"/>
      <c r="D82" s="99"/>
      <c r="E82" s="100"/>
      <c r="F82" s="100"/>
      <c r="G82" s="100"/>
      <c r="H82" s="101"/>
      <c r="I82" s="102"/>
      <c r="J82" s="103"/>
      <c r="K82" s="103"/>
      <c r="L82" s="103"/>
      <c r="M82" s="103"/>
      <c r="N82" s="99"/>
      <c r="O82" s="99"/>
      <c r="P82" s="100"/>
      <c r="Q82" s="100"/>
      <c r="R82" s="104"/>
      <c r="S82" s="31" t="str">
        <f t="shared" si="66"/>
        <v/>
      </c>
      <c r="T82" s="105"/>
      <c r="U82" s="101"/>
      <c r="V82" s="107"/>
      <c r="W82" s="169"/>
      <c r="X82" s="170"/>
      <c r="Y82" s="68"/>
      <c r="Z82" s="190">
        <f t="shared" si="35"/>
        <v>1.0165720071704217E-3</v>
      </c>
      <c r="AA82" s="208" t="b">
        <f t="shared" si="36"/>
        <v>0</v>
      </c>
      <c r="AB82" s="20">
        <f t="shared" si="67"/>
        <v>0</v>
      </c>
      <c r="AC82" s="67" t="b">
        <f t="shared" si="68"/>
        <v>1</v>
      </c>
      <c r="AD82" s="200">
        <f t="shared" si="69"/>
        <v>1</v>
      </c>
      <c r="AE82" s="180">
        <f t="shared" si="37"/>
        <v>1</v>
      </c>
      <c r="AF82" s="180">
        <f t="shared" si="38"/>
        <v>0</v>
      </c>
      <c r="AG82" s="180">
        <f t="shared" si="39"/>
        <v>0</v>
      </c>
      <c r="AH82" s="180">
        <f t="shared" si="40"/>
        <v>0</v>
      </c>
      <c r="AI82" s="214" t="str">
        <f t="shared" si="41"/>
        <v/>
      </c>
      <c r="AK82" s="36">
        <f t="shared" si="42"/>
        <v>0</v>
      </c>
      <c r="AL82" s="21">
        <f t="shared" si="43"/>
        <v>0</v>
      </c>
      <c r="AM82" s="21">
        <f t="shared" si="44"/>
        <v>0</v>
      </c>
      <c r="AN82" s="21">
        <f t="shared" si="45"/>
        <v>0</v>
      </c>
      <c r="AO82" s="21">
        <f t="shared" si="46"/>
        <v>0</v>
      </c>
      <c r="AP82" s="21">
        <f t="shared" si="47"/>
        <v>0</v>
      </c>
      <c r="AQ82" s="21">
        <f t="shared" si="48"/>
        <v>0</v>
      </c>
      <c r="AR82" s="21">
        <f t="shared" si="49"/>
        <v>0</v>
      </c>
      <c r="AS82" s="21">
        <f t="shared" si="50"/>
        <v>0</v>
      </c>
      <c r="AT82" s="21">
        <f t="shared" si="51"/>
        <v>0</v>
      </c>
      <c r="AU82" s="21">
        <f t="shared" si="52"/>
        <v>0</v>
      </c>
      <c r="AV82" s="21">
        <f t="shared" si="53"/>
        <v>0</v>
      </c>
      <c r="AW82" s="21">
        <f t="shared" si="54"/>
        <v>0</v>
      </c>
      <c r="AX82" s="21">
        <f t="shared" si="55"/>
        <v>0</v>
      </c>
      <c r="AY82" s="21">
        <f t="shared" si="56"/>
        <v>0</v>
      </c>
      <c r="AZ82" s="21">
        <f t="shared" si="57"/>
        <v>0</v>
      </c>
      <c r="BA82" s="21">
        <f t="shared" si="58"/>
        <v>0</v>
      </c>
      <c r="BB82" s="21">
        <f t="shared" si="59"/>
        <v>0</v>
      </c>
      <c r="BC82" s="21">
        <f t="shared" si="60"/>
        <v>0</v>
      </c>
      <c r="BD82" s="21">
        <f t="shared" si="61"/>
        <v>0</v>
      </c>
      <c r="BE82" s="21">
        <f t="shared" si="62"/>
        <v>0</v>
      </c>
      <c r="BF82" s="21">
        <f t="shared" si="63"/>
        <v>0</v>
      </c>
      <c r="BG82" s="21">
        <f t="shared" si="64"/>
        <v>0</v>
      </c>
      <c r="BH82" s="21">
        <f t="shared" si="65"/>
        <v>0</v>
      </c>
    </row>
    <row r="83" spans="1:60" ht="63.95" customHeight="1">
      <c r="A83" s="245"/>
      <c r="B83" s="97"/>
      <c r="C83" s="98"/>
      <c r="D83" s="99"/>
      <c r="E83" s="100"/>
      <c r="F83" s="100"/>
      <c r="G83" s="100"/>
      <c r="H83" s="101"/>
      <c r="I83" s="102"/>
      <c r="J83" s="103"/>
      <c r="K83" s="103"/>
      <c r="L83" s="103"/>
      <c r="M83" s="103"/>
      <c r="N83" s="99"/>
      <c r="O83" s="99"/>
      <c r="P83" s="100"/>
      <c r="Q83" s="100"/>
      <c r="R83" s="104"/>
      <c r="S83" s="31" t="str">
        <f t="shared" si="66"/>
        <v/>
      </c>
      <c r="T83" s="105"/>
      <c r="U83" s="101"/>
      <c r="V83" s="107"/>
      <c r="W83" s="169"/>
      <c r="X83" s="170"/>
      <c r="Y83" s="68"/>
      <c r="Z83" s="190">
        <f t="shared" si="35"/>
        <v>1.0165720071704217E-3</v>
      </c>
      <c r="AA83" s="208" t="b">
        <f t="shared" si="36"/>
        <v>0</v>
      </c>
      <c r="AB83" s="20">
        <f t="shared" si="67"/>
        <v>0</v>
      </c>
      <c r="AC83" s="67" t="b">
        <f t="shared" si="68"/>
        <v>1</v>
      </c>
      <c r="AD83" s="200">
        <f t="shared" si="69"/>
        <v>1</v>
      </c>
      <c r="AE83" s="180">
        <f t="shared" si="37"/>
        <v>1</v>
      </c>
      <c r="AF83" s="180">
        <f t="shared" si="38"/>
        <v>0</v>
      </c>
      <c r="AG83" s="180">
        <f t="shared" si="39"/>
        <v>0</v>
      </c>
      <c r="AH83" s="180">
        <f t="shared" si="40"/>
        <v>0</v>
      </c>
      <c r="AI83" s="214" t="str">
        <f t="shared" si="41"/>
        <v/>
      </c>
      <c r="AK83" s="36">
        <f t="shared" si="42"/>
        <v>0</v>
      </c>
      <c r="AL83" s="21">
        <f t="shared" si="43"/>
        <v>0</v>
      </c>
      <c r="AM83" s="21">
        <f t="shared" si="44"/>
        <v>0</v>
      </c>
      <c r="AN83" s="21">
        <f t="shared" si="45"/>
        <v>0</v>
      </c>
      <c r="AO83" s="21">
        <f t="shared" si="46"/>
        <v>0</v>
      </c>
      <c r="AP83" s="21">
        <f t="shared" si="47"/>
        <v>0</v>
      </c>
      <c r="AQ83" s="21">
        <f t="shared" si="48"/>
        <v>0</v>
      </c>
      <c r="AR83" s="21">
        <f t="shared" si="49"/>
        <v>0</v>
      </c>
      <c r="AS83" s="21">
        <f t="shared" si="50"/>
        <v>0</v>
      </c>
      <c r="AT83" s="21">
        <f t="shared" si="51"/>
        <v>0</v>
      </c>
      <c r="AU83" s="21">
        <f t="shared" si="52"/>
        <v>0</v>
      </c>
      <c r="AV83" s="21">
        <f t="shared" si="53"/>
        <v>0</v>
      </c>
      <c r="AW83" s="21">
        <f t="shared" si="54"/>
        <v>0</v>
      </c>
      <c r="AX83" s="21">
        <f t="shared" si="55"/>
        <v>0</v>
      </c>
      <c r="AY83" s="21">
        <f t="shared" si="56"/>
        <v>0</v>
      </c>
      <c r="AZ83" s="21">
        <f t="shared" si="57"/>
        <v>0</v>
      </c>
      <c r="BA83" s="21">
        <f t="shared" si="58"/>
        <v>0</v>
      </c>
      <c r="BB83" s="21">
        <f t="shared" si="59"/>
        <v>0</v>
      </c>
      <c r="BC83" s="21">
        <f t="shared" si="60"/>
        <v>0</v>
      </c>
      <c r="BD83" s="21">
        <f t="shared" si="61"/>
        <v>0</v>
      </c>
      <c r="BE83" s="21">
        <f t="shared" si="62"/>
        <v>0</v>
      </c>
      <c r="BF83" s="21">
        <f t="shared" si="63"/>
        <v>0</v>
      </c>
      <c r="BG83" s="21">
        <f t="shared" si="64"/>
        <v>0</v>
      </c>
      <c r="BH83" s="21">
        <f t="shared" si="65"/>
        <v>0</v>
      </c>
    </row>
    <row r="84" spans="1:60" ht="63.95" customHeight="1">
      <c r="A84" s="245"/>
      <c r="B84" s="97"/>
      <c r="C84" s="98"/>
      <c r="D84" s="99"/>
      <c r="E84" s="100"/>
      <c r="F84" s="100"/>
      <c r="G84" s="100"/>
      <c r="H84" s="101"/>
      <c r="I84" s="102"/>
      <c r="J84" s="103"/>
      <c r="K84" s="103"/>
      <c r="L84" s="103"/>
      <c r="M84" s="103"/>
      <c r="N84" s="99"/>
      <c r="O84" s="99"/>
      <c r="P84" s="100"/>
      <c r="Q84" s="100"/>
      <c r="R84" s="104"/>
      <c r="S84" s="31" t="str">
        <f t="shared" si="66"/>
        <v/>
      </c>
      <c r="T84" s="105"/>
      <c r="U84" s="101"/>
      <c r="V84" s="107"/>
      <c r="W84" s="169"/>
      <c r="X84" s="170"/>
      <c r="Y84" s="68"/>
      <c r="Z84" s="190">
        <f t="shared" si="35"/>
        <v>1.0165720071704217E-3</v>
      </c>
      <c r="AA84" s="208" t="b">
        <f t="shared" si="36"/>
        <v>0</v>
      </c>
      <c r="AB84" s="20">
        <f t="shared" si="67"/>
        <v>0</v>
      </c>
      <c r="AC84" s="67" t="b">
        <f t="shared" si="68"/>
        <v>1</v>
      </c>
      <c r="AD84" s="200">
        <f t="shared" si="69"/>
        <v>1</v>
      </c>
      <c r="AE84" s="180">
        <f t="shared" si="37"/>
        <v>1</v>
      </c>
      <c r="AF84" s="180">
        <f t="shared" si="38"/>
        <v>0</v>
      </c>
      <c r="AG84" s="180">
        <f t="shared" si="39"/>
        <v>0</v>
      </c>
      <c r="AH84" s="180">
        <f t="shared" si="40"/>
        <v>0</v>
      </c>
      <c r="AI84" s="214" t="str">
        <f t="shared" si="41"/>
        <v/>
      </c>
      <c r="AK84" s="36">
        <f t="shared" si="42"/>
        <v>0</v>
      </c>
      <c r="AL84" s="21">
        <f t="shared" si="43"/>
        <v>0</v>
      </c>
      <c r="AM84" s="21">
        <f t="shared" si="44"/>
        <v>0</v>
      </c>
      <c r="AN84" s="21">
        <f t="shared" si="45"/>
        <v>0</v>
      </c>
      <c r="AO84" s="21">
        <f t="shared" si="46"/>
        <v>0</v>
      </c>
      <c r="AP84" s="21">
        <f t="shared" si="47"/>
        <v>0</v>
      </c>
      <c r="AQ84" s="21">
        <f t="shared" si="48"/>
        <v>0</v>
      </c>
      <c r="AR84" s="21">
        <f t="shared" si="49"/>
        <v>0</v>
      </c>
      <c r="AS84" s="21">
        <f t="shared" si="50"/>
        <v>0</v>
      </c>
      <c r="AT84" s="21">
        <f t="shared" si="51"/>
        <v>0</v>
      </c>
      <c r="AU84" s="21">
        <f t="shared" si="52"/>
        <v>0</v>
      </c>
      <c r="AV84" s="21">
        <f t="shared" si="53"/>
        <v>0</v>
      </c>
      <c r="AW84" s="21">
        <f t="shared" si="54"/>
        <v>0</v>
      </c>
      <c r="AX84" s="21">
        <f t="shared" si="55"/>
        <v>0</v>
      </c>
      <c r="AY84" s="21">
        <f t="shared" si="56"/>
        <v>0</v>
      </c>
      <c r="AZ84" s="21">
        <f t="shared" si="57"/>
        <v>0</v>
      </c>
      <c r="BA84" s="21">
        <f t="shared" si="58"/>
        <v>0</v>
      </c>
      <c r="BB84" s="21">
        <f t="shared" si="59"/>
        <v>0</v>
      </c>
      <c r="BC84" s="21">
        <f t="shared" si="60"/>
        <v>0</v>
      </c>
      <c r="BD84" s="21">
        <f t="shared" si="61"/>
        <v>0</v>
      </c>
      <c r="BE84" s="21">
        <f t="shared" si="62"/>
        <v>0</v>
      </c>
      <c r="BF84" s="21">
        <f t="shared" si="63"/>
        <v>0</v>
      </c>
      <c r="BG84" s="21">
        <f t="shared" si="64"/>
        <v>0</v>
      </c>
      <c r="BH84" s="21">
        <f t="shared" si="65"/>
        <v>0</v>
      </c>
    </row>
    <row r="85" spans="1:60" ht="63.95" customHeight="1">
      <c r="A85" s="245"/>
      <c r="B85" s="97"/>
      <c r="C85" s="98"/>
      <c r="D85" s="99"/>
      <c r="E85" s="100"/>
      <c r="F85" s="100"/>
      <c r="G85" s="100"/>
      <c r="H85" s="101"/>
      <c r="I85" s="102"/>
      <c r="J85" s="103"/>
      <c r="K85" s="103"/>
      <c r="L85" s="103"/>
      <c r="M85" s="103"/>
      <c r="N85" s="99"/>
      <c r="O85" s="99"/>
      <c r="P85" s="100"/>
      <c r="Q85" s="100"/>
      <c r="R85" s="104"/>
      <c r="S85" s="31" t="str">
        <f t="shared" si="66"/>
        <v/>
      </c>
      <c r="T85" s="105"/>
      <c r="U85" s="101"/>
      <c r="V85" s="107"/>
      <c r="W85" s="169"/>
      <c r="X85" s="170"/>
      <c r="Y85" s="68"/>
      <c r="Z85" s="190">
        <f t="shared" si="35"/>
        <v>1.0165720071704217E-3</v>
      </c>
      <c r="AA85" s="208" t="b">
        <f t="shared" si="36"/>
        <v>0</v>
      </c>
      <c r="AB85" s="20">
        <f t="shared" si="67"/>
        <v>0</v>
      </c>
      <c r="AC85" s="67" t="b">
        <f t="shared" si="68"/>
        <v>1</v>
      </c>
      <c r="AD85" s="200">
        <f t="shared" si="69"/>
        <v>1</v>
      </c>
      <c r="AE85" s="180">
        <f t="shared" si="37"/>
        <v>1</v>
      </c>
      <c r="AF85" s="180">
        <f t="shared" si="38"/>
        <v>0</v>
      </c>
      <c r="AG85" s="180">
        <f t="shared" si="39"/>
        <v>0</v>
      </c>
      <c r="AH85" s="180">
        <f t="shared" si="40"/>
        <v>0</v>
      </c>
      <c r="AI85" s="214" t="str">
        <f t="shared" si="41"/>
        <v/>
      </c>
      <c r="AK85" s="36">
        <f t="shared" si="42"/>
        <v>0</v>
      </c>
      <c r="AL85" s="21">
        <f t="shared" si="43"/>
        <v>0</v>
      </c>
      <c r="AM85" s="21">
        <f t="shared" si="44"/>
        <v>0</v>
      </c>
      <c r="AN85" s="21">
        <f t="shared" si="45"/>
        <v>0</v>
      </c>
      <c r="AO85" s="21">
        <f t="shared" si="46"/>
        <v>0</v>
      </c>
      <c r="AP85" s="21">
        <f t="shared" si="47"/>
        <v>0</v>
      </c>
      <c r="AQ85" s="21">
        <f t="shared" si="48"/>
        <v>0</v>
      </c>
      <c r="AR85" s="21">
        <f t="shared" si="49"/>
        <v>0</v>
      </c>
      <c r="AS85" s="21">
        <f t="shared" si="50"/>
        <v>0</v>
      </c>
      <c r="AT85" s="21">
        <f t="shared" si="51"/>
        <v>0</v>
      </c>
      <c r="AU85" s="21">
        <f t="shared" si="52"/>
        <v>0</v>
      </c>
      <c r="AV85" s="21">
        <f t="shared" si="53"/>
        <v>0</v>
      </c>
      <c r="AW85" s="21">
        <f t="shared" si="54"/>
        <v>0</v>
      </c>
      <c r="AX85" s="21">
        <f t="shared" si="55"/>
        <v>0</v>
      </c>
      <c r="AY85" s="21">
        <f t="shared" si="56"/>
        <v>0</v>
      </c>
      <c r="AZ85" s="21">
        <f t="shared" si="57"/>
        <v>0</v>
      </c>
      <c r="BA85" s="21">
        <f t="shared" si="58"/>
        <v>0</v>
      </c>
      <c r="BB85" s="21">
        <f t="shared" si="59"/>
        <v>0</v>
      </c>
      <c r="BC85" s="21">
        <f t="shared" si="60"/>
        <v>0</v>
      </c>
      <c r="BD85" s="21">
        <f t="shared" si="61"/>
        <v>0</v>
      </c>
      <c r="BE85" s="21">
        <f t="shared" si="62"/>
        <v>0</v>
      </c>
      <c r="BF85" s="21">
        <f t="shared" si="63"/>
        <v>0</v>
      </c>
      <c r="BG85" s="21">
        <f t="shared" si="64"/>
        <v>0</v>
      </c>
      <c r="BH85" s="21">
        <f t="shared" si="65"/>
        <v>0</v>
      </c>
    </row>
    <row r="86" spans="1:60" ht="63.95" customHeight="1">
      <c r="A86" s="245"/>
      <c r="B86" s="97"/>
      <c r="C86" s="98"/>
      <c r="D86" s="99"/>
      <c r="E86" s="100"/>
      <c r="F86" s="100"/>
      <c r="G86" s="100"/>
      <c r="H86" s="101"/>
      <c r="I86" s="102"/>
      <c r="J86" s="103"/>
      <c r="K86" s="103"/>
      <c r="L86" s="103"/>
      <c r="M86" s="103"/>
      <c r="N86" s="99"/>
      <c r="O86" s="99"/>
      <c r="P86" s="100"/>
      <c r="Q86" s="100"/>
      <c r="R86" s="104"/>
      <c r="S86" s="31" t="str">
        <f t="shared" si="66"/>
        <v/>
      </c>
      <c r="T86" s="105"/>
      <c r="U86" s="101"/>
      <c r="V86" s="107"/>
      <c r="W86" s="169"/>
      <c r="X86" s="170"/>
      <c r="Y86" s="68"/>
      <c r="Z86" s="190">
        <f t="shared" si="35"/>
        <v>1.0165720071704217E-3</v>
      </c>
      <c r="AA86" s="208" t="b">
        <f t="shared" si="36"/>
        <v>0</v>
      </c>
      <c r="AB86" s="20">
        <f t="shared" si="67"/>
        <v>0</v>
      </c>
      <c r="AC86" s="67" t="b">
        <f t="shared" si="68"/>
        <v>1</v>
      </c>
      <c r="AD86" s="200">
        <f t="shared" si="69"/>
        <v>1</v>
      </c>
      <c r="AE86" s="180">
        <f t="shared" si="37"/>
        <v>1</v>
      </c>
      <c r="AF86" s="180">
        <f t="shared" si="38"/>
        <v>0</v>
      </c>
      <c r="AG86" s="180">
        <f t="shared" si="39"/>
        <v>0</v>
      </c>
      <c r="AH86" s="180">
        <f t="shared" si="40"/>
        <v>0</v>
      </c>
      <c r="AI86" s="214" t="str">
        <f t="shared" si="41"/>
        <v/>
      </c>
      <c r="AK86" s="36">
        <f t="shared" si="42"/>
        <v>0</v>
      </c>
      <c r="AL86" s="21">
        <f t="shared" si="43"/>
        <v>0</v>
      </c>
      <c r="AM86" s="21">
        <f t="shared" si="44"/>
        <v>0</v>
      </c>
      <c r="AN86" s="21">
        <f t="shared" si="45"/>
        <v>0</v>
      </c>
      <c r="AO86" s="21">
        <f t="shared" si="46"/>
        <v>0</v>
      </c>
      <c r="AP86" s="21">
        <f t="shared" si="47"/>
        <v>0</v>
      </c>
      <c r="AQ86" s="21">
        <f t="shared" si="48"/>
        <v>0</v>
      </c>
      <c r="AR86" s="21">
        <f t="shared" si="49"/>
        <v>0</v>
      </c>
      <c r="AS86" s="21">
        <f t="shared" si="50"/>
        <v>0</v>
      </c>
      <c r="AT86" s="21">
        <f t="shared" si="51"/>
        <v>0</v>
      </c>
      <c r="AU86" s="21">
        <f t="shared" si="52"/>
        <v>0</v>
      </c>
      <c r="AV86" s="21">
        <f t="shared" si="53"/>
        <v>0</v>
      </c>
      <c r="AW86" s="21">
        <f t="shared" si="54"/>
        <v>0</v>
      </c>
      <c r="AX86" s="21">
        <f t="shared" si="55"/>
        <v>0</v>
      </c>
      <c r="AY86" s="21">
        <f t="shared" si="56"/>
        <v>0</v>
      </c>
      <c r="AZ86" s="21">
        <f t="shared" si="57"/>
        <v>0</v>
      </c>
      <c r="BA86" s="21">
        <f t="shared" si="58"/>
        <v>0</v>
      </c>
      <c r="BB86" s="21">
        <f t="shared" si="59"/>
        <v>0</v>
      </c>
      <c r="BC86" s="21">
        <f t="shared" si="60"/>
        <v>0</v>
      </c>
      <c r="BD86" s="21">
        <f t="shared" si="61"/>
        <v>0</v>
      </c>
      <c r="BE86" s="21">
        <f t="shared" si="62"/>
        <v>0</v>
      </c>
      <c r="BF86" s="21">
        <f t="shared" si="63"/>
        <v>0</v>
      </c>
      <c r="BG86" s="21">
        <f t="shared" si="64"/>
        <v>0</v>
      </c>
      <c r="BH86" s="21">
        <f t="shared" si="65"/>
        <v>0</v>
      </c>
    </row>
    <row r="87" spans="1:60" ht="63.95" customHeight="1">
      <c r="A87" s="245"/>
      <c r="B87" s="97"/>
      <c r="C87" s="98"/>
      <c r="D87" s="99"/>
      <c r="E87" s="100"/>
      <c r="F87" s="100"/>
      <c r="G87" s="100"/>
      <c r="H87" s="101"/>
      <c r="I87" s="102"/>
      <c r="J87" s="103"/>
      <c r="K87" s="103"/>
      <c r="L87" s="103"/>
      <c r="M87" s="103"/>
      <c r="N87" s="99"/>
      <c r="O87" s="99"/>
      <c r="P87" s="100"/>
      <c r="Q87" s="100"/>
      <c r="R87" s="104"/>
      <c r="S87" s="31" t="str">
        <f t="shared" si="66"/>
        <v/>
      </c>
      <c r="T87" s="105"/>
      <c r="U87" s="101"/>
      <c r="V87" s="107"/>
      <c r="W87" s="169"/>
      <c r="X87" s="170"/>
      <c r="Y87" s="68"/>
      <c r="Z87" s="190">
        <f t="shared" si="35"/>
        <v>1.0165720071704217E-3</v>
      </c>
      <c r="AA87" s="208" t="b">
        <f t="shared" si="36"/>
        <v>0</v>
      </c>
      <c r="AB87" s="20">
        <f t="shared" si="67"/>
        <v>0</v>
      </c>
      <c r="AC87" s="67" t="b">
        <f t="shared" si="68"/>
        <v>1</v>
      </c>
      <c r="AD87" s="200">
        <f t="shared" si="69"/>
        <v>1</v>
      </c>
      <c r="AE87" s="180">
        <f t="shared" si="37"/>
        <v>1</v>
      </c>
      <c r="AF87" s="180">
        <f t="shared" si="38"/>
        <v>0</v>
      </c>
      <c r="AG87" s="180">
        <f t="shared" si="39"/>
        <v>0</v>
      </c>
      <c r="AH87" s="180">
        <f t="shared" si="40"/>
        <v>0</v>
      </c>
      <c r="AI87" s="214" t="str">
        <f t="shared" si="41"/>
        <v/>
      </c>
      <c r="AK87" s="36">
        <f t="shared" si="42"/>
        <v>0</v>
      </c>
      <c r="AL87" s="21">
        <f t="shared" si="43"/>
        <v>0</v>
      </c>
      <c r="AM87" s="21">
        <f t="shared" si="44"/>
        <v>0</v>
      </c>
      <c r="AN87" s="21">
        <f t="shared" si="45"/>
        <v>0</v>
      </c>
      <c r="AO87" s="21">
        <f t="shared" si="46"/>
        <v>0</v>
      </c>
      <c r="AP87" s="21">
        <f t="shared" si="47"/>
        <v>0</v>
      </c>
      <c r="AQ87" s="21">
        <f t="shared" si="48"/>
        <v>0</v>
      </c>
      <c r="AR87" s="21">
        <f t="shared" si="49"/>
        <v>0</v>
      </c>
      <c r="AS87" s="21">
        <f t="shared" si="50"/>
        <v>0</v>
      </c>
      <c r="AT87" s="21">
        <f t="shared" si="51"/>
        <v>0</v>
      </c>
      <c r="AU87" s="21">
        <f t="shared" si="52"/>
        <v>0</v>
      </c>
      <c r="AV87" s="21">
        <f t="shared" si="53"/>
        <v>0</v>
      </c>
      <c r="AW87" s="21">
        <f t="shared" si="54"/>
        <v>0</v>
      </c>
      <c r="AX87" s="21">
        <f t="shared" si="55"/>
        <v>0</v>
      </c>
      <c r="AY87" s="21">
        <f t="shared" si="56"/>
        <v>0</v>
      </c>
      <c r="AZ87" s="21">
        <f t="shared" si="57"/>
        <v>0</v>
      </c>
      <c r="BA87" s="21">
        <f t="shared" si="58"/>
        <v>0</v>
      </c>
      <c r="BB87" s="21">
        <f t="shared" si="59"/>
        <v>0</v>
      </c>
      <c r="BC87" s="21">
        <f t="shared" si="60"/>
        <v>0</v>
      </c>
      <c r="BD87" s="21">
        <f t="shared" si="61"/>
        <v>0</v>
      </c>
      <c r="BE87" s="21">
        <f t="shared" si="62"/>
        <v>0</v>
      </c>
      <c r="BF87" s="21">
        <f t="shared" si="63"/>
        <v>0</v>
      </c>
      <c r="BG87" s="21">
        <f t="shared" si="64"/>
        <v>0</v>
      </c>
      <c r="BH87" s="21">
        <f t="shared" si="65"/>
        <v>0</v>
      </c>
    </row>
    <row r="88" spans="1:60" ht="63.95" customHeight="1">
      <c r="A88" s="245"/>
      <c r="B88" s="97"/>
      <c r="C88" s="98"/>
      <c r="D88" s="99"/>
      <c r="E88" s="100"/>
      <c r="F88" s="100"/>
      <c r="G88" s="100"/>
      <c r="H88" s="101"/>
      <c r="I88" s="102"/>
      <c r="J88" s="103"/>
      <c r="K88" s="103"/>
      <c r="L88" s="103"/>
      <c r="M88" s="103"/>
      <c r="N88" s="99"/>
      <c r="O88" s="99"/>
      <c r="P88" s="100"/>
      <c r="Q88" s="100"/>
      <c r="R88" s="104"/>
      <c r="S88" s="31" t="str">
        <f t="shared" si="66"/>
        <v/>
      </c>
      <c r="T88" s="105"/>
      <c r="U88" s="101"/>
      <c r="V88" s="107"/>
      <c r="W88" s="169"/>
      <c r="X88" s="170"/>
      <c r="Y88" s="68"/>
      <c r="Z88" s="190">
        <f t="shared" si="35"/>
        <v>1.0165720071704217E-3</v>
      </c>
      <c r="AA88" s="208" t="b">
        <f t="shared" si="36"/>
        <v>0</v>
      </c>
      <c r="AB88" s="20">
        <f t="shared" si="67"/>
        <v>0</v>
      </c>
      <c r="AC88" s="67" t="b">
        <f t="shared" si="68"/>
        <v>1</v>
      </c>
      <c r="AD88" s="200">
        <f t="shared" si="69"/>
        <v>1</v>
      </c>
      <c r="AE88" s="180">
        <f t="shared" si="37"/>
        <v>1</v>
      </c>
      <c r="AF88" s="180">
        <f t="shared" si="38"/>
        <v>0</v>
      </c>
      <c r="AG88" s="180">
        <f t="shared" si="39"/>
        <v>0</v>
      </c>
      <c r="AH88" s="180">
        <f t="shared" si="40"/>
        <v>0</v>
      </c>
      <c r="AI88" s="214" t="str">
        <f t="shared" si="41"/>
        <v/>
      </c>
      <c r="AK88" s="36">
        <f t="shared" si="42"/>
        <v>0</v>
      </c>
      <c r="AL88" s="21">
        <f t="shared" si="43"/>
        <v>0</v>
      </c>
      <c r="AM88" s="21">
        <f t="shared" si="44"/>
        <v>0</v>
      </c>
      <c r="AN88" s="21">
        <f t="shared" si="45"/>
        <v>0</v>
      </c>
      <c r="AO88" s="21">
        <f t="shared" si="46"/>
        <v>0</v>
      </c>
      <c r="AP88" s="21">
        <f t="shared" si="47"/>
        <v>0</v>
      </c>
      <c r="AQ88" s="21">
        <f t="shared" si="48"/>
        <v>0</v>
      </c>
      <c r="AR88" s="21">
        <f t="shared" si="49"/>
        <v>0</v>
      </c>
      <c r="AS88" s="21">
        <f t="shared" si="50"/>
        <v>0</v>
      </c>
      <c r="AT88" s="21">
        <f t="shared" si="51"/>
        <v>0</v>
      </c>
      <c r="AU88" s="21">
        <f t="shared" si="52"/>
        <v>0</v>
      </c>
      <c r="AV88" s="21">
        <f t="shared" si="53"/>
        <v>0</v>
      </c>
      <c r="AW88" s="21">
        <f t="shared" si="54"/>
        <v>0</v>
      </c>
      <c r="AX88" s="21">
        <f t="shared" si="55"/>
        <v>0</v>
      </c>
      <c r="AY88" s="21">
        <f t="shared" si="56"/>
        <v>0</v>
      </c>
      <c r="AZ88" s="21">
        <f t="shared" si="57"/>
        <v>0</v>
      </c>
      <c r="BA88" s="21">
        <f t="shared" si="58"/>
        <v>0</v>
      </c>
      <c r="BB88" s="21">
        <f t="shared" si="59"/>
        <v>0</v>
      </c>
      <c r="BC88" s="21">
        <f t="shared" si="60"/>
        <v>0</v>
      </c>
      <c r="BD88" s="21">
        <f t="shared" si="61"/>
        <v>0</v>
      </c>
      <c r="BE88" s="21">
        <f t="shared" si="62"/>
        <v>0</v>
      </c>
      <c r="BF88" s="21">
        <f t="shared" si="63"/>
        <v>0</v>
      </c>
      <c r="BG88" s="21">
        <f t="shared" si="64"/>
        <v>0</v>
      </c>
      <c r="BH88" s="21">
        <f t="shared" si="65"/>
        <v>0</v>
      </c>
    </row>
    <row r="89" spans="1:60" ht="63.95" customHeight="1">
      <c r="A89" s="245"/>
      <c r="B89" s="97"/>
      <c r="C89" s="98"/>
      <c r="D89" s="99"/>
      <c r="E89" s="100"/>
      <c r="F89" s="100"/>
      <c r="G89" s="100"/>
      <c r="H89" s="101"/>
      <c r="I89" s="102"/>
      <c r="J89" s="103"/>
      <c r="K89" s="103"/>
      <c r="L89" s="103"/>
      <c r="M89" s="103"/>
      <c r="N89" s="99"/>
      <c r="O89" s="99"/>
      <c r="P89" s="100"/>
      <c r="Q89" s="100"/>
      <c r="R89" s="104"/>
      <c r="S89" s="31" t="str">
        <f t="shared" si="66"/>
        <v/>
      </c>
      <c r="T89" s="105"/>
      <c r="U89" s="101"/>
      <c r="V89" s="107"/>
      <c r="W89" s="169"/>
      <c r="X89" s="170"/>
      <c r="Y89" s="68"/>
      <c r="Z89" s="190">
        <f t="shared" si="35"/>
        <v>1.0165720071704217E-3</v>
      </c>
      <c r="AA89" s="208" t="b">
        <f t="shared" si="36"/>
        <v>0</v>
      </c>
      <c r="AB89" s="20">
        <f t="shared" si="67"/>
        <v>0</v>
      </c>
      <c r="AC89" s="67" t="b">
        <f t="shared" si="68"/>
        <v>1</v>
      </c>
      <c r="AD89" s="200">
        <f t="shared" si="69"/>
        <v>1</v>
      </c>
      <c r="AE89" s="180">
        <f t="shared" si="37"/>
        <v>1</v>
      </c>
      <c r="AF89" s="180">
        <f t="shared" si="38"/>
        <v>0</v>
      </c>
      <c r="AG89" s="180">
        <f t="shared" si="39"/>
        <v>0</v>
      </c>
      <c r="AH89" s="180">
        <f t="shared" si="40"/>
        <v>0</v>
      </c>
      <c r="AI89" s="214" t="str">
        <f t="shared" si="41"/>
        <v/>
      </c>
      <c r="AK89" s="36">
        <f t="shared" si="42"/>
        <v>0</v>
      </c>
      <c r="AL89" s="21">
        <f t="shared" si="43"/>
        <v>0</v>
      </c>
      <c r="AM89" s="21">
        <f t="shared" si="44"/>
        <v>0</v>
      </c>
      <c r="AN89" s="21">
        <f t="shared" si="45"/>
        <v>0</v>
      </c>
      <c r="AO89" s="21">
        <f t="shared" si="46"/>
        <v>0</v>
      </c>
      <c r="AP89" s="21">
        <f t="shared" si="47"/>
        <v>0</v>
      </c>
      <c r="AQ89" s="21">
        <f t="shared" si="48"/>
        <v>0</v>
      </c>
      <c r="AR89" s="21">
        <f t="shared" si="49"/>
        <v>0</v>
      </c>
      <c r="AS89" s="21">
        <f t="shared" si="50"/>
        <v>0</v>
      </c>
      <c r="AT89" s="21">
        <f t="shared" si="51"/>
        <v>0</v>
      </c>
      <c r="AU89" s="21">
        <f t="shared" si="52"/>
        <v>0</v>
      </c>
      <c r="AV89" s="21">
        <f t="shared" si="53"/>
        <v>0</v>
      </c>
      <c r="AW89" s="21">
        <f t="shared" si="54"/>
        <v>0</v>
      </c>
      <c r="AX89" s="21">
        <f t="shared" si="55"/>
        <v>0</v>
      </c>
      <c r="AY89" s="21">
        <f t="shared" si="56"/>
        <v>0</v>
      </c>
      <c r="AZ89" s="21">
        <f t="shared" si="57"/>
        <v>0</v>
      </c>
      <c r="BA89" s="21">
        <f t="shared" si="58"/>
        <v>0</v>
      </c>
      <c r="BB89" s="21">
        <f t="shared" si="59"/>
        <v>0</v>
      </c>
      <c r="BC89" s="21">
        <f t="shared" si="60"/>
        <v>0</v>
      </c>
      <c r="BD89" s="21">
        <f t="shared" si="61"/>
        <v>0</v>
      </c>
      <c r="BE89" s="21">
        <f t="shared" si="62"/>
        <v>0</v>
      </c>
      <c r="BF89" s="21">
        <f t="shared" si="63"/>
        <v>0</v>
      </c>
      <c r="BG89" s="21">
        <f t="shared" si="64"/>
        <v>0</v>
      </c>
      <c r="BH89" s="21">
        <f t="shared" si="65"/>
        <v>0</v>
      </c>
    </row>
    <row r="90" spans="1:60" ht="63.95" customHeight="1">
      <c r="A90" s="245"/>
      <c r="B90" s="97"/>
      <c r="C90" s="98"/>
      <c r="D90" s="99"/>
      <c r="E90" s="100"/>
      <c r="F90" s="100"/>
      <c r="G90" s="100"/>
      <c r="H90" s="101"/>
      <c r="I90" s="102"/>
      <c r="J90" s="103"/>
      <c r="K90" s="103"/>
      <c r="L90" s="103"/>
      <c r="M90" s="103"/>
      <c r="N90" s="99"/>
      <c r="O90" s="99"/>
      <c r="P90" s="100"/>
      <c r="Q90" s="100"/>
      <c r="R90" s="104"/>
      <c r="S90" s="31" t="str">
        <f t="shared" si="66"/>
        <v/>
      </c>
      <c r="T90" s="105"/>
      <c r="U90" s="101"/>
      <c r="V90" s="107"/>
      <c r="W90" s="169"/>
      <c r="X90" s="170"/>
      <c r="Y90" s="68"/>
      <c r="Z90" s="190">
        <f t="shared" si="35"/>
        <v>1.0165720071704217E-3</v>
      </c>
      <c r="AA90" s="208" t="b">
        <f t="shared" si="36"/>
        <v>0</v>
      </c>
      <c r="AB90" s="20">
        <f t="shared" si="67"/>
        <v>0</v>
      </c>
      <c r="AC90" s="67" t="b">
        <f t="shared" si="68"/>
        <v>1</v>
      </c>
      <c r="AD90" s="200">
        <f t="shared" si="69"/>
        <v>1</v>
      </c>
      <c r="AE90" s="180">
        <f t="shared" si="37"/>
        <v>1</v>
      </c>
      <c r="AF90" s="180">
        <f t="shared" si="38"/>
        <v>0</v>
      </c>
      <c r="AG90" s="180">
        <f t="shared" si="39"/>
        <v>0</v>
      </c>
      <c r="AH90" s="180">
        <f t="shared" si="40"/>
        <v>0</v>
      </c>
      <c r="AI90" s="214" t="str">
        <f t="shared" si="41"/>
        <v/>
      </c>
      <c r="AK90" s="36">
        <f t="shared" si="42"/>
        <v>0</v>
      </c>
      <c r="AL90" s="21">
        <f t="shared" si="43"/>
        <v>0</v>
      </c>
      <c r="AM90" s="21">
        <f t="shared" si="44"/>
        <v>0</v>
      </c>
      <c r="AN90" s="21">
        <f t="shared" si="45"/>
        <v>0</v>
      </c>
      <c r="AO90" s="21">
        <f t="shared" si="46"/>
        <v>0</v>
      </c>
      <c r="AP90" s="21">
        <f t="shared" si="47"/>
        <v>0</v>
      </c>
      <c r="AQ90" s="21">
        <f t="shared" si="48"/>
        <v>0</v>
      </c>
      <c r="AR90" s="21">
        <f t="shared" si="49"/>
        <v>0</v>
      </c>
      <c r="AS90" s="21">
        <f t="shared" si="50"/>
        <v>0</v>
      </c>
      <c r="AT90" s="21">
        <f t="shared" si="51"/>
        <v>0</v>
      </c>
      <c r="AU90" s="21">
        <f t="shared" si="52"/>
        <v>0</v>
      </c>
      <c r="AV90" s="21">
        <f t="shared" si="53"/>
        <v>0</v>
      </c>
      <c r="AW90" s="21">
        <f t="shared" si="54"/>
        <v>0</v>
      </c>
      <c r="AX90" s="21">
        <f t="shared" si="55"/>
        <v>0</v>
      </c>
      <c r="AY90" s="21">
        <f t="shared" si="56"/>
        <v>0</v>
      </c>
      <c r="AZ90" s="21">
        <f t="shared" si="57"/>
        <v>0</v>
      </c>
      <c r="BA90" s="21">
        <f t="shared" si="58"/>
        <v>0</v>
      </c>
      <c r="BB90" s="21">
        <f t="shared" si="59"/>
        <v>0</v>
      </c>
      <c r="BC90" s="21">
        <f t="shared" si="60"/>
        <v>0</v>
      </c>
      <c r="BD90" s="21">
        <f t="shared" si="61"/>
        <v>0</v>
      </c>
      <c r="BE90" s="21">
        <f t="shared" si="62"/>
        <v>0</v>
      </c>
      <c r="BF90" s="21">
        <f t="shared" si="63"/>
        <v>0</v>
      </c>
      <c r="BG90" s="21">
        <f t="shared" si="64"/>
        <v>0</v>
      </c>
      <c r="BH90" s="21">
        <f t="shared" si="65"/>
        <v>0</v>
      </c>
    </row>
    <row r="91" spans="1:60" ht="63.95" customHeight="1">
      <c r="A91" s="245"/>
      <c r="B91" s="97"/>
      <c r="C91" s="98"/>
      <c r="D91" s="99"/>
      <c r="E91" s="100"/>
      <c r="F91" s="100"/>
      <c r="G91" s="100"/>
      <c r="H91" s="101"/>
      <c r="I91" s="102"/>
      <c r="J91" s="103"/>
      <c r="K91" s="103"/>
      <c r="L91" s="103"/>
      <c r="M91" s="103"/>
      <c r="N91" s="99"/>
      <c r="O91" s="99"/>
      <c r="P91" s="100"/>
      <c r="Q91" s="100"/>
      <c r="R91" s="104"/>
      <c r="S91" s="31" t="str">
        <f t="shared" si="66"/>
        <v/>
      </c>
      <c r="T91" s="105"/>
      <c r="U91" s="101"/>
      <c r="V91" s="107"/>
      <c r="W91" s="169"/>
      <c r="X91" s="170"/>
      <c r="Y91" s="68"/>
      <c r="Z91" s="190">
        <f t="shared" si="35"/>
        <v>1.0165720071704217E-3</v>
      </c>
      <c r="AA91" s="208" t="b">
        <f t="shared" si="36"/>
        <v>0</v>
      </c>
      <c r="AB91" s="20">
        <f t="shared" si="67"/>
        <v>0</v>
      </c>
      <c r="AC91" s="67" t="b">
        <f t="shared" si="68"/>
        <v>1</v>
      </c>
      <c r="AD91" s="200">
        <f t="shared" si="69"/>
        <v>1</v>
      </c>
      <c r="AE91" s="180">
        <f t="shared" si="37"/>
        <v>1</v>
      </c>
      <c r="AF91" s="180">
        <f t="shared" si="38"/>
        <v>0</v>
      </c>
      <c r="AG91" s="180">
        <f t="shared" si="39"/>
        <v>0</v>
      </c>
      <c r="AH91" s="180">
        <f t="shared" si="40"/>
        <v>0</v>
      </c>
      <c r="AI91" s="214" t="str">
        <f t="shared" si="41"/>
        <v/>
      </c>
      <c r="AK91" s="36">
        <f t="shared" si="42"/>
        <v>0</v>
      </c>
      <c r="AL91" s="21">
        <f t="shared" si="43"/>
        <v>0</v>
      </c>
      <c r="AM91" s="21">
        <f t="shared" si="44"/>
        <v>0</v>
      </c>
      <c r="AN91" s="21">
        <f t="shared" si="45"/>
        <v>0</v>
      </c>
      <c r="AO91" s="21">
        <f t="shared" si="46"/>
        <v>0</v>
      </c>
      <c r="AP91" s="21">
        <f t="shared" si="47"/>
        <v>0</v>
      </c>
      <c r="AQ91" s="21">
        <f t="shared" si="48"/>
        <v>0</v>
      </c>
      <c r="AR91" s="21">
        <f t="shared" si="49"/>
        <v>0</v>
      </c>
      <c r="AS91" s="21">
        <f t="shared" si="50"/>
        <v>0</v>
      </c>
      <c r="AT91" s="21">
        <f t="shared" si="51"/>
        <v>0</v>
      </c>
      <c r="AU91" s="21">
        <f t="shared" si="52"/>
        <v>0</v>
      </c>
      <c r="AV91" s="21">
        <f t="shared" si="53"/>
        <v>0</v>
      </c>
      <c r="AW91" s="21">
        <f t="shared" si="54"/>
        <v>0</v>
      </c>
      <c r="AX91" s="21">
        <f t="shared" si="55"/>
        <v>0</v>
      </c>
      <c r="AY91" s="21">
        <f t="shared" si="56"/>
        <v>0</v>
      </c>
      <c r="AZ91" s="21">
        <f t="shared" si="57"/>
        <v>0</v>
      </c>
      <c r="BA91" s="21">
        <f t="shared" si="58"/>
        <v>0</v>
      </c>
      <c r="BB91" s="21">
        <f t="shared" si="59"/>
        <v>0</v>
      </c>
      <c r="BC91" s="21">
        <f t="shared" si="60"/>
        <v>0</v>
      </c>
      <c r="BD91" s="21">
        <f t="shared" si="61"/>
        <v>0</v>
      </c>
      <c r="BE91" s="21">
        <f t="shared" si="62"/>
        <v>0</v>
      </c>
      <c r="BF91" s="21">
        <f t="shared" si="63"/>
        <v>0</v>
      </c>
      <c r="BG91" s="21">
        <f t="shared" si="64"/>
        <v>0</v>
      </c>
      <c r="BH91" s="21">
        <f t="shared" si="65"/>
        <v>0</v>
      </c>
    </row>
    <row r="92" spans="1:60" ht="63.95" customHeight="1">
      <c r="A92" s="245"/>
      <c r="B92" s="97"/>
      <c r="C92" s="98"/>
      <c r="D92" s="99"/>
      <c r="E92" s="100"/>
      <c r="F92" s="100"/>
      <c r="G92" s="100"/>
      <c r="H92" s="101"/>
      <c r="I92" s="102"/>
      <c r="J92" s="103"/>
      <c r="K92" s="103"/>
      <c r="L92" s="103"/>
      <c r="M92" s="103"/>
      <c r="N92" s="99"/>
      <c r="O92" s="99"/>
      <c r="P92" s="100"/>
      <c r="Q92" s="100"/>
      <c r="R92" s="104"/>
      <c r="S92" s="31" t="str">
        <f t="shared" si="66"/>
        <v/>
      </c>
      <c r="T92" s="105"/>
      <c r="U92" s="101"/>
      <c r="V92" s="107"/>
      <c r="W92" s="169"/>
      <c r="X92" s="170"/>
      <c r="Y92" s="68"/>
      <c r="Z92" s="190">
        <f t="shared" si="35"/>
        <v>1.0165720071704217E-3</v>
      </c>
      <c r="AA92" s="208" t="b">
        <f t="shared" si="36"/>
        <v>0</v>
      </c>
      <c r="AB92" s="20">
        <f t="shared" si="67"/>
        <v>0</v>
      </c>
      <c r="AC92" s="67" t="b">
        <f t="shared" si="68"/>
        <v>1</v>
      </c>
      <c r="AD92" s="200">
        <f t="shared" si="69"/>
        <v>1</v>
      </c>
      <c r="AE92" s="180">
        <f t="shared" si="37"/>
        <v>1</v>
      </c>
      <c r="AF92" s="180">
        <f t="shared" si="38"/>
        <v>0</v>
      </c>
      <c r="AG92" s="180">
        <f t="shared" si="39"/>
        <v>0</v>
      </c>
      <c r="AH92" s="180">
        <f t="shared" si="40"/>
        <v>0</v>
      </c>
      <c r="AI92" s="214" t="str">
        <f t="shared" si="41"/>
        <v/>
      </c>
      <c r="AK92" s="36">
        <f t="shared" si="42"/>
        <v>0</v>
      </c>
      <c r="AL92" s="21">
        <f t="shared" si="43"/>
        <v>0</v>
      </c>
      <c r="AM92" s="21">
        <f t="shared" si="44"/>
        <v>0</v>
      </c>
      <c r="AN92" s="21">
        <f t="shared" si="45"/>
        <v>0</v>
      </c>
      <c r="AO92" s="21">
        <f t="shared" si="46"/>
        <v>0</v>
      </c>
      <c r="AP92" s="21">
        <f t="shared" si="47"/>
        <v>0</v>
      </c>
      <c r="AQ92" s="21">
        <f t="shared" si="48"/>
        <v>0</v>
      </c>
      <c r="AR92" s="21">
        <f t="shared" si="49"/>
        <v>0</v>
      </c>
      <c r="AS92" s="21">
        <f t="shared" si="50"/>
        <v>0</v>
      </c>
      <c r="AT92" s="21">
        <f t="shared" si="51"/>
        <v>0</v>
      </c>
      <c r="AU92" s="21">
        <f t="shared" si="52"/>
        <v>0</v>
      </c>
      <c r="AV92" s="21">
        <f t="shared" si="53"/>
        <v>0</v>
      </c>
      <c r="AW92" s="21">
        <f t="shared" si="54"/>
        <v>0</v>
      </c>
      <c r="AX92" s="21">
        <f t="shared" si="55"/>
        <v>0</v>
      </c>
      <c r="AY92" s="21">
        <f t="shared" si="56"/>
        <v>0</v>
      </c>
      <c r="AZ92" s="21">
        <f t="shared" si="57"/>
        <v>0</v>
      </c>
      <c r="BA92" s="21">
        <f t="shared" si="58"/>
        <v>0</v>
      </c>
      <c r="BB92" s="21">
        <f t="shared" si="59"/>
        <v>0</v>
      </c>
      <c r="BC92" s="21">
        <f t="shared" si="60"/>
        <v>0</v>
      </c>
      <c r="BD92" s="21">
        <f t="shared" si="61"/>
        <v>0</v>
      </c>
      <c r="BE92" s="21">
        <f t="shared" si="62"/>
        <v>0</v>
      </c>
      <c r="BF92" s="21">
        <f t="shared" si="63"/>
        <v>0</v>
      </c>
      <c r="BG92" s="21">
        <f t="shared" si="64"/>
        <v>0</v>
      </c>
      <c r="BH92" s="21">
        <f t="shared" si="65"/>
        <v>0</v>
      </c>
    </row>
    <row r="93" spans="1:60" ht="63.95" customHeight="1">
      <c r="A93" s="245"/>
      <c r="B93" s="97"/>
      <c r="C93" s="98"/>
      <c r="D93" s="99"/>
      <c r="E93" s="100"/>
      <c r="F93" s="100"/>
      <c r="G93" s="100"/>
      <c r="H93" s="101"/>
      <c r="I93" s="102"/>
      <c r="J93" s="103"/>
      <c r="K93" s="103"/>
      <c r="L93" s="103"/>
      <c r="M93" s="103"/>
      <c r="N93" s="99"/>
      <c r="O93" s="99"/>
      <c r="P93" s="100"/>
      <c r="Q93" s="100"/>
      <c r="R93" s="104"/>
      <c r="S93" s="31" t="str">
        <f t="shared" si="66"/>
        <v/>
      </c>
      <c r="T93" s="105"/>
      <c r="U93" s="101"/>
      <c r="V93" s="107"/>
      <c r="W93" s="169"/>
      <c r="X93" s="170"/>
      <c r="Y93" s="68"/>
      <c r="Z93" s="190">
        <f t="shared" si="35"/>
        <v>1.0165720071704217E-3</v>
      </c>
      <c r="AA93" s="208" t="b">
        <f t="shared" si="36"/>
        <v>0</v>
      </c>
      <c r="AB93" s="20">
        <f t="shared" si="67"/>
        <v>0</v>
      </c>
      <c r="AC93" s="67" t="b">
        <f t="shared" si="68"/>
        <v>1</v>
      </c>
      <c r="AD93" s="200">
        <f t="shared" si="69"/>
        <v>1</v>
      </c>
      <c r="AE93" s="180">
        <f t="shared" si="37"/>
        <v>1</v>
      </c>
      <c r="AF93" s="180">
        <f t="shared" si="38"/>
        <v>0</v>
      </c>
      <c r="AG93" s="180">
        <f t="shared" si="39"/>
        <v>0</v>
      </c>
      <c r="AH93" s="180">
        <f t="shared" si="40"/>
        <v>0</v>
      </c>
      <c r="AI93" s="214" t="str">
        <f t="shared" si="41"/>
        <v/>
      </c>
      <c r="AK93" s="36">
        <f t="shared" si="42"/>
        <v>0</v>
      </c>
      <c r="AL93" s="21">
        <f t="shared" si="43"/>
        <v>0</v>
      </c>
      <c r="AM93" s="21">
        <f t="shared" si="44"/>
        <v>0</v>
      </c>
      <c r="AN93" s="21">
        <f t="shared" si="45"/>
        <v>0</v>
      </c>
      <c r="AO93" s="21">
        <f t="shared" si="46"/>
        <v>0</v>
      </c>
      <c r="AP93" s="21">
        <f t="shared" si="47"/>
        <v>0</v>
      </c>
      <c r="AQ93" s="21">
        <f t="shared" si="48"/>
        <v>0</v>
      </c>
      <c r="AR93" s="21">
        <f t="shared" si="49"/>
        <v>0</v>
      </c>
      <c r="AS93" s="21">
        <f t="shared" si="50"/>
        <v>0</v>
      </c>
      <c r="AT93" s="21">
        <f t="shared" si="51"/>
        <v>0</v>
      </c>
      <c r="AU93" s="21">
        <f t="shared" si="52"/>
        <v>0</v>
      </c>
      <c r="AV93" s="21">
        <f t="shared" si="53"/>
        <v>0</v>
      </c>
      <c r="AW93" s="21">
        <f t="shared" si="54"/>
        <v>0</v>
      </c>
      <c r="AX93" s="21">
        <f t="shared" si="55"/>
        <v>0</v>
      </c>
      <c r="AY93" s="21">
        <f t="shared" si="56"/>
        <v>0</v>
      </c>
      <c r="AZ93" s="21">
        <f t="shared" si="57"/>
        <v>0</v>
      </c>
      <c r="BA93" s="21">
        <f t="shared" si="58"/>
        <v>0</v>
      </c>
      <c r="BB93" s="21">
        <f t="shared" si="59"/>
        <v>0</v>
      </c>
      <c r="BC93" s="21">
        <f t="shared" si="60"/>
        <v>0</v>
      </c>
      <c r="BD93" s="21">
        <f t="shared" si="61"/>
        <v>0</v>
      </c>
      <c r="BE93" s="21">
        <f t="shared" si="62"/>
        <v>0</v>
      </c>
      <c r="BF93" s="21">
        <f t="shared" si="63"/>
        <v>0</v>
      </c>
      <c r="BG93" s="21">
        <f t="shared" si="64"/>
        <v>0</v>
      </c>
      <c r="BH93" s="21">
        <f t="shared" si="65"/>
        <v>0</v>
      </c>
    </row>
    <row r="94" spans="1:60" ht="63.95" customHeight="1">
      <c r="A94" s="245"/>
      <c r="B94" s="97"/>
      <c r="C94" s="98"/>
      <c r="D94" s="99"/>
      <c r="E94" s="100"/>
      <c r="F94" s="100"/>
      <c r="G94" s="100"/>
      <c r="H94" s="101"/>
      <c r="I94" s="102"/>
      <c r="J94" s="103"/>
      <c r="K94" s="103"/>
      <c r="L94" s="103"/>
      <c r="M94" s="103"/>
      <c r="N94" s="99"/>
      <c r="O94" s="99"/>
      <c r="P94" s="100"/>
      <c r="Q94" s="100"/>
      <c r="R94" s="104"/>
      <c r="S94" s="31" t="str">
        <f t="shared" si="66"/>
        <v/>
      </c>
      <c r="T94" s="105"/>
      <c r="U94" s="101"/>
      <c r="V94" s="107"/>
      <c r="W94" s="169"/>
      <c r="X94" s="170"/>
      <c r="Y94" s="68"/>
      <c r="Z94" s="190">
        <f t="shared" si="35"/>
        <v>1.0165720071704217E-3</v>
      </c>
      <c r="AA94" s="208" t="b">
        <f t="shared" si="36"/>
        <v>0</v>
      </c>
      <c r="AB94" s="20">
        <f t="shared" si="67"/>
        <v>0</v>
      </c>
      <c r="AC94" s="67" t="b">
        <f t="shared" si="68"/>
        <v>1</v>
      </c>
      <c r="AD94" s="200">
        <f t="shared" si="69"/>
        <v>1</v>
      </c>
      <c r="AE94" s="180">
        <f t="shared" si="37"/>
        <v>1</v>
      </c>
      <c r="AF94" s="180">
        <f t="shared" si="38"/>
        <v>0</v>
      </c>
      <c r="AG94" s="180">
        <f t="shared" si="39"/>
        <v>0</v>
      </c>
      <c r="AH94" s="180">
        <f t="shared" si="40"/>
        <v>0</v>
      </c>
      <c r="AI94" s="214" t="str">
        <f t="shared" si="41"/>
        <v/>
      </c>
      <c r="AK94" s="36">
        <f t="shared" si="42"/>
        <v>0</v>
      </c>
      <c r="AL94" s="21">
        <f t="shared" si="43"/>
        <v>0</v>
      </c>
      <c r="AM94" s="21">
        <f t="shared" si="44"/>
        <v>0</v>
      </c>
      <c r="AN94" s="21">
        <f t="shared" si="45"/>
        <v>0</v>
      </c>
      <c r="AO94" s="21">
        <f t="shared" si="46"/>
        <v>0</v>
      </c>
      <c r="AP94" s="21">
        <f t="shared" si="47"/>
        <v>0</v>
      </c>
      <c r="AQ94" s="21">
        <f t="shared" si="48"/>
        <v>0</v>
      </c>
      <c r="AR94" s="21">
        <f t="shared" si="49"/>
        <v>0</v>
      </c>
      <c r="AS94" s="21">
        <f t="shared" si="50"/>
        <v>0</v>
      </c>
      <c r="AT94" s="21">
        <f t="shared" si="51"/>
        <v>0</v>
      </c>
      <c r="AU94" s="21">
        <f t="shared" si="52"/>
        <v>0</v>
      </c>
      <c r="AV94" s="21">
        <f t="shared" si="53"/>
        <v>0</v>
      </c>
      <c r="AW94" s="21">
        <f t="shared" si="54"/>
        <v>0</v>
      </c>
      <c r="AX94" s="21">
        <f t="shared" si="55"/>
        <v>0</v>
      </c>
      <c r="AY94" s="21">
        <f t="shared" si="56"/>
        <v>0</v>
      </c>
      <c r="AZ94" s="21">
        <f t="shared" si="57"/>
        <v>0</v>
      </c>
      <c r="BA94" s="21">
        <f t="shared" si="58"/>
        <v>0</v>
      </c>
      <c r="BB94" s="21">
        <f t="shared" si="59"/>
        <v>0</v>
      </c>
      <c r="BC94" s="21">
        <f t="shared" si="60"/>
        <v>0</v>
      </c>
      <c r="BD94" s="21">
        <f t="shared" si="61"/>
        <v>0</v>
      </c>
      <c r="BE94" s="21">
        <f t="shared" si="62"/>
        <v>0</v>
      </c>
      <c r="BF94" s="21">
        <f t="shared" si="63"/>
        <v>0</v>
      </c>
      <c r="BG94" s="21">
        <f t="shared" si="64"/>
        <v>0</v>
      </c>
      <c r="BH94" s="21">
        <f t="shared" si="65"/>
        <v>0</v>
      </c>
    </row>
    <row r="95" spans="1:60" ht="63.95" customHeight="1">
      <c r="A95" s="245"/>
      <c r="B95" s="97"/>
      <c r="C95" s="98"/>
      <c r="D95" s="99"/>
      <c r="E95" s="100"/>
      <c r="F95" s="100"/>
      <c r="G95" s="100"/>
      <c r="H95" s="101"/>
      <c r="I95" s="102"/>
      <c r="J95" s="103"/>
      <c r="K95" s="103"/>
      <c r="L95" s="103"/>
      <c r="M95" s="103"/>
      <c r="N95" s="99"/>
      <c r="O95" s="99"/>
      <c r="P95" s="100"/>
      <c r="Q95" s="100"/>
      <c r="R95" s="104"/>
      <c r="S95" s="31" t="str">
        <f t="shared" si="66"/>
        <v/>
      </c>
      <c r="T95" s="105"/>
      <c r="U95" s="101"/>
      <c r="V95" s="107"/>
      <c r="W95" s="169"/>
      <c r="X95" s="170"/>
      <c r="Y95" s="68"/>
      <c r="Z95" s="190">
        <f t="shared" si="35"/>
        <v>1.0165720071704217E-3</v>
      </c>
      <c r="AA95" s="208" t="b">
        <f t="shared" si="36"/>
        <v>0</v>
      </c>
      <c r="AB95" s="20">
        <f t="shared" si="67"/>
        <v>0</v>
      </c>
      <c r="AC95" s="67" t="b">
        <f t="shared" si="68"/>
        <v>1</v>
      </c>
      <c r="AD95" s="200">
        <f t="shared" si="69"/>
        <v>1</v>
      </c>
      <c r="AE95" s="180">
        <f t="shared" si="37"/>
        <v>1</v>
      </c>
      <c r="AF95" s="180">
        <f t="shared" si="38"/>
        <v>0</v>
      </c>
      <c r="AG95" s="180">
        <f t="shared" si="39"/>
        <v>0</v>
      </c>
      <c r="AH95" s="180">
        <f t="shared" si="40"/>
        <v>0</v>
      </c>
      <c r="AI95" s="214" t="str">
        <f t="shared" si="41"/>
        <v/>
      </c>
      <c r="AK95" s="36">
        <f t="shared" si="42"/>
        <v>0</v>
      </c>
      <c r="AL95" s="21">
        <f t="shared" si="43"/>
        <v>0</v>
      </c>
      <c r="AM95" s="21">
        <f t="shared" si="44"/>
        <v>0</v>
      </c>
      <c r="AN95" s="21">
        <f t="shared" si="45"/>
        <v>0</v>
      </c>
      <c r="AO95" s="21">
        <f t="shared" si="46"/>
        <v>0</v>
      </c>
      <c r="AP95" s="21">
        <f t="shared" si="47"/>
        <v>0</v>
      </c>
      <c r="AQ95" s="21">
        <f t="shared" si="48"/>
        <v>0</v>
      </c>
      <c r="AR95" s="21">
        <f t="shared" si="49"/>
        <v>0</v>
      </c>
      <c r="AS95" s="21">
        <f t="shared" si="50"/>
        <v>0</v>
      </c>
      <c r="AT95" s="21">
        <f t="shared" si="51"/>
        <v>0</v>
      </c>
      <c r="AU95" s="21">
        <f t="shared" si="52"/>
        <v>0</v>
      </c>
      <c r="AV95" s="21">
        <f t="shared" si="53"/>
        <v>0</v>
      </c>
      <c r="AW95" s="21">
        <f t="shared" si="54"/>
        <v>0</v>
      </c>
      <c r="AX95" s="21">
        <f t="shared" si="55"/>
        <v>0</v>
      </c>
      <c r="AY95" s="21">
        <f t="shared" si="56"/>
        <v>0</v>
      </c>
      <c r="AZ95" s="21">
        <f t="shared" si="57"/>
        <v>0</v>
      </c>
      <c r="BA95" s="21">
        <f t="shared" si="58"/>
        <v>0</v>
      </c>
      <c r="BB95" s="21">
        <f t="shared" si="59"/>
        <v>0</v>
      </c>
      <c r="BC95" s="21">
        <f t="shared" si="60"/>
        <v>0</v>
      </c>
      <c r="BD95" s="21">
        <f t="shared" si="61"/>
        <v>0</v>
      </c>
      <c r="BE95" s="21">
        <f t="shared" si="62"/>
        <v>0</v>
      </c>
      <c r="BF95" s="21">
        <f t="shared" si="63"/>
        <v>0</v>
      </c>
      <c r="BG95" s="21">
        <f t="shared" si="64"/>
        <v>0</v>
      </c>
      <c r="BH95" s="21">
        <f t="shared" si="65"/>
        <v>0</v>
      </c>
    </row>
    <row r="96" spans="1:60" ht="63.95" customHeight="1">
      <c r="A96" s="245"/>
      <c r="B96" s="97"/>
      <c r="C96" s="98"/>
      <c r="D96" s="99"/>
      <c r="E96" s="100"/>
      <c r="F96" s="100"/>
      <c r="G96" s="100"/>
      <c r="H96" s="101"/>
      <c r="I96" s="102"/>
      <c r="J96" s="103"/>
      <c r="K96" s="103"/>
      <c r="L96" s="103"/>
      <c r="M96" s="103"/>
      <c r="N96" s="99"/>
      <c r="O96" s="99"/>
      <c r="P96" s="100"/>
      <c r="Q96" s="100"/>
      <c r="R96" s="104"/>
      <c r="S96" s="31" t="str">
        <f t="shared" si="66"/>
        <v/>
      </c>
      <c r="T96" s="105"/>
      <c r="U96" s="101"/>
      <c r="V96" s="107"/>
      <c r="W96" s="169"/>
      <c r="X96" s="170"/>
      <c r="Y96" s="68"/>
      <c r="Z96" s="190">
        <f t="shared" si="35"/>
        <v>1.0165720071704217E-3</v>
      </c>
      <c r="AA96" s="208" t="b">
        <f t="shared" si="36"/>
        <v>0</v>
      </c>
      <c r="AB96" s="20">
        <f t="shared" si="67"/>
        <v>0</v>
      </c>
      <c r="AC96" s="67" t="b">
        <f t="shared" si="68"/>
        <v>1</v>
      </c>
      <c r="AD96" s="200">
        <f t="shared" si="69"/>
        <v>1</v>
      </c>
      <c r="AE96" s="180">
        <f t="shared" si="37"/>
        <v>1</v>
      </c>
      <c r="AF96" s="180">
        <f t="shared" si="38"/>
        <v>0</v>
      </c>
      <c r="AG96" s="180">
        <f t="shared" si="39"/>
        <v>0</v>
      </c>
      <c r="AH96" s="180">
        <f t="shared" si="40"/>
        <v>0</v>
      </c>
      <c r="AI96" s="214" t="str">
        <f t="shared" si="41"/>
        <v/>
      </c>
      <c r="AK96" s="36">
        <f t="shared" si="42"/>
        <v>0</v>
      </c>
      <c r="AL96" s="21">
        <f t="shared" si="43"/>
        <v>0</v>
      </c>
      <c r="AM96" s="21">
        <f t="shared" si="44"/>
        <v>0</v>
      </c>
      <c r="AN96" s="21">
        <f t="shared" si="45"/>
        <v>0</v>
      </c>
      <c r="AO96" s="21">
        <f t="shared" si="46"/>
        <v>0</v>
      </c>
      <c r="AP96" s="21">
        <f t="shared" si="47"/>
        <v>0</v>
      </c>
      <c r="AQ96" s="21">
        <f t="shared" si="48"/>
        <v>0</v>
      </c>
      <c r="AR96" s="21">
        <f t="shared" si="49"/>
        <v>0</v>
      </c>
      <c r="AS96" s="21">
        <f t="shared" si="50"/>
        <v>0</v>
      </c>
      <c r="AT96" s="21">
        <f t="shared" si="51"/>
        <v>0</v>
      </c>
      <c r="AU96" s="21">
        <f t="shared" si="52"/>
        <v>0</v>
      </c>
      <c r="AV96" s="21">
        <f t="shared" si="53"/>
        <v>0</v>
      </c>
      <c r="AW96" s="21">
        <f t="shared" si="54"/>
        <v>0</v>
      </c>
      <c r="AX96" s="21">
        <f t="shared" si="55"/>
        <v>0</v>
      </c>
      <c r="AY96" s="21">
        <f t="shared" si="56"/>
        <v>0</v>
      </c>
      <c r="AZ96" s="21">
        <f t="shared" si="57"/>
        <v>0</v>
      </c>
      <c r="BA96" s="21">
        <f t="shared" si="58"/>
        <v>0</v>
      </c>
      <c r="BB96" s="21">
        <f t="shared" si="59"/>
        <v>0</v>
      </c>
      <c r="BC96" s="21">
        <f t="shared" si="60"/>
        <v>0</v>
      </c>
      <c r="BD96" s="21">
        <f t="shared" si="61"/>
        <v>0</v>
      </c>
      <c r="BE96" s="21">
        <f t="shared" si="62"/>
        <v>0</v>
      </c>
      <c r="BF96" s="21">
        <f t="shared" si="63"/>
        <v>0</v>
      </c>
      <c r="BG96" s="21">
        <f t="shared" si="64"/>
        <v>0</v>
      </c>
      <c r="BH96" s="21">
        <f t="shared" si="65"/>
        <v>0</v>
      </c>
    </row>
    <row r="97" spans="1:60" ht="63.95" customHeight="1">
      <c r="A97" s="245"/>
      <c r="B97" s="97"/>
      <c r="C97" s="98"/>
      <c r="D97" s="99"/>
      <c r="E97" s="100"/>
      <c r="F97" s="100"/>
      <c r="G97" s="100"/>
      <c r="H97" s="101"/>
      <c r="I97" s="102"/>
      <c r="J97" s="103"/>
      <c r="K97" s="103"/>
      <c r="L97" s="103"/>
      <c r="M97" s="103"/>
      <c r="N97" s="99"/>
      <c r="O97" s="99"/>
      <c r="P97" s="100"/>
      <c r="Q97" s="100"/>
      <c r="R97" s="104"/>
      <c r="S97" s="31" t="str">
        <f t="shared" si="66"/>
        <v/>
      </c>
      <c r="T97" s="105"/>
      <c r="U97" s="101"/>
      <c r="V97" s="107"/>
      <c r="W97" s="169"/>
      <c r="X97" s="170"/>
      <c r="Y97" s="68"/>
      <c r="Z97" s="190">
        <f t="shared" si="35"/>
        <v>1.0165720071704217E-3</v>
      </c>
      <c r="AA97" s="208" t="b">
        <f t="shared" si="36"/>
        <v>0</v>
      </c>
      <c r="AB97" s="20">
        <f t="shared" si="67"/>
        <v>0</v>
      </c>
      <c r="AC97" s="67" t="b">
        <f t="shared" si="68"/>
        <v>1</v>
      </c>
      <c r="AD97" s="200">
        <f t="shared" si="69"/>
        <v>1</v>
      </c>
      <c r="AE97" s="180">
        <f t="shared" si="37"/>
        <v>1</v>
      </c>
      <c r="AF97" s="180">
        <f t="shared" si="38"/>
        <v>0</v>
      </c>
      <c r="AG97" s="180">
        <f t="shared" si="39"/>
        <v>0</v>
      </c>
      <c r="AH97" s="180">
        <f t="shared" si="40"/>
        <v>0</v>
      </c>
      <c r="AI97" s="214" t="str">
        <f t="shared" si="41"/>
        <v/>
      </c>
      <c r="AK97" s="36">
        <f t="shared" si="42"/>
        <v>0</v>
      </c>
      <c r="AL97" s="21">
        <f t="shared" si="43"/>
        <v>0</v>
      </c>
      <c r="AM97" s="21">
        <f t="shared" si="44"/>
        <v>0</v>
      </c>
      <c r="AN97" s="21">
        <f t="shared" si="45"/>
        <v>0</v>
      </c>
      <c r="AO97" s="21">
        <f t="shared" si="46"/>
        <v>0</v>
      </c>
      <c r="AP97" s="21">
        <f t="shared" si="47"/>
        <v>0</v>
      </c>
      <c r="AQ97" s="21">
        <f t="shared" si="48"/>
        <v>0</v>
      </c>
      <c r="AR97" s="21">
        <f t="shared" si="49"/>
        <v>0</v>
      </c>
      <c r="AS97" s="21">
        <f t="shared" si="50"/>
        <v>0</v>
      </c>
      <c r="AT97" s="21">
        <f t="shared" si="51"/>
        <v>0</v>
      </c>
      <c r="AU97" s="21">
        <f t="shared" si="52"/>
        <v>0</v>
      </c>
      <c r="AV97" s="21">
        <f t="shared" si="53"/>
        <v>0</v>
      </c>
      <c r="AW97" s="21">
        <f t="shared" si="54"/>
        <v>0</v>
      </c>
      <c r="AX97" s="21">
        <f t="shared" si="55"/>
        <v>0</v>
      </c>
      <c r="AY97" s="21">
        <f t="shared" si="56"/>
        <v>0</v>
      </c>
      <c r="AZ97" s="21">
        <f t="shared" si="57"/>
        <v>0</v>
      </c>
      <c r="BA97" s="21">
        <f t="shared" si="58"/>
        <v>0</v>
      </c>
      <c r="BB97" s="21">
        <f t="shared" si="59"/>
        <v>0</v>
      </c>
      <c r="BC97" s="21">
        <f t="shared" si="60"/>
        <v>0</v>
      </c>
      <c r="BD97" s="21">
        <f t="shared" si="61"/>
        <v>0</v>
      </c>
      <c r="BE97" s="21">
        <f t="shared" si="62"/>
        <v>0</v>
      </c>
      <c r="BF97" s="21">
        <f t="shared" si="63"/>
        <v>0</v>
      </c>
      <c r="BG97" s="21">
        <f t="shared" si="64"/>
        <v>0</v>
      </c>
      <c r="BH97" s="21">
        <f t="shared" si="65"/>
        <v>0</v>
      </c>
    </row>
    <row r="98" spans="1:60" ht="63.95" customHeight="1">
      <c r="A98" s="245"/>
      <c r="B98" s="97"/>
      <c r="C98" s="98"/>
      <c r="D98" s="99"/>
      <c r="E98" s="100"/>
      <c r="F98" s="100"/>
      <c r="G98" s="100"/>
      <c r="H98" s="101"/>
      <c r="I98" s="102"/>
      <c r="J98" s="103"/>
      <c r="K98" s="103"/>
      <c r="L98" s="103"/>
      <c r="M98" s="103"/>
      <c r="N98" s="99"/>
      <c r="O98" s="99"/>
      <c r="P98" s="100"/>
      <c r="Q98" s="100"/>
      <c r="R98" s="104"/>
      <c r="S98" s="31" t="str">
        <f t="shared" si="66"/>
        <v/>
      </c>
      <c r="T98" s="105"/>
      <c r="U98" s="101"/>
      <c r="V98" s="107"/>
      <c r="W98" s="169"/>
      <c r="X98" s="170"/>
      <c r="Y98" s="68"/>
      <c r="Z98" s="190">
        <f t="shared" si="35"/>
        <v>1.0165720071704217E-3</v>
      </c>
      <c r="AA98" s="208" t="b">
        <f t="shared" si="36"/>
        <v>0</v>
      </c>
      <c r="AB98" s="20">
        <f t="shared" si="67"/>
        <v>0</v>
      </c>
      <c r="AC98" s="67" t="b">
        <f t="shared" si="68"/>
        <v>1</v>
      </c>
      <c r="AD98" s="200">
        <f t="shared" si="69"/>
        <v>1</v>
      </c>
      <c r="AE98" s="180">
        <f t="shared" si="37"/>
        <v>1</v>
      </c>
      <c r="AF98" s="180">
        <f t="shared" si="38"/>
        <v>0</v>
      </c>
      <c r="AG98" s="180">
        <f t="shared" si="39"/>
        <v>0</v>
      </c>
      <c r="AH98" s="180">
        <f t="shared" si="40"/>
        <v>0</v>
      </c>
      <c r="AI98" s="214" t="str">
        <f t="shared" si="41"/>
        <v/>
      </c>
      <c r="AK98" s="36">
        <f t="shared" si="42"/>
        <v>0</v>
      </c>
      <c r="AL98" s="21">
        <f t="shared" si="43"/>
        <v>0</v>
      </c>
      <c r="AM98" s="21">
        <f t="shared" si="44"/>
        <v>0</v>
      </c>
      <c r="AN98" s="21">
        <f t="shared" si="45"/>
        <v>0</v>
      </c>
      <c r="AO98" s="21">
        <f t="shared" si="46"/>
        <v>0</v>
      </c>
      <c r="AP98" s="21">
        <f t="shared" si="47"/>
        <v>0</v>
      </c>
      <c r="AQ98" s="21">
        <f t="shared" si="48"/>
        <v>0</v>
      </c>
      <c r="AR98" s="21">
        <f t="shared" si="49"/>
        <v>0</v>
      </c>
      <c r="AS98" s="21">
        <f t="shared" si="50"/>
        <v>0</v>
      </c>
      <c r="AT98" s="21">
        <f t="shared" si="51"/>
        <v>0</v>
      </c>
      <c r="AU98" s="21">
        <f t="shared" si="52"/>
        <v>0</v>
      </c>
      <c r="AV98" s="21">
        <f t="shared" si="53"/>
        <v>0</v>
      </c>
      <c r="AW98" s="21">
        <f t="shared" si="54"/>
        <v>0</v>
      </c>
      <c r="AX98" s="21">
        <f t="shared" si="55"/>
        <v>0</v>
      </c>
      <c r="AY98" s="21">
        <f t="shared" si="56"/>
        <v>0</v>
      </c>
      <c r="AZ98" s="21">
        <f t="shared" si="57"/>
        <v>0</v>
      </c>
      <c r="BA98" s="21">
        <f t="shared" si="58"/>
        <v>0</v>
      </c>
      <c r="BB98" s="21">
        <f t="shared" si="59"/>
        <v>0</v>
      </c>
      <c r="BC98" s="21">
        <f t="shared" si="60"/>
        <v>0</v>
      </c>
      <c r="BD98" s="21">
        <f t="shared" si="61"/>
        <v>0</v>
      </c>
      <c r="BE98" s="21">
        <f t="shared" si="62"/>
        <v>0</v>
      </c>
      <c r="BF98" s="21">
        <f t="shared" si="63"/>
        <v>0</v>
      </c>
      <c r="BG98" s="21">
        <f t="shared" si="64"/>
        <v>0</v>
      </c>
      <c r="BH98" s="21">
        <f t="shared" si="65"/>
        <v>0</v>
      </c>
    </row>
    <row r="99" spans="1:60" ht="63.95" customHeight="1">
      <c r="A99" s="245"/>
      <c r="B99" s="97"/>
      <c r="C99" s="98"/>
      <c r="D99" s="99"/>
      <c r="E99" s="100"/>
      <c r="F99" s="100"/>
      <c r="G99" s="100"/>
      <c r="H99" s="101"/>
      <c r="I99" s="102"/>
      <c r="J99" s="103"/>
      <c r="K99" s="103"/>
      <c r="L99" s="103"/>
      <c r="M99" s="103"/>
      <c r="N99" s="99"/>
      <c r="O99" s="99"/>
      <c r="P99" s="100"/>
      <c r="Q99" s="100"/>
      <c r="R99" s="104"/>
      <c r="S99" s="31" t="str">
        <f t="shared" si="66"/>
        <v/>
      </c>
      <c r="T99" s="105"/>
      <c r="U99" s="101"/>
      <c r="V99" s="107"/>
      <c r="W99" s="169"/>
      <c r="X99" s="170"/>
      <c r="Y99" s="68"/>
      <c r="Z99" s="190">
        <f t="shared" si="35"/>
        <v>1.0165720071704217E-3</v>
      </c>
      <c r="AA99" s="208" t="b">
        <f t="shared" si="36"/>
        <v>0</v>
      </c>
      <c r="AB99" s="20">
        <f t="shared" si="67"/>
        <v>0</v>
      </c>
      <c r="AC99" s="67" t="b">
        <f t="shared" si="68"/>
        <v>1</v>
      </c>
      <c r="AD99" s="200">
        <f t="shared" si="69"/>
        <v>1</v>
      </c>
      <c r="AE99" s="180">
        <f t="shared" si="37"/>
        <v>1</v>
      </c>
      <c r="AF99" s="180">
        <f t="shared" si="38"/>
        <v>0</v>
      </c>
      <c r="AG99" s="180">
        <f t="shared" si="39"/>
        <v>0</v>
      </c>
      <c r="AH99" s="180">
        <f t="shared" si="40"/>
        <v>0</v>
      </c>
      <c r="AI99" s="214" t="str">
        <f t="shared" si="41"/>
        <v/>
      </c>
      <c r="AK99" s="36">
        <f t="shared" si="42"/>
        <v>0</v>
      </c>
      <c r="AL99" s="21">
        <f t="shared" si="43"/>
        <v>0</v>
      </c>
      <c r="AM99" s="21">
        <f t="shared" si="44"/>
        <v>0</v>
      </c>
      <c r="AN99" s="21">
        <f t="shared" si="45"/>
        <v>0</v>
      </c>
      <c r="AO99" s="21">
        <f t="shared" si="46"/>
        <v>0</v>
      </c>
      <c r="AP99" s="21">
        <f t="shared" si="47"/>
        <v>0</v>
      </c>
      <c r="AQ99" s="21">
        <f t="shared" si="48"/>
        <v>0</v>
      </c>
      <c r="AR99" s="21">
        <f t="shared" si="49"/>
        <v>0</v>
      </c>
      <c r="AS99" s="21">
        <f t="shared" si="50"/>
        <v>0</v>
      </c>
      <c r="AT99" s="21">
        <f t="shared" si="51"/>
        <v>0</v>
      </c>
      <c r="AU99" s="21">
        <f t="shared" si="52"/>
        <v>0</v>
      </c>
      <c r="AV99" s="21">
        <f t="shared" si="53"/>
        <v>0</v>
      </c>
      <c r="AW99" s="21">
        <f t="shared" si="54"/>
        <v>0</v>
      </c>
      <c r="AX99" s="21">
        <f t="shared" si="55"/>
        <v>0</v>
      </c>
      <c r="AY99" s="21">
        <f t="shared" si="56"/>
        <v>0</v>
      </c>
      <c r="AZ99" s="21">
        <f t="shared" si="57"/>
        <v>0</v>
      </c>
      <c r="BA99" s="21">
        <f t="shared" si="58"/>
        <v>0</v>
      </c>
      <c r="BB99" s="21">
        <f t="shared" si="59"/>
        <v>0</v>
      </c>
      <c r="BC99" s="21">
        <f t="shared" si="60"/>
        <v>0</v>
      </c>
      <c r="BD99" s="21">
        <f t="shared" si="61"/>
        <v>0</v>
      </c>
      <c r="BE99" s="21">
        <f t="shared" si="62"/>
        <v>0</v>
      </c>
      <c r="BF99" s="21">
        <f t="shared" si="63"/>
        <v>0</v>
      </c>
      <c r="BG99" s="21">
        <f t="shared" si="64"/>
        <v>0</v>
      </c>
      <c r="BH99" s="21">
        <f t="shared" si="65"/>
        <v>0</v>
      </c>
    </row>
    <row r="100" spans="1:60" ht="63.95" customHeight="1">
      <c r="A100" s="245"/>
      <c r="B100" s="97"/>
      <c r="C100" s="98"/>
      <c r="D100" s="99"/>
      <c r="E100" s="100"/>
      <c r="F100" s="100"/>
      <c r="G100" s="100"/>
      <c r="H100" s="101"/>
      <c r="I100" s="102"/>
      <c r="J100" s="103"/>
      <c r="K100" s="103"/>
      <c r="L100" s="103"/>
      <c r="M100" s="103"/>
      <c r="N100" s="99"/>
      <c r="O100" s="99"/>
      <c r="P100" s="100"/>
      <c r="Q100" s="100"/>
      <c r="R100" s="104"/>
      <c r="S100" s="31" t="str">
        <f t="shared" si="66"/>
        <v/>
      </c>
      <c r="T100" s="105"/>
      <c r="U100" s="101"/>
      <c r="V100" s="107"/>
      <c r="W100" s="169"/>
      <c r="X100" s="170"/>
      <c r="Y100" s="68"/>
      <c r="Z100" s="190">
        <f t="shared" si="35"/>
        <v>1.0165720071704217E-3</v>
      </c>
      <c r="AA100" s="208" t="b">
        <f t="shared" si="36"/>
        <v>0</v>
      </c>
      <c r="AB100" s="20">
        <f t="shared" si="67"/>
        <v>0</v>
      </c>
      <c r="AC100" s="67" t="b">
        <f t="shared" si="68"/>
        <v>1</v>
      </c>
      <c r="AD100" s="200">
        <f t="shared" si="69"/>
        <v>1</v>
      </c>
      <c r="AE100" s="180">
        <f t="shared" si="37"/>
        <v>1</v>
      </c>
      <c r="AF100" s="180">
        <f t="shared" si="38"/>
        <v>0</v>
      </c>
      <c r="AG100" s="180">
        <f t="shared" si="39"/>
        <v>0</v>
      </c>
      <c r="AH100" s="180">
        <f t="shared" si="40"/>
        <v>0</v>
      </c>
      <c r="AI100" s="214" t="str">
        <f t="shared" si="41"/>
        <v/>
      </c>
      <c r="AK100" s="36">
        <f t="shared" si="42"/>
        <v>0</v>
      </c>
      <c r="AL100" s="21">
        <f t="shared" si="43"/>
        <v>0</v>
      </c>
      <c r="AM100" s="21">
        <f t="shared" si="44"/>
        <v>0</v>
      </c>
      <c r="AN100" s="21">
        <f t="shared" si="45"/>
        <v>0</v>
      </c>
      <c r="AO100" s="21">
        <f t="shared" si="46"/>
        <v>0</v>
      </c>
      <c r="AP100" s="21">
        <f t="shared" si="47"/>
        <v>0</v>
      </c>
      <c r="AQ100" s="21">
        <f t="shared" si="48"/>
        <v>0</v>
      </c>
      <c r="AR100" s="21">
        <f t="shared" si="49"/>
        <v>0</v>
      </c>
      <c r="AS100" s="21">
        <f t="shared" si="50"/>
        <v>0</v>
      </c>
      <c r="AT100" s="21">
        <f t="shared" si="51"/>
        <v>0</v>
      </c>
      <c r="AU100" s="21">
        <f t="shared" si="52"/>
        <v>0</v>
      </c>
      <c r="AV100" s="21">
        <f t="shared" si="53"/>
        <v>0</v>
      </c>
      <c r="AW100" s="21">
        <f t="shared" si="54"/>
        <v>0</v>
      </c>
      <c r="AX100" s="21">
        <f t="shared" si="55"/>
        <v>0</v>
      </c>
      <c r="AY100" s="21">
        <f t="shared" si="56"/>
        <v>0</v>
      </c>
      <c r="AZ100" s="21">
        <f t="shared" si="57"/>
        <v>0</v>
      </c>
      <c r="BA100" s="21">
        <f t="shared" si="58"/>
        <v>0</v>
      </c>
      <c r="BB100" s="21">
        <f t="shared" si="59"/>
        <v>0</v>
      </c>
      <c r="BC100" s="21">
        <f t="shared" si="60"/>
        <v>0</v>
      </c>
      <c r="BD100" s="21">
        <f t="shared" si="61"/>
        <v>0</v>
      </c>
      <c r="BE100" s="21">
        <f t="shared" si="62"/>
        <v>0</v>
      </c>
      <c r="BF100" s="21">
        <f t="shared" si="63"/>
        <v>0</v>
      </c>
      <c r="BG100" s="21">
        <f t="shared" si="64"/>
        <v>0</v>
      </c>
      <c r="BH100" s="21">
        <f t="shared" si="65"/>
        <v>0</v>
      </c>
    </row>
    <row r="101" spans="1:60" ht="63.95" customHeight="1">
      <c r="A101" s="245"/>
      <c r="B101" s="97"/>
      <c r="C101" s="98"/>
      <c r="D101" s="99"/>
      <c r="E101" s="100"/>
      <c r="F101" s="100"/>
      <c r="G101" s="100"/>
      <c r="H101" s="101"/>
      <c r="I101" s="102"/>
      <c r="J101" s="103"/>
      <c r="K101" s="103"/>
      <c r="L101" s="103"/>
      <c r="M101" s="103"/>
      <c r="N101" s="99"/>
      <c r="O101" s="99"/>
      <c r="P101" s="100"/>
      <c r="Q101" s="100"/>
      <c r="R101" s="104"/>
      <c r="S101" s="31" t="str">
        <f t="shared" si="66"/>
        <v/>
      </c>
      <c r="T101" s="105"/>
      <c r="U101" s="101"/>
      <c r="V101" s="107"/>
      <c r="W101" s="169"/>
      <c r="X101" s="170"/>
      <c r="Y101" s="68"/>
      <c r="Z101" s="190">
        <f t="shared" si="35"/>
        <v>1.0165720071704217E-3</v>
      </c>
      <c r="AA101" s="208" t="b">
        <f t="shared" si="36"/>
        <v>0</v>
      </c>
      <c r="AB101" s="20">
        <f t="shared" si="67"/>
        <v>0</v>
      </c>
      <c r="AC101" s="67" t="b">
        <f t="shared" si="68"/>
        <v>1</v>
      </c>
      <c r="AD101" s="200">
        <f t="shared" si="69"/>
        <v>1</v>
      </c>
      <c r="AE101" s="180">
        <f t="shared" si="37"/>
        <v>1</v>
      </c>
      <c r="AF101" s="180">
        <f t="shared" si="38"/>
        <v>0</v>
      </c>
      <c r="AG101" s="180">
        <f t="shared" si="39"/>
        <v>0</v>
      </c>
      <c r="AH101" s="180">
        <f t="shared" si="40"/>
        <v>0</v>
      </c>
      <c r="AI101" s="214" t="str">
        <f t="shared" si="41"/>
        <v/>
      </c>
      <c r="AK101" s="36">
        <f t="shared" si="42"/>
        <v>0</v>
      </c>
      <c r="AL101" s="21">
        <f t="shared" si="43"/>
        <v>0</v>
      </c>
      <c r="AM101" s="21">
        <f t="shared" si="44"/>
        <v>0</v>
      </c>
      <c r="AN101" s="21">
        <f t="shared" si="45"/>
        <v>0</v>
      </c>
      <c r="AO101" s="21">
        <f t="shared" si="46"/>
        <v>0</v>
      </c>
      <c r="AP101" s="21">
        <f t="shared" si="47"/>
        <v>0</v>
      </c>
      <c r="AQ101" s="21">
        <f t="shared" si="48"/>
        <v>0</v>
      </c>
      <c r="AR101" s="21">
        <f t="shared" si="49"/>
        <v>0</v>
      </c>
      <c r="AS101" s="21">
        <f t="shared" si="50"/>
        <v>0</v>
      </c>
      <c r="AT101" s="21">
        <f t="shared" si="51"/>
        <v>0</v>
      </c>
      <c r="AU101" s="21">
        <f t="shared" si="52"/>
        <v>0</v>
      </c>
      <c r="AV101" s="21">
        <f t="shared" si="53"/>
        <v>0</v>
      </c>
      <c r="AW101" s="21">
        <f t="shared" si="54"/>
        <v>0</v>
      </c>
      <c r="AX101" s="21">
        <f t="shared" si="55"/>
        <v>0</v>
      </c>
      <c r="AY101" s="21">
        <f t="shared" si="56"/>
        <v>0</v>
      </c>
      <c r="AZ101" s="21">
        <f t="shared" si="57"/>
        <v>0</v>
      </c>
      <c r="BA101" s="21">
        <f t="shared" si="58"/>
        <v>0</v>
      </c>
      <c r="BB101" s="21">
        <f t="shared" si="59"/>
        <v>0</v>
      </c>
      <c r="BC101" s="21">
        <f t="shared" si="60"/>
        <v>0</v>
      </c>
      <c r="BD101" s="21">
        <f t="shared" si="61"/>
        <v>0</v>
      </c>
      <c r="BE101" s="21">
        <f t="shared" si="62"/>
        <v>0</v>
      </c>
      <c r="BF101" s="21">
        <f t="shared" si="63"/>
        <v>0</v>
      </c>
      <c r="BG101" s="21">
        <f t="shared" si="64"/>
        <v>0</v>
      </c>
      <c r="BH101" s="21">
        <f t="shared" si="65"/>
        <v>0</v>
      </c>
    </row>
    <row r="102" spans="1:60" ht="63.95" customHeight="1">
      <c r="A102" s="245"/>
      <c r="B102" s="97"/>
      <c r="C102" s="98"/>
      <c r="D102" s="99"/>
      <c r="E102" s="100"/>
      <c r="F102" s="100"/>
      <c r="G102" s="100"/>
      <c r="H102" s="101"/>
      <c r="I102" s="102"/>
      <c r="J102" s="103"/>
      <c r="K102" s="103"/>
      <c r="L102" s="103"/>
      <c r="M102" s="103"/>
      <c r="N102" s="99"/>
      <c r="O102" s="99"/>
      <c r="P102" s="100"/>
      <c r="Q102" s="100"/>
      <c r="R102" s="104"/>
      <c r="S102" s="31" t="str">
        <f t="shared" si="66"/>
        <v/>
      </c>
      <c r="T102" s="105"/>
      <c r="U102" s="101"/>
      <c r="V102" s="107"/>
      <c r="W102" s="169"/>
      <c r="X102" s="170"/>
      <c r="Y102" s="68"/>
      <c r="Z102" s="190">
        <f t="shared" si="35"/>
        <v>1.0165720071704217E-3</v>
      </c>
      <c r="AA102" s="208" t="b">
        <f t="shared" si="36"/>
        <v>0</v>
      </c>
      <c r="AB102" s="20">
        <f t="shared" si="67"/>
        <v>0</v>
      </c>
      <c r="AC102" s="67" t="b">
        <f t="shared" si="68"/>
        <v>1</v>
      </c>
      <c r="AD102" s="200">
        <f t="shared" si="69"/>
        <v>1</v>
      </c>
      <c r="AE102" s="180">
        <f t="shared" si="37"/>
        <v>1</v>
      </c>
      <c r="AF102" s="180">
        <f t="shared" si="38"/>
        <v>0</v>
      </c>
      <c r="AG102" s="180">
        <f t="shared" si="39"/>
        <v>0</v>
      </c>
      <c r="AH102" s="180">
        <f t="shared" si="40"/>
        <v>0</v>
      </c>
      <c r="AI102" s="214" t="str">
        <f t="shared" si="41"/>
        <v/>
      </c>
      <c r="AK102" s="36">
        <f t="shared" si="42"/>
        <v>0</v>
      </c>
      <c r="AL102" s="21">
        <f t="shared" si="43"/>
        <v>0</v>
      </c>
      <c r="AM102" s="21">
        <f t="shared" si="44"/>
        <v>0</v>
      </c>
      <c r="AN102" s="21">
        <f t="shared" si="45"/>
        <v>0</v>
      </c>
      <c r="AO102" s="21">
        <f t="shared" si="46"/>
        <v>0</v>
      </c>
      <c r="AP102" s="21">
        <f t="shared" si="47"/>
        <v>0</v>
      </c>
      <c r="AQ102" s="21">
        <f t="shared" si="48"/>
        <v>0</v>
      </c>
      <c r="AR102" s="21">
        <f t="shared" si="49"/>
        <v>0</v>
      </c>
      <c r="AS102" s="21">
        <f t="shared" si="50"/>
        <v>0</v>
      </c>
      <c r="AT102" s="21">
        <f t="shared" si="51"/>
        <v>0</v>
      </c>
      <c r="AU102" s="21">
        <f t="shared" si="52"/>
        <v>0</v>
      </c>
      <c r="AV102" s="21">
        <f t="shared" si="53"/>
        <v>0</v>
      </c>
      <c r="AW102" s="21">
        <f t="shared" si="54"/>
        <v>0</v>
      </c>
      <c r="AX102" s="21">
        <f t="shared" si="55"/>
        <v>0</v>
      </c>
      <c r="AY102" s="21">
        <f t="shared" si="56"/>
        <v>0</v>
      </c>
      <c r="AZ102" s="21">
        <f t="shared" si="57"/>
        <v>0</v>
      </c>
      <c r="BA102" s="21">
        <f t="shared" si="58"/>
        <v>0</v>
      </c>
      <c r="BB102" s="21">
        <f t="shared" si="59"/>
        <v>0</v>
      </c>
      <c r="BC102" s="21">
        <f t="shared" si="60"/>
        <v>0</v>
      </c>
      <c r="BD102" s="21">
        <f t="shared" si="61"/>
        <v>0</v>
      </c>
      <c r="BE102" s="21">
        <f t="shared" si="62"/>
        <v>0</v>
      </c>
      <c r="BF102" s="21">
        <f t="shared" si="63"/>
        <v>0</v>
      </c>
      <c r="BG102" s="21">
        <f t="shared" si="64"/>
        <v>0</v>
      </c>
      <c r="BH102" s="21">
        <f t="shared" si="65"/>
        <v>0</v>
      </c>
    </row>
    <row r="103" spans="1:60" ht="63.95" customHeight="1">
      <c r="A103" s="245"/>
      <c r="B103" s="97"/>
      <c r="C103" s="98"/>
      <c r="D103" s="99"/>
      <c r="E103" s="100"/>
      <c r="F103" s="100"/>
      <c r="G103" s="100"/>
      <c r="H103" s="101"/>
      <c r="I103" s="102"/>
      <c r="J103" s="103"/>
      <c r="K103" s="103"/>
      <c r="L103" s="103"/>
      <c r="M103" s="103"/>
      <c r="N103" s="99"/>
      <c r="O103" s="99"/>
      <c r="P103" s="100"/>
      <c r="Q103" s="100"/>
      <c r="R103" s="104"/>
      <c r="S103" s="31" t="str">
        <f t="shared" si="66"/>
        <v/>
      </c>
      <c r="T103" s="105"/>
      <c r="U103" s="101"/>
      <c r="V103" s="107"/>
      <c r="W103" s="169"/>
      <c r="X103" s="170"/>
      <c r="Y103" s="68"/>
      <c r="Z103" s="190">
        <f t="shared" si="35"/>
        <v>1.0165720071704217E-3</v>
      </c>
      <c r="AA103" s="208" t="b">
        <f t="shared" si="36"/>
        <v>0</v>
      </c>
      <c r="AB103" s="20">
        <f t="shared" si="67"/>
        <v>0</v>
      </c>
      <c r="AC103" s="67" t="b">
        <f t="shared" si="68"/>
        <v>1</v>
      </c>
      <c r="AD103" s="200">
        <f t="shared" si="69"/>
        <v>1</v>
      </c>
      <c r="AE103" s="180">
        <f t="shared" si="37"/>
        <v>1</v>
      </c>
      <c r="AF103" s="180">
        <f t="shared" si="38"/>
        <v>0</v>
      </c>
      <c r="AG103" s="180">
        <f t="shared" si="39"/>
        <v>0</v>
      </c>
      <c r="AH103" s="180">
        <f t="shared" si="40"/>
        <v>0</v>
      </c>
      <c r="AI103" s="214" t="str">
        <f t="shared" si="41"/>
        <v/>
      </c>
      <c r="AK103" s="36">
        <f t="shared" si="42"/>
        <v>0</v>
      </c>
      <c r="AL103" s="21">
        <f t="shared" si="43"/>
        <v>0</v>
      </c>
      <c r="AM103" s="21">
        <f t="shared" si="44"/>
        <v>0</v>
      </c>
      <c r="AN103" s="21">
        <f t="shared" si="45"/>
        <v>0</v>
      </c>
      <c r="AO103" s="21">
        <f t="shared" si="46"/>
        <v>0</v>
      </c>
      <c r="AP103" s="21">
        <f t="shared" si="47"/>
        <v>0</v>
      </c>
      <c r="AQ103" s="21">
        <f t="shared" si="48"/>
        <v>0</v>
      </c>
      <c r="AR103" s="21">
        <f t="shared" si="49"/>
        <v>0</v>
      </c>
      <c r="AS103" s="21">
        <f t="shared" si="50"/>
        <v>0</v>
      </c>
      <c r="AT103" s="21">
        <f t="shared" si="51"/>
        <v>0</v>
      </c>
      <c r="AU103" s="21">
        <f t="shared" si="52"/>
        <v>0</v>
      </c>
      <c r="AV103" s="21">
        <f t="shared" si="53"/>
        <v>0</v>
      </c>
      <c r="AW103" s="21">
        <f t="shared" si="54"/>
        <v>0</v>
      </c>
      <c r="AX103" s="21">
        <f t="shared" si="55"/>
        <v>0</v>
      </c>
      <c r="AY103" s="21">
        <f t="shared" si="56"/>
        <v>0</v>
      </c>
      <c r="AZ103" s="21">
        <f t="shared" si="57"/>
        <v>0</v>
      </c>
      <c r="BA103" s="21">
        <f t="shared" si="58"/>
        <v>0</v>
      </c>
      <c r="BB103" s="21">
        <f t="shared" si="59"/>
        <v>0</v>
      </c>
      <c r="BC103" s="21">
        <f t="shared" si="60"/>
        <v>0</v>
      </c>
      <c r="BD103" s="21">
        <f t="shared" si="61"/>
        <v>0</v>
      </c>
      <c r="BE103" s="21">
        <f t="shared" si="62"/>
        <v>0</v>
      </c>
      <c r="BF103" s="21">
        <f t="shared" si="63"/>
        <v>0</v>
      </c>
      <c r="BG103" s="21">
        <f t="shared" si="64"/>
        <v>0</v>
      </c>
      <c r="BH103" s="21">
        <f t="shared" si="65"/>
        <v>0</v>
      </c>
    </row>
    <row r="104" spans="1:60" ht="63.95" customHeight="1">
      <c r="A104" s="245"/>
      <c r="B104" s="97"/>
      <c r="C104" s="98"/>
      <c r="D104" s="99"/>
      <c r="E104" s="100"/>
      <c r="F104" s="100"/>
      <c r="G104" s="100"/>
      <c r="H104" s="101"/>
      <c r="I104" s="102"/>
      <c r="J104" s="103"/>
      <c r="K104" s="103"/>
      <c r="L104" s="103"/>
      <c r="M104" s="103"/>
      <c r="N104" s="99"/>
      <c r="O104" s="99"/>
      <c r="P104" s="100"/>
      <c r="Q104" s="100"/>
      <c r="R104" s="104"/>
      <c r="S104" s="31" t="str">
        <f t="shared" si="66"/>
        <v/>
      </c>
      <c r="T104" s="105"/>
      <c r="U104" s="101"/>
      <c r="V104" s="107"/>
      <c r="W104" s="169"/>
      <c r="X104" s="170"/>
      <c r="Y104" s="68"/>
      <c r="Z104" s="190">
        <f t="shared" si="35"/>
        <v>1.0165720071704217E-3</v>
      </c>
      <c r="AA104" s="208" t="b">
        <f t="shared" si="36"/>
        <v>0</v>
      </c>
      <c r="AB104" s="20">
        <f t="shared" si="67"/>
        <v>0</v>
      </c>
      <c r="AC104" s="67" t="b">
        <f t="shared" si="68"/>
        <v>1</v>
      </c>
      <c r="AD104" s="200">
        <f t="shared" si="69"/>
        <v>1</v>
      </c>
      <c r="AE104" s="180">
        <f t="shared" si="37"/>
        <v>1</v>
      </c>
      <c r="AF104" s="180">
        <f t="shared" si="38"/>
        <v>0</v>
      </c>
      <c r="AG104" s="180">
        <f t="shared" si="39"/>
        <v>0</v>
      </c>
      <c r="AH104" s="180">
        <f t="shared" si="40"/>
        <v>0</v>
      </c>
      <c r="AI104" s="214" t="str">
        <f t="shared" si="41"/>
        <v/>
      </c>
      <c r="AK104" s="36">
        <f t="shared" si="42"/>
        <v>0</v>
      </c>
      <c r="AL104" s="21">
        <f t="shared" si="43"/>
        <v>0</v>
      </c>
      <c r="AM104" s="21">
        <f t="shared" si="44"/>
        <v>0</v>
      </c>
      <c r="AN104" s="21">
        <f t="shared" si="45"/>
        <v>0</v>
      </c>
      <c r="AO104" s="21">
        <f t="shared" si="46"/>
        <v>0</v>
      </c>
      <c r="AP104" s="21">
        <f t="shared" si="47"/>
        <v>0</v>
      </c>
      <c r="AQ104" s="21">
        <f t="shared" si="48"/>
        <v>0</v>
      </c>
      <c r="AR104" s="21">
        <f t="shared" si="49"/>
        <v>0</v>
      </c>
      <c r="AS104" s="21">
        <f t="shared" si="50"/>
        <v>0</v>
      </c>
      <c r="AT104" s="21">
        <f t="shared" si="51"/>
        <v>0</v>
      </c>
      <c r="AU104" s="21">
        <f t="shared" si="52"/>
        <v>0</v>
      </c>
      <c r="AV104" s="21">
        <f t="shared" si="53"/>
        <v>0</v>
      </c>
      <c r="AW104" s="21">
        <f t="shared" si="54"/>
        <v>0</v>
      </c>
      <c r="AX104" s="21">
        <f t="shared" si="55"/>
        <v>0</v>
      </c>
      <c r="AY104" s="21">
        <f t="shared" si="56"/>
        <v>0</v>
      </c>
      <c r="AZ104" s="21">
        <f t="shared" si="57"/>
        <v>0</v>
      </c>
      <c r="BA104" s="21">
        <f t="shared" si="58"/>
        <v>0</v>
      </c>
      <c r="BB104" s="21">
        <f t="shared" si="59"/>
        <v>0</v>
      </c>
      <c r="BC104" s="21">
        <f t="shared" si="60"/>
        <v>0</v>
      </c>
      <c r="BD104" s="21">
        <f t="shared" si="61"/>
        <v>0</v>
      </c>
      <c r="BE104" s="21">
        <f t="shared" si="62"/>
        <v>0</v>
      </c>
      <c r="BF104" s="21">
        <f t="shared" si="63"/>
        <v>0</v>
      </c>
      <c r="BG104" s="21">
        <f t="shared" si="64"/>
        <v>0</v>
      </c>
      <c r="BH104" s="21">
        <f t="shared" si="65"/>
        <v>0</v>
      </c>
    </row>
    <row r="105" spans="1:60" ht="63.95" customHeight="1">
      <c r="A105" s="245"/>
      <c r="B105" s="97"/>
      <c r="C105" s="98"/>
      <c r="D105" s="99"/>
      <c r="E105" s="100"/>
      <c r="F105" s="100"/>
      <c r="G105" s="100"/>
      <c r="H105" s="101"/>
      <c r="I105" s="102"/>
      <c r="J105" s="103"/>
      <c r="K105" s="103"/>
      <c r="L105" s="103"/>
      <c r="M105" s="103"/>
      <c r="N105" s="99"/>
      <c r="O105" s="99"/>
      <c r="P105" s="100"/>
      <c r="Q105" s="100"/>
      <c r="R105" s="104"/>
      <c r="S105" s="31" t="str">
        <f t="shared" si="66"/>
        <v/>
      </c>
      <c r="T105" s="105"/>
      <c r="U105" s="101"/>
      <c r="V105" s="107"/>
      <c r="W105" s="169"/>
      <c r="X105" s="170"/>
      <c r="Y105" s="68"/>
      <c r="Z105" s="190">
        <f t="shared" si="35"/>
        <v>1.0165720071704217E-3</v>
      </c>
      <c r="AA105" s="208" t="b">
        <f t="shared" si="36"/>
        <v>0</v>
      </c>
      <c r="AB105" s="20">
        <f t="shared" si="67"/>
        <v>0</v>
      </c>
      <c r="AC105" s="67" t="b">
        <f t="shared" si="68"/>
        <v>1</v>
      </c>
      <c r="AD105" s="200">
        <f t="shared" si="69"/>
        <v>1</v>
      </c>
      <c r="AE105" s="180">
        <f t="shared" si="37"/>
        <v>1</v>
      </c>
      <c r="AF105" s="180">
        <f t="shared" si="38"/>
        <v>0</v>
      </c>
      <c r="AG105" s="180">
        <f t="shared" si="39"/>
        <v>0</v>
      </c>
      <c r="AH105" s="180">
        <f t="shared" si="40"/>
        <v>0</v>
      </c>
      <c r="AI105" s="214" t="str">
        <f t="shared" si="41"/>
        <v/>
      </c>
      <c r="AK105" s="36">
        <f t="shared" si="42"/>
        <v>0</v>
      </c>
      <c r="AL105" s="21">
        <f t="shared" si="43"/>
        <v>0</v>
      </c>
      <c r="AM105" s="21">
        <f t="shared" si="44"/>
        <v>0</v>
      </c>
      <c r="AN105" s="21">
        <f t="shared" si="45"/>
        <v>0</v>
      </c>
      <c r="AO105" s="21">
        <f t="shared" si="46"/>
        <v>0</v>
      </c>
      <c r="AP105" s="21">
        <f t="shared" si="47"/>
        <v>0</v>
      </c>
      <c r="AQ105" s="21">
        <f t="shared" si="48"/>
        <v>0</v>
      </c>
      <c r="AR105" s="21">
        <f t="shared" si="49"/>
        <v>0</v>
      </c>
      <c r="AS105" s="21">
        <f t="shared" si="50"/>
        <v>0</v>
      </c>
      <c r="AT105" s="21">
        <f t="shared" si="51"/>
        <v>0</v>
      </c>
      <c r="AU105" s="21">
        <f t="shared" si="52"/>
        <v>0</v>
      </c>
      <c r="AV105" s="21">
        <f t="shared" si="53"/>
        <v>0</v>
      </c>
      <c r="AW105" s="21">
        <f t="shared" si="54"/>
        <v>0</v>
      </c>
      <c r="AX105" s="21">
        <f t="shared" si="55"/>
        <v>0</v>
      </c>
      <c r="AY105" s="21">
        <f t="shared" si="56"/>
        <v>0</v>
      </c>
      <c r="AZ105" s="21">
        <f t="shared" si="57"/>
        <v>0</v>
      </c>
      <c r="BA105" s="21">
        <f t="shared" si="58"/>
        <v>0</v>
      </c>
      <c r="BB105" s="21">
        <f t="shared" si="59"/>
        <v>0</v>
      </c>
      <c r="BC105" s="21">
        <f t="shared" si="60"/>
        <v>0</v>
      </c>
      <c r="BD105" s="21">
        <f t="shared" si="61"/>
        <v>0</v>
      </c>
      <c r="BE105" s="21">
        <f t="shared" si="62"/>
        <v>0</v>
      </c>
      <c r="BF105" s="21">
        <f t="shared" si="63"/>
        <v>0</v>
      </c>
      <c r="BG105" s="21">
        <f t="shared" si="64"/>
        <v>0</v>
      </c>
      <c r="BH105" s="21">
        <f t="shared" si="65"/>
        <v>0</v>
      </c>
    </row>
    <row r="106" spans="1:60" ht="63.95" customHeight="1">
      <c r="A106" s="245"/>
      <c r="B106" s="97"/>
      <c r="C106" s="98"/>
      <c r="D106" s="99"/>
      <c r="E106" s="100"/>
      <c r="F106" s="100"/>
      <c r="G106" s="100"/>
      <c r="H106" s="101"/>
      <c r="I106" s="102"/>
      <c r="J106" s="103"/>
      <c r="K106" s="103"/>
      <c r="L106" s="103"/>
      <c r="M106" s="103"/>
      <c r="N106" s="99"/>
      <c r="O106" s="99"/>
      <c r="P106" s="100"/>
      <c r="Q106" s="100"/>
      <c r="R106" s="104"/>
      <c r="S106" s="31" t="str">
        <f t="shared" si="66"/>
        <v/>
      </c>
      <c r="T106" s="105"/>
      <c r="U106" s="101"/>
      <c r="V106" s="107"/>
      <c r="W106" s="169"/>
      <c r="X106" s="170"/>
      <c r="Y106" s="68"/>
      <c r="Z106" s="190">
        <f t="shared" si="35"/>
        <v>1.0165720071704217E-3</v>
      </c>
      <c r="AA106" s="208" t="b">
        <f t="shared" si="36"/>
        <v>0</v>
      </c>
      <c r="AB106" s="20">
        <f t="shared" si="67"/>
        <v>0</v>
      </c>
      <c r="AC106" s="67" t="b">
        <f t="shared" si="68"/>
        <v>1</v>
      </c>
      <c r="AD106" s="200">
        <f t="shared" si="69"/>
        <v>1</v>
      </c>
      <c r="AE106" s="180">
        <f t="shared" si="37"/>
        <v>1</v>
      </c>
      <c r="AF106" s="180">
        <f t="shared" si="38"/>
        <v>0</v>
      </c>
      <c r="AG106" s="180">
        <f t="shared" si="39"/>
        <v>0</v>
      </c>
      <c r="AH106" s="180">
        <f t="shared" si="40"/>
        <v>0</v>
      </c>
      <c r="AI106" s="214" t="str">
        <f t="shared" si="41"/>
        <v/>
      </c>
      <c r="AK106" s="36">
        <f t="shared" si="42"/>
        <v>0</v>
      </c>
      <c r="AL106" s="21">
        <f t="shared" si="43"/>
        <v>0</v>
      </c>
      <c r="AM106" s="21">
        <f t="shared" si="44"/>
        <v>0</v>
      </c>
      <c r="AN106" s="21">
        <f t="shared" si="45"/>
        <v>0</v>
      </c>
      <c r="AO106" s="21">
        <f t="shared" si="46"/>
        <v>0</v>
      </c>
      <c r="AP106" s="21">
        <f t="shared" si="47"/>
        <v>0</v>
      </c>
      <c r="AQ106" s="21">
        <f t="shared" si="48"/>
        <v>0</v>
      </c>
      <c r="AR106" s="21">
        <f t="shared" si="49"/>
        <v>0</v>
      </c>
      <c r="AS106" s="21">
        <f t="shared" si="50"/>
        <v>0</v>
      </c>
      <c r="AT106" s="21">
        <f t="shared" si="51"/>
        <v>0</v>
      </c>
      <c r="AU106" s="21">
        <f t="shared" si="52"/>
        <v>0</v>
      </c>
      <c r="AV106" s="21">
        <f t="shared" si="53"/>
        <v>0</v>
      </c>
      <c r="AW106" s="21">
        <f t="shared" si="54"/>
        <v>0</v>
      </c>
      <c r="AX106" s="21">
        <f t="shared" si="55"/>
        <v>0</v>
      </c>
      <c r="AY106" s="21">
        <f t="shared" si="56"/>
        <v>0</v>
      </c>
      <c r="AZ106" s="21">
        <f t="shared" si="57"/>
        <v>0</v>
      </c>
      <c r="BA106" s="21">
        <f t="shared" si="58"/>
        <v>0</v>
      </c>
      <c r="BB106" s="21">
        <f t="shared" si="59"/>
        <v>0</v>
      </c>
      <c r="BC106" s="21">
        <f t="shared" si="60"/>
        <v>0</v>
      </c>
      <c r="BD106" s="21">
        <f t="shared" si="61"/>
        <v>0</v>
      </c>
      <c r="BE106" s="21">
        <f t="shared" si="62"/>
        <v>0</v>
      </c>
      <c r="BF106" s="21">
        <f t="shared" si="63"/>
        <v>0</v>
      </c>
      <c r="BG106" s="21">
        <f t="shared" si="64"/>
        <v>0</v>
      </c>
      <c r="BH106" s="21">
        <f t="shared" si="65"/>
        <v>0</v>
      </c>
    </row>
    <row r="107" spans="1:60" ht="63.95" customHeight="1">
      <c r="A107" s="245"/>
      <c r="B107" s="97"/>
      <c r="C107" s="98"/>
      <c r="D107" s="99"/>
      <c r="E107" s="100"/>
      <c r="F107" s="100"/>
      <c r="G107" s="100"/>
      <c r="H107" s="101"/>
      <c r="I107" s="102"/>
      <c r="J107" s="103"/>
      <c r="K107" s="103"/>
      <c r="L107" s="103"/>
      <c r="M107" s="103"/>
      <c r="N107" s="99"/>
      <c r="O107" s="99"/>
      <c r="P107" s="100"/>
      <c r="Q107" s="100"/>
      <c r="R107" s="104"/>
      <c r="S107" s="31" t="str">
        <f t="shared" si="66"/>
        <v/>
      </c>
      <c r="T107" s="105"/>
      <c r="U107" s="101"/>
      <c r="V107" s="107"/>
      <c r="W107" s="169"/>
      <c r="X107" s="170"/>
      <c r="Y107" s="68"/>
      <c r="Z107" s="190">
        <f t="shared" si="35"/>
        <v>1.0165720071704217E-3</v>
      </c>
      <c r="AA107" s="208" t="b">
        <f t="shared" si="36"/>
        <v>0</v>
      </c>
      <c r="AB107" s="20">
        <f t="shared" si="67"/>
        <v>0</v>
      </c>
      <c r="AC107" s="67" t="b">
        <f t="shared" si="68"/>
        <v>1</v>
      </c>
      <c r="AD107" s="200">
        <f t="shared" si="69"/>
        <v>1</v>
      </c>
      <c r="AE107" s="180">
        <f t="shared" si="37"/>
        <v>1</v>
      </c>
      <c r="AF107" s="180">
        <f t="shared" si="38"/>
        <v>0</v>
      </c>
      <c r="AG107" s="180">
        <f t="shared" si="39"/>
        <v>0</v>
      </c>
      <c r="AH107" s="180">
        <f t="shared" si="40"/>
        <v>0</v>
      </c>
      <c r="AI107" s="214" t="str">
        <f t="shared" si="41"/>
        <v/>
      </c>
      <c r="AK107" s="36">
        <f t="shared" si="42"/>
        <v>0</v>
      </c>
      <c r="AL107" s="21">
        <f t="shared" si="43"/>
        <v>0</v>
      </c>
      <c r="AM107" s="21">
        <f t="shared" si="44"/>
        <v>0</v>
      </c>
      <c r="AN107" s="21">
        <f t="shared" si="45"/>
        <v>0</v>
      </c>
      <c r="AO107" s="21">
        <f t="shared" si="46"/>
        <v>0</v>
      </c>
      <c r="AP107" s="21">
        <f t="shared" si="47"/>
        <v>0</v>
      </c>
      <c r="AQ107" s="21">
        <f t="shared" si="48"/>
        <v>0</v>
      </c>
      <c r="AR107" s="21">
        <f t="shared" si="49"/>
        <v>0</v>
      </c>
      <c r="AS107" s="21">
        <f t="shared" si="50"/>
        <v>0</v>
      </c>
      <c r="AT107" s="21">
        <f t="shared" si="51"/>
        <v>0</v>
      </c>
      <c r="AU107" s="21">
        <f t="shared" si="52"/>
        <v>0</v>
      </c>
      <c r="AV107" s="21">
        <f t="shared" si="53"/>
        <v>0</v>
      </c>
      <c r="AW107" s="21">
        <f t="shared" si="54"/>
        <v>0</v>
      </c>
      <c r="AX107" s="21">
        <f t="shared" si="55"/>
        <v>0</v>
      </c>
      <c r="AY107" s="21">
        <f t="shared" si="56"/>
        <v>0</v>
      </c>
      <c r="AZ107" s="21">
        <f t="shared" si="57"/>
        <v>0</v>
      </c>
      <c r="BA107" s="21">
        <f t="shared" si="58"/>
        <v>0</v>
      </c>
      <c r="BB107" s="21">
        <f t="shared" si="59"/>
        <v>0</v>
      </c>
      <c r="BC107" s="21">
        <f t="shared" si="60"/>
        <v>0</v>
      </c>
      <c r="BD107" s="21">
        <f t="shared" si="61"/>
        <v>0</v>
      </c>
      <c r="BE107" s="21">
        <f t="shared" si="62"/>
        <v>0</v>
      </c>
      <c r="BF107" s="21">
        <f t="shared" si="63"/>
        <v>0</v>
      </c>
      <c r="BG107" s="21">
        <f t="shared" si="64"/>
        <v>0</v>
      </c>
      <c r="BH107" s="21">
        <f t="shared" si="65"/>
        <v>0</v>
      </c>
    </row>
    <row r="108" spans="1:60" ht="63.95" customHeight="1">
      <c r="A108" s="245"/>
      <c r="B108" s="97"/>
      <c r="C108" s="98"/>
      <c r="D108" s="99"/>
      <c r="E108" s="100"/>
      <c r="F108" s="100"/>
      <c r="G108" s="100"/>
      <c r="H108" s="101"/>
      <c r="I108" s="102"/>
      <c r="J108" s="103"/>
      <c r="K108" s="103"/>
      <c r="L108" s="103"/>
      <c r="M108" s="103"/>
      <c r="N108" s="99"/>
      <c r="O108" s="99"/>
      <c r="P108" s="100"/>
      <c r="Q108" s="100"/>
      <c r="R108" s="104"/>
      <c r="S108" s="31" t="str">
        <f t="shared" si="66"/>
        <v/>
      </c>
      <c r="T108" s="105"/>
      <c r="U108" s="101"/>
      <c r="V108" s="107"/>
      <c r="W108" s="169"/>
      <c r="X108" s="170"/>
      <c r="Y108" s="68"/>
      <c r="Z108" s="190">
        <f t="shared" si="35"/>
        <v>1.0165720071704217E-3</v>
      </c>
      <c r="AA108" s="208" t="b">
        <f t="shared" si="36"/>
        <v>0</v>
      </c>
      <c r="AB108" s="20">
        <f t="shared" si="67"/>
        <v>0</v>
      </c>
      <c r="AC108" s="67" t="b">
        <f t="shared" si="68"/>
        <v>1</v>
      </c>
      <c r="AD108" s="200">
        <f t="shared" si="69"/>
        <v>1</v>
      </c>
      <c r="AE108" s="180">
        <f t="shared" si="37"/>
        <v>1</v>
      </c>
      <c r="AF108" s="180">
        <f t="shared" si="38"/>
        <v>0</v>
      </c>
      <c r="AG108" s="180">
        <f t="shared" si="39"/>
        <v>0</v>
      </c>
      <c r="AH108" s="180">
        <f t="shared" si="40"/>
        <v>0</v>
      </c>
      <c r="AI108" s="214" t="str">
        <f t="shared" si="41"/>
        <v/>
      </c>
      <c r="AK108" s="36">
        <f t="shared" si="42"/>
        <v>0</v>
      </c>
      <c r="AL108" s="21">
        <f t="shared" si="43"/>
        <v>0</v>
      </c>
      <c r="AM108" s="21">
        <f t="shared" si="44"/>
        <v>0</v>
      </c>
      <c r="AN108" s="21">
        <f t="shared" si="45"/>
        <v>0</v>
      </c>
      <c r="AO108" s="21">
        <f t="shared" si="46"/>
        <v>0</v>
      </c>
      <c r="AP108" s="21">
        <f t="shared" si="47"/>
        <v>0</v>
      </c>
      <c r="AQ108" s="21">
        <f t="shared" si="48"/>
        <v>0</v>
      </c>
      <c r="AR108" s="21">
        <f t="shared" si="49"/>
        <v>0</v>
      </c>
      <c r="AS108" s="21">
        <f t="shared" si="50"/>
        <v>0</v>
      </c>
      <c r="AT108" s="21">
        <f t="shared" si="51"/>
        <v>0</v>
      </c>
      <c r="AU108" s="21">
        <f t="shared" si="52"/>
        <v>0</v>
      </c>
      <c r="AV108" s="21">
        <f t="shared" si="53"/>
        <v>0</v>
      </c>
      <c r="AW108" s="21">
        <f t="shared" si="54"/>
        <v>0</v>
      </c>
      <c r="AX108" s="21">
        <f t="shared" si="55"/>
        <v>0</v>
      </c>
      <c r="AY108" s="21">
        <f t="shared" si="56"/>
        <v>0</v>
      </c>
      <c r="AZ108" s="21">
        <f t="shared" si="57"/>
        <v>0</v>
      </c>
      <c r="BA108" s="21">
        <f t="shared" si="58"/>
        <v>0</v>
      </c>
      <c r="BB108" s="21">
        <f t="shared" si="59"/>
        <v>0</v>
      </c>
      <c r="BC108" s="21">
        <f t="shared" si="60"/>
        <v>0</v>
      </c>
      <c r="BD108" s="21">
        <f t="shared" si="61"/>
        <v>0</v>
      </c>
      <c r="BE108" s="21">
        <f t="shared" si="62"/>
        <v>0</v>
      </c>
      <c r="BF108" s="21">
        <f t="shared" si="63"/>
        <v>0</v>
      </c>
      <c r="BG108" s="21">
        <f t="shared" si="64"/>
        <v>0</v>
      </c>
      <c r="BH108" s="21">
        <f t="shared" si="65"/>
        <v>0</v>
      </c>
    </row>
    <row r="109" spans="1:60" ht="63.95" customHeight="1">
      <c r="A109" s="245"/>
      <c r="B109" s="97"/>
      <c r="C109" s="98"/>
      <c r="D109" s="99"/>
      <c r="E109" s="100"/>
      <c r="F109" s="100"/>
      <c r="G109" s="100"/>
      <c r="H109" s="101"/>
      <c r="I109" s="102"/>
      <c r="J109" s="103"/>
      <c r="K109" s="103"/>
      <c r="L109" s="103"/>
      <c r="M109" s="103"/>
      <c r="N109" s="99"/>
      <c r="O109" s="99"/>
      <c r="P109" s="100"/>
      <c r="Q109" s="100"/>
      <c r="R109" s="104"/>
      <c r="S109" s="31" t="str">
        <f t="shared" si="66"/>
        <v/>
      </c>
      <c r="T109" s="105"/>
      <c r="U109" s="101"/>
      <c r="V109" s="107"/>
      <c r="W109" s="169"/>
      <c r="X109" s="170"/>
      <c r="Y109" s="68"/>
      <c r="Z109" s="190">
        <f t="shared" si="35"/>
        <v>1.0165720071704217E-3</v>
      </c>
      <c r="AA109" s="208" t="b">
        <f t="shared" si="36"/>
        <v>0</v>
      </c>
      <c r="AB109" s="20">
        <f t="shared" si="67"/>
        <v>0</v>
      </c>
      <c r="AC109" s="67" t="b">
        <f t="shared" si="68"/>
        <v>1</v>
      </c>
      <c r="AD109" s="200">
        <f t="shared" si="69"/>
        <v>1</v>
      </c>
      <c r="AE109" s="180">
        <f t="shared" si="37"/>
        <v>1</v>
      </c>
      <c r="AF109" s="180">
        <f t="shared" si="38"/>
        <v>0</v>
      </c>
      <c r="AG109" s="180">
        <f t="shared" si="39"/>
        <v>0</v>
      </c>
      <c r="AH109" s="180">
        <f t="shared" si="40"/>
        <v>0</v>
      </c>
      <c r="AI109" s="214" t="str">
        <f t="shared" si="41"/>
        <v/>
      </c>
      <c r="AK109" s="36">
        <f t="shared" si="42"/>
        <v>0</v>
      </c>
      <c r="AL109" s="21">
        <f t="shared" si="43"/>
        <v>0</v>
      </c>
      <c r="AM109" s="21">
        <f t="shared" si="44"/>
        <v>0</v>
      </c>
      <c r="AN109" s="21">
        <f t="shared" si="45"/>
        <v>0</v>
      </c>
      <c r="AO109" s="21">
        <f t="shared" si="46"/>
        <v>0</v>
      </c>
      <c r="AP109" s="21">
        <f t="shared" si="47"/>
        <v>0</v>
      </c>
      <c r="AQ109" s="21">
        <f t="shared" si="48"/>
        <v>0</v>
      </c>
      <c r="AR109" s="21">
        <f t="shared" si="49"/>
        <v>0</v>
      </c>
      <c r="AS109" s="21">
        <f t="shared" si="50"/>
        <v>0</v>
      </c>
      <c r="AT109" s="21">
        <f t="shared" si="51"/>
        <v>0</v>
      </c>
      <c r="AU109" s="21">
        <f t="shared" si="52"/>
        <v>0</v>
      </c>
      <c r="AV109" s="21">
        <f t="shared" si="53"/>
        <v>0</v>
      </c>
      <c r="AW109" s="21">
        <f t="shared" si="54"/>
        <v>0</v>
      </c>
      <c r="AX109" s="21">
        <f t="shared" si="55"/>
        <v>0</v>
      </c>
      <c r="AY109" s="21">
        <f t="shared" si="56"/>
        <v>0</v>
      </c>
      <c r="AZ109" s="21">
        <f t="shared" si="57"/>
        <v>0</v>
      </c>
      <c r="BA109" s="21">
        <f t="shared" si="58"/>
        <v>0</v>
      </c>
      <c r="BB109" s="21">
        <f t="shared" si="59"/>
        <v>0</v>
      </c>
      <c r="BC109" s="21">
        <f t="shared" si="60"/>
        <v>0</v>
      </c>
      <c r="BD109" s="21">
        <f t="shared" si="61"/>
        <v>0</v>
      </c>
      <c r="BE109" s="21">
        <f t="shared" si="62"/>
        <v>0</v>
      </c>
      <c r="BF109" s="21">
        <f t="shared" si="63"/>
        <v>0</v>
      </c>
      <c r="BG109" s="21">
        <f t="shared" si="64"/>
        <v>0</v>
      </c>
      <c r="BH109" s="21">
        <f t="shared" si="65"/>
        <v>0</v>
      </c>
    </row>
    <row r="110" spans="1:60" ht="63.95" customHeight="1">
      <c r="A110" s="245"/>
      <c r="B110" s="97"/>
      <c r="C110" s="98"/>
      <c r="D110" s="99"/>
      <c r="E110" s="100"/>
      <c r="F110" s="100"/>
      <c r="G110" s="100"/>
      <c r="H110" s="101"/>
      <c r="I110" s="102"/>
      <c r="J110" s="103"/>
      <c r="K110" s="103"/>
      <c r="L110" s="103"/>
      <c r="M110" s="103"/>
      <c r="N110" s="99"/>
      <c r="O110" s="99"/>
      <c r="P110" s="100"/>
      <c r="Q110" s="100"/>
      <c r="R110" s="104"/>
      <c r="S110" s="31" t="str">
        <f t="shared" si="66"/>
        <v/>
      </c>
      <c r="T110" s="105"/>
      <c r="U110" s="101"/>
      <c r="V110" s="107"/>
      <c r="W110" s="169"/>
      <c r="X110" s="170"/>
      <c r="Y110" s="68"/>
      <c r="Z110" s="190">
        <f t="shared" si="35"/>
        <v>1.0165720071704217E-3</v>
      </c>
      <c r="AA110" s="208" t="b">
        <f t="shared" si="36"/>
        <v>0</v>
      </c>
      <c r="AB110" s="20">
        <f t="shared" si="67"/>
        <v>0</v>
      </c>
      <c r="AC110" s="67" t="b">
        <f t="shared" si="68"/>
        <v>1</v>
      </c>
      <c r="AD110" s="200">
        <f t="shared" si="69"/>
        <v>1</v>
      </c>
      <c r="AE110" s="180">
        <f t="shared" si="37"/>
        <v>1</v>
      </c>
      <c r="AF110" s="180">
        <f t="shared" si="38"/>
        <v>0</v>
      </c>
      <c r="AG110" s="180">
        <f t="shared" si="39"/>
        <v>0</v>
      </c>
      <c r="AH110" s="180">
        <f t="shared" si="40"/>
        <v>0</v>
      </c>
      <c r="AI110" s="214" t="str">
        <f t="shared" si="41"/>
        <v/>
      </c>
      <c r="AK110" s="36">
        <f t="shared" si="42"/>
        <v>0</v>
      </c>
      <c r="AL110" s="21">
        <f t="shared" si="43"/>
        <v>0</v>
      </c>
      <c r="AM110" s="21">
        <f t="shared" si="44"/>
        <v>0</v>
      </c>
      <c r="AN110" s="21">
        <f t="shared" si="45"/>
        <v>0</v>
      </c>
      <c r="AO110" s="21">
        <f t="shared" si="46"/>
        <v>0</v>
      </c>
      <c r="AP110" s="21">
        <f t="shared" si="47"/>
        <v>0</v>
      </c>
      <c r="AQ110" s="21">
        <f t="shared" si="48"/>
        <v>0</v>
      </c>
      <c r="AR110" s="21">
        <f t="shared" si="49"/>
        <v>0</v>
      </c>
      <c r="AS110" s="21">
        <f t="shared" si="50"/>
        <v>0</v>
      </c>
      <c r="AT110" s="21">
        <f t="shared" si="51"/>
        <v>0</v>
      </c>
      <c r="AU110" s="21">
        <f t="shared" si="52"/>
        <v>0</v>
      </c>
      <c r="AV110" s="21">
        <f t="shared" si="53"/>
        <v>0</v>
      </c>
      <c r="AW110" s="21">
        <f t="shared" si="54"/>
        <v>0</v>
      </c>
      <c r="AX110" s="21">
        <f t="shared" si="55"/>
        <v>0</v>
      </c>
      <c r="AY110" s="21">
        <f t="shared" si="56"/>
        <v>0</v>
      </c>
      <c r="AZ110" s="21">
        <f t="shared" si="57"/>
        <v>0</v>
      </c>
      <c r="BA110" s="21">
        <f t="shared" si="58"/>
        <v>0</v>
      </c>
      <c r="BB110" s="21">
        <f t="shared" si="59"/>
        <v>0</v>
      </c>
      <c r="BC110" s="21">
        <f t="shared" si="60"/>
        <v>0</v>
      </c>
      <c r="BD110" s="21">
        <f t="shared" si="61"/>
        <v>0</v>
      </c>
      <c r="BE110" s="21">
        <f t="shared" si="62"/>
        <v>0</v>
      </c>
      <c r="BF110" s="21">
        <f t="shared" si="63"/>
        <v>0</v>
      </c>
      <c r="BG110" s="21">
        <f t="shared" si="64"/>
        <v>0</v>
      </c>
      <c r="BH110" s="21">
        <f t="shared" si="65"/>
        <v>0</v>
      </c>
    </row>
    <row r="111" spans="1:60" ht="63.95" customHeight="1">
      <c r="A111" s="245"/>
      <c r="B111" s="97"/>
      <c r="C111" s="98"/>
      <c r="D111" s="99"/>
      <c r="E111" s="100"/>
      <c r="F111" s="100"/>
      <c r="G111" s="100"/>
      <c r="H111" s="101"/>
      <c r="I111" s="102"/>
      <c r="J111" s="103"/>
      <c r="K111" s="103"/>
      <c r="L111" s="103"/>
      <c r="M111" s="103"/>
      <c r="N111" s="99"/>
      <c r="O111" s="99"/>
      <c r="P111" s="100"/>
      <c r="Q111" s="100"/>
      <c r="R111" s="104"/>
      <c r="S111" s="31" t="str">
        <f t="shared" si="66"/>
        <v/>
      </c>
      <c r="T111" s="105"/>
      <c r="U111" s="101"/>
      <c r="V111" s="107"/>
      <c r="W111" s="169"/>
      <c r="X111" s="170"/>
      <c r="Y111" s="68"/>
      <c r="Z111" s="190">
        <f t="shared" si="35"/>
        <v>1.0165720071704217E-3</v>
      </c>
      <c r="AA111" s="208" t="b">
        <f t="shared" si="36"/>
        <v>0</v>
      </c>
      <c r="AB111" s="20">
        <f t="shared" si="67"/>
        <v>0</v>
      </c>
      <c r="AC111" s="67" t="b">
        <f t="shared" si="68"/>
        <v>1</v>
      </c>
      <c r="AD111" s="200">
        <f t="shared" si="69"/>
        <v>1</v>
      </c>
      <c r="AE111" s="180">
        <f t="shared" si="37"/>
        <v>1</v>
      </c>
      <c r="AF111" s="180">
        <f t="shared" si="38"/>
        <v>0</v>
      </c>
      <c r="AG111" s="180">
        <f t="shared" si="39"/>
        <v>0</v>
      </c>
      <c r="AH111" s="180">
        <f t="shared" si="40"/>
        <v>0</v>
      </c>
      <c r="AI111" s="214" t="str">
        <f t="shared" si="41"/>
        <v/>
      </c>
      <c r="AK111" s="36">
        <f t="shared" si="42"/>
        <v>0</v>
      </c>
      <c r="AL111" s="21">
        <f t="shared" si="43"/>
        <v>0</v>
      </c>
      <c r="AM111" s="21">
        <f t="shared" si="44"/>
        <v>0</v>
      </c>
      <c r="AN111" s="21">
        <f t="shared" si="45"/>
        <v>0</v>
      </c>
      <c r="AO111" s="21">
        <f t="shared" si="46"/>
        <v>0</v>
      </c>
      <c r="AP111" s="21">
        <f t="shared" si="47"/>
        <v>0</v>
      </c>
      <c r="AQ111" s="21">
        <f t="shared" si="48"/>
        <v>0</v>
      </c>
      <c r="AR111" s="21">
        <f t="shared" si="49"/>
        <v>0</v>
      </c>
      <c r="AS111" s="21">
        <f t="shared" si="50"/>
        <v>0</v>
      </c>
      <c r="AT111" s="21">
        <f t="shared" si="51"/>
        <v>0</v>
      </c>
      <c r="AU111" s="21">
        <f t="shared" si="52"/>
        <v>0</v>
      </c>
      <c r="AV111" s="21">
        <f t="shared" si="53"/>
        <v>0</v>
      </c>
      <c r="AW111" s="21">
        <f t="shared" si="54"/>
        <v>0</v>
      </c>
      <c r="AX111" s="21">
        <f t="shared" si="55"/>
        <v>0</v>
      </c>
      <c r="AY111" s="21">
        <f t="shared" si="56"/>
        <v>0</v>
      </c>
      <c r="AZ111" s="21">
        <f t="shared" si="57"/>
        <v>0</v>
      </c>
      <c r="BA111" s="21">
        <f t="shared" si="58"/>
        <v>0</v>
      </c>
      <c r="BB111" s="21">
        <f t="shared" si="59"/>
        <v>0</v>
      </c>
      <c r="BC111" s="21">
        <f t="shared" si="60"/>
        <v>0</v>
      </c>
      <c r="BD111" s="21">
        <f t="shared" si="61"/>
        <v>0</v>
      </c>
      <c r="BE111" s="21">
        <f t="shared" si="62"/>
        <v>0</v>
      </c>
      <c r="BF111" s="21">
        <f t="shared" si="63"/>
        <v>0</v>
      </c>
      <c r="BG111" s="21">
        <f t="shared" si="64"/>
        <v>0</v>
      </c>
      <c r="BH111" s="21">
        <f t="shared" si="65"/>
        <v>0</v>
      </c>
    </row>
    <row r="112" spans="1:60" ht="63.95" customHeight="1">
      <c r="A112" s="245"/>
      <c r="B112" s="97"/>
      <c r="C112" s="98"/>
      <c r="D112" s="99"/>
      <c r="E112" s="100"/>
      <c r="F112" s="100"/>
      <c r="G112" s="100"/>
      <c r="H112" s="101"/>
      <c r="I112" s="102"/>
      <c r="J112" s="103"/>
      <c r="K112" s="103"/>
      <c r="L112" s="103"/>
      <c r="M112" s="103"/>
      <c r="N112" s="99"/>
      <c r="O112" s="99"/>
      <c r="P112" s="100"/>
      <c r="Q112" s="100"/>
      <c r="R112" s="104"/>
      <c r="S112" s="31" t="str">
        <f t="shared" si="66"/>
        <v/>
      </c>
      <c r="T112" s="105"/>
      <c r="U112" s="101"/>
      <c r="V112" s="107"/>
      <c r="W112" s="169"/>
      <c r="X112" s="170"/>
      <c r="Y112" s="68"/>
      <c r="Z112" s="190">
        <f t="shared" si="35"/>
        <v>1.0165720071704217E-3</v>
      </c>
      <c r="AA112" s="208" t="b">
        <f t="shared" si="36"/>
        <v>0</v>
      </c>
      <c r="AB112" s="20">
        <f t="shared" si="67"/>
        <v>0</v>
      </c>
      <c r="AC112" s="67" t="b">
        <f t="shared" si="68"/>
        <v>1</v>
      </c>
      <c r="AD112" s="200">
        <f t="shared" si="69"/>
        <v>1</v>
      </c>
      <c r="AE112" s="180">
        <f t="shared" si="37"/>
        <v>1</v>
      </c>
      <c r="AF112" s="180">
        <f t="shared" si="38"/>
        <v>0</v>
      </c>
      <c r="AG112" s="180">
        <f t="shared" si="39"/>
        <v>0</v>
      </c>
      <c r="AH112" s="180">
        <f t="shared" si="40"/>
        <v>0</v>
      </c>
      <c r="AI112" s="214" t="str">
        <f t="shared" si="41"/>
        <v/>
      </c>
      <c r="AK112" s="36">
        <f t="shared" si="42"/>
        <v>0</v>
      </c>
      <c r="AL112" s="21">
        <f t="shared" si="43"/>
        <v>0</v>
      </c>
      <c r="AM112" s="21">
        <f t="shared" si="44"/>
        <v>0</v>
      </c>
      <c r="AN112" s="21">
        <f t="shared" si="45"/>
        <v>0</v>
      </c>
      <c r="AO112" s="21">
        <f t="shared" si="46"/>
        <v>0</v>
      </c>
      <c r="AP112" s="21">
        <f t="shared" si="47"/>
        <v>0</v>
      </c>
      <c r="AQ112" s="21">
        <f t="shared" si="48"/>
        <v>0</v>
      </c>
      <c r="AR112" s="21">
        <f t="shared" si="49"/>
        <v>0</v>
      </c>
      <c r="AS112" s="21">
        <f t="shared" si="50"/>
        <v>0</v>
      </c>
      <c r="AT112" s="21">
        <f t="shared" si="51"/>
        <v>0</v>
      </c>
      <c r="AU112" s="21">
        <f t="shared" si="52"/>
        <v>0</v>
      </c>
      <c r="AV112" s="21">
        <f t="shared" si="53"/>
        <v>0</v>
      </c>
      <c r="AW112" s="21">
        <f t="shared" si="54"/>
        <v>0</v>
      </c>
      <c r="AX112" s="21">
        <f t="shared" si="55"/>
        <v>0</v>
      </c>
      <c r="AY112" s="21">
        <f t="shared" si="56"/>
        <v>0</v>
      </c>
      <c r="AZ112" s="21">
        <f t="shared" si="57"/>
        <v>0</v>
      </c>
      <c r="BA112" s="21">
        <f t="shared" si="58"/>
        <v>0</v>
      </c>
      <c r="BB112" s="21">
        <f t="shared" si="59"/>
        <v>0</v>
      </c>
      <c r="BC112" s="21">
        <f t="shared" si="60"/>
        <v>0</v>
      </c>
      <c r="BD112" s="21">
        <f t="shared" si="61"/>
        <v>0</v>
      </c>
      <c r="BE112" s="21">
        <f t="shared" si="62"/>
        <v>0</v>
      </c>
      <c r="BF112" s="21">
        <f t="shared" si="63"/>
        <v>0</v>
      </c>
      <c r="BG112" s="21">
        <f t="shared" si="64"/>
        <v>0</v>
      </c>
      <c r="BH112" s="21">
        <f t="shared" si="65"/>
        <v>0</v>
      </c>
    </row>
    <row r="113" spans="1:60" ht="63.95" customHeight="1">
      <c r="A113" s="245"/>
      <c r="B113" s="97"/>
      <c r="C113" s="98"/>
      <c r="D113" s="99"/>
      <c r="E113" s="100"/>
      <c r="F113" s="100"/>
      <c r="G113" s="100"/>
      <c r="H113" s="101"/>
      <c r="I113" s="102"/>
      <c r="J113" s="103"/>
      <c r="K113" s="103"/>
      <c r="L113" s="103"/>
      <c r="M113" s="103"/>
      <c r="N113" s="99"/>
      <c r="O113" s="99"/>
      <c r="P113" s="100"/>
      <c r="Q113" s="100"/>
      <c r="R113" s="104"/>
      <c r="S113" s="31" t="str">
        <f t="shared" si="66"/>
        <v/>
      </c>
      <c r="T113" s="105"/>
      <c r="U113" s="101"/>
      <c r="V113" s="107"/>
      <c r="W113" s="169"/>
      <c r="X113" s="170"/>
      <c r="Y113" s="68"/>
      <c r="Z113" s="190">
        <f t="shared" si="35"/>
        <v>1.0165720071704217E-3</v>
      </c>
      <c r="AA113" s="208" t="b">
        <f t="shared" si="36"/>
        <v>0</v>
      </c>
      <c r="AB113" s="20">
        <f t="shared" si="67"/>
        <v>0</v>
      </c>
      <c r="AC113" s="67" t="b">
        <f t="shared" si="68"/>
        <v>1</v>
      </c>
      <c r="AD113" s="200">
        <f t="shared" si="69"/>
        <v>1</v>
      </c>
      <c r="AE113" s="180">
        <f t="shared" si="37"/>
        <v>1</v>
      </c>
      <c r="AF113" s="180">
        <f t="shared" si="38"/>
        <v>0</v>
      </c>
      <c r="AG113" s="180">
        <f t="shared" si="39"/>
        <v>0</v>
      </c>
      <c r="AH113" s="180">
        <f t="shared" si="40"/>
        <v>0</v>
      </c>
      <c r="AI113" s="214" t="str">
        <f t="shared" si="41"/>
        <v/>
      </c>
      <c r="AK113" s="36">
        <f t="shared" si="42"/>
        <v>0</v>
      </c>
      <c r="AL113" s="21">
        <f t="shared" si="43"/>
        <v>0</v>
      </c>
      <c r="AM113" s="21">
        <f t="shared" si="44"/>
        <v>0</v>
      </c>
      <c r="AN113" s="21">
        <f t="shared" si="45"/>
        <v>0</v>
      </c>
      <c r="AO113" s="21">
        <f t="shared" si="46"/>
        <v>0</v>
      </c>
      <c r="AP113" s="21">
        <f t="shared" si="47"/>
        <v>0</v>
      </c>
      <c r="AQ113" s="21">
        <f t="shared" si="48"/>
        <v>0</v>
      </c>
      <c r="AR113" s="21">
        <f t="shared" si="49"/>
        <v>0</v>
      </c>
      <c r="AS113" s="21">
        <f t="shared" si="50"/>
        <v>0</v>
      </c>
      <c r="AT113" s="21">
        <f t="shared" si="51"/>
        <v>0</v>
      </c>
      <c r="AU113" s="21">
        <f t="shared" si="52"/>
        <v>0</v>
      </c>
      <c r="AV113" s="21">
        <f t="shared" si="53"/>
        <v>0</v>
      </c>
      <c r="AW113" s="21">
        <f t="shared" si="54"/>
        <v>0</v>
      </c>
      <c r="AX113" s="21">
        <f t="shared" si="55"/>
        <v>0</v>
      </c>
      <c r="AY113" s="21">
        <f t="shared" si="56"/>
        <v>0</v>
      </c>
      <c r="AZ113" s="21">
        <f t="shared" si="57"/>
        <v>0</v>
      </c>
      <c r="BA113" s="21">
        <f t="shared" si="58"/>
        <v>0</v>
      </c>
      <c r="BB113" s="21">
        <f t="shared" si="59"/>
        <v>0</v>
      </c>
      <c r="BC113" s="21">
        <f t="shared" si="60"/>
        <v>0</v>
      </c>
      <c r="BD113" s="21">
        <f t="shared" si="61"/>
        <v>0</v>
      </c>
      <c r="BE113" s="21">
        <f t="shared" si="62"/>
        <v>0</v>
      </c>
      <c r="BF113" s="21">
        <f t="shared" si="63"/>
        <v>0</v>
      </c>
      <c r="BG113" s="21">
        <f t="shared" si="64"/>
        <v>0</v>
      </c>
      <c r="BH113" s="21">
        <f t="shared" si="65"/>
        <v>0</v>
      </c>
    </row>
    <row r="114" spans="1:60" ht="63.95" customHeight="1">
      <c r="A114" s="245"/>
      <c r="B114" s="97"/>
      <c r="C114" s="98"/>
      <c r="D114" s="99"/>
      <c r="E114" s="100"/>
      <c r="F114" s="100"/>
      <c r="G114" s="100"/>
      <c r="H114" s="101"/>
      <c r="I114" s="102"/>
      <c r="J114" s="103"/>
      <c r="K114" s="103"/>
      <c r="L114" s="103"/>
      <c r="M114" s="103"/>
      <c r="N114" s="99"/>
      <c r="O114" s="99"/>
      <c r="P114" s="100"/>
      <c r="Q114" s="100"/>
      <c r="R114" s="104"/>
      <c r="S114" s="31" t="str">
        <f t="shared" si="66"/>
        <v/>
      </c>
      <c r="T114" s="105"/>
      <c r="U114" s="101"/>
      <c r="V114" s="107"/>
      <c r="W114" s="169"/>
      <c r="X114" s="170"/>
      <c r="Y114" s="68"/>
      <c r="Z114" s="190">
        <f t="shared" si="35"/>
        <v>1.0165720071704217E-3</v>
      </c>
      <c r="AA114" s="208" t="b">
        <f t="shared" si="36"/>
        <v>0</v>
      </c>
      <c r="AB114" s="20">
        <f t="shared" si="67"/>
        <v>0</v>
      </c>
      <c r="AC114" s="67" t="b">
        <f t="shared" si="68"/>
        <v>1</v>
      </c>
      <c r="AD114" s="200">
        <f t="shared" si="69"/>
        <v>1</v>
      </c>
      <c r="AE114" s="180">
        <f t="shared" si="37"/>
        <v>1</v>
      </c>
      <c r="AF114" s="180">
        <f t="shared" si="38"/>
        <v>0</v>
      </c>
      <c r="AG114" s="180">
        <f t="shared" si="39"/>
        <v>0</v>
      </c>
      <c r="AH114" s="180">
        <f t="shared" si="40"/>
        <v>0</v>
      </c>
      <c r="AI114" s="214" t="str">
        <f t="shared" si="41"/>
        <v/>
      </c>
      <c r="AK114" s="36">
        <f t="shared" si="42"/>
        <v>0</v>
      </c>
      <c r="AL114" s="21">
        <f t="shared" si="43"/>
        <v>0</v>
      </c>
      <c r="AM114" s="21">
        <f t="shared" si="44"/>
        <v>0</v>
      </c>
      <c r="AN114" s="21">
        <f t="shared" si="45"/>
        <v>0</v>
      </c>
      <c r="AO114" s="21">
        <f t="shared" si="46"/>
        <v>0</v>
      </c>
      <c r="AP114" s="21">
        <f t="shared" si="47"/>
        <v>0</v>
      </c>
      <c r="AQ114" s="21">
        <f t="shared" si="48"/>
        <v>0</v>
      </c>
      <c r="AR114" s="21">
        <f t="shared" si="49"/>
        <v>0</v>
      </c>
      <c r="AS114" s="21">
        <f t="shared" si="50"/>
        <v>0</v>
      </c>
      <c r="AT114" s="21">
        <f t="shared" si="51"/>
        <v>0</v>
      </c>
      <c r="AU114" s="21">
        <f t="shared" si="52"/>
        <v>0</v>
      </c>
      <c r="AV114" s="21">
        <f t="shared" si="53"/>
        <v>0</v>
      </c>
      <c r="AW114" s="21">
        <f t="shared" si="54"/>
        <v>0</v>
      </c>
      <c r="AX114" s="21">
        <f t="shared" si="55"/>
        <v>0</v>
      </c>
      <c r="AY114" s="21">
        <f t="shared" si="56"/>
        <v>0</v>
      </c>
      <c r="AZ114" s="21">
        <f t="shared" si="57"/>
        <v>0</v>
      </c>
      <c r="BA114" s="21">
        <f t="shared" si="58"/>
        <v>0</v>
      </c>
      <c r="BB114" s="21">
        <f t="shared" si="59"/>
        <v>0</v>
      </c>
      <c r="BC114" s="21">
        <f t="shared" si="60"/>
        <v>0</v>
      </c>
      <c r="BD114" s="21">
        <f t="shared" si="61"/>
        <v>0</v>
      </c>
      <c r="BE114" s="21">
        <f t="shared" si="62"/>
        <v>0</v>
      </c>
      <c r="BF114" s="21">
        <f t="shared" si="63"/>
        <v>0</v>
      </c>
      <c r="BG114" s="21">
        <f t="shared" si="64"/>
        <v>0</v>
      </c>
      <c r="BH114" s="21">
        <f t="shared" si="65"/>
        <v>0</v>
      </c>
    </row>
    <row r="115" spans="1:60" ht="63.95" customHeight="1">
      <c r="A115" s="245"/>
      <c r="B115" s="97"/>
      <c r="C115" s="98"/>
      <c r="D115" s="99"/>
      <c r="E115" s="100"/>
      <c r="F115" s="100"/>
      <c r="G115" s="100"/>
      <c r="H115" s="101"/>
      <c r="I115" s="102"/>
      <c r="J115" s="103"/>
      <c r="K115" s="103"/>
      <c r="L115" s="103"/>
      <c r="M115" s="103"/>
      <c r="N115" s="99"/>
      <c r="O115" s="99"/>
      <c r="P115" s="100"/>
      <c r="Q115" s="100"/>
      <c r="R115" s="104"/>
      <c r="S115" s="31" t="str">
        <f t="shared" si="66"/>
        <v/>
      </c>
      <c r="T115" s="105"/>
      <c r="U115" s="101"/>
      <c r="V115" s="107"/>
      <c r="W115" s="169"/>
      <c r="X115" s="170"/>
      <c r="Y115" s="68"/>
      <c r="Z115" s="190">
        <f t="shared" si="35"/>
        <v>1.0165720071704217E-3</v>
      </c>
      <c r="AA115" s="208" t="b">
        <f t="shared" si="36"/>
        <v>0</v>
      </c>
      <c r="AB115" s="20">
        <f t="shared" si="67"/>
        <v>0</v>
      </c>
      <c r="AC115" s="67" t="b">
        <f t="shared" si="68"/>
        <v>1</v>
      </c>
      <c r="AD115" s="200">
        <f t="shared" si="69"/>
        <v>1</v>
      </c>
      <c r="AE115" s="180">
        <f t="shared" si="37"/>
        <v>1</v>
      </c>
      <c r="AF115" s="180">
        <f t="shared" si="38"/>
        <v>0</v>
      </c>
      <c r="AG115" s="180">
        <f t="shared" si="39"/>
        <v>0</v>
      </c>
      <c r="AH115" s="180">
        <f t="shared" si="40"/>
        <v>0</v>
      </c>
      <c r="AI115" s="214" t="str">
        <f t="shared" si="41"/>
        <v/>
      </c>
      <c r="AK115" s="36">
        <f t="shared" si="42"/>
        <v>0</v>
      </c>
      <c r="AL115" s="21">
        <f t="shared" si="43"/>
        <v>0</v>
      </c>
      <c r="AM115" s="21">
        <f t="shared" si="44"/>
        <v>0</v>
      </c>
      <c r="AN115" s="21">
        <f t="shared" si="45"/>
        <v>0</v>
      </c>
      <c r="AO115" s="21">
        <f t="shared" si="46"/>
        <v>0</v>
      </c>
      <c r="AP115" s="21">
        <f t="shared" si="47"/>
        <v>0</v>
      </c>
      <c r="AQ115" s="21">
        <f t="shared" si="48"/>
        <v>0</v>
      </c>
      <c r="AR115" s="21">
        <f t="shared" si="49"/>
        <v>0</v>
      </c>
      <c r="AS115" s="21">
        <f t="shared" si="50"/>
        <v>0</v>
      </c>
      <c r="AT115" s="21">
        <f t="shared" si="51"/>
        <v>0</v>
      </c>
      <c r="AU115" s="21">
        <f t="shared" si="52"/>
        <v>0</v>
      </c>
      <c r="AV115" s="21">
        <f t="shared" si="53"/>
        <v>0</v>
      </c>
      <c r="AW115" s="21">
        <f t="shared" si="54"/>
        <v>0</v>
      </c>
      <c r="AX115" s="21">
        <f t="shared" si="55"/>
        <v>0</v>
      </c>
      <c r="AY115" s="21">
        <f t="shared" si="56"/>
        <v>0</v>
      </c>
      <c r="AZ115" s="21">
        <f t="shared" si="57"/>
        <v>0</v>
      </c>
      <c r="BA115" s="21">
        <f t="shared" si="58"/>
        <v>0</v>
      </c>
      <c r="BB115" s="21">
        <f t="shared" si="59"/>
        <v>0</v>
      </c>
      <c r="BC115" s="21">
        <f t="shared" si="60"/>
        <v>0</v>
      </c>
      <c r="BD115" s="21">
        <f t="shared" si="61"/>
        <v>0</v>
      </c>
      <c r="BE115" s="21">
        <f t="shared" si="62"/>
        <v>0</v>
      </c>
      <c r="BF115" s="21">
        <f t="shared" si="63"/>
        <v>0</v>
      </c>
      <c r="BG115" s="21">
        <f t="shared" si="64"/>
        <v>0</v>
      </c>
      <c r="BH115" s="21">
        <f t="shared" si="65"/>
        <v>0</v>
      </c>
    </row>
    <row r="116" spans="1:60" ht="63.95" customHeight="1">
      <c r="A116" s="245"/>
      <c r="B116" s="97"/>
      <c r="C116" s="98"/>
      <c r="D116" s="99"/>
      <c r="E116" s="100"/>
      <c r="F116" s="100"/>
      <c r="G116" s="100"/>
      <c r="H116" s="101"/>
      <c r="I116" s="102"/>
      <c r="J116" s="103"/>
      <c r="K116" s="103"/>
      <c r="L116" s="103"/>
      <c r="M116" s="103"/>
      <c r="N116" s="99"/>
      <c r="O116" s="99"/>
      <c r="P116" s="100"/>
      <c r="Q116" s="100"/>
      <c r="R116" s="104"/>
      <c r="S116" s="31" t="str">
        <f t="shared" si="66"/>
        <v/>
      </c>
      <c r="T116" s="105"/>
      <c r="U116" s="101"/>
      <c r="V116" s="107"/>
      <c r="W116" s="169"/>
      <c r="X116" s="170"/>
      <c r="Y116" s="68"/>
      <c r="Z116" s="190">
        <f t="shared" si="35"/>
        <v>1.0165720071704217E-3</v>
      </c>
      <c r="AA116" s="208" t="b">
        <f t="shared" si="36"/>
        <v>0</v>
      </c>
      <c r="AB116" s="20">
        <f t="shared" si="67"/>
        <v>0</v>
      </c>
      <c r="AC116" s="67" t="b">
        <f t="shared" si="68"/>
        <v>1</v>
      </c>
      <c r="AD116" s="200">
        <f t="shared" si="69"/>
        <v>1</v>
      </c>
      <c r="AE116" s="180">
        <f t="shared" si="37"/>
        <v>1</v>
      </c>
      <c r="AF116" s="180">
        <f t="shared" si="38"/>
        <v>0</v>
      </c>
      <c r="AG116" s="180">
        <f t="shared" si="39"/>
        <v>0</v>
      </c>
      <c r="AH116" s="180">
        <f t="shared" si="40"/>
        <v>0</v>
      </c>
      <c r="AI116" s="214" t="str">
        <f t="shared" si="41"/>
        <v/>
      </c>
      <c r="AK116" s="36">
        <f t="shared" si="42"/>
        <v>0</v>
      </c>
      <c r="AL116" s="21">
        <f t="shared" si="43"/>
        <v>0</v>
      </c>
      <c r="AM116" s="21">
        <f t="shared" si="44"/>
        <v>0</v>
      </c>
      <c r="AN116" s="21">
        <f t="shared" si="45"/>
        <v>0</v>
      </c>
      <c r="AO116" s="21">
        <f t="shared" si="46"/>
        <v>0</v>
      </c>
      <c r="AP116" s="21">
        <f t="shared" si="47"/>
        <v>0</v>
      </c>
      <c r="AQ116" s="21">
        <f t="shared" si="48"/>
        <v>0</v>
      </c>
      <c r="AR116" s="21">
        <f t="shared" si="49"/>
        <v>0</v>
      </c>
      <c r="AS116" s="21">
        <f t="shared" si="50"/>
        <v>0</v>
      </c>
      <c r="AT116" s="21">
        <f t="shared" si="51"/>
        <v>0</v>
      </c>
      <c r="AU116" s="21">
        <f t="shared" si="52"/>
        <v>0</v>
      </c>
      <c r="AV116" s="21">
        <f t="shared" si="53"/>
        <v>0</v>
      </c>
      <c r="AW116" s="21">
        <f t="shared" si="54"/>
        <v>0</v>
      </c>
      <c r="AX116" s="21">
        <f t="shared" si="55"/>
        <v>0</v>
      </c>
      <c r="AY116" s="21">
        <f t="shared" si="56"/>
        <v>0</v>
      </c>
      <c r="AZ116" s="21">
        <f t="shared" si="57"/>
        <v>0</v>
      </c>
      <c r="BA116" s="21">
        <f t="shared" si="58"/>
        <v>0</v>
      </c>
      <c r="BB116" s="21">
        <f t="shared" si="59"/>
        <v>0</v>
      </c>
      <c r="BC116" s="21">
        <f t="shared" si="60"/>
        <v>0</v>
      </c>
      <c r="BD116" s="21">
        <f t="shared" si="61"/>
        <v>0</v>
      </c>
      <c r="BE116" s="21">
        <f t="shared" si="62"/>
        <v>0</v>
      </c>
      <c r="BF116" s="21">
        <f t="shared" si="63"/>
        <v>0</v>
      </c>
      <c r="BG116" s="21">
        <f t="shared" si="64"/>
        <v>0</v>
      </c>
      <c r="BH116" s="21">
        <f t="shared" si="65"/>
        <v>0</v>
      </c>
    </row>
    <row r="117" spans="1:60" ht="63.95" customHeight="1">
      <c r="A117" s="245"/>
      <c r="B117" s="97"/>
      <c r="C117" s="98"/>
      <c r="D117" s="99"/>
      <c r="E117" s="100"/>
      <c r="F117" s="100"/>
      <c r="G117" s="100"/>
      <c r="H117" s="101"/>
      <c r="I117" s="102"/>
      <c r="J117" s="103"/>
      <c r="K117" s="103"/>
      <c r="L117" s="103"/>
      <c r="M117" s="103"/>
      <c r="N117" s="99"/>
      <c r="O117" s="99"/>
      <c r="P117" s="100"/>
      <c r="Q117" s="100"/>
      <c r="R117" s="104"/>
      <c r="S117" s="31" t="str">
        <f t="shared" si="66"/>
        <v/>
      </c>
      <c r="T117" s="105"/>
      <c r="U117" s="101"/>
      <c r="V117" s="107"/>
      <c r="W117" s="169"/>
      <c r="X117" s="170"/>
      <c r="Y117" s="68"/>
      <c r="Z117" s="190">
        <f t="shared" si="35"/>
        <v>1.0165720071704217E-3</v>
      </c>
      <c r="AA117" s="208" t="b">
        <f t="shared" si="36"/>
        <v>0</v>
      </c>
      <c r="AB117" s="20">
        <f t="shared" si="67"/>
        <v>0</v>
      </c>
      <c r="AC117" s="67" t="b">
        <f t="shared" si="68"/>
        <v>1</v>
      </c>
      <c r="AD117" s="200">
        <f t="shared" si="69"/>
        <v>1</v>
      </c>
      <c r="AE117" s="180">
        <f t="shared" si="37"/>
        <v>1</v>
      </c>
      <c r="AF117" s="180">
        <f t="shared" si="38"/>
        <v>0</v>
      </c>
      <c r="AG117" s="180">
        <f t="shared" si="39"/>
        <v>0</v>
      </c>
      <c r="AH117" s="180">
        <f t="shared" si="40"/>
        <v>0</v>
      </c>
      <c r="AI117" s="214" t="str">
        <f t="shared" si="41"/>
        <v/>
      </c>
      <c r="AK117" s="36">
        <f t="shared" si="42"/>
        <v>0</v>
      </c>
      <c r="AL117" s="21">
        <f t="shared" si="43"/>
        <v>0</v>
      </c>
      <c r="AM117" s="21">
        <f t="shared" si="44"/>
        <v>0</v>
      </c>
      <c r="AN117" s="21">
        <f t="shared" si="45"/>
        <v>0</v>
      </c>
      <c r="AO117" s="21">
        <f t="shared" si="46"/>
        <v>0</v>
      </c>
      <c r="AP117" s="21">
        <f t="shared" si="47"/>
        <v>0</v>
      </c>
      <c r="AQ117" s="21">
        <f t="shared" si="48"/>
        <v>0</v>
      </c>
      <c r="AR117" s="21">
        <f t="shared" si="49"/>
        <v>0</v>
      </c>
      <c r="AS117" s="21">
        <f t="shared" si="50"/>
        <v>0</v>
      </c>
      <c r="AT117" s="21">
        <f t="shared" si="51"/>
        <v>0</v>
      </c>
      <c r="AU117" s="21">
        <f t="shared" si="52"/>
        <v>0</v>
      </c>
      <c r="AV117" s="21">
        <f t="shared" si="53"/>
        <v>0</v>
      </c>
      <c r="AW117" s="21">
        <f t="shared" si="54"/>
        <v>0</v>
      </c>
      <c r="AX117" s="21">
        <f t="shared" si="55"/>
        <v>0</v>
      </c>
      <c r="AY117" s="21">
        <f t="shared" si="56"/>
        <v>0</v>
      </c>
      <c r="AZ117" s="21">
        <f t="shared" si="57"/>
        <v>0</v>
      </c>
      <c r="BA117" s="21">
        <f t="shared" si="58"/>
        <v>0</v>
      </c>
      <c r="BB117" s="21">
        <f t="shared" si="59"/>
        <v>0</v>
      </c>
      <c r="BC117" s="21">
        <f t="shared" si="60"/>
        <v>0</v>
      </c>
      <c r="BD117" s="21">
        <f t="shared" si="61"/>
        <v>0</v>
      </c>
      <c r="BE117" s="21">
        <f t="shared" si="62"/>
        <v>0</v>
      </c>
      <c r="BF117" s="21">
        <f t="shared" si="63"/>
        <v>0</v>
      </c>
      <c r="BG117" s="21">
        <f t="shared" si="64"/>
        <v>0</v>
      </c>
      <c r="BH117" s="21">
        <f t="shared" si="65"/>
        <v>0</v>
      </c>
    </row>
    <row r="118" spans="1:60" ht="63.95" customHeight="1">
      <c r="A118" s="245"/>
      <c r="B118" s="97"/>
      <c r="C118" s="98"/>
      <c r="D118" s="99"/>
      <c r="E118" s="100"/>
      <c r="F118" s="100"/>
      <c r="G118" s="100"/>
      <c r="H118" s="101"/>
      <c r="I118" s="102"/>
      <c r="J118" s="103"/>
      <c r="K118" s="103"/>
      <c r="L118" s="103"/>
      <c r="M118" s="103"/>
      <c r="N118" s="99"/>
      <c r="O118" s="99"/>
      <c r="P118" s="100"/>
      <c r="Q118" s="100"/>
      <c r="R118" s="104"/>
      <c r="S118" s="31" t="str">
        <f t="shared" si="66"/>
        <v/>
      </c>
      <c r="T118" s="105"/>
      <c r="U118" s="101"/>
      <c r="V118" s="107"/>
      <c r="W118" s="169"/>
      <c r="X118" s="170"/>
      <c r="Y118" s="68"/>
      <c r="Z118" s="190">
        <f t="shared" si="35"/>
        <v>1.0165720071704217E-3</v>
      </c>
      <c r="AA118" s="208" t="b">
        <f t="shared" si="36"/>
        <v>0</v>
      </c>
      <c r="AB118" s="20">
        <f t="shared" si="67"/>
        <v>0</v>
      </c>
      <c r="AC118" s="67" t="b">
        <f t="shared" si="68"/>
        <v>1</v>
      </c>
      <c r="AD118" s="200">
        <f t="shared" si="69"/>
        <v>1</v>
      </c>
      <c r="AE118" s="180">
        <f t="shared" si="37"/>
        <v>1</v>
      </c>
      <c r="AF118" s="180">
        <f t="shared" si="38"/>
        <v>0</v>
      </c>
      <c r="AG118" s="180">
        <f t="shared" si="39"/>
        <v>0</v>
      </c>
      <c r="AH118" s="180">
        <f t="shared" si="40"/>
        <v>0</v>
      </c>
      <c r="AI118" s="214" t="str">
        <f t="shared" si="41"/>
        <v/>
      </c>
      <c r="AK118" s="36">
        <f t="shared" si="42"/>
        <v>0</v>
      </c>
      <c r="AL118" s="21">
        <f t="shared" si="43"/>
        <v>0</v>
      </c>
      <c r="AM118" s="21">
        <f t="shared" si="44"/>
        <v>0</v>
      </c>
      <c r="AN118" s="21">
        <f t="shared" si="45"/>
        <v>0</v>
      </c>
      <c r="AO118" s="21">
        <f t="shared" si="46"/>
        <v>0</v>
      </c>
      <c r="AP118" s="21">
        <f t="shared" si="47"/>
        <v>0</v>
      </c>
      <c r="AQ118" s="21">
        <f t="shared" si="48"/>
        <v>0</v>
      </c>
      <c r="AR118" s="21">
        <f t="shared" si="49"/>
        <v>0</v>
      </c>
      <c r="AS118" s="21">
        <f t="shared" si="50"/>
        <v>0</v>
      </c>
      <c r="AT118" s="21">
        <f t="shared" si="51"/>
        <v>0</v>
      </c>
      <c r="AU118" s="21">
        <f t="shared" si="52"/>
        <v>0</v>
      </c>
      <c r="AV118" s="21">
        <f t="shared" si="53"/>
        <v>0</v>
      </c>
      <c r="AW118" s="21">
        <f t="shared" si="54"/>
        <v>0</v>
      </c>
      <c r="AX118" s="21">
        <f t="shared" si="55"/>
        <v>0</v>
      </c>
      <c r="AY118" s="21">
        <f t="shared" si="56"/>
        <v>0</v>
      </c>
      <c r="AZ118" s="21">
        <f t="shared" si="57"/>
        <v>0</v>
      </c>
      <c r="BA118" s="21">
        <f t="shared" si="58"/>
        <v>0</v>
      </c>
      <c r="BB118" s="21">
        <f t="shared" si="59"/>
        <v>0</v>
      </c>
      <c r="BC118" s="21">
        <f t="shared" si="60"/>
        <v>0</v>
      </c>
      <c r="BD118" s="21">
        <f t="shared" si="61"/>
        <v>0</v>
      </c>
      <c r="BE118" s="21">
        <f t="shared" si="62"/>
        <v>0</v>
      </c>
      <c r="BF118" s="21">
        <f t="shared" si="63"/>
        <v>0</v>
      </c>
      <c r="BG118" s="21">
        <f t="shared" si="64"/>
        <v>0</v>
      </c>
      <c r="BH118" s="21">
        <f t="shared" si="65"/>
        <v>0</v>
      </c>
    </row>
    <row r="119" spans="1:60" ht="63.95" customHeight="1">
      <c r="A119" s="245"/>
      <c r="B119" s="97"/>
      <c r="C119" s="98"/>
      <c r="D119" s="99"/>
      <c r="E119" s="100"/>
      <c r="F119" s="100"/>
      <c r="G119" s="100"/>
      <c r="H119" s="101"/>
      <c r="I119" s="102"/>
      <c r="J119" s="103"/>
      <c r="K119" s="103"/>
      <c r="L119" s="103"/>
      <c r="M119" s="103"/>
      <c r="N119" s="99"/>
      <c r="O119" s="99"/>
      <c r="P119" s="100"/>
      <c r="Q119" s="100"/>
      <c r="R119" s="104"/>
      <c r="S119" s="31" t="str">
        <f t="shared" si="66"/>
        <v/>
      </c>
      <c r="T119" s="105"/>
      <c r="U119" s="101"/>
      <c r="V119" s="107"/>
      <c r="W119" s="169"/>
      <c r="X119" s="170"/>
      <c r="Y119" s="68"/>
      <c r="Z119" s="190">
        <f t="shared" si="35"/>
        <v>1.0165720071704217E-3</v>
      </c>
      <c r="AA119" s="208" t="b">
        <f t="shared" si="36"/>
        <v>0</v>
      </c>
      <c r="AB119" s="20">
        <f t="shared" si="67"/>
        <v>0</v>
      </c>
      <c r="AC119" s="67" t="b">
        <f t="shared" si="68"/>
        <v>1</v>
      </c>
      <c r="AD119" s="200">
        <f t="shared" si="69"/>
        <v>1</v>
      </c>
      <c r="AE119" s="180">
        <f t="shared" si="37"/>
        <v>1</v>
      </c>
      <c r="AF119" s="180">
        <f t="shared" si="38"/>
        <v>0</v>
      </c>
      <c r="AG119" s="180">
        <f t="shared" si="39"/>
        <v>0</v>
      </c>
      <c r="AH119" s="180">
        <f t="shared" si="40"/>
        <v>0</v>
      </c>
      <c r="AI119" s="214" t="str">
        <f t="shared" si="41"/>
        <v/>
      </c>
      <c r="AK119" s="36">
        <f t="shared" si="42"/>
        <v>0</v>
      </c>
      <c r="AL119" s="21">
        <f t="shared" si="43"/>
        <v>0</v>
      </c>
      <c r="AM119" s="21">
        <f t="shared" si="44"/>
        <v>0</v>
      </c>
      <c r="AN119" s="21">
        <f t="shared" si="45"/>
        <v>0</v>
      </c>
      <c r="AO119" s="21">
        <f t="shared" si="46"/>
        <v>0</v>
      </c>
      <c r="AP119" s="21">
        <f t="shared" si="47"/>
        <v>0</v>
      </c>
      <c r="AQ119" s="21">
        <f t="shared" si="48"/>
        <v>0</v>
      </c>
      <c r="AR119" s="21">
        <f t="shared" si="49"/>
        <v>0</v>
      </c>
      <c r="AS119" s="21">
        <f t="shared" si="50"/>
        <v>0</v>
      </c>
      <c r="AT119" s="21">
        <f t="shared" si="51"/>
        <v>0</v>
      </c>
      <c r="AU119" s="21">
        <f t="shared" si="52"/>
        <v>0</v>
      </c>
      <c r="AV119" s="21">
        <f t="shared" si="53"/>
        <v>0</v>
      </c>
      <c r="AW119" s="21">
        <f t="shared" si="54"/>
        <v>0</v>
      </c>
      <c r="AX119" s="21">
        <f t="shared" si="55"/>
        <v>0</v>
      </c>
      <c r="AY119" s="21">
        <f t="shared" si="56"/>
        <v>0</v>
      </c>
      <c r="AZ119" s="21">
        <f t="shared" si="57"/>
        <v>0</v>
      </c>
      <c r="BA119" s="21">
        <f t="shared" si="58"/>
        <v>0</v>
      </c>
      <c r="BB119" s="21">
        <f t="shared" si="59"/>
        <v>0</v>
      </c>
      <c r="BC119" s="21">
        <f t="shared" si="60"/>
        <v>0</v>
      </c>
      <c r="BD119" s="21">
        <f t="shared" si="61"/>
        <v>0</v>
      </c>
      <c r="BE119" s="21">
        <f t="shared" si="62"/>
        <v>0</v>
      </c>
      <c r="BF119" s="21">
        <f t="shared" si="63"/>
        <v>0</v>
      </c>
      <c r="BG119" s="21">
        <f t="shared" si="64"/>
        <v>0</v>
      </c>
      <c r="BH119" s="21">
        <f t="shared" si="65"/>
        <v>0</v>
      </c>
    </row>
    <row r="120" spans="1:60" ht="63.95" customHeight="1">
      <c r="A120" s="245"/>
      <c r="B120" s="97"/>
      <c r="C120" s="98"/>
      <c r="D120" s="99"/>
      <c r="E120" s="100"/>
      <c r="F120" s="100"/>
      <c r="G120" s="100"/>
      <c r="H120" s="101"/>
      <c r="I120" s="102"/>
      <c r="J120" s="103"/>
      <c r="K120" s="103"/>
      <c r="L120" s="103"/>
      <c r="M120" s="103"/>
      <c r="N120" s="99"/>
      <c r="O120" s="99"/>
      <c r="P120" s="100"/>
      <c r="Q120" s="100"/>
      <c r="R120" s="104"/>
      <c r="S120" s="31" t="str">
        <f t="shared" si="66"/>
        <v/>
      </c>
      <c r="T120" s="105"/>
      <c r="U120" s="101"/>
      <c r="V120" s="107"/>
      <c r="W120" s="169"/>
      <c r="X120" s="170"/>
      <c r="Y120" s="68"/>
      <c r="Z120" s="190">
        <f t="shared" si="35"/>
        <v>1.0165720071704217E-3</v>
      </c>
      <c r="AA120" s="208" t="b">
        <f t="shared" si="36"/>
        <v>0</v>
      </c>
      <c r="AB120" s="20">
        <f t="shared" si="67"/>
        <v>0</v>
      </c>
      <c r="AC120" s="67" t="b">
        <f t="shared" si="68"/>
        <v>1</v>
      </c>
      <c r="AD120" s="200">
        <f t="shared" si="69"/>
        <v>1</v>
      </c>
      <c r="AE120" s="180">
        <f t="shared" si="37"/>
        <v>1</v>
      </c>
      <c r="AF120" s="180">
        <f t="shared" si="38"/>
        <v>0</v>
      </c>
      <c r="AG120" s="180">
        <f t="shared" si="39"/>
        <v>0</v>
      </c>
      <c r="AH120" s="180">
        <f t="shared" si="40"/>
        <v>0</v>
      </c>
      <c r="AI120" s="214" t="str">
        <f t="shared" si="41"/>
        <v/>
      </c>
      <c r="AK120" s="36">
        <f t="shared" si="42"/>
        <v>0</v>
      </c>
      <c r="AL120" s="21">
        <f t="shared" si="43"/>
        <v>0</v>
      </c>
      <c r="AM120" s="21">
        <f t="shared" si="44"/>
        <v>0</v>
      </c>
      <c r="AN120" s="21">
        <f t="shared" si="45"/>
        <v>0</v>
      </c>
      <c r="AO120" s="21">
        <f t="shared" si="46"/>
        <v>0</v>
      </c>
      <c r="AP120" s="21">
        <f t="shared" si="47"/>
        <v>0</v>
      </c>
      <c r="AQ120" s="21">
        <f t="shared" si="48"/>
        <v>0</v>
      </c>
      <c r="AR120" s="21">
        <f t="shared" si="49"/>
        <v>0</v>
      </c>
      <c r="AS120" s="21">
        <f t="shared" si="50"/>
        <v>0</v>
      </c>
      <c r="AT120" s="21">
        <f t="shared" si="51"/>
        <v>0</v>
      </c>
      <c r="AU120" s="21">
        <f t="shared" si="52"/>
        <v>0</v>
      </c>
      <c r="AV120" s="21">
        <f t="shared" si="53"/>
        <v>0</v>
      </c>
      <c r="AW120" s="21">
        <f t="shared" si="54"/>
        <v>0</v>
      </c>
      <c r="AX120" s="21">
        <f t="shared" si="55"/>
        <v>0</v>
      </c>
      <c r="AY120" s="21">
        <f t="shared" si="56"/>
        <v>0</v>
      </c>
      <c r="AZ120" s="21">
        <f t="shared" si="57"/>
        <v>0</v>
      </c>
      <c r="BA120" s="21">
        <f t="shared" si="58"/>
        <v>0</v>
      </c>
      <c r="BB120" s="21">
        <f t="shared" si="59"/>
        <v>0</v>
      </c>
      <c r="BC120" s="21">
        <f t="shared" si="60"/>
        <v>0</v>
      </c>
      <c r="BD120" s="21">
        <f t="shared" si="61"/>
        <v>0</v>
      </c>
      <c r="BE120" s="21">
        <f t="shared" si="62"/>
        <v>0</v>
      </c>
      <c r="BF120" s="21">
        <f t="shared" si="63"/>
        <v>0</v>
      </c>
      <c r="BG120" s="21">
        <f t="shared" si="64"/>
        <v>0</v>
      </c>
      <c r="BH120" s="21">
        <f t="shared" si="65"/>
        <v>0</v>
      </c>
    </row>
    <row r="121" spans="1:60" ht="63.95" customHeight="1">
      <c r="A121" s="245"/>
      <c r="B121" s="97"/>
      <c r="C121" s="98"/>
      <c r="D121" s="99"/>
      <c r="E121" s="100"/>
      <c r="F121" s="100"/>
      <c r="G121" s="100"/>
      <c r="H121" s="101"/>
      <c r="I121" s="102"/>
      <c r="J121" s="103"/>
      <c r="K121" s="103"/>
      <c r="L121" s="103"/>
      <c r="M121" s="103"/>
      <c r="N121" s="99"/>
      <c r="O121" s="99"/>
      <c r="P121" s="100"/>
      <c r="Q121" s="100"/>
      <c r="R121" s="104"/>
      <c r="S121" s="31" t="str">
        <f t="shared" si="66"/>
        <v/>
      </c>
      <c r="T121" s="105"/>
      <c r="U121" s="101"/>
      <c r="V121" s="107"/>
      <c r="W121" s="169"/>
      <c r="X121" s="170"/>
      <c r="Y121" s="68"/>
      <c r="Z121" s="190">
        <f t="shared" si="35"/>
        <v>1.0165720071704217E-3</v>
      </c>
      <c r="AA121" s="208" t="b">
        <f t="shared" si="36"/>
        <v>0</v>
      </c>
      <c r="AB121" s="20">
        <f t="shared" si="67"/>
        <v>0</v>
      </c>
      <c r="AC121" s="67" t="b">
        <f t="shared" si="68"/>
        <v>1</v>
      </c>
      <c r="AD121" s="200">
        <f t="shared" si="69"/>
        <v>1</v>
      </c>
      <c r="AE121" s="180">
        <f t="shared" si="37"/>
        <v>1</v>
      </c>
      <c r="AF121" s="180">
        <f t="shared" si="38"/>
        <v>0</v>
      </c>
      <c r="AG121" s="180">
        <f t="shared" si="39"/>
        <v>0</v>
      </c>
      <c r="AH121" s="180">
        <f t="shared" si="40"/>
        <v>0</v>
      </c>
      <c r="AI121" s="214" t="str">
        <f t="shared" si="41"/>
        <v/>
      </c>
      <c r="AK121" s="36">
        <f t="shared" si="42"/>
        <v>0</v>
      </c>
      <c r="AL121" s="21">
        <f t="shared" si="43"/>
        <v>0</v>
      </c>
      <c r="AM121" s="21">
        <f t="shared" si="44"/>
        <v>0</v>
      </c>
      <c r="AN121" s="21">
        <f t="shared" si="45"/>
        <v>0</v>
      </c>
      <c r="AO121" s="21">
        <f t="shared" si="46"/>
        <v>0</v>
      </c>
      <c r="AP121" s="21">
        <f t="shared" si="47"/>
        <v>0</v>
      </c>
      <c r="AQ121" s="21">
        <f t="shared" si="48"/>
        <v>0</v>
      </c>
      <c r="AR121" s="21">
        <f t="shared" si="49"/>
        <v>0</v>
      </c>
      <c r="AS121" s="21">
        <f t="shared" si="50"/>
        <v>0</v>
      </c>
      <c r="AT121" s="21">
        <f t="shared" si="51"/>
        <v>0</v>
      </c>
      <c r="AU121" s="21">
        <f t="shared" si="52"/>
        <v>0</v>
      </c>
      <c r="AV121" s="21">
        <f t="shared" si="53"/>
        <v>0</v>
      </c>
      <c r="AW121" s="21">
        <f t="shared" si="54"/>
        <v>0</v>
      </c>
      <c r="AX121" s="21">
        <f t="shared" si="55"/>
        <v>0</v>
      </c>
      <c r="AY121" s="21">
        <f t="shared" si="56"/>
        <v>0</v>
      </c>
      <c r="AZ121" s="21">
        <f t="shared" si="57"/>
        <v>0</v>
      </c>
      <c r="BA121" s="21">
        <f t="shared" si="58"/>
        <v>0</v>
      </c>
      <c r="BB121" s="21">
        <f t="shared" si="59"/>
        <v>0</v>
      </c>
      <c r="BC121" s="21">
        <f t="shared" si="60"/>
        <v>0</v>
      </c>
      <c r="BD121" s="21">
        <f t="shared" si="61"/>
        <v>0</v>
      </c>
      <c r="BE121" s="21">
        <f t="shared" si="62"/>
        <v>0</v>
      </c>
      <c r="BF121" s="21">
        <f t="shared" si="63"/>
        <v>0</v>
      </c>
      <c r="BG121" s="21">
        <f t="shared" si="64"/>
        <v>0</v>
      </c>
      <c r="BH121" s="21">
        <f t="shared" si="65"/>
        <v>0</v>
      </c>
    </row>
    <row r="122" spans="1:60" ht="63.95" customHeight="1">
      <c r="A122" s="245"/>
      <c r="B122" s="97"/>
      <c r="C122" s="98"/>
      <c r="D122" s="99"/>
      <c r="E122" s="100"/>
      <c r="F122" s="100"/>
      <c r="G122" s="100"/>
      <c r="H122" s="101"/>
      <c r="I122" s="102"/>
      <c r="J122" s="103"/>
      <c r="K122" s="103"/>
      <c r="L122" s="103"/>
      <c r="M122" s="103"/>
      <c r="N122" s="99"/>
      <c r="O122" s="99"/>
      <c r="P122" s="100"/>
      <c r="Q122" s="100"/>
      <c r="R122" s="104"/>
      <c r="S122" s="31" t="str">
        <f t="shared" si="66"/>
        <v/>
      </c>
      <c r="T122" s="105"/>
      <c r="U122" s="101"/>
      <c r="V122" s="107"/>
      <c r="W122" s="169"/>
      <c r="X122" s="170"/>
      <c r="Y122" s="68"/>
      <c r="Z122" s="190">
        <f t="shared" si="35"/>
        <v>1.0165720071704217E-3</v>
      </c>
      <c r="AA122" s="208" t="b">
        <f t="shared" si="36"/>
        <v>0</v>
      </c>
      <c r="AB122" s="20">
        <f t="shared" si="67"/>
        <v>0</v>
      </c>
      <c r="AC122" s="67" t="b">
        <f t="shared" si="68"/>
        <v>1</v>
      </c>
      <c r="AD122" s="200">
        <f t="shared" si="69"/>
        <v>1</v>
      </c>
      <c r="AE122" s="180">
        <f t="shared" si="37"/>
        <v>1</v>
      </c>
      <c r="AF122" s="180">
        <f t="shared" si="38"/>
        <v>0</v>
      </c>
      <c r="AG122" s="180">
        <f t="shared" si="39"/>
        <v>0</v>
      </c>
      <c r="AH122" s="180">
        <f t="shared" si="40"/>
        <v>0</v>
      </c>
      <c r="AI122" s="214" t="str">
        <f t="shared" si="41"/>
        <v/>
      </c>
      <c r="AK122" s="36">
        <f t="shared" si="42"/>
        <v>0</v>
      </c>
      <c r="AL122" s="21">
        <f t="shared" si="43"/>
        <v>0</v>
      </c>
      <c r="AM122" s="21">
        <f t="shared" si="44"/>
        <v>0</v>
      </c>
      <c r="AN122" s="21">
        <f t="shared" si="45"/>
        <v>0</v>
      </c>
      <c r="AO122" s="21">
        <f t="shared" si="46"/>
        <v>0</v>
      </c>
      <c r="AP122" s="21">
        <f t="shared" si="47"/>
        <v>0</v>
      </c>
      <c r="AQ122" s="21">
        <f t="shared" si="48"/>
        <v>0</v>
      </c>
      <c r="AR122" s="21">
        <f t="shared" si="49"/>
        <v>0</v>
      </c>
      <c r="AS122" s="21">
        <f t="shared" si="50"/>
        <v>0</v>
      </c>
      <c r="AT122" s="21">
        <f t="shared" si="51"/>
        <v>0</v>
      </c>
      <c r="AU122" s="21">
        <f t="shared" si="52"/>
        <v>0</v>
      </c>
      <c r="AV122" s="21">
        <f t="shared" si="53"/>
        <v>0</v>
      </c>
      <c r="AW122" s="21">
        <f t="shared" si="54"/>
        <v>0</v>
      </c>
      <c r="AX122" s="21">
        <f t="shared" si="55"/>
        <v>0</v>
      </c>
      <c r="AY122" s="21">
        <f t="shared" si="56"/>
        <v>0</v>
      </c>
      <c r="AZ122" s="21">
        <f t="shared" si="57"/>
        <v>0</v>
      </c>
      <c r="BA122" s="21">
        <f t="shared" si="58"/>
        <v>0</v>
      </c>
      <c r="BB122" s="21">
        <f t="shared" si="59"/>
        <v>0</v>
      </c>
      <c r="BC122" s="21">
        <f t="shared" si="60"/>
        <v>0</v>
      </c>
      <c r="BD122" s="21">
        <f t="shared" si="61"/>
        <v>0</v>
      </c>
      <c r="BE122" s="21">
        <f t="shared" si="62"/>
        <v>0</v>
      </c>
      <c r="BF122" s="21">
        <f t="shared" si="63"/>
        <v>0</v>
      </c>
      <c r="BG122" s="21">
        <f t="shared" si="64"/>
        <v>0</v>
      </c>
      <c r="BH122" s="21">
        <f t="shared" si="65"/>
        <v>0</v>
      </c>
    </row>
    <row r="123" spans="1:60" ht="63.95" customHeight="1">
      <c r="A123" s="245"/>
      <c r="B123" s="97"/>
      <c r="C123" s="98"/>
      <c r="D123" s="99"/>
      <c r="E123" s="100"/>
      <c r="F123" s="100"/>
      <c r="G123" s="100"/>
      <c r="H123" s="101"/>
      <c r="I123" s="102"/>
      <c r="J123" s="103"/>
      <c r="K123" s="103"/>
      <c r="L123" s="103"/>
      <c r="M123" s="103"/>
      <c r="N123" s="99"/>
      <c r="O123" s="99"/>
      <c r="P123" s="100"/>
      <c r="Q123" s="100"/>
      <c r="R123" s="104"/>
      <c r="S123" s="31" t="str">
        <f t="shared" si="66"/>
        <v/>
      </c>
      <c r="T123" s="105"/>
      <c r="U123" s="101"/>
      <c r="V123" s="107"/>
      <c r="W123" s="169"/>
      <c r="X123" s="170"/>
      <c r="Y123" s="68"/>
      <c r="Z123" s="190">
        <f t="shared" si="35"/>
        <v>1.0165720071704217E-3</v>
      </c>
      <c r="AA123" s="208" t="b">
        <f t="shared" si="36"/>
        <v>0</v>
      </c>
      <c r="AB123" s="20">
        <f t="shared" si="67"/>
        <v>0</v>
      </c>
      <c r="AC123" s="67" t="b">
        <f t="shared" si="68"/>
        <v>1</v>
      </c>
      <c r="AD123" s="200">
        <f t="shared" si="69"/>
        <v>1</v>
      </c>
      <c r="AE123" s="180">
        <f t="shared" si="37"/>
        <v>1</v>
      </c>
      <c r="AF123" s="180">
        <f t="shared" si="38"/>
        <v>0</v>
      </c>
      <c r="AG123" s="180">
        <f t="shared" si="39"/>
        <v>0</v>
      </c>
      <c r="AH123" s="180">
        <f t="shared" si="40"/>
        <v>0</v>
      </c>
      <c r="AI123" s="214" t="str">
        <f t="shared" si="41"/>
        <v/>
      </c>
      <c r="AK123" s="36">
        <f t="shared" si="42"/>
        <v>0</v>
      </c>
      <c r="AL123" s="21">
        <f t="shared" si="43"/>
        <v>0</v>
      </c>
      <c r="AM123" s="21">
        <f t="shared" si="44"/>
        <v>0</v>
      </c>
      <c r="AN123" s="21">
        <f t="shared" si="45"/>
        <v>0</v>
      </c>
      <c r="AO123" s="21">
        <f t="shared" si="46"/>
        <v>0</v>
      </c>
      <c r="AP123" s="21">
        <f t="shared" si="47"/>
        <v>0</v>
      </c>
      <c r="AQ123" s="21">
        <f t="shared" si="48"/>
        <v>0</v>
      </c>
      <c r="AR123" s="21">
        <f t="shared" si="49"/>
        <v>0</v>
      </c>
      <c r="AS123" s="21">
        <f t="shared" si="50"/>
        <v>0</v>
      </c>
      <c r="AT123" s="21">
        <f t="shared" si="51"/>
        <v>0</v>
      </c>
      <c r="AU123" s="21">
        <f t="shared" si="52"/>
        <v>0</v>
      </c>
      <c r="AV123" s="21">
        <f t="shared" si="53"/>
        <v>0</v>
      </c>
      <c r="AW123" s="21">
        <f t="shared" si="54"/>
        <v>0</v>
      </c>
      <c r="AX123" s="21">
        <f t="shared" si="55"/>
        <v>0</v>
      </c>
      <c r="AY123" s="21">
        <f t="shared" si="56"/>
        <v>0</v>
      </c>
      <c r="AZ123" s="21">
        <f t="shared" si="57"/>
        <v>0</v>
      </c>
      <c r="BA123" s="21">
        <f t="shared" si="58"/>
        <v>0</v>
      </c>
      <c r="BB123" s="21">
        <f t="shared" si="59"/>
        <v>0</v>
      </c>
      <c r="BC123" s="21">
        <f t="shared" si="60"/>
        <v>0</v>
      </c>
      <c r="BD123" s="21">
        <f t="shared" si="61"/>
        <v>0</v>
      </c>
      <c r="BE123" s="21">
        <f t="shared" si="62"/>
        <v>0</v>
      </c>
      <c r="BF123" s="21">
        <f t="shared" si="63"/>
        <v>0</v>
      </c>
      <c r="BG123" s="21">
        <f t="shared" si="64"/>
        <v>0</v>
      </c>
      <c r="BH123" s="21">
        <f t="shared" si="65"/>
        <v>0</v>
      </c>
    </row>
    <row r="124" spans="1:60" ht="63.95" customHeight="1">
      <c r="A124" s="245"/>
      <c r="B124" s="97"/>
      <c r="C124" s="98"/>
      <c r="D124" s="99"/>
      <c r="E124" s="100"/>
      <c r="F124" s="100"/>
      <c r="G124" s="100"/>
      <c r="H124" s="101"/>
      <c r="I124" s="102"/>
      <c r="J124" s="103"/>
      <c r="K124" s="103"/>
      <c r="L124" s="103"/>
      <c r="M124" s="103"/>
      <c r="N124" s="99"/>
      <c r="O124" s="99"/>
      <c r="P124" s="100"/>
      <c r="Q124" s="100"/>
      <c r="R124" s="104"/>
      <c r="S124" s="31" t="str">
        <f t="shared" si="66"/>
        <v/>
      </c>
      <c r="T124" s="105"/>
      <c r="U124" s="101"/>
      <c r="V124" s="107"/>
      <c r="W124" s="169"/>
      <c r="X124" s="170"/>
      <c r="Y124" s="68"/>
      <c r="Z124" s="190">
        <f t="shared" si="35"/>
        <v>1.0165720071704217E-3</v>
      </c>
      <c r="AA124" s="208" t="b">
        <f t="shared" si="36"/>
        <v>0</v>
      </c>
      <c r="AB124" s="20">
        <f t="shared" si="67"/>
        <v>0</v>
      </c>
      <c r="AC124" s="67" t="b">
        <f t="shared" si="68"/>
        <v>1</v>
      </c>
      <c r="AD124" s="200">
        <f t="shared" si="69"/>
        <v>1</v>
      </c>
      <c r="AE124" s="180">
        <f t="shared" si="37"/>
        <v>1</v>
      </c>
      <c r="AF124" s="180">
        <f t="shared" si="38"/>
        <v>0</v>
      </c>
      <c r="AG124" s="180">
        <f t="shared" si="39"/>
        <v>0</v>
      </c>
      <c r="AH124" s="180">
        <f t="shared" si="40"/>
        <v>0</v>
      </c>
      <c r="AI124" s="214" t="str">
        <f t="shared" si="41"/>
        <v/>
      </c>
      <c r="AK124" s="36">
        <f t="shared" si="42"/>
        <v>0</v>
      </c>
      <c r="AL124" s="21">
        <f t="shared" si="43"/>
        <v>0</v>
      </c>
      <c r="AM124" s="21">
        <f t="shared" si="44"/>
        <v>0</v>
      </c>
      <c r="AN124" s="21">
        <f t="shared" si="45"/>
        <v>0</v>
      </c>
      <c r="AO124" s="21">
        <f t="shared" si="46"/>
        <v>0</v>
      </c>
      <c r="AP124" s="21">
        <f t="shared" si="47"/>
        <v>0</v>
      </c>
      <c r="AQ124" s="21">
        <f t="shared" si="48"/>
        <v>0</v>
      </c>
      <c r="AR124" s="21">
        <f t="shared" si="49"/>
        <v>0</v>
      </c>
      <c r="AS124" s="21">
        <f t="shared" si="50"/>
        <v>0</v>
      </c>
      <c r="AT124" s="21">
        <f t="shared" si="51"/>
        <v>0</v>
      </c>
      <c r="AU124" s="21">
        <f t="shared" si="52"/>
        <v>0</v>
      </c>
      <c r="AV124" s="21">
        <f t="shared" si="53"/>
        <v>0</v>
      </c>
      <c r="AW124" s="21">
        <f t="shared" si="54"/>
        <v>0</v>
      </c>
      <c r="AX124" s="21">
        <f t="shared" si="55"/>
        <v>0</v>
      </c>
      <c r="AY124" s="21">
        <f t="shared" si="56"/>
        <v>0</v>
      </c>
      <c r="AZ124" s="21">
        <f t="shared" si="57"/>
        <v>0</v>
      </c>
      <c r="BA124" s="21">
        <f t="shared" si="58"/>
        <v>0</v>
      </c>
      <c r="BB124" s="21">
        <f t="shared" si="59"/>
        <v>0</v>
      </c>
      <c r="BC124" s="21">
        <f t="shared" si="60"/>
        <v>0</v>
      </c>
      <c r="BD124" s="21">
        <f t="shared" si="61"/>
        <v>0</v>
      </c>
      <c r="BE124" s="21">
        <f t="shared" si="62"/>
        <v>0</v>
      </c>
      <c r="BF124" s="21">
        <f t="shared" si="63"/>
        <v>0</v>
      </c>
      <c r="BG124" s="21">
        <f t="shared" si="64"/>
        <v>0</v>
      </c>
      <c r="BH124" s="21">
        <f t="shared" si="65"/>
        <v>0</v>
      </c>
    </row>
    <row r="125" spans="1:60" ht="63.95" customHeight="1">
      <c r="A125" s="245"/>
      <c r="B125" s="97"/>
      <c r="C125" s="98"/>
      <c r="D125" s="99"/>
      <c r="E125" s="100"/>
      <c r="F125" s="100"/>
      <c r="G125" s="100"/>
      <c r="H125" s="101"/>
      <c r="I125" s="102"/>
      <c r="J125" s="103"/>
      <c r="K125" s="103"/>
      <c r="L125" s="103"/>
      <c r="M125" s="103"/>
      <c r="N125" s="99"/>
      <c r="O125" s="99"/>
      <c r="P125" s="100"/>
      <c r="Q125" s="100"/>
      <c r="R125" s="104"/>
      <c r="S125" s="31" t="str">
        <f t="shared" si="66"/>
        <v/>
      </c>
      <c r="T125" s="105"/>
      <c r="U125" s="101"/>
      <c r="V125" s="107"/>
      <c r="W125" s="169"/>
      <c r="X125" s="170"/>
      <c r="Y125" s="68"/>
      <c r="Z125" s="190">
        <f t="shared" si="35"/>
        <v>1.0165720071704217E-3</v>
      </c>
      <c r="AA125" s="208" t="b">
        <f t="shared" si="36"/>
        <v>0</v>
      </c>
      <c r="AB125" s="20">
        <f t="shared" si="67"/>
        <v>0</v>
      </c>
      <c r="AC125" s="67" t="b">
        <f t="shared" si="68"/>
        <v>1</v>
      </c>
      <c r="AD125" s="200">
        <f t="shared" si="69"/>
        <v>1</v>
      </c>
      <c r="AE125" s="180">
        <f t="shared" si="37"/>
        <v>1</v>
      </c>
      <c r="AF125" s="180">
        <f t="shared" si="38"/>
        <v>0</v>
      </c>
      <c r="AG125" s="180">
        <f t="shared" si="39"/>
        <v>0</v>
      </c>
      <c r="AH125" s="180">
        <f t="shared" si="40"/>
        <v>0</v>
      </c>
      <c r="AI125" s="214" t="str">
        <f t="shared" si="41"/>
        <v/>
      </c>
      <c r="AK125" s="36">
        <f t="shared" si="42"/>
        <v>0</v>
      </c>
      <c r="AL125" s="21">
        <f t="shared" si="43"/>
        <v>0</v>
      </c>
      <c r="AM125" s="21">
        <f t="shared" si="44"/>
        <v>0</v>
      </c>
      <c r="AN125" s="21">
        <f t="shared" si="45"/>
        <v>0</v>
      </c>
      <c r="AO125" s="21">
        <f t="shared" si="46"/>
        <v>0</v>
      </c>
      <c r="AP125" s="21">
        <f t="shared" si="47"/>
        <v>0</v>
      </c>
      <c r="AQ125" s="21">
        <f t="shared" si="48"/>
        <v>0</v>
      </c>
      <c r="AR125" s="21">
        <f t="shared" si="49"/>
        <v>0</v>
      </c>
      <c r="AS125" s="21">
        <f t="shared" si="50"/>
        <v>0</v>
      </c>
      <c r="AT125" s="21">
        <f t="shared" si="51"/>
        <v>0</v>
      </c>
      <c r="AU125" s="21">
        <f t="shared" si="52"/>
        <v>0</v>
      </c>
      <c r="AV125" s="21">
        <f t="shared" si="53"/>
        <v>0</v>
      </c>
      <c r="AW125" s="21">
        <f t="shared" si="54"/>
        <v>0</v>
      </c>
      <c r="AX125" s="21">
        <f t="shared" si="55"/>
        <v>0</v>
      </c>
      <c r="AY125" s="21">
        <f t="shared" si="56"/>
        <v>0</v>
      </c>
      <c r="AZ125" s="21">
        <f t="shared" si="57"/>
        <v>0</v>
      </c>
      <c r="BA125" s="21">
        <f t="shared" si="58"/>
        <v>0</v>
      </c>
      <c r="BB125" s="21">
        <f t="shared" si="59"/>
        <v>0</v>
      </c>
      <c r="BC125" s="21">
        <f t="shared" si="60"/>
        <v>0</v>
      </c>
      <c r="BD125" s="21">
        <f t="shared" si="61"/>
        <v>0</v>
      </c>
      <c r="BE125" s="21">
        <f t="shared" si="62"/>
        <v>0</v>
      </c>
      <c r="BF125" s="21">
        <f t="shared" si="63"/>
        <v>0</v>
      </c>
      <c r="BG125" s="21">
        <f t="shared" si="64"/>
        <v>0</v>
      </c>
      <c r="BH125" s="21">
        <f t="shared" si="65"/>
        <v>0</v>
      </c>
    </row>
    <row r="126" spans="1:60" ht="63.95" customHeight="1">
      <c r="A126" s="245"/>
      <c r="B126" s="97"/>
      <c r="C126" s="98"/>
      <c r="D126" s="99"/>
      <c r="E126" s="100"/>
      <c r="F126" s="100"/>
      <c r="G126" s="100"/>
      <c r="H126" s="101"/>
      <c r="I126" s="102"/>
      <c r="J126" s="103"/>
      <c r="K126" s="103"/>
      <c r="L126" s="103"/>
      <c r="M126" s="103"/>
      <c r="N126" s="99"/>
      <c r="O126" s="99"/>
      <c r="P126" s="100"/>
      <c r="Q126" s="100"/>
      <c r="R126" s="104"/>
      <c r="S126" s="31" t="str">
        <f t="shared" si="66"/>
        <v/>
      </c>
      <c r="T126" s="105"/>
      <c r="U126" s="101"/>
      <c r="V126" s="107"/>
      <c r="W126" s="169"/>
      <c r="X126" s="170"/>
      <c r="Y126" s="68"/>
      <c r="Z126" s="190">
        <f t="shared" si="35"/>
        <v>1.0165720071704217E-3</v>
      </c>
      <c r="AA126" s="208" t="b">
        <f t="shared" si="36"/>
        <v>0</v>
      </c>
      <c r="AB126" s="20">
        <f t="shared" si="67"/>
        <v>0</v>
      </c>
      <c r="AC126" s="67" t="b">
        <f t="shared" si="68"/>
        <v>1</v>
      </c>
      <c r="AD126" s="200">
        <f t="shared" si="69"/>
        <v>1</v>
      </c>
      <c r="AE126" s="180">
        <f t="shared" si="37"/>
        <v>1</v>
      </c>
      <c r="AF126" s="180">
        <f t="shared" si="38"/>
        <v>0</v>
      </c>
      <c r="AG126" s="180">
        <f t="shared" si="39"/>
        <v>0</v>
      </c>
      <c r="AH126" s="180">
        <f t="shared" si="40"/>
        <v>0</v>
      </c>
      <c r="AI126" s="214" t="str">
        <f t="shared" si="41"/>
        <v/>
      </c>
      <c r="AK126" s="36">
        <f t="shared" si="42"/>
        <v>0</v>
      </c>
      <c r="AL126" s="21">
        <f t="shared" si="43"/>
        <v>0</v>
      </c>
      <c r="AM126" s="21">
        <f t="shared" si="44"/>
        <v>0</v>
      </c>
      <c r="AN126" s="21">
        <f t="shared" si="45"/>
        <v>0</v>
      </c>
      <c r="AO126" s="21">
        <f t="shared" si="46"/>
        <v>0</v>
      </c>
      <c r="AP126" s="21">
        <f t="shared" si="47"/>
        <v>0</v>
      </c>
      <c r="AQ126" s="21">
        <f t="shared" si="48"/>
        <v>0</v>
      </c>
      <c r="AR126" s="21">
        <f t="shared" si="49"/>
        <v>0</v>
      </c>
      <c r="AS126" s="21">
        <f t="shared" si="50"/>
        <v>0</v>
      </c>
      <c r="AT126" s="21">
        <f t="shared" si="51"/>
        <v>0</v>
      </c>
      <c r="AU126" s="21">
        <f t="shared" si="52"/>
        <v>0</v>
      </c>
      <c r="AV126" s="21">
        <f t="shared" si="53"/>
        <v>0</v>
      </c>
      <c r="AW126" s="21">
        <f t="shared" si="54"/>
        <v>0</v>
      </c>
      <c r="AX126" s="21">
        <f t="shared" si="55"/>
        <v>0</v>
      </c>
      <c r="AY126" s="21">
        <f t="shared" si="56"/>
        <v>0</v>
      </c>
      <c r="AZ126" s="21">
        <f t="shared" si="57"/>
        <v>0</v>
      </c>
      <c r="BA126" s="21">
        <f t="shared" si="58"/>
        <v>0</v>
      </c>
      <c r="BB126" s="21">
        <f t="shared" si="59"/>
        <v>0</v>
      </c>
      <c r="BC126" s="21">
        <f t="shared" si="60"/>
        <v>0</v>
      </c>
      <c r="BD126" s="21">
        <f t="shared" si="61"/>
        <v>0</v>
      </c>
      <c r="BE126" s="21">
        <f t="shared" si="62"/>
        <v>0</v>
      </c>
      <c r="BF126" s="21">
        <f t="shared" si="63"/>
        <v>0</v>
      </c>
      <c r="BG126" s="21">
        <f t="shared" si="64"/>
        <v>0</v>
      </c>
      <c r="BH126" s="21">
        <f t="shared" si="65"/>
        <v>0</v>
      </c>
    </row>
    <row r="127" spans="1:60" ht="63.95" customHeight="1">
      <c r="A127" s="245"/>
      <c r="B127" s="97"/>
      <c r="C127" s="98"/>
      <c r="D127" s="99"/>
      <c r="E127" s="100"/>
      <c r="F127" s="100"/>
      <c r="G127" s="100"/>
      <c r="H127" s="101"/>
      <c r="I127" s="102"/>
      <c r="J127" s="103"/>
      <c r="K127" s="103"/>
      <c r="L127" s="103"/>
      <c r="M127" s="103"/>
      <c r="N127" s="99"/>
      <c r="O127" s="99"/>
      <c r="P127" s="100"/>
      <c r="Q127" s="100"/>
      <c r="R127" s="104"/>
      <c r="S127" s="31" t="str">
        <f t="shared" si="66"/>
        <v/>
      </c>
      <c r="T127" s="105"/>
      <c r="U127" s="101"/>
      <c r="V127" s="107"/>
      <c r="W127" s="169"/>
      <c r="X127" s="170"/>
      <c r="Y127" s="68"/>
      <c r="Z127" s="190">
        <f t="shared" si="35"/>
        <v>1.0165720071704217E-3</v>
      </c>
      <c r="AA127" s="208" t="b">
        <f t="shared" si="36"/>
        <v>0</v>
      </c>
      <c r="AB127" s="20">
        <f t="shared" si="67"/>
        <v>0</v>
      </c>
      <c r="AC127" s="67" t="b">
        <f t="shared" si="68"/>
        <v>1</v>
      </c>
      <c r="AD127" s="200">
        <f t="shared" si="69"/>
        <v>1</v>
      </c>
      <c r="AE127" s="180">
        <f t="shared" si="37"/>
        <v>1</v>
      </c>
      <c r="AF127" s="180">
        <f t="shared" si="38"/>
        <v>0</v>
      </c>
      <c r="AG127" s="180">
        <f t="shared" si="39"/>
        <v>0</v>
      </c>
      <c r="AH127" s="180">
        <f t="shared" si="40"/>
        <v>0</v>
      </c>
      <c r="AI127" s="214" t="str">
        <f t="shared" si="41"/>
        <v/>
      </c>
      <c r="AK127" s="36">
        <f t="shared" si="42"/>
        <v>0</v>
      </c>
      <c r="AL127" s="21">
        <f t="shared" si="43"/>
        <v>0</v>
      </c>
      <c r="AM127" s="21">
        <f t="shared" si="44"/>
        <v>0</v>
      </c>
      <c r="AN127" s="21">
        <f t="shared" si="45"/>
        <v>0</v>
      </c>
      <c r="AO127" s="21">
        <f t="shared" si="46"/>
        <v>0</v>
      </c>
      <c r="AP127" s="21">
        <f t="shared" si="47"/>
        <v>0</v>
      </c>
      <c r="AQ127" s="21">
        <f t="shared" si="48"/>
        <v>0</v>
      </c>
      <c r="AR127" s="21">
        <f t="shared" si="49"/>
        <v>0</v>
      </c>
      <c r="AS127" s="21">
        <f t="shared" si="50"/>
        <v>0</v>
      </c>
      <c r="AT127" s="21">
        <f t="shared" si="51"/>
        <v>0</v>
      </c>
      <c r="AU127" s="21">
        <f t="shared" si="52"/>
        <v>0</v>
      </c>
      <c r="AV127" s="21">
        <f t="shared" si="53"/>
        <v>0</v>
      </c>
      <c r="AW127" s="21">
        <f t="shared" si="54"/>
        <v>0</v>
      </c>
      <c r="AX127" s="21">
        <f t="shared" si="55"/>
        <v>0</v>
      </c>
      <c r="AY127" s="21">
        <f t="shared" si="56"/>
        <v>0</v>
      </c>
      <c r="AZ127" s="21">
        <f t="shared" si="57"/>
        <v>0</v>
      </c>
      <c r="BA127" s="21">
        <f t="shared" si="58"/>
        <v>0</v>
      </c>
      <c r="BB127" s="21">
        <f t="shared" si="59"/>
        <v>0</v>
      </c>
      <c r="BC127" s="21">
        <f t="shared" si="60"/>
        <v>0</v>
      </c>
      <c r="BD127" s="21">
        <f t="shared" si="61"/>
        <v>0</v>
      </c>
      <c r="BE127" s="21">
        <f t="shared" si="62"/>
        <v>0</v>
      </c>
      <c r="BF127" s="21">
        <f t="shared" si="63"/>
        <v>0</v>
      </c>
      <c r="BG127" s="21">
        <f t="shared" si="64"/>
        <v>0</v>
      </c>
      <c r="BH127" s="21">
        <f t="shared" si="65"/>
        <v>0</v>
      </c>
    </row>
    <row r="128" spans="1:60" ht="63.95" customHeight="1">
      <c r="A128" s="245"/>
      <c r="B128" s="97"/>
      <c r="C128" s="98"/>
      <c r="D128" s="99"/>
      <c r="E128" s="100"/>
      <c r="F128" s="100"/>
      <c r="G128" s="100"/>
      <c r="H128" s="101"/>
      <c r="I128" s="102"/>
      <c r="J128" s="103"/>
      <c r="K128" s="103"/>
      <c r="L128" s="103"/>
      <c r="M128" s="103"/>
      <c r="N128" s="99"/>
      <c r="O128" s="99"/>
      <c r="P128" s="100"/>
      <c r="Q128" s="100"/>
      <c r="R128" s="104"/>
      <c r="S128" s="31" t="str">
        <f t="shared" si="66"/>
        <v/>
      </c>
      <c r="T128" s="105"/>
      <c r="U128" s="101"/>
      <c r="V128" s="107"/>
      <c r="W128" s="169"/>
      <c r="X128" s="170"/>
      <c r="Y128" s="68"/>
      <c r="Z128" s="190">
        <f t="shared" si="35"/>
        <v>1.0165720071704217E-3</v>
      </c>
      <c r="AA128" s="208" t="b">
        <f t="shared" si="36"/>
        <v>0</v>
      </c>
      <c r="AB128" s="20">
        <f t="shared" si="67"/>
        <v>0</v>
      </c>
      <c r="AC128" s="67" t="b">
        <f t="shared" si="68"/>
        <v>1</v>
      </c>
      <c r="AD128" s="200">
        <f t="shared" si="69"/>
        <v>1</v>
      </c>
      <c r="AE128" s="180">
        <f t="shared" si="37"/>
        <v>1</v>
      </c>
      <c r="AF128" s="180">
        <f t="shared" si="38"/>
        <v>0</v>
      </c>
      <c r="AG128" s="180">
        <f t="shared" si="39"/>
        <v>0</v>
      </c>
      <c r="AH128" s="180">
        <f t="shared" si="40"/>
        <v>0</v>
      </c>
      <c r="AI128" s="214" t="str">
        <f t="shared" si="41"/>
        <v/>
      </c>
      <c r="AK128" s="36">
        <f t="shared" si="42"/>
        <v>0</v>
      </c>
      <c r="AL128" s="21">
        <f t="shared" si="43"/>
        <v>0</v>
      </c>
      <c r="AM128" s="21">
        <f t="shared" si="44"/>
        <v>0</v>
      </c>
      <c r="AN128" s="21">
        <f t="shared" si="45"/>
        <v>0</v>
      </c>
      <c r="AO128" s="21">
        <f t="shared" si="46"/>
        <v>0</v>
      </c>
      <c r="AP128" s="21">
        <f t="shared" si="47"/>
        <v>0</v>
      </c>
      <c r="AQ128" s="21">
        <f t="shared" si="48"/>
        <v>0</v>
      </c>
      <c r="AR128" s="21">
        <f t="shared" si="49"/>
        <v>0</v>
      </c>
      <c r="AS128" s="21">
        <f t="shared" si="50"/>
        <v>0</v>
      </c>
      <c r="AT128" s="21">
        <f t="shared" si="51"/>
        <v>0</v>
      </c>
      <c r="AU128" s="21">
        <f t="shared" si="52"/>
        <v>0</v>
      </c>
      <c r="AV128" s="21">
        <f t="shared" si="53"/>
        <v>0</v>
      </c>
      <c r="AW128" s="21">
        <f t="shared" si="54"/>
        <v>0</v>
      </c>
      <c r="AX128" s="21">
        <f t="shared" si="55"/>
        <v>0</v>
      </c>
      <c r="AY128" s="21">
        <f t="shared" si="56"/>
        <v>0</v>
      </c>
      <c r="AZ128" s="21">
        <f t="shared" si="57"/>
        <v>0</v>
      </c>
      <c r="BA128" s="21">
        <f t="shared" si="58"/>
        <v>0</v>
      </c>
      <c r="BB128" s="21">
        <f t="shared" si="59"/>
        <v>0</v>
      </c>
      <c r="BC128" s="21">
        <f t="shared" si="60"/>
        <v>0</v>
      </c>
      <c r="BD128" s="21">
        <f t="shared" si="61"/>
        <v>0</v>
      </c>
      <c r="BE128" s="21">
        <f t="shared" si="62"/>
        <v>0</v>
      </c>
      <c r="BF128" s="21">
        <f t="shared" si="63"/>
        <v>0</v>
      </c>
      <c r="BG128" s="21">
        <f t="shared" si="64"/>
        <v>0</v>
      </c>
      <c r="BH128" s="21">
        <f t="shared" si="65"/>
        <v>0</v>
      </c>
    </row>
    <row r="129" spans="1:60" ht="63.95" customHeight="1">
      <c r="A129" s="245"/>
      <c r="B129" s="97"/>
      <c r="C129" s="98"/>
      <c r="D129" s="99"/>
      <c r="E129" s="100"/>
      <c r="F129" s="100"/>
      <c r="G129" s="100"/>
      <c r="H129" s="101"/>
      <c r="I129" s="102"/>
      <c r="J129" s="103"/>
      <c r="K129" s="103"/>
      <c r="L129" s="103"/>
      <c r="M129" s="103"/>
      <c r="N129" s="99"/>
      <c r="O129" s="99"/>
      <c r="P129" s="100"/>
      <c r="Q129" s="100"/>
      <c r="R129" s="104"/>
      <c r="S129" s="31" t="str">
        <f t="shared" si="66"/>
        <v/>
      </c>
      <c r="T129" s="105"/>
      <c r="U129" s="101"/>
      <c r="V129" s="107"/>
      <c r="W129" s="169"/>
      <c r="X129" s="170"/>
      <c r="Y129" s="68"/>
      <c r="Z129" s="190">
        <f t="shared" si="35"/>
        <v>1.0165720071704217E-3</v>
      </c>
      <c r="AA129" s="208" t="b">
        <f t="shared" si="36"/>
        <v>0</v>
      </c>
      <c r="AB129" s="20">
        <f t="shared" si="67"/>
        <v>0</v>
      </c>
      <c r="AC129" s="67" t="b">
        <f t="shared" si="68"/>
        <v>1</v>
      </c>
      <c r="AD129" s="200">
        <f t="shared" si="69"/>
        <v>1</v>
      </c>
      <c r="AE129" s="180">
        <f t="shared" si="37"/>
        <v>1</v>
      </c>
      <c r="AF129" s="180">
        <f t="shared" si="38"/>
        <v>0</v>
      </c>
      <c r="AG129" s="180">
        <f t="shared" si="39"/>
        <v>0</v>
      </c>
      <c r="AH129" s="180">
        <f t="shared" si="40"/>
        <v>0</v>
      </c>
      <c r="AI129" s="214" t="str">
        <f t="shared" si="41"/>
        <v/>
      </c>
      <c r="AK129" s="36">
        <f t="shared" si="42"/>
        <v>0</v>
      </c>
      <c r="AL129" s="21">
        <f t="shared" si="43"/>
        <v>0</v>
      </c>
      <c r="AM129" s="21">
        <f t="shared" si="44"/>
        <v>0</v>
      </c>
      <c r="AN129" s="21">
        <f t="shared" si="45"/>
        <v>0</v>
      </c>
      <c r="AO129" s="21">
        <f t="shared" si="46"/>
        <v>0</v>
      </c>
      <c r="AP129" s="21">
        <f t="shared" si="47"/>
        <v>0</v>
      </c>
      <c r="AQ129" s="21">
        <f t="shared" si="48"/>
        <v>0</v>
      </c>
      <c r="AR129" s="21">
        <f t="shared" si="49"/>
        <v>0</v>
      </c>
      <c r="AS129" s="21">
        <f t="shared" si="50"/>
        <v>0</v>
      </c>
      <c r="AT129" s="21">
        <f t="shared" si="51"/>
        <v>0</v>
      </c>
      <c r="AU129" s="21">
        <f t="shared" si="52"/>
        <v>0</v>
      </c>
      <c r="AV129" s="21">
        <f t="shared" si="53"/>
        <v>0</v>
      </c>
      <c r="AW129" s="21">
        <f t="shared" si="54"/>
        <v>0</v>
      </c>
      <c r="AX129" s="21">
        <f t="shared" si="55"/>
        <v>0</v>
      </c>
      <c r="AY129" s="21">
        <f t="shared" si="56"/>
        <v>0</v>
      </c>
      <c r="AZ129" s="21">
        <f t="shared" si="57"/>
        <v>0</v>
      </c>
      <c r="BA129" s="21">
        <f t="shared" si="58"/>
        <v>0</v>
      </c>
      <c r="BB129" s="21">
        <f t="shared" si="59"/>
        <v>0</v>
      </c>
      <c r="BC129" s="21">
        <f t="shared" si="60"/>
        <v>0</v>
      </c>
      <c r="BD129" s="21">
        <f t="shared" si="61"/>
        <v>0</v>
      </c>
      <c r="BE129" s="21">
        <f t="shared" si="62"/>
        <v>0</v>
      </c>
      <c r="BF129" s="21">
        <f t="shared" si="63"/>
        <v>0</v>
      </c>
      <c r="BG129" s="21">
        <f t="shared" si="64"/>
        <v>0</v>
      </c>
      <c r="BH129" s="21">
        <f t="shared" si="65"/>
        <v>0</v>
      </c>
    </row>
    <row r="130" spans="1:60" ht="63.95" customHeight="1">
      <c r="A130" s="245"/>
      <c r="B130" s="97"/>
      <c r="C130" s="98"/>
      <c r="D130" s="99"/>
      <c r="E130" s="100"/>
      <c r="F130" s="100"/>
      <c r="G130" s="100"/>
      <c r="H130" s="101"/>
      <c r="I130" s="102"/>
      <c r="J130" s="103"/>
      <c r="K130" s="103"/>
      <c r="L130" s="103"/>
      <c r="M130" s="103"/>
      <c r="N130" s="99"/>
      <c r="O130" s="99"/>
      <c r="P130" s="100"/>
      <c r="Q130" s="100"/>
      <c r="R130" s="104"/>
      <c r="S130" s="31" t="str">
        <f t="shared" si="66"/>
        <v/>
      </c>
      <c r="T130" s="105"/>
      <c r="U130" s="101"/>
      <c r="V130" s="107"/>
      <c r="W130" s="169"/>
      <c r="X130" s="170"/>
      <c r="Y130" s="68"/>
      <c r="Z130" s="190">
        <f t="shared" si="35"/>
        <v>1.0165720071704217E-3</v>
      </c>
      <c r="AA130" s="208" t="b">
        <f t="shared" si="36"/>
        <v>0</v>
      </c>
      <c r="AB130" s="20">
        <f t="shared" si="67"/>
        <v>0</v>
      </c>
      <c r="AC130" s="67" t="b">
        <f t="shared" si="68"/>
        <v>1</v>
      </c>
      <c r="AD130" s="200">
        <f t="shared" si="69"/>
        <v>1</v>
      </c>
      <c r="AE130" s="180">
        <f t="shared" si="37"/>
        <v>1</v>
      </c>
      <c r="AF130" s="180">
        <f t="shared" si="38"/>
        <v>0</v>
      </c>
      <c r="AG130" s="180">
        <f t="shared" si="39"/>
        <v>0</v>
      </c>
      <c r="AH130" s="180">
        <f t="shared" si="40"/>
        <v>0</v>
      </c>
      <c r="AI130" s="214" t="str">
        <f t="shared" si="41"/>
        <v/>
      </c>
      <c r="AK130" s="36">
        <f t="shared" si="42"/>
        <v>0</v>
      </c>
      <c r="AL130" s="21">
        <f t="shared" si="43"/>
        <v>0</v>
      </c>
      <c r="AM130" s="21">
        <f t="shared" si="44"/>
        <v>0</v>
      </c>
      <c r="AN130" s="21">
        <f t="shared" si="45"/>
        <v>0</v>
      </c>
      <c r="AO130" s="21">
        <f t="shared" si="46"/>
        <v>0</v>
      </c>
      <c r="AP130" s="21">
        <f t="shared" si="47"/>
        <v>0</v>
      </c>
      <c r="AQ130" s="21">
        <f t="shared" si="48"/>
        <v>0</v>
      </c>
      <c r="AR130" s="21">
        <f t="shared" si="49"/>
        <v>0</v>
      </c>
      <c r="AS130" s="21">
        <f t="shared" si="50"/>
        <v>0</v>
      </c>
      <c r="AT130" s="21">
        <f t="shared" si="51"/>
        <v>0</v>
      </c>
      <c r="AU130" s="21">
        <f t="shared" si="52"/>
        <v>0</v>
      </c>
      <c r="AV130" s="21">
        <f t="shared" si="53"/>
        <v>0</v>
      </c>
      <c r="AW130" s="21">
        <f t="shared" si="54"/>
        <v>0</v>
      </c>
      <c r="AX130" s="21">
        <f t="shared" si="55"/>
        <v>0</v>
      </c>
      <c r="AY130" s="21">
        <f t="shared" si="56"/>
        <v>0</v>
      </c>
      <c r="AZ130" s="21">
        <f t="shared" si="57"/>
        <v>0</v>
      </c>
      <c r="BA130" s="21">
        <f t="shared" si="58"/>
        <v>0</v>
      </c>
      <c r="BB130" s="21">
        <f t="shared" si="59"/>
        <v>0</v>
      </c>
      <c r="BC130" s="21">
        <f t="shared" si="60"/>
        <v>0</v>
      </c>
      <c r="BD130" s="21">
        <f t="shared" si="61"/>
        <v>0</v>
      </c>
      <c r="BE130" s="21">
        <f t="shared" si="62"/>
        <v>0</v>
      </c>
      <c r="BF130" s="21">
        <f t="shared" si="63"/>
        <v>0</v>
      </c>
      <c r="BG130" s="21">
        <f t="shared" si="64"/>
        <v>0</v>
      </c>
      <c r="BH130" s="21">
        <f t="shared" si="65"/>
        <v>0</v>
      </c>
    </row>
    <row r="131" spans="1:60" ht="63.95" customHeight="1">
      <c r="A131" s="245"/>
      <c r="B131" s="97"/>
      <c r="C131" s="98"/>
      <c r="D131" s="99"/>
      <c r="E131" s="100"/>
      <c r="F131" s="100"/>
      <c r="G131" s="100"/>
      <c r="H131" s="101"/>
      <c r="I131" s="102"/>
      <c r="J131" s="103"/>
      <c r="K131" s="103"/>
      <c r="L131" s="103"/>
      <c r="M131" s="103"/>
      <c r="N131" s="99"/>
      <c r="O131" s="99"/>
      <c r="P131" s="100"/>
      <c r="Q131" s="100"/>
      <c r="R131" s="104"/>
      <c r="S131" s="31" t="str">
        <f t="shared" si="66"/>
        <v/>
      </c>
      <c r="T131" s="105"/>
      <c r="U131" s="101"/>
      <c r="V131" s="107"/>
      <c r="W131" s="169"/>
      <c r="X131" s="170"/>
      <c r="Y131" s="68"/>
      <c r="Z131" s="190">
        <f t="shared" si="35"/>
        <v>1.0165720071704217E-3</v>
      </c>
      <c r="AA131" s="208" t="b">
        <f t="shared" si="36"/>
        <v>0</v>
      </c>
      <c r="AB131" s="20">
        <f t="shared" si="67"/>
        <v>0</v>
      </c>
      <c r="AC131" s="67" t="b">
        <f t="shared" si="68"/>
        <v>1</v>
      </c>
      <c r="AD131" s="200">
        <f t="shared" si="69"/>
        <v>1</v>
      </c>
      <c r="AE131" s="180">
        <f t="shared" si="37"/>
        <v>1</v>
      </c>
      <c r="AF131" s="180">
        <f t="shared" si="38"/>
        <v>0</v>
      </c>
      <c r="AG131" s="180">
        <f t="shared" si="39"/>
        <v>0</v>
      </c>
      <c r="AH131" s="180">
        <f t="shared" si="40"/>
        <v>0</v>
      </c>
      <c r="AI131" s="214" t="str">
        <f t="shared" si="41"/>
        <v/>
      </c>
      <c r="AK131" s="36">
        <f t="shared" si="42"/>
        <v>0</v>
      </c>
      <c r="AL131" s="21">
        <f t="shared" si="43"/>
        <v>0</v>
      </c>
      <c r="AM131" s="21">
        <f t="shared" si="44"/>
        <v>0</v>
      </c>
      <c r="AN131" s="21">
        <f t="shared" si="45"/>
        <v>0</v>
      </c>
      <c r="AO131" s="21">
        <f t="shared" si="46"/>
        <v>0</v>
      </c>
      <c r="AP131" s="21">
        <f t="shared" si="47"/>
        <v>0</v>
      </c>
      <c r="AQ131" s="21">
        <f t="shared" si="48"/>
        <v>0</v>
      </c>
      <c r="AR131" s="21">
        <f t="shared" si="49"/>
        <v>0</v>
      </c>
      <c r="AS131" s="21">
        <f t="shared" si="50"/>
        <v>0</v>
      </c>
      <c r="AT131" s="21">
        <f t="shared" si="51"/>
        <v>0</v>
      </c>
      <c r="AU131" s="21">
        <f t="shared" si="52"/>
        <v>0</v>
      </c>
      <c r="AV131" s="21">
        <f t="shared" si="53"/>
        <v>0</v>
      </c>
      <c r="AW131" s="21">
        <f t="shared" si="54"/>
        <v>0</v>
      </c>
      <c r="AX131" s="21">
        <f t="shared" si="55"/>
        <v>0</v>
      </c>
      <c r="AY131" s="21">
        <f t="shared" si="56"/>
        <v>0</v>
      </c>
      <c r="AZ131" s="21">
        <f t="shared" si="57"/>
        <v>0</v>
      </c>
      <c r="BA131" s="21">
        <f t="shared" si="58"/>
        <v>0</v>
      </c>
      <c r="BB131" s="21">
        <f t="shared" si="59"/>
        <v>0</v>
      </c>
      <c r="BC131" s="21">
        <f t="shared" si="60"/>
        <v>0</v>
      </c>
      <c r="BD131" s="21">
        <f t="shared" si="61"/>
        <v>0</v>
      </c>
      <c r="BE131" s="21">
        <f t="shared" si="62"/>
        <v>0</v>
      </c>
      <c r="BF131" s="21">
        <f t="shared" si="63"/>
        <v>0</v>
      </c>
      <c r="BG131" s="21">
        <f t="shared" si="64"/>
        <v>0</v>
      </c>
      <c r="BH131" s="21">
        <f t="shared" si="65"/>
        <v>0</v>
      </c>
    </row>
    <row r="132" spans="1:60" ht="63.95" customHeight="1">
      <c r="A132" s="245"/>
      <c r="B132" s="97"/>
      <c r="C132" s="98"/>
      <c r="D132" s="99"/>
      <c r="E132" s="100"/>
      <c r="F132" s="100"/>
      <c r="G132" s="100"/>
      <c r="H132" s="101"/>
      <c r="I132" s="102"/>
      <c r="J132" s="103"/>
      <c r="K132" s="103"/>
      <c r="L132" s="103"/>
      <c r="M132" s="103"/>
      <c r="N132" s="99"/>
      <c r="O132" s="99"/>
      <c r="P132" s="100"/>
      <c r="Q132" s="100"/>
      <c r="R132" s="104"/>
      <c r="S132" s="31" t="str">
        <f t="shared" si="66"/>
        <v/>
      </c>
      <c r="T132" s="105"/>
      <c r="U132" s="101"/>
      <c r="V132" s="107"/>
      <c r="W132" s="169"/>
      <c r="X132" s="170"/>
      <c r="Y132" s="68"/>
      <c r="Z132" s="190">
        <f t="shared" si="35"/>
        <v>1.0165720071704217E-3</v>
      </c>
      <c r="AA132" s="208" t="b">
        <f t="shared" si="36"/>
        <v>0</v>
      </c>
      <c r="AB132" s="20">
        <f t="shared" si="67"/>
        <v>0</v>
      </c>
      <c r="AC132" s="67" t="b">
        <f t="shared" si="68"/>
        <v>1</v>
      </c>
      <c r="AD132" s="200">
        <f t="shared" si="69"/>
        <v>1</v>
      </c>
      <c r="AE132" s="180">
        <f t="shared" si="37"/>
        <v>1</v>
      </c>
      <c r="AF132" s="180">
        <f t="shared" si="38"/>
        <v>0</v>
      </c>
      <c r="AG132" s="180">
        <f t="shared" si="39"/>
        <v>0</v>
      </c>
      <c r="AH132" s="180">
        <f t="shared" si="40"/>
        <v>0</v>
      </c>
      <c r="AI132" s="214" t="str">
        <f t="shared" si="41"/>
        <v/>
      </c>
      <c r="AK132" s="36">
        <f t="shared" si="42"/>
        <v>0</v>
      </c>
      <c r="AL132" s="21">
        <f t="shared" si="43"/>
        <v>0</v>
      </c>
      <c r="AM132" s="21">
        <f t="shared" si="44"/>
        <v>0</v>
      </c>
      <c r="AN132" s="21">
        <f t="shared" si="45"/>
        <v>0</v>
      </c>
      <c r="AO132" s="21">
        <f t="shared" si="46"/>
        <v>0</v>
      </c>
      <c r="AP132" s="21">
        <f t="shared" si="47"/>
        <v>0</v>
      </c>
      <c r="AQ132" s="21">
        <f t="shared" si="48"/>
        <v>0</v>
      </c>
      <c r="AR132" s="21">
        <f t="shared" si="49"/>
        <v>0</v>
      </c>
      <c r="AS132" s="21">
        <f t="shared" si="50"/>
        <v>0</v>
      </c>
      <c r="AT132" s="21">
        <f t="shared" si="51"/>
        <v>0</v>
      </c>
      <c r="AU132" s="21">
        <f t="shared" si="52"/>
        <v>0</v>
      </c>
      <c r="AV132" s="21">
        <f t="shared" si="53"/>
        <v>0</v>
      </c>
      <c r="AW132" s="21">
        <f t="shared" si="54"/>
        <v>0</v>
      </c>
      <c r="AX132" s="21">
        <f t="shared" si="55"/>
        <v>0</v>
      </c>
      <c r="AY132" s="21">
        <f t="shared" si="56"/>
        <v>0</v>
      </c>
      <c r="AZ132" s="21">
        <f t="shared" si="57"/>
        <v>0</v>
      </c>
      <c r="BA132" s="21">
        <f t="shared" si="58"/>
        <v>0</v>
      </c>
      <c r="BB132" s="21">
        <f t="shared" si="59"/>
        <v>0</v>
      </c>
      <c r="BC132" s="21">
        <f t="shared" si="60"/>
        <v>0</v>
      </c>
      <c r="BD132" s="21">
        <f t="shared" si="61"/>
        <v>0</v>
      </c>
      <c r="BE132" s="21">
        <f t="shared" si="62"/>
        <v>0</v>
      </c>
      <c r="BF132" s="21">
        <f t="shared" si="63"/>
        <v>0</v>
      </c>
      <c r="BG132" s="21">
        <f t="shared" si="64"/>
        <v>0</v>
      </c>
      <c r="BH132" s="21">
        <f t="shared" si="65"/>
        <v>0</v>
      </c>
    </row>
    <row r="133" spans="1:60" ht="63.95" customHeight="1">
      <c r="A133" s="245"/>
      <c r="B133" s="97"/>
      <c r="C133" s="98"/>
      <c r="D133" s="99"/>
      <c r="E133" s="100"/>
      <c r="F133" s="100"/>
      <c r="G133" s="100"/>
      <c r="H133" s="101"/>
      <c r="I133" s="102"/>
      <c r="J133" s="103"/>
      <c r="K133" s="103"/>
      <c r="L133" s="103"/>
      <c r="M133" s="103"/>
      <c r="N133" s="99"/>
      <c r="O133" s="99"/>
      <c r="P133" s="100"/>
      <c r="Q133" s="100"/>
      <c r="R133" s="104"/>
      <c r="S133" s="31" t="str">
        <f t="shared" si="66"/>
        <v/>
      </c>
      <c r="T133" s="105"/>
      <c r="U133" s="101"/>
      <c r="V133" s="107"/>
      <c r="W133" s="169"/>
      <c r="X133" s="170"/>
      <c r="Y133" s="68"/>
      <c r="Z133" s="190">
        <f t="shared" si="35"/>
        <v>1.0165720071704217E-3</v>
      </c>
      <c r="AA133" s="208" t="b">
        <f t="shared" si="36"/>
        <v>0</v>
      </c>
      <c r="AB133" s="20">
        <f t="shared" si="67"/>
        <v>0</v>
      </c>
      <c r="AC133" s="67" t="b">
        <f t="shared" si="68"/>
        <v>1</v>
      </c>
      <c r="AD133" s="200">
        <f t="shared" si="69"/>
        <v>1</v>
      </c>
      <c r="AE133" s="180">
        <f t="shared" si="37"/>
        <v>1</v>
      </c>
      <c r="AF133" s="180">
        <f t="shared" si="38"/>
        <v>0</v>
      </c>
      <c r="AG133" s="180">
        <f t="shared" si="39"/>
        <v>0</v>
      </c>
      <c r="AH133" s="180">
        <f t="shared" si="40"/>
        <v>0</v>
      </c>
      <c r="AI133" s="214" t="str">
        <f t="shared" si="41"/>
        <v/>
      </c>
      <c r="AK133" s="36">
        <f t="shared" si="42"/>
        <v>0</v>
      </c>
      <c r="AL133" s="21">
        <f t="shared" si="43"/>
        <v>0</v>
      </c>
      <c r="AM133" s="21">
        <f t="shared" si="44"/>
        <v>0</v>
      </c>
      <c r="AN133" s="21">
        <f t="shared" si="45"/>
        <v>0</v>
      </c>
      <c r="AO133" s="21">
        <f t="shared" si="46"/>
        <v>0</v>
      </c>
      <c r="AP133" s="21">
        <f t="shared" si="47"/>
        <v>0</v>
      </c>
      <c r="AQ133" s="21">
        <f t="shared" si="48"/>
        <v>0</v>
      </c>
      <c r="AR133" s="21">
        <f t="shared" si="49"/>
        <v>0</v>
      </c>
      <c r="AS133" s="21">
        <f t="shared" si="50"/>
        <v>0</v>
      </c>
      <c r="AT133" s="21">
        <f t="shared" si="51"/>
        <v>0</v>
      </c>
      <c r="AU133" s="21">
        <f t="shared" si="52"/>
        <v>0</v>
      </c>
      <c r="AV133" s="21">
        <f t="shared" si="53"/>
        <v>0</v>
      </c>
      <c r="AW133" s="21">
        <f t="shared" si="54"/>
        <v>0</v>
      </c>
      <c r="AX133" s="21">
        <f t="shared" si="55"/>
        <v>0</v>
      </c>
      <c r="AY133" s="21">
        <f t="shared" si="56"/>
        <v>0</v>
      </c>
      <c r="AZ133" s="21">
        <f t="shared" si="57"/>
        <v>0</v>
      </c>
      <c r="BA133" s="21">
        <f t="shared" si="58"/>
        <v>0</v>
      </c>
      <c r="BB133" s="21">
        <f t="shared" si="59"/>
        <v>0</v>
      </c>
      <c r="BC133" s="21">
        <f t="shared" si="60"/>
        <v>0</v>
      </c>
      <c r="BD133" s="21">
        <f t="shared" si="61"/>
        <v>0</v>
      </c>
      <c r="BE133" s="21">
        <f t="shared" si="62"/>
        <v>0</v>
      </c>
      <c r="BF133" s="21">
        <f t="shared" si="63"/>
        <v>0</v>
      </c>
      <c r="BG133" s="21">
        <f t="shared" si="64"/>
        <v>0</v>
      </c>
      <c r="BH133" s="21">
        <f t="shared" si="65"/>
        <v>0</v>
      </c>
    </row>
    <row r="134" spans="1:60" ht="63.95" customHeight="1">
      <c r="A134" s="245"/>
      <c r="B134" s="97"/>
      <c r="C134" s="98"/>
      <c r="D134" s="99"/>
      <c r="E134" s="100"/>
      <c r="F134" s="100"/>
      <c r="G134" s="100"/>
      <c r="H134" s="101"/>
      <c r="I134" s="102"/>
      <c r="J134" s="103"/>
      <c r="K134" s="103"/>
      <c r="L134" s="103"/>
      <c r="M134" s="103"/>
      <c r="N134" s="99"/>
      <c r="O134" s="99"/>
      <c r="P134" s="100"/>
      <c r="Q134" s="100"/>
      <c r="R134" s="104"/>
      <c r="S134" s="31" t="str">
        <f t="shared" si="66"/>
        <v/>
      </c>
      <c r="T134" s="105"/>
      <c r="U134" s="101"/>
      <c r="V134" s="107"/>
      <c r="W134" s="169"/>
      <c r="X134" s="170"/>
      <c r="Y134" s="68"/>
      <c r="Z134" s="190">
        <f t="shared" si="35"/>
        <v>1.0165720071704217E-3</v>
      </c>
      <c r="AA134" s="208" t="b">
        <f t="shared" si="36"/>
        <v>0</v>
      </c>
      <c r="AB134" s="20">
        <f t="shared" si="67"/>
        <v>0</v>
      </c>
      <c r="AC134" s="67" t="b">
        <f t="shared" si="68"/>
        <v>1</v>
      </c>
      <c r="AD134" s="200">
        <f t="shared" si="69"/>
        <v>1</v>
      </c>
      <c r="AE134" s="180">
        <f t="shared" si="37"/>
        <v>1</v>
      </c>
      <c r="AF134" s="180">
        <f t="shared" si="38"/>
        <v>0</v>
      </c>
      <c r="AG134" s="180">
        <f t="shared" si="39"/>
        <v>0</v>
      </c>
      <c r="AH134" s="180">
        <f t="shared" si="40"/>
        <v>0</v>
      </c>
      <c r="AI134" s="214" t="str">
        <f t="shared" si="41"/>
        <v/>
      </c>
      <c r="AK134" s="36">
        <f t="shared" si="42"/>
        <v>0</v>
      </c>
      <c r="AL134" s="21">
        <f t="shared" si="43"/>
        <v>0</v>
      </c>
      <c r="AM134" s="21">
        <f t="shared" si="44"/>
        <v>0</v>
      </c>
      <c r="AN134" s="21">
        <f t="shared" si="45"/>
        <v>0</v>
      </c>
      <c r="AO134" s="21">
        <f t="shared" si="46"/>
        <v>0</v>
      </c>
      <c r="AP134" s="21">
        <f t="shared" si="47"/>
        <v>0</v>
      </c>
      <c r="AQ134" s="21">
        <f t="shared" si="48"/>
        <v>0</v>
      </c>
      <c r="AR134" s="21">
        <f t="shared" si="49"/>
        <v>0</v>
      </c>
      <c r="AS134" s="21">
        <f t="shared" si="50"/>
        <v>0</v>
      </c>
      <c r="AT134" s="21">
        <f t="shared" si="51"/>
        <v>0</v>
      </c>
      <c r="AU134" s="21">
        <f t="shared" si="52"/>
        <v>0</v>
      </c>
      <c r="AV134" s="21">
        <f t="shared" si="53"/>
        <v>0</v>
      </c>
      <c r="AW134" s="21">
        <f t="shared" si="54"/>
        <v>0</v>
      </c>
      <c r="AX134" s="21">
        <f t="shared" si="55"/>
        <v>0</v>
      </c>
      <c r="AY134" s="21">
        <f t="shared" si="56"/>
        <v>0</v>
      </c>
      <c r="AZ134" s="21">
        <f t="shared" si="57"/>
        <v>0</v>
      </c>
      <c r="BA134" s="21">
        <f t="shared" si="58"/>
        <v>0</v>
      </c>
      <c r="BB134" s="21">
        <f t="shared" si="59"/>
        <v>0</v>
      </c>
      <c r="BC134" s="21">
        <f t="shared" si="60"/>
        <v>0</v>
      </c>
      <c r="BD134" s="21">
        <f t="shared" si="61"/>
        <v>0</v>
      </c>
      <c r="BE134" s="21">
        <f t="shared" si="62"/>
        <v>0</v>
      </c>
      <c r="BF134" s="21">
        <f t="shared" si="63"/>
        <v>0</v>
      </c>
      <c r="BG134" s="21">
        <f t="shared" si="64"/>
        <v>0</v>
      </c>
      <c r="BH134" s="21">
        <f t="shared" si="65"/>
        <v>0</v>
      </c>
    </row>
    <row r="135" spans="1:60" ht="63.95" customHeight="1">
      <c r="A135" s="245"/>
      <c r="B135" s="97"/>
      <c r="C135" s="98"/>
      <c r="D135" s="99"/>
      <c r="E135" s="100"/>
      <c r="F135" s="100"/>
      <c r="G135" s="100"/>
      <c r="H135" s="101"/>
      <c r="I135" s="102"/>
      <c r="J135" s="103"/>
      <c r="K135" s="103"/>
      <c r="L135" s="103"/>
      <c r="M135" s="103"/>
      <c r="N135" s="99"/>
      <c r="O135" s="99"/>
      <c r="P135" s="100"/>
      <c r="Q135" s="100"/>
      <c r="R135" s="104"/>
      <c r="S135" s="31" t="str">
        <f t="shared" si="66"/>
        <v/>
      </c>
      <c r="T135" s="105"/>
      <c r="U135" s="101"/>
      <c r="V135" s="107"/>
      <c r="W135" s="169"/>
      <c r="X135" s="170"/>
      <c r="Y135" s="68"/>
      <c r="Z135" s="190">
        <f t="shared" si="35"/>
        <v>1.0165720071704217E-3</v>
      </c>
      <c r="AA135" s="208" t="b">
        <f t="shared" si="36"/>
        <v>0</v>
      </c>
      <c r="AB135" s="20">
        <f t="shared" si="67"/>
        <v>0</v>
      </c>
      <c r="AC135" s="67" t="b">
        <f t="shared" si="68"/>
        <v>1</v>
      </c>
      <c r="AD135" s="200">
        <f t="shared" si="69"/>
        <v>1</v>
      </c>
      <c r="AE135" s="180">
        <f t="shared" si="37"/>
        <v>1</v>
      </c>
      <c r="AF135" s="180">
        <f t="shared" si="38"/>
        <v>0</v>
      </c>
      <c r="AG135" s="180">
        <f t="shared" si="39"/>
        <v>0</v>
      </c>
      <c r="AH135" s="180">
        <f t="shared" si="40"/>
        <v>0</v>
      </c>
      <c r="AI135" s="214" t="str">
        <f t="shared" si="41"/>
        <v/>
      </c>
      <c r="AK135" s="36">
        <f t="shared" si="42"/>
        <v>0</v>
      </c>
      <c r="AL135" s="21">
        <f t="shared" si="43"/>
        <v>0</v>
      </c>
      <c r="AM135" s="21">
        <f t="shared" si="44"/>
        <v>0</v>
      </c>
      <c r="AN135" s="21">
        <f t="shared" si="45"/>
        <v>0</v>
      </c>
      <c r="AO135" s="21">
        <f t="shared" si="46"/>
        <v>0</v>
      </c>
      <c r="AP135" s="21">
        <f t="shared" si="47"/>
        <v>0</v>
      </c>
      <c r="AQ135" s="21">
        <f t="shared" si="48"/>
        <v>0</v>
      </c>
      <c r="AR135" s="21">
        <f t="shared" si="49"/>
        <v>0</v>
      </c>
      <c r="AS135" s="21">
        <f t="shared" si="50"/>
        <v>0</v>
      </c>
      <c r="AT135" s="21">
        <f t="shared" si="51"/>
        <v>0</v>
      </c>
      <c r="AU135" s="21">
        <f t="shared" si="52"/>
        <v>0</v>
      </c>
      <c r="AV135" s="21">
        <f t="shared" si="53"/>
        <v>0</v>
      </c>
      <c r="AW135" s="21">
        <f t="shared" si="54"/>
        <v>0</v>
      </c>
      <c r="AX135" s="21">
        <f t="shared" si="55"/>
        <v>0</v>
      </c>
      <c r="AY135" s="21">
        <f t="shared" si="56"/>
        <v>0</v>
      </c>
      <c r="AZ135" s="21">
        <f t="shared" si="57"/>
        <v>0</v>
      </c>
      <c r="BA135" s="21">
        <f t="shared" si="58"/>
        <v>0</v>
      </c>
      <c r="BB135" s="21">
        <f t="shared" si="59"/>
        <v>0</v>
      </c>
      <c r="BC135" s="21">
        <f t="shared" si="60"/>
        <v>0</v>
      </c>
      <c r="BD135" s="21">
        <f t="shared" si="61"/>
        <v>0</v>
      </c>
      <c r="BE135" s="21">
        <f t="shared" si="62"/>
        <v>0</v>
      </c>
      <c r="BF135" s="21">
        <f t="shared" si="63"/>
        <v>0</v>
      </c>
      <c r="BG135" s="21">
        <f t="shared" si="64"/>
        <v>0</v>
      </c>
      <c r="BH135" s="21">
        <f t="shared" si="65"/>
        <v>0</v>
      </c>
    </row>
    <row r="136" spans="1:60" ht="63.95" customHeight="1">
      <c r="A136" s="245"/>
      <c r="B136" s="97"/>
      <c r="C136" s="98"/>
      <c r="D136" s="99"/>
      <c r="E136" s="100"/>
      <c r="F136" s="100"/>
      <c r="G136" s="100"/>
      <c r="H136" s="101"/>
      <c r="I136" s="102"/>
      <c r="J136" s="103"/>
      <c r="K136" s="103"/>
      <c r="L136" s="103"/>
      <c r="M136" s="103"/>
      <c r="N136" s="99"/>
      <c r="O136" s="99"/>
      <c r="P136" s="100"/>
      <c r="Q136" s="100"/>
      <c r="R136" s="104"/>
      <c r="S136" s="31" t="str">
        <f t="shared" si="66"/>
        <v/>
      </c>
      <c r="T136" s="105"/>
      <c r="U136" s="101"/>
      <c r="V136" s="107"/>
      <c r="W136" s="169"/>
      <c r="X136" s="170"/>
      <c r="Y136" s="68"/>
      <c r="Z136" s="190">
        <f t="shared" si="35"/>
        <v>1.0165720071704217E-3</v>
      </c>
      <c r="AA136" s="208" t="b">
        <f t="shared" si="36"/>
        <v>0</v>
      </c>
      <c r="AB136" s="20">
        <f t="shared" si="67"/>
        <v>0</v>
      </c>
      <c r="AC136" s="67" t="b">
        <f t="shared" si="68"/>
        <v>1</v>
      </c>
      <c r="AD136" s="200">
        <f t="shared" si="69"/>
        <v>1</v>
      </c>
      <c r="AE136" s="180">
        <f t="shared" si="37"/>
        <v>1</v>
      </c>
      <c r="AF136" s="180">
        <f t="shared" si="38"/>
        <v>0</v>
      </c>
      <c r="AG136" s="180">
        <f t="shared" si="39"/>
        <v>0</v>
      </c>
      <c r="AH136" s="180">
        <f t="shared" si="40"/>
        <v>0</v>
      </c>
      <c r="AI136" s="214" t="str">
        <f t="shared" si="41"/>
        <v/>
      </c>
      <c r="AK136" s="36">
        <f t="shared" si="42"/>
        <v>0</v>
      </c>
      <c r="AL136" s="21">
        <f t="shared" si="43"/>
        <v>0</v>
      </c>
      <c r="AM136" s="21">
        <f t="shared" si="44"/>
        <v>0</v>
      </c>
      <c r="AN136" s="21">
        <f t="shared" si="45"/>
        <v>0</v>
      </c>
      <c r="AO136" s="21">
        <f t="shared" si="46"/>
        <v>0</v>
      </c>
      <c r="AP136" s="21">
        <f t="shared" si="47"/>
        <v>0</v>
      </c>
      <c r="AQ136" s="21">
        <f t="shared" si="48"/>
        <v>0</v>
      </c>
      <c r="AR136" s="21">
        <f t="shared" si="49"/>
        <v>0</v>
      </c>
      <c r="AS136" s="21">
        <f t="shared" si="50"/>
        <v>0</v>
      </c>
      <c r="AT136" s="21">
        <f t="shared" si="51"/>
        <v>0</v>
      </c>
      <c r="AU136" s="21">
        <f t="shared" si="52"/>
        <v>0</v>
      </c>
      <c r="AV136" s="21">
        <f t="shared" si="53"/>
        <v>0</v>
      </c>
      <c r="AW136" s="21">
        <f t="shared" si="54"/>
        <v>0</v>
      </c>
      <c r="AX136" s="21">
        <f t="shared" si="55"/>
        <v>0</v>
      </c>
      <c r="AY136" s="21">
        <f t="shared" si="56"/>
        <v>0</v>
      </c>
      <c r="AZ136" s="21">
        <f t="shared" si="57"/>
        <v>0</v>
      </c>
      <c r="BA136" s="21">
        <f t="shared" si="58"/>
        <v>0</v>
      </c>
      <c r="BB136" s="21">
        <f t="shared" si="59"/>
        <v>0</v>
      </c>
      <c r="BC136" s="21">
        <f t="shared" si="60"/>
        <v>0</v>
      </c>
      <c r="BD136" s="21">
        <f t="shared" si="61"/>
        <v>0</v>
      </c>
      <c r="BE136" s="21">
        <f t="shared" si="62"/>
        <v>0</v>
      </c>
      <c r="BF136" s="21">
        <f t="shared" si="63"/>
        <v>0</v>
      </c>
      <c r="BG136" s="21">
        <f t="shared" si="64"/>
        <v>0</v>
      </c>
      <c r="BH136" s="21">
        <f t="shared" si="65"/>
        <v>0</v>
      </c>
    </row>
    <row r="137" spans="1:60" ht="63.95" customHeight="1">
      <c r="A137" s="245"/>
      <c r="B137" s="97"/>
      <c r="C137" s="98"/>
      <c r="D137" s="99"/>
      <c r="E137" s="100"/>
      <c r="F137" s="100"/>
      <c r="G137" s="100"/>
      <c r="H137" s="101"/>
      <c r="I137" s="102"/>
      <c r="J137" s="103"/>
      <c r="K137" s="103"/>
      <c r="L137" s="103"/>
      <c r="M137" s="103"/>
      <c r="N137" s="99"/>
      <c r="O137" s="99"/>
      <c r="P137" s="100"/>
      <c r="Q137" s="100"/>
      <c r="R137" s="104"/>
      <c r="S137" s="31" t="str">
        <f t="shared" si="66"/>
        <v/>
      </c>
      <c r="T137" s="105"/>
      <c r="U137" s="101"/>
      <c r="V137" s="107"/>
      <c r="W137" s="169"/>
      <c r="X137" s="170"/>
      <c r="Y137" s="68"/>
      <c r="Z137" s="190">
        <f t="shared" si="35"/>
        <v>1.0165720071704217E-3</v>
      </c>
      <c r="AA137" s="208" t="b">
        <f t="shared" si="36"/>
        <v>0</v>
      </c>
      <c r="AB137" s="20">
        <f t="shared" si="67"/>
        <v>0</v>
      </c>
      <c r="AC137" s="67" t="b">
        <f t="shared" si="68"/>
        <v>1</v>
      </c>
      <c r="AD137" s="200">
        <f t="shared" si="69"/>
        <v>1</v>
      </c>
      <c r="AE137" s="180">
        <f t="shared" si="37"/>
        <v>1</v>
      </c>
      <c r="AF137" s="180">
        <f t="shared" si="38"/>
        <v>0</v>
      </c>
      <c r="AG137" s="180">
        <f t="shared" si="39"/>
        <v>0</v>
      </c>
      <c r="AH137" s="180">
        <f t="shared" si="40"/>
        <v>0</v>
      </c>
      <c r="AI137" s="214" t="str">
        <f t="shared" si="41"/>
        <v/>
      </c>
      <c r="AK137" s="36">
        <f t="shared" si="42"/>
        <v>0</v>
      </c>
      <c r="AL137" s="21">
        <f t="shared" si="43"/>
        <v>0</v>
      </c>
      <c r="AM137" s="21">
        <f t="shared" si="44"/>
        <v>0</v>
      </c>
      <c r="AN137" s="21">
        <f t="shared" si="45"/>
        <v>0</v>
      </c>
      <c r="AO137" s="21">
        <f t="shared" si="46"/>
        <v>0</v>
      </c>
      <c r="AP137" s="21">
        <f t="shared" si="47"/>
        <v>0</v>
      </c>
      <c r="AQ137" s="21">
        <f t="shared" si="48"/>
        <v>0</v>
      </c>
      <c r="AR137" s="21">
        <f t="shared" si="49"/>
        <v>0</v>
      </c>
      <c r="AS137" s="21">
        <f t="shared" si="50"/>
        <v>0</v>
      </c>
      <c r="AT137" s="21">
        <f t="shared" si="51"/>
        <v>0</v>
      </c>
      <c r="AU137" s="21">
        <f t="shared" si="52"/>
        <v>0</v>
      </c>
      <c r="AV137" s="21">
        <f t="shared" si="53"/>
        <v>0</v>
      </c>
      <c r="AW137" s="21">
        <f t="shared" si="54"/>
        <v>0</v>
      </c>
      <c r="AX137" s="21">
        <f t="shared" si="55"/>
        <v>0</v>
      </c>
      <c r="AY137" s="21">
        <f t="shared" si="56"/>
        <v>0</v>
      </c>
      <c r="AZ137" s="21">
        <f t="shared" si="57"/>
        <v>0</v>
      </c>
      <c r="BA137" s="21">
        <f t="shared" si="58"/>
        <v>0</v>
      </c>
      <c r="BB137" s="21">
        <f t="shared" si="59"/>
        <v>0</v>
      </c>
      <c r="BC137" s="21">
        <f t="shared" si="60"/>
        <v>0</v>
      </c>
      <c r="BD137" s="21">
        <f t="shared" si="61"/>
        <v>0</v>
      </c>
      <c r="BE137" s="21">
        <f t="shared" si="62"/>
        <v>0</v>
      </c>
      <c r="BF137" s="21">
        <f t="shared" si="63"/>
        <v>0</v>
      </c>
      <c r="BG137" s="21">
        <f t="shared" si="64"/>
        <v>0</v>
      </c>
      <c r="BH137" s="21">
        <f t="shared" si="65"/>
        <v>0</v>
      </c>
    </row>
    <row r="138" spans="1:60" ht="63.95" customHeight="1">
      <c r="A138" s="245"/>
      <c r="B138" s="97"/>
      <c r="C138" s="98"/>
      <c r="D138" s="99"/>
      <c r="E138" s="100"/>
      <c r="F138" s="100"/>
      <c r="G138" s="100"/>
      <c r="H138" s="101"/>
      <c r="I138" s="102"/>
      <c r="J138" s="103"/>
      <c r="K138" s="103"/>
      <c r="L138" s="103"/>
      <c r="M138" s="103"/>
      <c r="N138" s="99"/>
      <c r="O138" s="99"/>
      <c r="P138" s="100"/>
      <c r="Q138" s="100"/>
      <c r="R138" s="104"/>
      <c r="S138" s="31" t="str">
        <f t="shared" si="66"/>
        <v/>
      </c>
      <c r="T138" s="105"/>
      <c r="U138" s="101"/>
      <c r="V138" s="107"/>
      <c r="W138" s="169"/>
      <c r="X138" s="170"/>
      <c r="Y138" s="68"/>
      <c r="Z138" s="190">
        <f t="shared" si="35"/>
        <v>1.0165720071704217E-3</v>
      </c>
      <c r="AA138" s="208" t="b">
        <f t="shared" si="36"/>
        <v>0</v>
      </c>
      <c r="AB138" s="20">
        <f t="shared" si="67"/>
        <v>0</v>
      </c>
      <c r="AC138" s="67" t="b">
        <f t="shared" si="68"/>
        <v>1</v>
      </c>
      <c r="AD138" s="200">
        <f t="shared" si="69"/>
        <v>1</v>
      </c>
      <c r="AE138" s="180">
        <f t="shared" si="37"/>
        <v>1</v>
      </c>
      <c r="AF138" s="180">
        <f t="shared" si="38"/>
        <v>0</v>
      </c>
      <c r="AG138" s="180">
        <f t="shared" si="39"/>
        <v>0</v>
      </c>
      <c r="AH138" s="180">
        <f t="shared" si="40"/>
        <v>0</v>
      </c>
      <c r="AI138" s="214" t="str">
        <f t="shared" si="41"/>
        <v/>
      </c>
      <c r="AK138" s="36">
        <f t="shared" si="42"/>
        <v>0</v>
      </c>
      <c r="AL138" s="21">
        <f t="shared" si="43"/>
        <v>0</v>
      </c>
      <c r="AM138" s="21">
        <f t="shared" si="44"/>
        <v>0</v>
      </c>
      <c r="AN138" s="21">
        <f t="shared" si="45"/>
        <v>0</v>
      </c>
      <c r="AO138" s="21">
        <f t="shared" si="46"/>
        <v>0</v>
      </c>
      <c r="AP138" s="21">
        <f t="shared" si="47"/>
        <v>0</v>
      </c>
      <c r="AQ138" s="21">
        <f t="shared" si="48"/>
        <v>0</v>
      </c>
      <c r="AR138" s="21">
        <f t="shared" si="49"/>
        <v>0</v>
      </c>
      <c r="AS138" s="21">
        <f t="shared" si="50"/>
        <v>0</v>
      </c>
      <c r="AT138" s="21">
        <f t="shared" si="51"/>
        <v>0</v>
      </c>
      <c r="AU138" s="21">
        <f t="shared" si="52"/>
        <v>0</v>
      </c>
      <c r="AV138" s="21">
        <f t="shared" si="53"/>
        <v>0</v>
      </c>
      <c r="AW138" s="21">
        <f t="shared" si="54"/>
        <v>0</v>
      </c>
      <c r="AX138" s="21">
        <f t="shared" si="55"/>
        <v>0</v>
      </c>
      <c r="AY138" s="21">
        <f t="shared" si="56"/>
        <v>0</v>
      </c>
      <c r="AZ138" s="21">
        <f t="shared" si="57"/>
        <v>0</v>
      </c>
      <c r="BA138" s="21">
        <f t="shared" si="58"/>
        <v>0</v>
      </c>
      <c r="BB138" s="21">
        <f t="shared" si="59"/>
        <v>0</v>
      </c>
      <c r="BC138" s="21">
        <f t="shared" si="60"/>
        <v>0</v>
      </c>
      <c r="BD138" s="21">
        <f t="shared" si="61"/>
        <v>0</v>
      </c>
      <c r="BE138" s="21">
        <f t="shared" si="62"/>
        <v>0</v>
      </c>
      <c r="BF138" s="21">
        <f t="shared" si="63"/>
        <v>0</v>
      </c>
      <c r="BG138" s="21">
        <f t="shared" si="64"/>
        <v>0</v>
      </c>
      <c r="BH138" s="21">
        <f t="shared" si="65"/>
        <v>0</v>
      </c>
    </row>
    <row r="139" spans="1:60" ht="63.95" customHeight="1">
      <c r="A139" s="245"/>
      <c r="B139" s="97"/>
      <c r="C139" s="98"/>
      <c r="D139" s="99"/>
      <c r="E139" s="100"/>
      <c r="F139" s="100"/>
      <c r="G139" s="100"/>
      <c r="H139" s="101"/>
      <c r="I139" s="102"/>
      <c r="J139" s="103"/>
      <c r="K139" s="103"/>
      <c r="L139" s="103"/>
      <c r="M139" s="103"/>
      <c r="N139" s="99"/>
      <c r="O139" s="99"/>
      <c r="P139" s="100"/>
      <c r="Q139" s="100"/>
      <c r="R139" s="104"/>
      <c r="S139" s="31" t="str">
        <f t="shared" si="66"/>
        <v/>
      </c>
      <c r="T139" s="105"/>
      <c r="U139" s="101"/>
      <c r="V139" s="107"/>
      <c r="W139" s="169"/>
      <c r="X139" s="170"/>
      <c r="Y139" s="68"/>
      <c r="Z139" s="190">
        <f t="shared" ref="Z139:Z202" si="70">(1/(1+1/EXP(-6.890302+0.02864*C139+1.031436*AK139+0.778425*AL139+0.360346*AN139+0.60263*AM139+0.753107*AO139+0.545244*AP139+0.384306*AR139-0.187684*AS139+1.813184*AQ139+0.767287*AT139+2.269855*AU139-1.12373*AV139+0.15005*AW139-1.208723*BH139-1.205755*AY139+1.265984*AX139+2.604289*AZ139+2.423725*BA139+0.541135*BB139+2.25148*BC139+1.903119*BD139+1.169436*BE139+2.307466*BF139+2.193053*BG139)))</f>
        <v>1.0165720071704217E-3</v>
      </c>
      <c r="AA139" s="208" t="b">
        <f t="shared" ref="AA139:AA202" si="71">AND(C139&lt;&gt;"", D139&lt;&gt;"",E139&lt;&gt;"",F139&lt;&gt;"",G139&lt;&gt;"",H139&lt;&gt;"",I139&lt;&gt;"",J139&lt;&gt;"",K139&lt;&gt;"",L139&lt;&gt;"",M139&lt;&gt;"",N139&lt;&gt;"",O139&lt;&gt;"",P139&lt;&gt;"",Q139&lt;&gt;"",R139&lt;&gt;"")</f>
        <v>0</v>
      </c>
      <c r="AB139" s="20">
        <f t="shared" si="67"/>
        <v>0</v>
      </c>
      <c r="AC139" s="67" t="b">
        <f t="shared" si="68"/>
        <v>1</v>
      </c>
      <c r="AD139" s="200">
        <f t="shared" si="69"/>
        <v>1</v>
      </c>
      <c r="AE139" s="180">
        <f t="shared" ref="AE139:AE202" si="72">IF(AND(B139="", AD139=1), 1, 0)</f>
        <v>1</v>
      </c>
      <c r="AF139" s="180">
        <f t="shared" ref="AF139:AF202" si="73">IF(AND(B139="", AB139=1), 1, 0)</f>
        <v>0</v>
      </c>
      <c r="AG139" s="180">
        <f t="shared" ref="AG139:AG202" si="74">IF(AND(B139="", AD139=0), 1, 0)</f>
        <v>0</v>
      </c>
      <c r="AH139" s="180">
        <f t="shared" ref="AH139:AH202" si="75">IF(AND(B139&lt;&gt;"", AB139=0), 1, 0)</f>
        <v>0</v>
      </c>
      <c r="AI139" s="214" t="str">
        <f t="shared" ref="AI139:AI202" si="76">IF(AE139=1, "", IF(AF139=1, AF$7, IF(AG139=1, AG$7,IF(AH139=1, AH$7,IF(Z139&lt;0.071,AI$2,IF(Z139&gt;=0.071,AI$3,"Whoops!"))))))</f>
        <v/>
      </c>
      <c r="AK139" s="36">
        <f t="shared" ref="AK139:AK202" si="77">IF(D139="male", 1, 0)</f>
        <v>0</v>
      </c>
      <c r="AL139" s="21">
        <f t="shared" ref="AL139:AL202" si="78">IF(G139="yes", 1, 0)</f>
        <v>0</v>
      </c>
      <c r="AM139" s="21">
        <f t="shared" ref="AM139:AM202" si="79">IF(E139=E$3, 1, 0)</f>
        <v>0</v>
      </c>
      <c r="AN139" s="21">
        <f t="shared" ref="AN139:AN202" si="80">IF(E139=E$4, 1, 0)</f>
        <v>0</v>
      </c>
      <c r="AO139" s="21">
        <f t="shared" ref="AO139:AO202" si="81">IF(F139=F$3, 1, 0)</f>
        <v>0</v>
      </c>
      <c r="AP139" s="21">
        <f t="shared" ref="AP139:AP202" si="82">IF(F139=F$4, 1, 0)</f>
        <v>0</v>
      </c>
      <c r="AQ139" s="21">
        <f t="shared" ref="AQ139:AQ202" si="83">IF(H139=H$3, 1, 0)</f>
        <v>0</v>
      </c>
      <c r="AR139" s="21">
        <f t="shared" ref="AR139:AR202" si="84">IF(H139=H$5, 1, 0)</f>
        <v>0</v>
      </c>
      <c r="AS139" s="21">
        <f t="shared" ref="AS139:AS202" si="85">IF(H139=H$4, 1, 0)</f>
        <v>0</v>
      </c>
      <c r="AT139" s="21">
        <f t="shared" ref="AT139:AT202" si="86">IF(K139=K$3, 1, 0)</f>
        <v>0</v>
      </c>
      <c r="AU139" s="21">
        <f t="shared" ref="AU139:AU202" si="87">IF(K139=K$4,1, 0)</f>
        <v>0</v>
      </c>
      <c r="AV139" s="21">
        <f t="shared" ref="AV139:AV202" si="88">IF(K139=K$5,1, 0)</f>
        <v>0</v>
      </c>
      <c r="AW139" s="21">
        <f t="shared" ref="AW139:AW202" si="89">IF(K139=K$6, 1, 0)</f>
        <v>0</v>
      </c>
      <c r="AX139" s="21">
        <f t="shared" ref="AX139:AX202" si="90">IF(M139=M$3,1, 0)</f>
        <v>0</v>
      </c>
      <c r="AY139" s="21">
        <f t="shared" ref="AY139:AY202" si="91">IF(M139=M$4,1,0)</f>
        <v>0</v>
      </c>
      <c r="AZ139" s="21">
        <f t="shared" ref="AZ139:AZ202" si="92">IF(L139="yes",1, 0)</f>
        <v>0</v>
      </c>
      <c r="BA139" s="21">
        <f t="shared" ref="BA139:BA202" si="93">IF(Q139=Q$3,1,0)</f>
        <v>0</v>
      </c>
      <c r="BB139" s="21">
        <f t="shared" ref="BB139:BB202" si="94">IF(Q139=Q$4, 1,0)</f>
        <v>0</v>
      </c>
      <c r="BC139" s="21">
        <f t="shared" ref="BC139:BC202" si="95">IF(N139="yes", 1, 0)</f>
        <v>0</v>
      </c>
      <c r="BD139" s="21">
        <f t="shared" ref="BD139:BD202" si="96">IF(O139="yes",1,0)</f>
        <v>0</v>
      </c>
      <c r="BE139" s="21">
        <f t="shared" ref="BE139:BE202" si="97">IF(P139="yes", 1, 0)</f>
        <v>0</v>
      </c>
      <c r="BF139" s="21">
        <f t="shared" ref="BF139:BF202" si="98">IF(I139="yes", 1, 0)</f>
        <v>0</v>
      </c>
      <c r="BG139" s="21">
        <f t="shared" ref="BG139:BG202" si="99">IF(R139="yes", 1, 0)</f>
        <v>0</v>
      </c>
      <c r="BH139" s="21">
        <f t="shared" ref="BH139:BH202" si="100">IF(J139="yes", 1, 0)</f>
        <v>0</v>
      </c>
    </row>
    <row r="140" spans="1:60" ht="63.95" customHeight="1">
      <c r="A140" s="245"/>
      <c r="B140" s="97"/>
      <c r="C140" s="98"/>
      <c r="D140" s="99"/>
      <c r="E140" s="100"/>
      <c r="F140" s="100"/>
      <c r="G140" s="100"/>
      <c r="H140" s="101"/>
      <c r="I140" s="102"/>
      <c r="J140" s="103"/>
      <c r="K140" s="103"/>
      <c r="L140" s="103"/>
      <c r="M140" s="103"/>
      <c r="N140" s="99"/>
      <c r="O140" s="99"/>
      <c r="P140" s="100"/>
      <c r="Q140" s="100"/>
      <c r="R140" s="104"/>
      <c r="S140" s="31" t="str">
        <f t="shared" ref="S140:S203" si="101">AI140</f>
        <v/>
      </c>
      <c r="T140" s="105"/>
      <c r="U140" s="101"/>
      <c r="V140" s="107"/>
      <c r="W140" s="169"/>
      <c r="X140" s="170"/>
      <c r="Y140" s="68"/>
      <c r="Z140" s="190">
        <f t="shared" si="70"/>
        <v>1.0165720071704217E-3</v>
      </c>
      <c r="AA140" s="208" t="b">
        <f t="shared" si="71"/>
        <v>0</v>
      </c>
      <c r="AB140" s="20">
        <f t="shared" ref="AB140:AB203" si="102">IF(AA140=TRUE, 1, 0)</f>
        <v>0</v>
      </c>
      <c r="AC140" s="67" t="b">
        <f t="shared" ref="AC140:AC203" si="103">AND(C140="", D140="",E140="",F140="",G140="",H140="",I140="",J140="",K140="",L140="",M140="",N140="",O140="",P140="",Q140="",R140="")</f>
        <v>1</v>
      </c>
      <c r="AD140" s="200">
        <f t="shared" ref="AD140:AD203" si="104">IF(AC140=TRUE, 1, 0)</f>
        <v>1</v>
      </c>
      <c r="AE140" s="180">
        <f t="shared" si="72"/>
        <v>1</v>
      </c>
      <c r="AF140" s="180">
        <f t="shared" si="73"/>
        <v>0</v>
      </c>
      <c r="AG140" s="180">
        <f t="shared" si="74"/>
        <v>0</v>
      </c>
      <c r="AH140" s="180">
        <f t="shared" si="75"/>
        <v>0</v>
      </c>
      <c r="AI140" s="214" t="str">
        <f t="shared" si="76"/>
        <v/>
      </c>
      <c r="AK140" s="36">
        <f t="shared" si="77"/>
        <v>0</v>
      </c>
      <c r="AL140" s="21">
        <f t="shared" si="78"/>
        <v>0</v>
      </c>
      <c r="AM140" s="21">
        <f t="shared" si="79"/>
        <v>0</v>
      </c>
      <c r="AN140" s="21">
        <f t="shared" si="80"/>
        <v>0</v>
      </c>
      <c r="AO140" s="21">
        <f t="shared" si="81"/>
        <v>0</v>
      </c>
      <c r="AP140" s="21">
        <f t="shared" si="82"/>
        <v>0</v>
      </c>
      <c r="AQ140" s="21">
        <f t="shared" si="83"/>
        <v>0</v>
      </c>
      <c r="AR140" s="21">
        <f t="shared" si="84"/>
        <v>0</v>
      </c>
      <c r="AS140" s="21">
        <f t="shared" si="85"/>
        <v>0</v>
      </c>
      <c r="AT140" s="21">
        <f t="shared" si="86"/>
        <v>0</v>
      </c>
      <c r="AU140" s="21">
        <f t="shared" si="87"/>
        <v>0</v>
      </c>
      <c r="AV140" s="21">
        <f t="shared" si="88"/>
        <v>0</v>
      </c>
      <c r="AW140" s="21">
        <f t="shared" si="89"/>
        <v>0</v>
      </c>
      <c r="AX140" s="21">
        <f t="shared" si="90"/>
        <v>0</v>
      </c>
      <c r="AY140" s="21">
        <f t="shared" si="91"/>
        <v>0</v>
      </c>
      <c r="AZ140" s="21">
        <f t="shared" si="92"/>
        <v>0</v>
      </c>
      <c r="BA140" s="21">
        <f t="shared" si="93"/>
        <v>0</v>
      </c>
      <c r="BB140" s="21">
        <f t="shared" si="94"/>
        <v>0</v>
      </c>
      <c r="BC140" s="21">
        <f t="shared" si="95"/>
        <v>0</v>
      </c>
      <c r="BD140" s="21">
        <f t="shared" si="96"/>
        <v>0</v>
      </c>
      <c r="BE140" s="21">
        <f t="shared" si="97"/>
        <v>0</v>
      </c>
      <c r="BF140" s="21">
        <f t="shared" si="98"/>
        <v>0</v>
      </c>
      <c r="BG140" s="21">
        <f t="shared" si="99"/>
        <v>0</v>
      </c>
      <c r="BH140" s="21">
        <f t="shared" si="100"/>
        <v>0</v>
      </c>
    </row>
    <row r="141" spans="1:60" ht="63.95" customHeight="1">
      <c r="A141" s="245"/>
      <c r="B141" s="97"/>
      <c r="C141" s="98"/>
      <c r="D141" s="99"/>
      <c r="E141" s="100"/>
      <c r="F141" s="100"/>
      <c r="G141" s="100"/>
      <c r="H141" s="101"/>
      <c r="I141" s="102"/>
      <c r="J141" s="103"/>
      <c r="K141" s="103"/>
      <c r="L141" s="103"/>
      <c r="M141" s="103"/>
      <c r="N141" s="99"/>
      <c r="O141" s="99"/>
      <c r="P141" s="100"/>
      <c r="Q141" s="100"/>
      <c r="R141" s="104"/>
      <c r="S141" s="31" t="str">
        <f t="shared" si="101"/>
        <v/>
      </c>
      <c r="T141" s="105"/>
      <c r="U141" s="101"/>
      <c r="V141" s="107"/>
      <c r="W141" s="169"/>
      <c r="X141" s="170"/>
      <c r="Y141" s="68"/>
      <c r="Z141" s="190">
        <f t="shared" si="70"/>
        <v>1.0165720071704217E-3</v>
      </c>
      <c r="AA141" s="208" t="b">
        <f t="shared" si="71"/>
        <v>0</v>
      </c>
      <c r="AB141" s="20">
        <f t="shared" si="102"/>
        <v>0</v>
      </c>
      <c r="AC141" s="67" t="b">
        <f t="shared" si="103"/>
        <v>1</v>
      </c>
      <c r="AD141" s="200">
        <f t="shared" si="104"/>
        <v>1</v>
      </c>
      <c r="AE141" s="180">
        <f t="shared" si="72"/>
        <v>1</v>
      </c>
      <c r="AF141" s="180">
        <f t="shared" si="73"/>
        <v>0</v>
      </c>
      <c r="AG141" s="180">
        <f t="shared" si="74"/>
        <v>0</v>
      </c>
      <c r="AH141" s="180">
        <f t="shared" si="75"/>
        <v>0</v>
      </c>
      <c r="AI141" s="214" t="str">
        <f t="shared" si="76"/>
        <v/>
      </c>
      <c r="AK141" s="36">
        <f t="shared" si="77"/>
        <v>0</v>
      </c>
      <c r="AL141" s="21">
        <f t="shared" si="78"/>
        <v>0</v>
      </c>
      <c r="AM141" s="21">
        <f t="shared" si="79"/>
        <v>0</v>
      </c>
      <c r="AN141" s="21">
        <f t="shared" si="80"/>
        <v>0</v>
      </c>
      <c r="AO141" s="21">
        <f t="shared" si="81"/>
        <v>0</v>
      </c>
      <c r="AP141" s="21">
        <f t="shared" si="82"/>
        <v>0</v>
      </c>
      <c r="AQ141" s="21">
        <f t="shared" si="83"/>
        <v>0</v>
      </c>
      <c r="AR141" s="21">
        <f t="shared" si="84"/>
        <v>0</v>
      </c>
      <c r="AS141" s="21">
        <f t="shared" si="85"/>
        <v>0</v>
      </c>
      <c r="AT141" s="21">
        <f t="shared" si="86"/>
        <v>0</v>
      </c>
      <c r="AU141" s="21">
        <f t="shared" si="87"/>
        <v>0</v>
      </c>
      <c r="AV141" s="21">
        <f t="shared" si="88"/>
        <v>0</v>
      </c>
      <c r="AW141" s="21">
        <f t="shared" si="89"/>
        <v>0</v>
      </c>
      <c r="AX141" s="21">
        <f t="shared" si="90"/>
        <v>0</v>
      </c>
      <c r="AY141" s="21">
        <f t="shared" si="91"/>
        <v>0</v>
      </c>
      <c r="AZ141" s="21">
        <f t="shared" si="92"/>
        <v>0</v>
      </c>
      <c r="BA141" s="21">
        <f t="shared" si="93"/>
        <v>0</v>
      </c>
      <c r="BB141" s="21">
        <f t="shared" si="94"/>
        <v>0</v>
      </c>
      <c r="BC141" s="21">
        <f t="shared" si="95"/>
        <v>0</v>
      </c>
      <c r="BD141" s="21">
        <f t="shared" si="96"/>
        <v>0</v>
      </c>
      <c r="BE141" s="21">
        <f t="shared" si="97"/>
        <v>0</v>
      </c>
      <c r="BF141" s="21">
        <f t="shared" si="98"/>
        <v>0</v>
      </c>
      <c r="BG141" s="21">
        <f t="shared" si="99"/>
        <v>0</v>
      </c>
      <c r="BH141" s="21">
        <f t="shared" si="100"/>
        <v>0</v>
      </c>
    </row>
    <row r="142" spans="1:60" ht="63.95" customHeight="1">
      <c r="A142" s="245"/>
      <c r="B142" s="97"/>
      <c r="C142" s="98"/>
      <c r="D142" s="99"/>
      <c r="E142" s="100"/>
      <c r="F142" s="100"/>
      <c r="G142" s="100"/>
      <c r="H142" s="101"/>
      <c r="I142" s="102"/>
      <c r="J142" s="103"/>
      <c r="K142" s="103"/>
      <c r="L142" s="103"/>
      <c r="M142" s="103"/>
      <c r="N142" s="99"/>
      <c r="O142" s="99"/>
      <c r="P142" s="100"/>
      <c r="Q142" s="100"/>
      <c r="R142" s="104"/>
      <c r="S142" s="31" t="str">
        <f t="shared" si="101"/>
        <v/>
      </c>
      <c r="T142" s="105"/>
      <c r="U142" s="101"/>
      <c r="V142" s="107"/>
      <c r="W142" s="169"/>
      <c r="X142" s="170"/>
      <c r="Y142" s="68"/>
      <c r="Z142" s="190">
        <f t="shared" si="70"/>
        <v>1.0165720071704217E-3</v>
      </c>
      <c r="AA142" s="208" t="b">
        <f t="shared" si="71"/>
        <v>0</v>
      </c>
      <c r="AB142" s="20">
        <f t="shared" si="102"/>
        <v>0</v>
      </c>
      <c r="AC142" s="67" t="b">
        <f t="shared" si="103"/>
        <v>1</v>
      </c>
      <c r="AD142" s="200">
        <f t="shared" si="104"/>
        <v>1</v>
      </c>
      <c r="AE142" s="180">
        <f t="shared" si="72"/>
        <v>1</v>
      </c>
      <c r="AF142" s="180">
        <f t="shared" si="73"/>
        <v>0</v>
      </c>
      <c r="AG142" s="180">
        <f t="shared" si="74"/>
        <v>0</v>
      </c>
      <c r="AH142" s="180">
        <f t="shared" si="75"/>
        <v>0</v>
      </c>
      <c r="AI142" s="214" t="str">
        <f t="shared" si="76"/>
        <v/>
      </c>
      <c r="AK142" s="36">
        <f t="shared" si="77"/>
        <v>0</v>
      </c>
      <c r="AL142" s="21">
        <f t="shared" si="78"/>
        <v>0</v>
      </c>
      <c r="AM142" s="21">
        <f t="shared" si="79"/>
        <v>0</v>
      </c>
      <c r="AN142" s="21">
        <f t="shared" si="80"/>
        <v>0</v>
      </c>
      <c r="AO142" s="21">
        <f t="shared" si="81"/>
        <v>0</v>
      </c>
      <c r="AP142" s="21">
        <f t="shared" si="82"/>
        <v>0</v>
      </c>
      <c r="AQ142" s="21">
        <f t="shared" si="83"/>
        <v>0</v>
      </c>
      <c r="AR142" s="21">
        <f t="shared" si="84"/>
        <v>0</v>
      </c>
      <c r="AS142" s="21">
        <f t="shared" si="85"/>
        <v>0</v>
      </c>
      <c r="AT142" s="21">
        <f t="shared" si="86"/>
        <v>0</v>
      </c>
      <c r="AU142" s="21">
        <f t="shared" si="87"/>
        <v>0</v>
      </c>
      <c r="AV142" s="21">
        <f t="shared" si="88"/>
        <v>0</v>
      </c>
      <c r="AW142" s="21">
        <f t="shared" si="89"/>
        <v>0</v>
      </c>
      <c r="AX142" s="21">
        <f t="shared" si="90"/>
        <v>0</v>
      </c>
      <c r="AY142" s="21">
        <f t="shared" si="91"/>
        <v>0</v>
      </c>
      <c r="AZ142" s="21">
        <f t="shared" si="92"/>
        <v>0</v>
      </c>
      <c r="BA142" s="21">
        <f t="shared" si="93"/>
        <v>0</v>
      </c>
      <c r="BB142" s="21">
        <f t="shared" si="94"/>
        <v>0</v>
      </c>
      <c r="BC142" s="21">
        <f t="shared" si="95"/>
        <v>0</v>
      </c>
      <c r="BD142" s="21">
        <f t="shared" si="96"/>
        <v>0</v>
      </c>
      <c r="BE142" s="21">
        <f t="shared" si="97"/>
        <v>0</v>
      </c>
      <c r="BF142" s="21">
        <f t="shared" si="98"/>
        <v>0</v>
      </c>
      <c r="BG142" s="21">
        <f t="shared" si="99"/>
        <v>0</v>
      </c>
      <c r="BH142" s="21">
        <f t="shared" si="100"/>
        <v>0</v>
      </c>
    </row>
    <row r="143" spans="1:60" ht="63.95" customHeight="1">
      <c r="A143" s="245"/>
      <c r="B143" s="97"/>
      <c r="C143" s="98"/>
      <c r="D143" s="99"/>
      <c r="E143" s="100"/>
      <c r="F143" s="100"/>
      <c r="G143" s="100"/>
      <c r="H143" s="101"/>
      <c r="I143" s="102"/>
      <c r="J143" s="103"/>
      <c r="K143" s="103"/>
      <c r="L143" s="103"/>
      <c r="M143" s="103"/>
      <c r="N143" s="99"/>
      <c r="O143" s="99"/>
      <c r="P143" s="100"/>
      <c r="Q143" s="100"/>
      <c r="R143" s="104"/>
      <c r="S143" s="31" t="str">
        <f t="shared" si="101"/>
        <v/>
      </c>
      <c r="T143" s="105"/>
      <c r="U143" s="101"/>
      <c r="V143" s="107"/>
      <c r="W143" s="169"/>
      <c r="X143" s="170"/>
      <c r="Y143" s="68"/>
      <c r="Z143" s="190">
        <f t="shared" si="70"/>
        <v>1.0165720071704217E-3</v>
      </c>
      <c r="AA143" s="208" t="b">
        <f t="shared" si="71"/>
        <v>0</v>
      </c>
      <c r="AB143" s="20">
        <f t="shared" si="102"/>
        <v>0</v>
      </c>
      <c r="AC143" s="67" t="b">
        <f t="shared" si="103"/>
        <v>1</v>
      </c>
      <c r="AD143" s="200">
        <f t="shared" si="104"/>
        <v>1</v>
      </c>
      <c r="AE143" s="180">
        <f t="shared" si="72"/>
        <v>1</v>
      </c>
      <c r="AF143" s="180">
        <f t="shared" si="73"/>
        <v>0</v>
      </c>
      <c r="AG143" s="180">
        <f t="shared" si="74"/>
        <v>0</v>
      </c>
      <c r="AH143" s="180">
        <f t="shared" si="75"/>
        <v>0</v>
      </c>
      <c r="AI143" s="214" t="str">
        <f t="shared" si="76"/>
        <v/>
      </c>
      <c r="AK143" s="36">
        <f t="shared" si="77"/>
        <v>0</v>
      </c>
      <c r="AL143" s="21">
        <f t="shared" si="78"/>
        <v>0</v>
      </c>
      <c r="AM143" s="21">
        <f t="shared" si="79"/>
        <v>0</v>
      </c>
      <c r="AN143" s="21">
        <f t="shared" si="80"/>
        <v>0</v>
      </c>
      <c r="AO143" s="21">
        <f t="shared" si="81"/>
        <v>0</v>
      </c>
      <c r="AP143" s="21">
        <f t="shared" si="82"/>
        <v>0</v>
      </c>
      <c r="AQ143" s="21">
        <f t="shared" si="83"/>
        <v>0</v>
      </c>
      <c r="AR143" s="21">
        <f t="shared" si="84"/>
        <v>0</v>
      </c>
      <c r="AS143" s="21">
        <f t="shared" si="85"/>
        <v>0</v>
      </c>
      <c r="AT143" s="21">
        <f t="shared" si="86"/>
        <v>0</v>
      </c>
      <c r="AU143" s="21">
        <f t="shared" si="87"/>
        <v>0</v>
      </c>
      <c r="AV143" s="21">
        <f t="shared" si="88"/>
        <v>0</v>
      </c>
      <c r="AW143" s="21">
        <f t="shared" si="89"/>
        <v>0</v>
      </c>
      <c r="AX143" s="21">
        <f t="shared" si="90"/>
        <v>0</v>
      </c>
      <c r="AY143" s="21">
        <f t="shared" si="91"/>
        <v>0</v>
      </c>
      <c r="AZ143" s="21">
        <f t="shared" si="92"/>
        <v>0</v>
      </c>
      <c r="BA143" s="21">
        <f t="shared" si="93"/>
        <v>0</v>
      </c>
      <c r="BB143" s="21">
        <f t="shared" si="94"/>
        <v>0</v>
      </c>
      <c r="BC143" s="21">
        <f t="shared" si="95"/>
        <v>0</v>
      </c>
      <c r="BD143" s="21">
        <f t="shared" si="96"/>
        <v>0</v>
      </c>
      <c r="BE143" s="21">
        <f t="shared" si="97"/>
        <v>0</v>
      </c>
      <c r="BF143" s="21">
        <f t="shared" si="98"/>
        <v>0</v>
      </c>
      <c r="BG143" s="21">
        <f t="shared" si="99"/>
        <v>0</v>
      </c>
      <c r="BH143" s="21">
        <f t="shared" si="100"/>
        <v>0</v>
      </c>
    </row>
    <row r="144" spans="1:60" ht="63.95" customHeight="1">
      <c r="A144" s="245"/>
      <c r="B144" s="97"/>
      <c r="C144" s="98"/>
      <c r="D144" s="99"/>
      <c r="E144" s="100"/>
      <c r="F144" s="100"/>
      <c r="G144" s="100"/>
      <c r="H144" s="101"/>
      <c r="I144" s="102"/>
      <c r="J144" s="103"/>
      <c r="K144" s="103"/>
      <c r="L144" s="103"/>
      <c r="M144" s="103"/>
      <c r="N144" s="99"/>
      <c r="O144" s="99"/>
      <c r="P144" s="100"/>
      <c r="Q144" s="100"/>
      <c r="R144" s="104"/>
      <c r="S144" s="31" t="str">
        <f t="shared" si="101"/>
        <v/>
      </c>
      <c r="T144" s="105"/>
      <c r="U144" s="101"/>
      <c r="V144" s="107"/>
      <c r="W144" s="169"/>
      <c r="X144" s="170"/>
      <c r="Y144" s="68"/>
      <c r="Z144" s="190">
        <f t="shared" si="70"/>
        <v>1.0165720071704217E-3</v>
      </c>
      <c r="AA144" s="208" t="b">
        <f t="shared" si="71"/>
        <v>0</v>
      </c>
      <c r="AB144" s="20">
        <f t="shared" si="102"/>
        <v>0</v>
      </c>
      <c r="AC144" s="67" t="b">
        <f t="shared" si="103"/>
        <v>1</v>
      </c>
      <c r="AD144" s="200">
        <f t="shared" si="104"/>
        <v>1</v>
      </c>
      <c r="AE144" s="180">
        <f t="shared" si="72"/>
        <v>1</v>
      </c>
      <c r="AF144" s="180">
        <f t="shared" si="73"/>
        <v>0</v>
      </c>
      <c r="AG144" s="180">
        <f t="shared" si="74"/>
        <v>0</v>
      </c>
      <c r="AH144" s="180">
        <f t="shared" si="75"/>
        <v>0</v>
      </c>
      <c r="AI144" s="214" t="str">
        <f t="shared" si="76"/>
        <v/>
      </c>
      <c r="AK144" s="36">
        <f t="shared" si="77"/>
        <v>0</v>
      </c>
      <c r="AL144" s="21">
        <f t="shared" si="78"/>
        <v>0</v>
      </c>
      <c r="AM144" s="21">
        <f t="shared" si="79"/>
        <v>0</v>
      </c>
      <c r="AN144" s="21">
        <f t="shared" si="80"/>
        <v>0</v>
      </c>
      <c r="AO144" s="21">
        <f t="shared" si="81"/>
        <v>0</v>
      </c>
      <c r="AP144" s="21">
        <f t="shared" si="82"/>
        <v>0</v>
      </c>
      <c r="AQ144" s="21">
        <f t="shared" si="83"/>
        <v>0</v>
      </c>
      <c r="AR144" s="21">
        <f t="shared" si="84"/>
        <v>0</v>
      </c>
      <c r="AS144" s="21">
        <f t="shared" si="85"/>
        <v>0</v>
      </c>
      <c r="AT144" s="21">
        <f t="shared" si="86"/>
        <v>0</v>
      </c>
      <c r="AU144" s="21">
        <f t="shared" si="87"/>
        <v>0</v>
      </c>
      <c r="AV144" s="21">
        <f t="shared" si="88"/>
        <v>0</v>
      </c>
      <c r="AW144" s="21">
        <f t="shared" si="89"/>
        <v>0</v>
      </c>
      <c r="AX144" s="21">
        <f t="shared" si="90"/>
        <v>0</v>
      </c>
      <c r="AY144" s="21">
        <f t="shared" si="91"/>
        <v>0</v>
      </c>
      <c r="AZ144" s="21">
        <f t="shared" si="92"/>
        <v>0</v>
      </c>
      <c r="BA144" s="21">
        <f t="shared" si="93"/>
        <v>0</v>
      </c>
      <c r="BB144" s="21">
        <f t="shared" si="94"/>
        <v>0</v>
      </c>
      <c r="BC144" s="21">
        <f t="shared" si="95"/>
        <v>0</v>
      </c>
      <c r="BD144" s="21">
        <f t="shared" si="96"/>
        <v>0</v>
      </c>
      <c r="BE144" s="21">
        <f t="shared" si="97"/>
        <v>0</v>
      </c>
      <c r="BF144" s="21">
        <f t="shared" si="98"/>
        <v>0</v>
      </c>
      <c r="BG144" s="21">
        <f t="shared" si="99"/>
        <v>0</v>
      </c>
      <c r="BH144" s="21">
        <f t="shared" si="100"/>
        <v>0</v>
      </c>
    </row>
    <row r="145" spans="1:60" ht="63.95" customHeight="1">
      <c r="A145" s="245"/>
      <c r="B145" s="97"/>
      <c r="C145" s="98"/>
      <c r="D145" s="99"/>
      <c r="E145" s="100"/>
      <c r="F145" s="100"/>
      <c r="G145" s="100"/>
      <c r="H145" s="101"/>
      <c r="I145" s="102"/>
      <c r="J145" s="103"/>
      <c r="K145" s="103"/>
      <c r="L145" s="103"/>
      <c r="M145" s="103"/>
      <c r="N145" s="99"/>
      <c r="O145" s="99"/>
      <c r="P145" s="100"/>
      <c r="Q145" s="100"/>
      <c r="R145" s="104"/>
      <c r="S145" s="31" t="str">
        <f t="shared" si="101"/>
        <v/>
      </c>
      <c r="T145" s="105"/>
      <c r="U145" s="101"/>
      <c r="V145" s="107"/>
      <c r="W145" s="169"/>
      <c r="X145" s="170"/>
      <c r="Y145" s="68"/>
      <c r="Z145" s="190">
        <f t="shared" si="70"/>
        <v>1.0165720071704217E-3</v>
      </c>
      <c r="AA145" s="208" t="b">
        <f t="shared" si="71"/>
        <v>0</v>
      </c>
      <c r="AB145" s="20">
        <f t="shared" si="102"/>
        <v>0</v>
      </c>
      <c r="AC145" s="67" t="b">
        <f t="shared" si="103"/>
        <v>1</v>
      </c>
      <c r="AD145" s="200">
        <f t="shared" si="104"/>
        <v>1</v>
      </c>
      <c r="AE145" s="180">
        <f t="shared" si="72"/>
        <v>1</v>
      </c>
      <c r="AF145" s="180">
        <f t="shared" si="73"/>
        <v>0</v>
      </c>
      <c r="AG145" s="180">
        <f t="shared" si="74"/>
        <v>0</v>
      </c>
      <c r="AH145" s="180">
        <f t="shared" si="75"/>
        <v>0</v>
      </c>
      <c r="AI145" s="214" t="str">
        <f t="shared" si="76"/>
        <v/>
      </c>
      <c r="AK145" s="36">
        <f t="shared" si="77"/>
        <v>0</v>
      </c>
      <c r="AL145" s="21">
        <f t="shared" si="78"/>
        <v>0</v>
      </c>
      <c r="AM145" s="21">
        <f t="shared" si="79"/>
        <v>0</v>
      </c>
      <c r="AN145" s="21">
        <f t="shared" si="80"/>
        <v>0</v>
      </c>
      <c r="AO145" s="21">
        <f t="shared" si="81"/>
        <v>0</v>
      </c>
      <c r="AP145" s="21">
        <f t="shared" si="82"/>
        <v>0</v>
      </c>
      <c r="AQ145" s="21">
        <f t="shared" si="83"/>
        <v>0</v>
      </c>
      <c r="AR145" s="21">
        <f t="shared" si="84"/>
        <v>0</v>
      </c>
      <c r="AS145" s="21">
        <f t="shared" si="85"/>
        <v>0</v>
      </c>
      <c r="AT145" s="21">
        <f t="shared" si="86"/>
        <v>0</v>
      </c>
      <c r="AU145" s="21">
        <f t="shared" si="87"/>
        <v>0</v>
      </c>
      <c r="AV145" s="21">
        <f t="shared" si="88"/>
        <v>0</v>
      </c>
      <c r="AW145" s="21">
        <f t="shared" si="89"/>
        <v>0</v>
      </c>
      <c r="AX145" s="21">
        <f t="shared" si="90"/>
        <v>0</v>
      </c>
      <c r="AY145" s="21">
        <f t="shared" si="91"/>
        <v>0</v>
      </c>
      <c r="AZ145" s="21">
        <f t="shared" si="92"/>
        <v>0</v>
      </c>
      <c r="BA145" s="21">
        <f t="shared" si="93"/>
        <v>0</v>
      </c>
      <c r="BB145" s="21">
        <f t="shared" si="94"/>
        <v>0</v>
      </c>
      <c r="BC145" s="21">
        <f t="shared" si="95"/>
        <v>0</v>
      </c>
      <c r="BD145" s="21">
        <f t="shared" si="96"/>
        <v>0</v>
      </c>
      <c r="BE145" s="21">
        <f t="shared" si="97"/>
        <v>0</v>
      </c>
      <c r="BF145" s="21">
        <f t="shared" si="98"/>
        <v>0</v>
      </c>
      <c r="BG145" s="21">
        <f t="shared" si="99"/>
        <v>0</v>
      </c>
      <c r="BH145" s="21">
        <f t="shared" si="100"/>
        <v>0</v>
      </c>
    </row>
    <row r="146" spans="1:60" ht="63.95" customHeight="1">
      <c r="A146" s="245"/>
      <c r="B146" s="97"/>
      <c r="C146" s="98"/>
      <c r="D146" s="99"/>
      <c r="E146" s="100"/>
      <c r="F146" s="100"/>
      <c r="G146" s="100"/>
      <c r="H146" s="101"/>
      <c r="I146" s="102"/>
      <c r="J146" s="103"/>
      <c r="K146" s="103"/>
      <c r="L146" s="103"/>
      <c r="M146" s="103"/>
      <c r="N146" s="99"/>
      <c r="O146" s="99"/>
      <c r="P146" s="100"/>
      <c r="Q146" s="100"/>
      <c r="R146" s="104"/>
      <c r="S146" s="31" t="str">
        <f t="shared" si="101"/>
        <v/>
      </c>
      <c r="T146" s="105"/>
      <c r="U146" s="101"/>
      <c r="V146" s="107"/>
      <c r="W146" s="169"/>
      <c r="X146" s="170"/>
      <c r="Y146" s="68"/>
      <c r="Z146" s="190">
        <f t="shared" si="70"/>
        <v>1.0165720071704217E-3</v>
      </c>
      <c r="AA146" s="208" t="b">
        <f t="shared" si="71"/>
        <v>0</v>
      </c>
      <c r="AB146" s="20">
        <f t="shared" si="102"/>
        <v>0</v>
      </c>
      <c r="AC146" s="67" t="b">
        <f t="shared" si="103"/>
        <v>1</v>
      </c>
      <c r="AD146" s="200">
        <f t="shared" si="104"/>
        <v>1</v>
      </c>
      <c r="AE146" s="180">
        <f t="shared" si="72"/>
        <v>1</v>
      </c>
      <c r="AF146" s="180">
        <f t="shared" si="73"/>
        <v>0</v>
      </c>
      <c r="AG146" s="180">
        <f t="shared" si="74"/>
        <v>0</v>
      </c>
      <c r="AH146" s="180">
        <f t="shared" si="75"/>
        <v>0</v>
      </c>
      <c r="AI146" s="214" t="str">
        <f t="shared" si="76"/>
        <v/>
      </c>
      <c r="AK146" s="36">
        <f t="shared" si="77"/>
        <v>0</v>
      </c>
      <c r="AL146" s="21">
        <f t="shared" si="78"/>
        <v>0</v>
      </c>
      <c r="AM146" s="21">
        <f t="shared" si="79"/>
        <v>0</v>
      </c>
      <c r="AN146" s="21">
        <f t="shared" si="80"/>
        <v>0</v>
      </c>
      <c r="AO146" s="21">
        <f t="shared" si="81"/>
        <v>0</v>
      </c>
      <c r="AP146" s="21">
        <f t="shared" si="82"/>
        <v>0</v>
      </c>
      <c r="AQ146" s="21">
        <f t="shared" si="83"/>
        <v>0</v>
      </c>
      <c r="AR146" s="21">
        <f t="shared" si="84"/>
        <v>0</v>
      </c>
      <c r="AS146" s="21">
        <f t="shared" si="85"/>
        <v>0</v>
      </c>
      <c r="AT146" s="21">
        <f t="shared" si="86"/>
        <v>0</v>
      </c>
      <c r="AU146" s="21">
        <f t="shared" si="87"/>
        <v>0</v>
      </c>
      <c r="AV146" s="21">
        <f t="shared" si="88"/>
        <v>0</v>
      </c>
      <c r="AW146" s="21">
        <f t="shared" si="89"/>
        <v>0</v>
      </c>
      <c r="AX146" s="21">
        <f t="shared" si="90"/>
        <v>0</v>
      </c>
      <c r="AY146" s="21">
        <f t="shared" si="91"/>
        <v>0</v>
      </c>
      <c r="AZ146" s="21">
        <f t="shared" si="92"/>
        <v>0</v>
      </c>
      <c r="BA146" s="21">
        <f t="shared" si="93"/>
        <v>0</v>
      </c>
      <c r="BB146" s="21">
        <f t="shared" si="94"/>
        <v>0</v>
      </c>
      <c r="BC146" s="21">
        <f t="shared" si="95"/>
        <v>0</v>
      </c>
      <c r="BD146" s="21">
        <f t="shared" si="96"/>
        <v>0</v>
      </c>
      <c r="BE146" s="21">
        <f t="shared" si="97"/>
        <v>0</v>
      </c>
      <c r="BF146" s="21">
        <f t="shared" si="98"/>
        <v>0</v>
      </c>
      <c r="BG146" s="21">
        <f t="shared" si="99"/>
        <v>0</v>
      </c>
      <c r="BH146" s="21">
        <f t="shared" si="100"/>
        <v>0</v>
      </c>
    </row>
    <row r="147" spans="1:60" ht="63.95" customHeight="1">
      <c r="A147" s="245"/>
      <c r="B147" s="97"/>
      <c r="C147" s="98"/>
      <c r="D147" s="99"/>
      <c r="E147" s="100"/>
      <c r="F147" s="100"/>
      <c r="G147" s="100"/>
      <c r="H147" s="101"/>
      <c r="I147" s="102"/>
      <c r="J147" s="103"/>
      <c r="K147" s="103"/>
      <c r="L147" s="103"/>
      <c r="M147" s="103"/>
      <c r="N147" s="99"/>
      <c r="O147" s="99"/>
      <c r="P147" s="100"/>
      <c r="Q147" s="100"/>
      <c r="R147" s="104"/>
      <c r="S147" s="31" t="str">
        <f t="shared" si="101"/>
        <v/>
      </c>
      <c r="T147" s="105"/>
      <c r="U147" s="101"/>
      <c r="V147" s="107"/>
      <c r="W147" s="169"/>
      <c r="X147" s="170"/>
      <c r="Y147" s="68"/>
      <c r="Z147" s="190">
        <f t="shared" si="70"/>
        <v>1.0165720071704217E-3</v>
      </c>
      <c r="AA147" s="208" t="b">
        <f t="shared" si="71"/>
        <v>0</v>
      </c>
      <c r="AB147" s="20">
        <f t="shared" si="102"/>
        <v>0</v>
      </c>
      <c r="AC147" s="67" t="b">
        <f t="shared" si="103"/>
        <v>1</v>
      </c>
      <c r="AD147" s="200">
        <f t="shared" si="104"/>
        <v>1</v>
      </c>
      <c r="AE147" s="180">
        <f t="shared" si="72"/>
        <v>1</v>
      </c>
      <c r="AF147" s="180">
        <f t="shared" si="73"/>
        <v>0</v>
      </c>
      <c r="AG147" s="180">
        <f t="shared" si="74"/>
        <v>0</v>
      </c>
      <c r="AH147" s="180">
        <f t="shared" si="75"/>
        <v>0</v>
      </c>
      <c r="AI147" s="214" t="str">
        <f t="shared" si="76"/>
        <v/>
      </c>
      <c r="AK147" s="36">
        <f t="shared" si="77"/>
        <v>0</v>
      </c>
      <c r="AL147" s="21">
        <f t="shared" si="78"/>
        <v>0</v>
      </c>
      <c r="AM147" s="21">
        <f t="shared" si="79"/>
        <v>0</v>
      </c>
      <c r="AN147" s="21">
        <f t="shared" si="80"/>
        <v>0</v>
      </c>
      <c r="AO147" s="21">
        <f t="shared" si="81"/>
        <v>0</v>
      </c>
      <c r="AP147" s="21">
        <f t="shared" si="82"/>
        <v>0</v>
      </c>
      <c r="AQ147" s="21">
        <f t="shared" si="83"/>
        <v>0</v>
      </c>
      <c r="AR147" s="21">
        <f t="shared" si="84"/>
        <v>0</v>
      </c>
      <c r="AS147" s="21">
        <f t="shared" si="85"/>
        <v>0</v>
      </c>
      <c r="AT147" s="21">
        <f t="shared" si="86"/>
        <v>0</v>
      </c>
      <c r="AU147" s="21">
        <f t="shared" si="87"/>
        <v>0</v>
      </c>
      <c r="AV147" s="21">
        <f t="shared" si="88"/>
        <v>0</v>
      </c>
      <c r="AW147" s="21">
        <f t="shared" si="89"/>
        <v>0</v>
      </c>
      <c r="AX147" s="21">
        <f t="shared" si="90"/>
        <v>0</v>
      </c>
      <c r="AY147" s="21">
        <f t="shared" si="91"/>
        <v>0</v>
      </c>
      <c r="AZ147" s="21">
        <f t="shared" si="92"/>
        <v>0</v>
      </c>
      <c r="BA147" s="21">
        <f t="shared" si="93"/>
        <v>0</v>
      </c>
      <c r="BB147" s="21">
        <f t="shared" si="94"/>
        <v>0</v>
      </c>
      <c r="BC147" s="21">
        <f t="shared" si="95"/>
        <v>0</v>
      </c>
      <c r="BD147" s="21">
        <f t="shared" si="96"/>
        <v>0</v>
      </c>
      <c r="BE147" s="21">
        <f t="shared" si="97"/>
        <v>0</v>
      </c>
      <c r="BF147" s="21">
        <f t="shared" si="98"/>
        <v>0</v>
      </c>
      <c r="BG147" s="21">
        <f t="shared" si="99"/>
        <v>0</v>
      </c>
      <c r="BH147" s="21">
        <f t="shared" si="100"/>
        <v>0</v>
      </c>
    </row>
    <row r="148" spans="1:60" ht="63.95" customHeight="1">
      <c r="A148" s="245"/>
      <c r="B148" s="97"/>
      <c r="C148" s="98"/>
      <c r="D148" s="99"/>
      <c r="E148" s="100"/>
      <c r="F148" s="100"/>
      <c r="G148" s="100"/>
      <c r="H148" s="101"/>
      <c r="I148" s="102"/>
      <c r="J148" s="103"/>
      <c r="K148" s="103"/>
      <c r="L148" s="103"/>
      <c r="M148" s="103"/>
      <c r="N148" s="99"/>
      <c r="O148" s="99"/>
      <c r="P148" s="100"/>
      <c r="Q148" s="100"/>
      <c r="R148" s="104"/>
      <c r="S148" s="31" t="str">
        <f t="shared" si="101"/>
        <v/>
      </c>
      <c r="T148" s="105"/>
      <c r="U148" s="101"/>
      <c r="V148" s="107"/>
      <c r="W148" s="169"/>
      <c r="X148" s="170"/>
      <c r="Y148" s="68"/>
      <c r="Z148" s="190">
        <f t="shared" si="70"/>
        <v>1.0165720071704217E-3</v>
      </c>
      <c r="AA148" s="208" t="b">
        <f t="shared" si="71"/>
        <v>0</v>
      </c>
      <c r="AB148" s="20">
        <f t="shared" si="102"/>
        <v>0</v>
      </c>
      <c r="AC148" s="67" t="b">
        <f t="shared" si="103"/>
        <v>1</v>
      </c>
      <c r="AD148" s="200">
        <f t="shared" si="104"/>
        <v>1</v>
      </c>
      <c r="AE148" s="180">
        <f t="shared" si="72"/>
        <v>1</v>
      </c>
      <c r="AF148" s="180">
        <f t="shared" si="73"/>
        <v>0</v>
      </c>
      <c r="AG148" s="180">
        <f t="shared" si="74"/>
        <v>0</v>
      </c>
      <c r="AH148" s="180">
        <f t="shared" si="75"/>
        <v>0</v>
      </c>
      <c r="AI148" s="214" t="str">
        <f t="shared" si="76"/>
        <v/>
      </c>
      <c r="AK148" s="36">
        <f t="shared" si="77"/>
        <v>0</v>
      </c>
      <c r="AL148" s="21">
        <f t="shared" si="78"/>
        <v>0</v>
      </c>
      <c r="AM148" s="21">
        <f t="shared" si="79"/>
        <v>0</v>
      </c>
      <c r="AN148" s="21">
        <f t="shared" si="80"/>
        <v>0</v>
      </c>
      <c r="AO148" s="21">
        <f t="shared" si="81"/>
        <v>0</v>
      </c>
      <c r="AP148" s="21">
        <f t="shared" si="82"/>
        <v>0</v>
      </c>
      <c r="AQ148" s="21">
        <f t="shared" si="83"/>
        <v>0</v>
      </c>
      <c r="AR148" s="21">
        <f t="shared" si="84"/>
        <v>0</v>
      </c>
      <c r="AS148" s="21">
        <f t="shared" si="85"/>
        <v>0</v>
      </c>
      <c r="AT148" s="21">
        <f t="shared" si="86"/>
        <v>0</v>
      </c>
      <c r="AU148" s="21">
        <f t="shared" si="87"/>
        <v>0</v>
      </c>
      <c r="AV148" s="21">
        <f t="shared" si="88"/>
        <v>0</v>
      </c>
      <c r="AW148" s="21">
        <f t="shared" si="89"/>
        <v>0</v>
      </c>
      <c r="AX148" s="21">
        <f t="shared" si="90"/>
        <v>0</v>
      </c>
      <c r="AY148" s="21">
        <f t="shared" si="91"/>
        <v>0</v>
      </c>
      <c r="AZ148" s="21">
        <f t="shared" si="92"/>
        <v>0</v>
      </c>
      <c r="BA148" s="21">
        <f t="shared" si="93"/>
        <v>0</v>
      </c>
      <c r="BB148" s="21">
        <f t="shared" si="94"/>
        <v>0</v>
      </c>
      <c r="BC148" s="21">
        <f t="shared" si="95"/>
        <v>0</v>
      </c>
      <c r="BD148" s="21">
        <f t="shared" si="96"/>
        <v>0</v>
      </c>
      <c r="BE148" s="21">
        <f t="shared" si="97"/>
        <v>0</v>
      </c>
      <c r="BF148" s="21">
        <f t="shared" si="98"/>
        <v>0</v>
      </c>
      <c r="BG148" s="21">
        <f t="shared" si="99"/>
        <v>0</v>
      </c>
      <c r="BH148" s="21">
        <f t="shared" si="100"/>
        <v>0</v>
      </c>
    </row>
    <row r="149" spans="1:60" ht="63.95" customHeight="1">
      <c r="A149" s="245"/>
      <c r="B149" s="97"/>
      <c r="C149" s="98"/>
      <c r="D149" s="99"/>
      <c r="E149" s="100"/>
      <c r="F149" s="100"/>
      <c r="G149" s="100"/>
      <c r="H149" s="101"/>
      <c r="I149" s="102"/>
      <c r="J149" s="103"/>
      <c r="K149" s="103"/>
      <c r="L149" s="103"/>
      <c r="M149" s="103"/>
      <c r="N149" s="99"/>
      <c r="O149" s="99"/>
      <c r="P149" s="100"/>
      <c r="Q149" s="100"/>
      <c r="R149" s="104"/>
      <c r="S149" s="31" t="str">
        <f t="shared" si="101"/>
        <v/>
      </c>
      <c r="T149" s="105"/>
      <c r="U149" s="101"/>
      <c r="V149" s="107"/>
      <c r="W149" s="169"/>
      <c r="X149" s="170"/>
      <c r="Y149" s="68"/>
      <c r="Z149" s="190">
        <f t="shared" si="70"/>
        <v>1.0165720071704217E-3</v>
      </c>
      <c r="AA149" s="208" t="b">
        <f t="shared" si="71"/>
        <v>0</v>
      </c>
      <c r="AB149" s="20">
        <f t="shared" si="102"/>
        <v>0</v>
      </c>
      <c r="AC149" s="67" t="b">
        <f t="shared" si="103"/>
        <v>1</v>
      </c>
      <c r="AD149" s="200">
        <f t="shared" si="104"/>
        <v>1</v>
      </c>
      <c r="AE149" s="180">
        <f t="shared" si="72"/>
        <v>1</v>
      </c>
      <c r="AF149" s="180">
        <f t="shared" si="73"/>
        <v>0</v>
      </c>
      <c r="AG149" s="180">
        <f t="shared" si="74"/>
        <v>0</v>
      </c>
      <c r="AH149" s="180">
        <f t="shared" si="75"/>
        <v>0</v>
      </c>
      <c r="AI149" s="214" t="str">
        <f t="shared" si="76"/>
        <v/>
      </c>
      <c r="AK149" s="36">
        <f t="shared" si="77"/>
        <v>0</v>
      </c>
      <c r="AL149" s="21">
        <f t="shared" si="78"/>
        <v>0</v>
      </c>
      <c r="AM149" s="21">
        <f t="shared" si="79"/>
        <v>0</v>
      </c>
      <c r="AN149" s="21">
        <f t="shared" si="80"/>
        <v>0</v>
      </c>
      <c r="AO149" s="21">
        <f t="shared" si="81"/>
        <v>0</v>
      </c>
      <c r="AP149" s="21">
        <f t="shared" si="82"/>
        <v>0</v>
      </c>
      <c r="AQ149" s="21">
        <f t="shared" si="83"/>
        <v>0</v>
      </c>
      <c r="AR149" s="21">
        <f t="shared" si="84"/>
        <v>0</v>
      </c>
      <c r="AS149" s="21">
        <f t="shared" si="85"/>
        <v>0</v>
      </c>
      <c r="AT149" s="21">
        <f t="shared" si="86"/>
        <v>0</v>
      </c>
      <c r="AU149" s="21">
        <f t="shared" si="87"/>
        <v>0</v>
      </c>
      <c r="AV149" s="21">
        <f t="shared" si="88"/>
        <v>0</v>
      </c>
      <c r="AW149" s="21">
        <f t="shared" si="89"/>
        <v>0</v>
      </c>
      <c r="AX149" s="21">
        <f t="shared" si="90"/>
        <v>0</v>
      </c>
      <c r="AY149" s="21">
        <f t="shared" si="91"/>
        <v>0</v>
      </c>
      <c r="AZ149" s="21">
        <f t="shared" si="92"/>
        <v>0</v>
      </c>
      <c r="BA149" s="21">
        <f t="shared" si="93"/>
        <v>0</v>
      </c>
      <c r="BB149" s="21">
        <f t="shared" si="94"/>
        <v>0</v>
      </c>
      <c r="BC149" s="21">
        <f t="shared" si="95"/>
        <v>0</v>
      </c>
      <c r="BD149" s="21">
        <f t="shared" si="96"/>
        <v>0</v>
      </c>
      <c r="BE149" s="21">
        <f t="shared" si="97"/>
        <v>0</v>
      </c>
      <c r="BF149" s="21">
        <f t="shared" si="98"/>
        <v>0</v>
      </c>
      <c r="BG149" s="21">
        <f t="shared" si="99"/>
        <v>0</v>
      </c>
      <c r="BH149" s="21">
        <f t="shared" si="100"/>
        <v>0</v>
      </c>
    </row>
    <row r="150" spans="1:60" ht="63.95" customHeight="1">
      <c r="A150" s="245"/>
      <c r="B150" s="97"/>
      <c r="C150" s="98"/>
      <c r="D150" s="99"/>
      <c r="E150" s="100"/>
      <c r="F150" s="100"/>
      <c r="G150" s="100"/>
      <c r="H150" s="101"/>
      <c r="I150" s="102"/>
      <c r="J150" s="103"/>
      <c r="K150" s="103"/>
      <c r="L150" s="103"/>
      <c r="M150" s="103"/>
      <c r="N150" s="99"/>
      <c r="O150" s="99"/>
      <c r="P150" s="100"/>
      <c r="Q150" s="100"/>
      <c r="R150" s="104"/>
      <c r="S150" s="31" t="str">
        <f t="shared" si="101"/>
        <v/>
      </c>
      <c r="T150" s="105"/>
      <c r="U150" s="101"/>
      <c r="V150" s="107"/>
      <c r="W150" s="169"/>
      <c r="X150" s="170"/>
      <c r="Y150" s="68"/>
      <c r="Z150" s="190">
        <f t="shared" si="70"/>
        <v>1.0165720071704217E-3</v>
      </c>
      <c r="AA150" s="208" t="b">
        <f t="shared" si="71"/>
        <v>0</v>
      </c>
      <c r="AB150" s="20">
        <f t="shared" si="102"/>
        <v>0</v>
      </c>
      <c r="AC150" s="67" t="b">
        <f t="shared" si="103"/>
        <v>1</v>
      </c>
      <c r="AD150" s="200">
        <f t="shared" si="104"/>
        <v>1</v>
      </c>
      <c r="AE150" s="180">
        <f t="shared" si="72"/>
        <v>1</v>
      </c>
      <c r="AF150" s="180">
        <f t="shared" si="73"/>
        <v>0</v>
      </c>
      <c r="AG150" s="180">
        <f t="shared" si="74"/>
        <v>0</v>
      </c>
      <c r="AH150" s="180">
        <f t="shared" si="75"/>
        <v>0</v>
      </c>
      <c r="AI150" s="214" t="str">
        <f t="shared" si="76"/>
        <v/>
      </c>
      <c r="AK150" s="36">
        <f t="shared" si="77"/>
        <v>0</v>
      </c>
      <c r="AL150" s="21">
        <f t="shared" si="78"/>
        <v>0</v>
      </c>
      <c r="AM150" s="21">
        <f t="shared" si="79"/>
        <v>0</v>
      </c>
      <c r="AN150" s="21">
        <f t="shared" si="80"/>
        <v>0</v>
      </c>
      <c r="AO150" s="21">
        <f t="shared" si="81"/>
        <v>0</v>
      </c>
      <c r="AP150" s="21">
        <f t="shared" si="82"/>
        <v>0</v>
      </c>
      <c r="AQ150" s="21">
        <f t="shared" si="83"/>
        <v>0</v>
      </c>
      <c r="AR150" s="21">
        <f t="shared" si="84"/>
        <v>0</v>
      </c>
      <c r="AS150" s="21">
        <f t="shared" si="85"/>
        <v>0</v>
      </c>
      <c r="AT150" s="21">
        <f t="shared" si="86"/>
        <v>0</v>
      </c>
      <c r="AU150" s="21">
        <f t="shared" si="87"/>
        <v>0</v>
      </c>
      <c r="AV150" s="21">
        <f t="shared" si="88"/>
        <v>0</v>
      </c>
      <c r="AW150" s="21">
        <f t="shared" si="89"/>
        <v>0</v>
      </c>
      <c r="AX150" s="21">
        <f t="shared" si="90"/>
        <v>0</v>
      </c>
      <c r="AY150" s="21">
        <f t="shared" si="91"/>
        <v>0</v>
      </c>
      <c r="AZ150" s="21">
        <f t="shared" si="92"/>
        <v>0</v>
      </c>
      <c r="BA150" s="21">
        <f t="shared" si="93"/>
        <v>0</v>
      </c>
      <c r="BB150" s="21">
        <f t="shared" si="94"/>
        <v>0</v>
      </c>
      <c r="BC150" s="21">
        <f t="shared" si="95"/>
        <v>0</v>
      </c>
      <c r="BD150" s="21">
        <f t="shared" si="96"/>
        <v>0</v>
      </c>
      <c r="BE150" s="21">
        <f t="shared" si="97"/>
        <v>0</v>
      </c>
      <c r="BF150" s="21">
        <f t="shared" si="98"/>
        <v>0</v>
      </c>
      <c r="BG150" s="21">
        <f t="shared" si="99"/>
        <v>0</v>
      </c>
      <c r="BH150" s="21">
        <f t="shared" si="100"/>
        <v>0</v>
      </c>
    </row>
    <row r="151" spans="1:60" ht="63.95" customHeight="1">
      <c r="A151" s="245"/>
      <c r="B151" s="97"/>
      <c r="C151" s="98"/>
      <c r="D151" s="99"/>
      <c r="E151" s="100"/>
      <c r="F151" s="100"/>
      <c r="G151" s="100"/>
      <c r="H151" s="101"/>
      <c r="I151" s="102"/>
      <c r="J151" s="103"/>
      <c r="K151" s="103"/>
      <c r="L151" s="103"/>
      <c r="M151" s="103"/>
      <c r="N151" s="99"/>
      <c r="O151" s="99"/>
      <c r="P151" s="100"/>
      <c r="Q151" s="100"/>
      <c r="R151" s="104"/>
      <c r="S151" s="31" t="str">
        <f t="shared" si="101"/>
        <v/>
      </c>
      <c r="T151" s="105"/>
      <c r="U151" s="101"/>
      <c r="V151" s="107"/>
      <c r="W151" s="169"/>
      <c r="X151" s="170"/>
      <c r="Y151" s="68"/>
      <c r="Z151" s="190">
        <f t="shared" si="70"/>
        <v>1.0165720071704217E-3</v>
      </c>
      <c r="AA151" s="208" t="b">
        <f t="shared" si="71"/>
        <v>0</v>
      </c>
      <c r="AB151" s="20">
        <f t="shared" si="102"/>
        <v>0</v>
      </c>
      <c r="AC151" s="67" t="b">
        <f t="shared" si="103"/>
        <v>1</v>
      </c>
      <c r="AD151" s="200">
        <f t="shared" si="104"/>
        <v>1</v>
      </c>
      <c r="AE151" s="180">
        <f t="shared" si="72"/>
        <v>1</v>
      </c>
      <c r="AF151" s="180">
        <f t="shared" si="73"/>
        <v>0</v>
      </c>
      <c r="AG151" s="180">
        <f t="shared" si="74"/>
        <v>0</v>
      </c>
      <c r="AH151" s="180">
        <f t="shared" si="75"/>
        <v>0</v>
      </c>
      <c r="AI151" s="214" t="str">
        <f t="shared" si="76"/>
        <v/>
      </c>
      <c r="AK151" s="36">
        <f t="shared" si="77"/>
        <v>0</v>
      </c>
      <c r="AL151" s="21">
        <f t="shared" si="78"/>
        <v>0</v>
      </c>
      <c r="AM151" s="21">
        <f t="shared" si="79"/>
        <v>0</v>
      </c>
      <c r="AN151" s="21">
        <f t="shared" si="80"/>
        <v>0</v>
      </c>
      <c r="AO151" s="21">
        <f t="shared" si="81"/>
        <v>0</v>
      </c>
      <c r="AP151" s="21">
        <f t="shared" si="82"/>
        <v>0</v>
      </c>
      <c r="AQ151" s="21">
        <f t="shared" si="83"/>
        <v>0</v>
      </c>
      <c r="AR151" s="21">
        <f t="shared" si="84"/>
        <v>0</v>
      </c>
      <c r="AS151" s="21">
        <f t="shared" si="85"/>
        <v>0</v>
      </c>
      <c r="AT151" s="21">
        <f t="shared" si="86"/>
        <v>0</v>
      </c>
      <c r="AU151" s="21">
        <f t="shared" si="87"/>
        <v>0</v>
      </c>
      <c r="AV151" s="21">
        <f t="shared" si="88"/>
        <v>0</v>
      </c>
      <c r="AW151" s="21">
        <f t="shared" si="89"/>
        <v>0</v>
      </c>
      <c r="AX151" s="21">
        <f t="shared" si="90"/>
        <v>0</v>
      </c>
      <c r="AY151" s="21">
        <f t="shared" si="91"/>
        <v>0</v>
      </c>
      <c r="AZ151" s="21">
        <f t="shared" si="92"/>
        <v>0</v>
      </c>
      <c r="BA151" s="21">
        <f t="shared" si="93"/>
        <v>0</v>
      </c>
      <c r="BB151" s="21">
        <f t="shared" si="94"/>
        <v>0</v>
      </c>
      <c r="BC151" s="21">
        <f t="shared" si="95"/>
        <v>0</v>
      </c>
      <c r="BD151" s="21">
        <f t="shared" si="96"/>
        <v>0</v>
      </c>
      <c r="BE151" s="21">
        <f t="shared" si="97"/>
        <v>0</v>
      </c>
      <c r="BF151" s="21">
        <f t="shared" si="98"/>
        <v>0</v>
      </c>
      <c r="BG151" s="21">
        <f t="shared" si="99"/>
        <v>0</v>
      </c>
      <c r="BH151" s="21">
        <f t="shared" si="100"/>
        <v>0</v>
      </c>
    </row>
    <row r="152" spans="1:60" ht="63.95" customHeight="1">
      <c r="A152" s="245"/>
      <c r="B152" s="97"/>
      <c r="C152" s="98"/>
      <c r="D152" s="99"/>
      <c r="E152" s="100"/>
      <c r="F152" s="100"/>
      <c r="G152" s="100"/>
      <c r="H152" s="101"/>
      <c r="I152" s="102"/>
      <c r="J152" s="103"/>
      <c r="K152" s="103"/>
      <c r="L152" s="103"/>
      <c r="M152" s="103"/>
      <c r="N152" s="99"/>
      <c r="O152" s="99"/>
      <c r="P152" s="100"/>
      <c r="Q152" s="100"/>
      <c r="R152" s="104"/>
      <c r="S152" s="31" t="str">
        <f t="shared" si="101"/>
        <v/>
      </c>
      <c r="T152" s="105"/>
      <c r="U152" s="101"/>
      <c r="V152" s="107"/>
      <c r="W152" s="169"/>
      <c r="X152" s="170"/>
      <c r="Y152" s="68"/>
      <c r="Z152" s="190">
        <f t="shared" si="70"/>
        <v>1.0165720071704217E-3</v>
      </c>
      <c r="AA152" s="208" t="b">
        <f t="shared" si="71"/>
        <v>0</v>
      </c>
      <c r="AB152" s="20">
        <f t="shared" si="102"/>
        <v>0</v>
      </c>
      <c r="AC152" s="67" t="b">
        <f t="shared" si="103"/>
        <v>1</v>
      </c>
      <c r="AD152" s="200">
        <f t="shared" si="104"/>
        <v>1</v>
      </c>
      <c r="AE152" s="180">
        <f t="shared" si="72"/>
        <v>1</v>
      </c>
      <c r="AF152" s="180">
        <f t="shared" si="73"/>
        <v>0</v>
      </c>
      <c r="AG152" s="180">
        <f t="shared" si="74"/>
        <v>0</v>
      </c>
      <c r="AH152" s="180">
        <f t="shared" si="75"/>
        <v>0</v>
      </c>
      <c r="AI152" s="214" t="str">
        <f t="shared" si="76"/>
        <v/>
      </c>
      <c r="AK152" s="36">
        <f t="shared" si="77"/>
        <v>0</v>
      </c>
      <c r="AL152" s="21">
        <f t="shared" si="78"/>
        <v>0</v>
      </c>
      <c r="AM152" s="21">
        <f t="shared" si="79"/>
        <v>0</v>
      </c>
      <c r="AN152" s="21">
        <f t="shared" si="80"/>
        <v>0</v>
      </c>
      <c r="AO152" s="21">
        <f t="shared" si="81"/>
        <v>0</v>
      </c>
      <c r="AP152" s="21">
        <f t="shared" si="82"/>
        <v>0</v>
      </c>
      <c r="AQ152" s="21">
        <f t="shared" si="83"/>
        <v>0</v>
      </c>
      <c r="AR152" s="21">
        <f t="shared" si="84"/>
        <v>0</v>
      </c>
      <c r="AS152" s="21">
        <f t="shared" si="85"/>
        <v>0</v>
      </c>
      <c r="AT152" s="21">
        <f t="shared" si="86"/>
        <v>0</v>
      </c>
      <c r="AU152" s="21">
        <f t="shared" si="87"/>
        <v>0</v>
      </c>
      <c r="AV152" s="21">
        <f t="shared" si="88"/>
        <v>0</v>
      </c>
      <c r="AW152" s="21">
        <f t="shared" si="89"/>
        <v>0</v>
      </c>
      <c r="AX152" s="21">
        <f t="shared" si="90"/>
        <v>0</v>
      </c>
      <c r="AY152" s="21">
        <f t="shared" si="91"/>
        <v>0</v>
      </c>
      <c r="AZ152" s="21">
        <f t="shared" si="92"/>
        <v>0</v>
      </c>
      <c r="BA152" s="21">
        <f t="shared" si="93"/>
        <v>0</v>
      </c>
      <c r="BB152" s="21">
        <f t="shared" si="94"/>
        <v>0</v>
      </c>
      <c r="BC152" s="21">
        <f t="shared" si="95"/>
        <v>0</v>
      </c>
      <c r="BD152" s="21">
        <f t="shared" si="96"/>
        <v>0</v>
      </c>
      <c r="BE152" s="21">
        <f t="shared" si="97"/>
        <v>0</v>
      </c>
      <c r="BF152" s="21">
        <f t="shared" si="98"/>
        <v>0</v>
      </c>
      <c r="BG152" s="21">
        <f t="shared" si="99"/>
        <v>0</v>
      </c>
      <c r="BH152" s="21">
        <f t="shared" si="100"/>
        <v>0</v>
      </c>
    </row>
    <row r="153" spans="1:60" ht="63.95" customHeight="1">
      <c r="A153" s="245"/>
      <c r="B153" s="97"/>
      <c r="C153" s="98"/>
      <c r="D153" s="99"/>
      <c r="E153" s="100"/>
      <c r="F153" s="100"/>
      <c r="G153" s="100"/>
      <c r="H153" s="101"/>
      <c r="I153" s="102"/>
      <c r="J153" s="103"/>
      <c r="K153" s="103"/>
      <c r="L153" s="103"/>
      <c r="M153" s="103"/>
      <c r="N153" s="99"/>
      <c r="O153" s="99"/>
      <c r="P153" s="100"/>
      <c r="Q153" s="100"/>
      <c r="R153" s="104"/>
      <c r="S153" s="31" t="str">
        <f t="shared" si="101"/>
        <v/>
      </c>
      <c r="T153" s="105"/>
      <c r="U153" s="101"/>
      <c r="V153" s="107"/>
      <c r="W153" s="169"/>
      <c r="X153" s="170"/>
      <c r="Y153" s="68"/>
      <c r="Z153" s="190">
        <f t="shared" si="70"/>
        <v>1.0165720071704217E-3</v>
      </c>
      <c r="AA153" s="208" t="b">
        <f t="shared" si="71"/>
        <v>0</v>
      </c>
      <c r="AB153" s="20">
        <f t="shared" si="102"/>
        <v>0</v>
      </c>
      <c r="AC153" s="67" t="b">
        <f t="shared" si="103"/>
        <v>1</v>
      </c>
      <c r="AD153" s="200">
        <f t="shared" si="104"/>
        <v>1</v>
      </c>
      <c r="AE153" s="180">
        <f t="shared" si="72"/>
        <v>1</v>
      </c>
      <c r="AF153" s="180">
        <f t="shared" si="73"/>
        <v>0</v>
      </c>
      <c r="AG153" s="180">
        <f t="shared" si="74"/>
        <v>0</v>
      </c>
      <c r="AH153" s="180">
        <f t="shared" si="75"/>
        <v>0</v>
      </c>
      <c r="AI153" s="214" t="str">
        <f t="shared" si="76"/>
        <v/>
      </c>
      <c r="AK153" s="36">
        <f t="shared" si="77"/>
        <v>0</v>
      </c>
      <c r="AL153" s="21">
        <f t="shared" si="78"/>
        <v>0</v>
      </c>
      <c r="AM153" s="21">
        <f t="shared" si="79"/>
        <v>0</v>
      </c>
      <c r="AN153" s="21">
        <f t="shared" si="80"/>
        <v>0</v>
      </c>
      <c r="AO153" s="21">
        <f t="shared" si="81"/>
        <v>0</v>
      </c>
      <c r="AP153" s="21">
        <f t="shared" si="82"/>
        <v>0</v>
      </c>
      <c r="AQ153" s="21">
        <f t="shared" si="83"/>
        <v>0</v>
      </c>
      <c r="AR153" s="21">
        <f t="shared" si="84"/>
        <v>0</v>
      </c>
      <c r="AS153" s="21">
        <f t="shared" si="85"/>
        <v>0</v>
      </c>
      <c r="AT153" s="21">
        <f t="shared" si="86"/>
        <v>0</v>
      </c>
      <c r="AU153" s="21">
        <f t="shared" si="87"/>
        <v>0</v>
      </c>
      <c r="AV153" s="21">
        <f t="shared" si="88"/>
        <v>0</v>
      </c>
      <c r="AW153" s="21">
        <f t="shared" si="89"/>
        <v>0</v>
      </c>
      <c r="AX153" s="21">
        <f t="shared" si="90"/>
        <v>0</v>
      </c>
      <c r="AY153" s="21">
        <f t="shared" si="91"/>
        <v>0</v>
      </c>
      <c r="AZ153" s="21">
        <f t="shared" si="92"/>
        <v>0</v>
      </c>
      <c r="BA153" s="21">
        <f t="shared" si="93"/>
        <v>0</v>
      </c>
      <c r="BB153" s="21">
        <f t="shared" si="94"/>
        <v>0</v>
      </c>
      <c r="BC153" s="21">
        <f t="shared" si="95"/>
        <v>0</v>
      </c>
      <c r="BD153" s="21">
        <f t="shared" si="96"/>
        <v>0</v>
      </c>
      <c r="BE153" s="21">
        <f t="shared" si="97"/>
        <v>0</v>
      </c>
      <c r="BF153" s="21">
        <f t="shared" si="98"/>
        <v>0</v>
      </c>
      <c r="BG153" s="21">
        <f t="shared" si="99"/>
        <v>0</v>
      </c>
      <c r="BH153" s="21">
        <f t="shared" si="100"/>
        <v>0</v>
      </c>
    </row>
    <row r="154" spans="1:60" ht="63.95" customHeight="1">
      <c r="A154" s="245"/>
      <c r="B154" s="97"/>
      <c r="C154" s="98"/>
      <c r="D154" s="99"/>
      <c r="E154" s="100"/>
      <c r="F154" s="100"/>
      <c r="G154" s="100"/>
      <c r="H154" s="101"/>
      <c r="I154" s="102"/>
      <c r="J154" s="103"/>
      <c r="K154" s="103"/>
      <c r="L154" s="103"/>
      <c r="M154" s="103"/>
      <c r="N154" s="99"/>
      <c r="O154" s="99"/>
      <c r="P154" s="100"/>
      <c r="Q154" s="100"/>
      <c r="R154" s="104"/>
      <c r="S154" s="31" t="str">
        <f t="shared" si="101"/>
        <v/>
      </c>
      <c r="T154" s="105"/>
      <c r="U154" s="101"/>
      <c r="V154" s="107"/>
      <c r="W154" s="169"/>
      <c r="X154" s="170"/>
      <c r="Y154" s="68"/>
      <c r="Z154" s="190">
        <f t="shared" si="70"/>
        <v>1.0165720071704217E-3</v>
      </c>
      <c r="AA154" s="208" t="b">
        <f t="shared" si="71"/>
        <v>0</v>
      </c>
      <c r="AB154" s="20">
        <f t="shared" si="102"/>
        <v>0</v>
      </c>
      <c r="AC154" s="67" t="b">
        <f t="shared" si="103"/>
        <v>1</v>
      </c>
      <c r="AD154" s="200">
        <f t="shared" si="104"/>
        <v>1</v>
      </c>
      <c r="AE154" s="180">
        <f t="shared" si="72"/>
        <v>1</v>
      </c>
      <c r="AF154" s="180">
        <f t="shared" si="73"/>
        <v>0</v>
      </c>
      <c r="AG154" s="180">
        <f t="shared" si="74"/>
        <v>0</v>
      </c>
      <c r="AH154" s="180">
        <f t="shared" si="75"/>
        <v>0</v>
      </c>
      <c r="AI154" s="214" t="str">
        <f t="shared" si="76"/>
        <v/>
      </c>
      <c r="AK154" s="36">
        <f t="shared" si="77"/>
        <v>0</v>
      </c>
      <c r="AL154" s="21">
        <f t="shared" si="78"/>
        <v>0</v>
      </c>
      <c r="AM154" s="21">
        <f t="shared" si="79"/>
        <v>0</v>
      </c>
      <c r="AN154" s="21">
        <f t="shared" si="80"/>
        <v>0</v>
      </c>
      <c r="AO154" s="21">
        <f t="shared" si="81"/>
        <v>0</v>
      </c>
      <c r="AP154" s="21">
        <f t="shared" si="82"/>
        <v>0</v>
      </c>
      <c r="AQ154" s="21">
        <f t="shared" si="83"/>
        <v>0</v>
      </c>
      <c r="AR154" s="21">
        <f t="shared" si="84"/>
        <v>0</v>
      </c>
      <c r="AS154" s="21">
        <f t="shared" si="85"/>
        <v>0</v>
      </c>
      <c r="AT154" s="21">
        <f t="shared" si="86"/>
        <v>0</v>
      </c>
      <c r="AU154" s="21">
        <f t="shared" si="87"/>
        <v>0</v>
      </c>
      <c r="AV154" s="21">
        <f t="shared" si="88"/>
        <v>0</v>
      </c>
      <c r="AW154" s="21">
        <f t="shared" si="89"/>
        <v>0</v>
      </c>
      <c r="AX154" s="21">
        <f t="shared" si="90"/>
        <v>0</v>
      </c>
      <c r="AY154" s="21">
        <f t="shared" si="91"/>
        <v>0</v>
      </c>
      <c r="AZ154" s="21">
        <f t="shared" si="92"/>
        <v>0</v>
      </c>
      <c r="BA154" s="21">
        <f t="shared" si="93"/>
        <v>0</v>
      </c>
      <c r="BB154" s="21">
        <f t="shared" si="94"/>
        <v>0</v>
      </c>
      <c r="BC154" s="21">
        <f t="shared" si="95"/>
        <v>0</v>
      </c>
      <c r="BD154" s="21">
        <f t="shared" si="96"/>
        <v>0</v>
      </c>
      <c r="BE154" s="21">
        <f t="shared" si="97"/>
        <v>0</v>
      </c>
      <c r="BF154" s="21">
        <f t="shared" si="98"/>
        <v>0</v>
      </c>
      <c r="BG154" s="21">
        <f t="shared" si="99"/>
        <v>0</v>
      </c>
      <c r="BH154" s="21">
        <f t="shared" si="100"/>
        <v>0</v>
      </c>
    </row>
    <row r="155" spans="1:60" ht="63.95" customHeight="1">
      <c r="A155" s="245"/>
      <c r="B155" s="97"/>
      <c r="C155" s="98"/>
      <c r="D155" s="99"/>
      <c r="E155" s="100"/>
      <c r="F155" s="100"/>
      <c r="G155" s="100"/>
      <c r="H155" s="101"/>
      <c r="I155" s="102"/>
      <c r="J155" s="103"/>
      <c r="K155" s="103"/>
      <c r="L155" s="103"/>
      <c r="M155" s="103"/>
      <c r="N155" s="99"/>
      <c r="O155" s="99"/>
      <c r="P155" s="100"/>
      <c r="Q155" s="100"/>
      <c r="R155" s="104"/>
      <c r="S155" s="31" t="str">
        <f t="shared" si="101"/>
        <v/>
      </c>
      <c r="T155" s="105"/>
      <c r="U155" s="101"/>
      <c r="V155" s="107"/>
      <c r="W155" s="169"/>
      <c r="X155" s="170"/>
      <c r="Y155" s="68"/>
      <c r="Z155" s="190">
        <f t="shared" si="70"/>
        <v>1.0165720071704217E-3</v>
      </c>
      <c r="AA155" s="208" t="b">
        <f t="shared" si="71"/>
        <v>0</v>
      </c>
      <c r="AB155" s="20">
        <f t="shared" si="102"/>
        <v>0</v>
      </c>
      <c r="AC155" s="67" t="b">
        <f t="shared" si="103"/>
        <v>1</v>
      </c>
      <c r="AD155" s="200">
        <f t="shared" si="104"/>
        <v>1</v>
      </c>
      <c r="AE155" s="180">
        <f t="shared" si="72"/>
        <v>1</v>
      </c>
      <c r="AF155" s="180">
        <f t="shared" si="73"/>
        <v>0</v>
      </c>
      <c r="AG155" s="180">
        <f t="shared" si="74"/>
        <v>0</v>
      </c>
      <c r="AH155" s="180">
        <f t="shared" si="75"/>
        <v>0</v>
      </c>
      <c r="AI155" s="214" t="str">
        <f t="shared" si="76"/>
        <v/>
      </c>
      <c r="AK155" s="36">
        <f t="shared" si="77"/>
        <v>0</v>
      </c>
      <c r="AL155" s="21">
        <f t="shared" si="78"/>
        <v>0</v>
      </c>
      <c r="AM155" s="21">
        <f t="shared" si="79"/>
        <v>0</v>
      </c>
      <c r="AN155" s="21">
        <f t="shared" si="80"/>
        <v>0</v>
      </c>
      <c r="AO155" s="21">
        <f t="shared" si="81"/>
        <v>0</v>
      </c>
      <c r="AP155" s="21">
        <f t="shared" si="82"/>
        <v>0</v>
      </c>
      <c r="AQ155" s="21">
        <f t="shared" si="83"/>
        <v>0</v>
      </c>
      <c r="AR155" s="21">
        <f t="shared" si="84"/>
        <v>0</v>
      </c>
      <c r="AS155" s="21">
        <f t="shared" si="85"/>
        <v>0</v>
      </c>
      <c r="AT155" s="21">
        <f t="shared" si="86"/>
        <v>0</v>
      </c>
      <c r="AU155" s="21">
        <f t="shared" si="87"/>
        <v>0</v>
      </c>
      <c r="AV155" s="21">
        <f t="shared" si="88"/>
        <v>0</v>
      </c>
      <c r="AW155" s="21">
        <f t="shared" si="89"/>
        <v>0</v>
      </c>
      <c r="AX155" s="21">
        <f t="shared" si="90"/>
        <v>0</v>
      </c>
      <c r="AY155" s="21">
        <f t="shared" si="91"/>
        <v>0</v>
      </c>
      <c r="AZ155" s="21">
        <f t="shared" si="92"/>
        <v>0</v>
      </c>
      <c r="BA155" s="21">
        <f t="shared" si="93"/>
        <v>0</v>
      </c>
      <c r="BB155" s="21">
        <f t="shared" si="94"/>
        <v>0</v>
      </c>
      <c r="BC155" s="21">
        <f t="shared" si="95"/>
        <v>0</v>
      </c>
      <c r="BD155" s="21">
        <f t="shared" si="96"/>
        <v>0</v>
      </c>
      <c r="BE155" s="21">
        <f t="shared" si="97"/>
        <v>0</v>
      </c>
      <c r="BF155" s="21">
        <f t="shared" si="98"/>
        <v>0</v>
      </c>
      <c r="BG155" s="21">
        <f t="shared" si="99"/>
        <v>0</v>
      </c>
      <c r="BH155" s="21">
        <f t="shared" si="100"/>
        <v>0</v>
      </c>
    </row>
    <row r="156" spans="1:60" ht="63.95" customHeight="1">
      <c r="A156" s="245"/>
      <c r="B156" s="97"/>
      <c r="C156" s="98"/>
      <c r="D156" s="99"/>
      <c r="E156" s="100"/>
      <c r="F156" s="100"/>
      <c r="G156" s="100"/>
      <c r="H156" s="101"/>
      <c r="I156" s="102"/>
      <c r="J156" s="103"/>
      <c r="K156" s="103"/>
      <c r="L156" s="103"/>
      <c r="M156" s="103"/>
      <c r="N156" s="99"/>
      <c r="O156" s="99"/>
      <c r="P156" s="100"/>
      <c r="Q156" s="100"/>
      <c r="R156" s="104"/>
      <c r="S156" s="31" t="str">
        <f t="shared" si="101"/>
        <v/>
      </c>
      <c r="T156" s="105"/>
      <c r="U156" s="101"/>
      <c r="V156" s="107"/>
      <c r="W156" s="169"/>
      <c r="X156" s="170"/>
      <c r="Y156" s="68"/>
      <c r="Z156" s="190">
        <f t="shared" si="70"/>
        <v>1.0165720071704217E-3</v>
      </c>
      <c r="AA156" s="208" t="b">
        <f t="shared" si="71"/>
        <v>0</v>
      </c>
      <c r="AB156" s="20">
        <f t="shared" si="102"/>
        <v>0</v>
      </c>
      <c r="AC156" s="67" t="b">
        <f t="shared" si="103"/>
        <v>1</v>
      </c>
      <c r="AD156" s="200">
        <f t="shared" si="104"/>
        <v>1</v>
      </c>
      <c r="AE156" s="180">
        <f t="shared" si="72"/>
        <v>1</v>
      </c>
      <c r="AF156" s="180">
        <f t="shared" si="73"/>
        <v>0</v>
      </c>
      <c r="AG156" s="180">
        <f t="shared" si="74"/>
        <v>0</v>
      </c>
      <c r="AH156" s="180">
        <f t="shared" si="75"/>
        <v>0</v>
      </c>
      <c r="AI156" s="214" t="str">
        <f t="shared" si="76"/>
        <v/>
      </c>
      <c r="AK156" s="36">
        <f t="shared" si="77"/>
        <v>0</v>
      </c>
      <c r="AL156" s="21">
        <f t="shared" si="78"/>
        <v>0</v>
      </c>
      <c r="AM156" s="21">
        <f t="shared" si="79"/>
        <v>0</v>
      </c>
      <c r="AN156" s="21">
        <f t="shared" si="80"/>
        <v>0</v>
      </c>
      <c r="AO156" s="21">
        <f t="shared" si="81"/>
        <v>0</v>
      </c>
      <c r="AP156" s="21">
        <f t="shared" si="82"/>
        <v>0</v>
      </c>
      <c r="AQ156" s="21">
        <f t="shared" si="83"/>
        <v>0</v>
      </c>
      <c r="AR156" s="21">
        <f t="shared" si="84"/>
        <v>0</v>
      </c>
      <c r="AS156" s="21">
        <f t="shared" si="85"/>
        <v>0</v>
      </c>
      <c r="AT156" s="21">
        <f t="shared" si="86"/>
        <v>0</v>
      </c>
      <c r="AU156" s="21">
        <f t="shared" si="87"/>
        <v>0</v>
      </c>
      <c r="AV156" s="21">
        <f t="shared" si="88"/>
        <v>0</v>
      </c>
      <c r="AW156" s="21">
        <f t="shared" si="89"/>
        <v>0</v>
      </c>
      <c r="AX156" s="21">
        <f t="shared" si="90"/>
        <v>0</v>
      </c>
      <c r="AY156" s="21">
        <f t="shared" si="91"/>
        <v>0</v>
      </c>
      <c r="AZ156" s="21">
        <f t="shared" si="92"/>
        <v>0</v>
      </c>
      <c r="BA156" s="21">
        <f t="shared" si="93"/>
        <v>0</v>
      </c>
      <c r="BB156" s="21">
        <f t="shared" si="94"/>
        <v>0</v>
      </c>
      <c r="BC156" s="21">
        <f t="shared" si="95"/>
        <v>0</v>
      </c>
      <c r="BD156" s="21">
        <f t="shared" si="96"/>
        <v>0</v>
      </c>
      <c r="BE156" s="21">
        <f t="shared" si="97"/>
        <v>0</v>
      </c>
      <c r="BF156" s="21">
        <f t="shared" si="98"/>
        <v>0</v>
      </c>
      <c r="BG156" s="21">
        <f t="shared" si="99"/>
        <v>0</v>
      </c>
      <c r="BH156" s="21">
        <f t="shared" si="100"/>
        <v>0</v>
      </c>
    </row>
    <row r="157" spans="1:60" ht="63.95" customHeight="1">
      <c r="A157" s="245"/>
      <c r="B157" s="97"/>
      <c r="C157" s="98"/>
      <c r="D157" s="99"/>
      <c r="E157" s="100"/>
      <c r="F157" s="100"/>
      <c r="G157" s="100"/>
      <c r="H157" s="101"/>
      <c r="I157" s="102"/>
      <c r="J157" s="103"/>
      <c r="K157" s="103"/>
      <c r="L157" s="103"/>
      <c r="M157" s="103"/>
      <c r="N157" s="99"/>
      <c r="O157" s="99"/>
      <c r="P157" s="100"/>
      <c r="Q157" s="100"/>
      <c r="R157" s="104"/>
      <c r="S157" s="31" t="str">
        <f t="shared" si="101"/>
        <v/>
      </c>
      <c r="T157" s="105"/>
      <c r="U157" s="101"/>
      <c r="V157" s="107"/>
      <c r="W157" s="169"/>
      <c r="X157" s="170"/>
      <c r="Y157" s="68"/>
      <c r="Z157" s="190">
        <f t="shared" si="70"/>
        <v>1.0165720071704217E-3</v>
      </c>
      <c r="AA157" s="208" t="b">
        <f t="shared" si="71"/>
        <v>0</v>
      </c>
      <c r="AB157" s="20">
        <f t="shared" si="102"/>
        <v>0</v>
      </c>
      <c r="AC157" s="67" t="b">
        <f t="shared" si="103"/>
        <v>1</v>
      </c>
      <c r="AD157" s="200">
        <f t="shared" si="104"/>
        <v>1</v>
      </c>
      <c r="AE157" s="180">
        <f t="shared" si="72"/>
        <v>1</v>
      </c>
      <c r="AF157" s="180">
        <f t="shared" si="73"/>
        <v>0</v>
      </c>
      <c r="AG157" s="180">
        <f t="shared" si="74"/>
        <v>0</v>
      </c>
      <c r="AH157" s="180">
        <f t="shared" si="75"/>
        <v>0</v>
      </c>
      <c r="AI157" s="214" t="str">
        <f t="shared" si="76"/>
        <v/>
      </c>
      <c r="AK157" s="36">
        <f t="shared" si="77"/>
        <v>0</v>
      </c>
      <c r="AL157" s="21">
        <f t="shared" si="78"/>
        <v>0</v>
      </c>
      <c r="AM157" s="21">
        <f t="shared" si="79"/>
        <v>0</v>
      </c>
      <c r="AN157" s="21">
        <f t="shared" si="80"/>
        <v>0</v>
      </c>
      <c r="AO157" s="21">
        <f t="shared" si="81"/>
        <v>0</v>
      </c>
      <c r="AP157" s="21">
        <f t="shared" si="82"/>
        <v>0</v>
      </c>
      <c r="AQ157" s="21">
        <f t="shared" si="83"/>
        <v>0</v>
      </c>
      <c r="AR157" s="21">
        <f t="shared" si="84"/>
        <v>0</v>
      </c>
      <c r="AS157" s="21">
        <f t="shared" si="85"/>
        <v>0</v>
      </c>
      <c r="AT157" s="21">
        <f t="shared" si="86"/>
        <v>0</v>
      </c>
      <c r="AU157" s="21">
        <f t="shared" si="87"/>
        <v>0</v>
      </c>
      <c r="AV157" s="21">
        <f t="shared" si="88"/>
        <v>0</v>
      </c>
      <c r="AW157" s="21">
        <f t="shared" si="89"/>
        <v>0</v>
      </c>
      <c r="AX157" s="21">
        <f t="shared" si="90"/>
        <v>0</v>
      </c>
      <c r="AY157" s="21">
        <f t="shared" si="91"/>
        <v>0</v>
      </c>
      <c r="AZ157" s="21">
        <f t="shared" si="92"/>
        <v>0</v>
      </c>
      <c r="BA157" s="21">
        <f t="shared" si="93"/>
        <v>0</v>
      </c>
      <c r="BB157" s="21">
        <f t="shared" si="94"/>
        <v>0</v>
      </c>
      <c r="BC157" s="21">
        <f t="shared" si="95"/>
        <v>0</v>
      </c>
      <c r="BD157" s="21">
        <f t="shared" si="96"/>
        <v>0</v>
      </c>
      <c r="BE157" s="21">
        <f t="shared" si="97"/>
        <v>0</v>
      </c>
      <c r="BF157" s="21">
        <f t="shared" si="98"/>
        <v>0</v>
      </c>
      <c r="BG157" s="21">
        <f t="shared" si="99"/>
        <v>0</v>
      </c>
      <c r="BH157" s="21">
        <f t="shared" si="100"/>
        <v>0</v>
      </c>
    </row>
    <row r="158" spans="1:60" ht="63.95" customHeight="1">
      <c r="A158" s="245"/>
      <c r="B158" s="97"/>
      <c r="C158" s="98"/>
      <c r="D158" s="99"/>
      <c r="E158" s="100"/>
      <c r="F158" s="100"/>
      <c r="G158" s="100"/>
      <c r="H158" s="101"/>
      <c r="I158" s="102"/>
      <c r="J158" s="103"/>
      <c r="K158" s="103"/>
      <c r="L158" s="103"/>
      <c r="M158" s="103"/>
      <c r="N158" s="99"/>
      <c r="O158" s="99"/>
      <c r="P158" s="100"/>
      <c r="Q158" s="100"/>
      <c r="R158" s="104"/>
      <c r="S158" s="31" t="str">
        <f t="shared" si="101"/>
        <v/>
      </c>
      <c r="T158" s="105"/>
      <c r="U158" s="101"/>
      <c r="V158" s="107"/>
      <c r="W158" s="169"/>
      <c r="X158" s="170"/>
      <c r="Y158" s="68"/>
      <c r="Z158" s="190">
        <f t="shared" si="70"/>
        <v>1.0165720071704217E-3</v>
      </c>
      <c r="AA158" s="208" t="b">
        <f t="shared" si="71"/>
        <v>0</v>
      </c>
      <c r="AB158" s="20">
        <f t="shared" si="102"/>
        <v>0</v>
      </c>
      <c r="AC158" s="67" t="b">
        <f t="shared" si="103"/>
        <v>1</v>
      </c>
      <c r="AD158" s="200">
        <f t="shared" si="104"/>
        <v>1</v>
      </c>
      <c r="AE158" s="180">
        <f t="shared" si="72"/>
        <v>1</v>
      </c>
      <c r="AF158" s="180">
        <f t="shared" si="73"/>
        <v>0</v>
      </c>
      <c r="AG158" s="180">
        <f t="shared" si="74"/>
        <v>0</v>
      </c>
      <c r="AH158" s="180">
        <f t="shared" si="75"/>
        <v>0</v>
      </c>
      <c r="AI158" s="214" t="str">
        <f t="shared" si="76"/>
        <v/>
      </c>
      <c r="AK158" s="36">
        <f t="shared" si="77"/>
        <v>0</v>
      </c>
      <c r="AL158" s="21">
        <f t="shared" si="78"/>
        <v>0</v>
      </c>
      <c r="AM158" s="21">
        <f t="shared" si="79"/>
        <v>0</v>
      </c>
      <c r="AN158" s="21">
        <f t="shared" si="80"/>
        <v>0</v>
      </c>
      <c r="AO158" s="21">
        <f t="shared" si="81"/>
        <v>0</v>
      </c>
      <c r="AP158" s="21">
        <f t="shared" si="82"/>
        <v>0</v>
      </c>
      <c r="AQ158" s="21">
        <f t="shared" si="83"/>
        <v>0</v>
      </c>
      <c r="AR158" s="21">
        <f t="shared" si="84"/>
        <v>0</v>
      </c>
      <c r="AS158" s="21">
        <f t="shared" si="85"/>
        <v>0</v>
      </c>
      <c r="AT158" s="21">
        <f t="shared" si="86"/>
        <v>0</v>
      </c>
      <c r="AU158" s="21">
        <f t="shared" si="87"/>
        <v>0</v>
      </c>
      <c r="AV158" s="21">
        <f t="shared" si="88"/>
        <v>0</v>
      </c>
      <c r="AW158" s="21">
        <f t="shared" si="89"/>
        <v>0</v>
      </c>
      <c r="AX158" s="21">
        <f t="shared" si="90"/>
        <v>0</v>
      </c>
      <c r="AY158" s="21">
        <f t="shared" si="91"/>
        <v>0</v>
      </c>
      <c r="AZ158" s="21">
        <f t="shared" si="92"/>
        <v>0</v>
      </c>
      <c r="BA158" s="21">
        <f t="shared" si="93"/>
        <v>0</v>
      </c>
      <c r="BB158" s="21">
        <f t="shared" si="94"/>
        <v>0</v>
      </c>
      <c r="BC158" s="21">
        <f t="shared" si="95"/>
        <v>0</v>
      </c>
      <c r="BD158" s="21">
        <f t="shared" si="96"/>
        <v>0</v>
      </c>
      <c r="BE158" s="21">
        <f t="shared" si="97"/>
        <v>0</v>
      </c>
      <c r="BF158" s="21">
        <f t="shared" si="98"/>
        <v>0</v>
      </c>
      <c r="BG158" s="21">
        <f t="shared" si="99"/>
        <v>0</v>
      </c>
      <c r="BH158" s="21">
        <f t="shared" si="100"/>
        <v>0</v>
      </c>
    </row>
    <row r="159" spans="1:60" ht="63.95" customHeight="1">
      <c r="A159" s="245"/>
      <c r="B159" s="97"/>
      <c r="C159" s="98"/>
      <c r="D159" s="99"/>
      <c r="E159" s="100"/>
      <c r="F159" s="100"/>
      <c r="G159" s="100"/>
      <c r="H159" s="101"/>
      <c r="I159" s="102"/>
      <c r="J159" s="103"/>
      <c r="K159" s="103"/>
      <c r="L159" s="103"/>
      <c r="M159" s="103"/>
      <c r="N159" s="99"/>
      <c r="O159" s="99"/>
      <c r="P159" s="100"/>
      <c r="Q159" s="100"/>
      <c r="R159" s="104"/>
      <c r="S159" s="31" t="str">
        <f t="shared" si="101"/>
        <v/>
      </c>
      <c r="T159" s="105"/>
      <c r="U159" s="101"/>
      <c r="V159" s="107"/>
      <c r="W159" s="169"/>
      <c r="X159" s="170"/>
      <c r="Y159" s="68"/>
      <c r="Z159" s="190">
        <f t="shared" si="70"/>
        <v>1.0165720071704217E-3</v>
      </c>
      <c r="AA159" s="208" t="b">
        <f t="shared" si="71"/>
        <v>0</v>
      </c>
      <c r="AB159" s="20">
        <f t="shared" si="102"/>
        <v>0</v>
      </c>
      <c r="AC159" s="67" t="b">
        <f t="shared" si="103"/>
        <v>1</v>
      </c>
      <c r="AD159" s="200">
        <f t="shared" si="104"/>
        <v>1</v>
      </c>
      <c r="AE159" s="180">
        <f t="shared" si="72"/>
        <v>1</v>
      </c>
      <c r="AF159" s="180">
        <f t="shared" si="73"/>
        <v>0</v>
      </c>
      <c r="AG159" s="180">
        <f t="shared" si="74"/>
        <v>0</v>
      </c>
      <c r="AH159" s="180">
        <f t="shared" si="75"/>
        <v>0</v>
      </c>
      <c r="AI159" s="214" t="str">
        <f t="shared" si="76"/>
        <v/>
      </c>
      <c r="AK159" s="36">
        <f t="shared" si="77"/>
        <v>0</v>
      </c>
      <c r="AL159" s="21">
        <f t="shared" si="78"/>
        <v>0</v>
      </c>
      <c r="AM159" s="21">
        <f t="shared" si="79"/>
        <v>0</v>
      </c>
      <c r="AN159" s="21">
        <f t="shared" si="80"/>
        <v>0</v>
      </c>
      <c r="AO159" s="21">
        <f t="shared" si="81"/>
        <v>0</v>
      </c>
      <c r="AP159" s="21">
        <f t="shared" si="82"/>
        <v>0</v>
      </c>
      <c r="AQ159" s="21">
        <f t="shared" si="83"/>
        <v>0</v>
      </c>
      <c r="AR159" s="21">
        <f t="shared" si="84"/>
        <v>0</v>
      </c>
      <c r="AS159" s="21">
        <f t="shared" si="85"/>
        <v>0</v>
      </c>
      <c r="AT159" s="21">
        <f t="shared" si="86"/>
        <v>0</v>
      </c>
      <c r="AU159" s="21">
        <f t="shared" si="87"/>
        <v>0</v>
      </c>
      <c r="AV159" s="21">
        <f t="shared" si="88"/>
        <v>0</v>
      </c>
      <c r="AW159" s="21">
        <f t="shared" si="89"/>
        <v>0</v>
      </c>
      <c r="AX159" s="21">
        <f t="shared" si="90"/>
        <v>0</v>
      </c>
      <c r="AY159" s="21">
        <f t="shared" si="91"/>
        <v>0</v>
      </c>
      <c r="AZ159" s="21">
        <f t="shared" si="92"/>
        <v>0</v>
      </c>
      <c r="BA159" s="21">
        <f t="shared" si="93"/>
        <v>0</v>
      </c>
      <c r="BB159" s="21">
        <f t="shared" si="94"/>
        <v>0</v>
      </c>
      <c r="BC159" s="21">
        <f t="shared" si="95"/>
        <v>0</v>
      </c>
      <c r="BD159" s="21">
        <f t="shared" si="96"/>
        <v>0</v>
      </c>
      <c r="BE159" s="21">
        <f t="shared" si="97"/>
        <v>0</v>
      </c>
      <c r="BF159" s="21">
        <f t="shared" si="98"/>
        <v>0</v>
      </c>
      <c r="BG159" s="21">
        <f t="shared" si="99"/>
        <v>0</v>
      </c>
      <c r="BH159" s="21">
        <f t="shared" si="100"/>
        <v>0</v>
      </c>
    </row>
    <row r="160" spans="1:60" ht="63.95" customHeight="1">
      <c r="A160" s="245"/>
      <c r="B160" s="97"/>
      <c r="C160" s="98"/>
      <c r="D160" s="99"/>
      <c r="E160" s="100"/>
      <c r="F160" s="100"/>
      <c r="G160" s="100"/>
      <c r="H160" s="101"/>
      <c r="I160" s="102"/>
      <c r="J160" s="103"/>
      <c r="K160" s="103"/>
      <c r="L160" s="103"/>
      <c r="M160" s="103"/>
      <c r="N160" s="99"/>
      <c r="O160" s="99"/>
      <c r="P160" s="100"/>
      <c r="Q160" s="100"/>
      <c r="R160" s="104"/>
      <c r="S160" s="31" t="str">
        <f t="shared" si="101"/>
        <v/>
      </c>
      <c r="T160" s="105"/>
      <c r="U160" s="101"/>
      <c r="V160" s="107"/>
      <c r="W160" s="169"/>
      <c r="X160" s="170"/>
      <c r="Y160" s="68"/>
      <c r="Z160" s="190">
        <f t="shared" si="70"/>
        <v>1.0165720071704217E-3</v>
      </c>
      <c r="AA160" s="208" t="b">
        <f t="shared" si="71"/>
        <v>0</v>
      </c>
      <c r="AB160" s="20">
        <f t="shared" si="102"/>
        <v>0</v>
      </c>
      <c r="AC160" s="67" t="b">
        <f t="shared" si="103"/>
        <v>1</v>
      </c>
      <c r="AD160" s="200">
        <f t="shared" si="104"/>
        <v>1</v>
      </c>
      <c r="AE160" s="180">
        <f t="shared" si="72"/>
        <v>1</v>
      </c>
      <c r="AF160" s="180">
        <f t="shared" si="73"/>
        <v>0</v>
      </c>
      <c r="AG160" s="180">
        <f t="shared" si="74"/>
        <v>0</v>
      </c>
      <c r="AH160" s="180">
        <f t="shared" si="75"/>
        <v>0</v>
      </c>
      <c r="AI160" s="214" t="str">
        <f t="shared" si="76"/>
        <v/>
      </c>
      <c r="AK160" s="36">
        <f t="shared" si="77"/>
        <v>0</v>
      </c>
      <c r="AL160" s="21">
        <f t="shared" si="78"/>
        <v>0</v>
      </c>
      <c r="AM160" s="21">
        <f t="shared" si="79"/>
        <v>0</v>
      </c>
      <c r="AN160" s="21">
        <f t="shared" si="80"/>
        <v>0</v>
      </c>
      <c r="AO160" s="21">
        <f t="shared" si="81"/>
        <v>0</v>
      </c>
      <c r="AP160" s="21">
        <f t="shared" si="82"/>
        <v>0</v>
      </c>
      <c r="AQ160" s="21">
        <f t="shared" si="83"/>
        <v>0</v>
      </c>
      <c r="AR160" s="21">
        <f t="shared" si="84"/>
        <v>0</v>
      </c>
      <c r="AS160" s="21">
        <f t="shared" si="85"/>
        <v>0</v>
      </c>
      <c r="AT160" s="21">
        <f t="shared" si="86"/>
        <v>0</v>
      </c>
      <c r="AU160" s="21">
        <f t="shared" si="87"/>
        <v>0</v>
      </c>
      <c r="AV160" s="21">
        <f t="shared" si="88"/>
        <v>0</v>
      </c>
      <c r="AW160" s="21">
        <f t="shared" si="89"/>
        <v>0</v>
      </c>
      <c r="AX160" s="21">
        <f t="shared" si="90"/>
        <v>0</v>
      </c>
      <c r="AY160" s="21">
        <f t="shared" si="91"/>
        <v>0</v>
      </c>
      <c r="AZ160" s="21">
        <f t="shared" si="92"/>
        <v>0</v>
      </c>
      <c r="BA160" s="21">
        <f t="shared" si="93"/>
        <v>0</v>
      </c>
      <c r="BB160" s="21">
        <f t="shared" si="94"/>
        <v>0</v>
      </c>
      <c r="BC160" s="21">
        <f t="shared" si="95"/>
        <v>0</v>
      </c>
      <c r="BD160" s="21">
        <f t="shared" si="96"/>
        <v>0</v>
      </c>
      <c r="BE160" s="21">
        <f t="shared" si="97"/>
        <v>0</v>
      </c>
      <c r="BF160" s="21">
        <f t="shared" si="98"/>
        <v>0</v>
      </c>
      <c r="BG160" s="21">
        <f t="shared" si="99"/>
        <v>0</v>
      </c>
      <c r="BH160" s="21">
        <f t="shared" si="100"/>
        <v>0</v>
      </c>
    </row>
    <row r="161" spans="1:60" ht="63.95" customHeight="1">
      <c r="A161" s="245"/>
      <c r="B161" s="97"/>
      <c r="C161" s="98"/>
      <c r="D161" s="99"/>
      <c r="E161" s="100"/>
      <c r="F161" s="100"/>
      <c r="G161" s="100"/>
      <c r="H161" s="101"/>
      <c r="I161" s="102"/>
      <c r="J161" s="103"/>
      <c r="K161" s="103"/>
      <c r="L161" s="103"/>
      <c r="M161" s="103"/>
      <c r="N161" s="99"/>
      <c r="O161" s="99"/>
      <c r="P161" s="100"/>
      <c r="Q161" s="100"/>
      <c r="R161" s="104"/>
      <c r="S161" s="31" t="str">
        <f t="shared" si="101"/>
        <v/>
      </c>
      <c r="T161" s="105"/>
      <c r="U161" s="101"/>
      <c r="V161" s="107"/>
      <c r="W161" s="169"/>
      <c r="X161" s="170"/>
      <c r="Y161" s="68"/>
      <c r="Z161" s="190">
        <f t="shared" si="70"/>
        <v>1.0165720071704217E-3</v>
      </c>
      <c r="AA161" s="208" t="b">
        <f t="shared" si="71"/>
        <v>0</v>
      </c>
      <c r="AB161" s="20">
        <f t="shared" si="102"/>
        <v>0</v>
      </c>
      <c r="AC161" s="67" t="b">
        <f t="shared" si="103"/>
        <v>1</v>
      </c>
      <c r="AD161" s="200">
        <f t="shared" si="104"/>
        <v>1</v>
      </c>
      <c r="AE161" s="180">
        <f t="shared" si="72"/>
        <v>1</v>
      </c>
      <c r="AF161" s="180">
        <f t="shared" si="73"/>
        <v>0</v>
      </c>
      <c r="AG161" s="180">
        <f t="shared" si="74"/>
        <v>0</v>
      </c>
      <c r="AH161" s="180">
        <f t="shared" si="75"/>
        <v>0</v>
      </c>
      <c r="AI161" s="214" t="str">
        <f t="shared" si="76"/>
        <v/>
      </c>
      <c r="AK161" s="36">
        <f t="shared" si="77"/>
        <v>0</v>
      </c>
      <c r="AL161" s="21">
        <f t="shared" si="78"/>
        <v>0</v>
      </c>
      <c r="AM161" s="21">
        <f t="shared" si="79"/>
        <v>0</v>
      </c>
      <c r="AN161" s="21">
        <f t="shared" si="80"/>
        <v>0</v>
      </c>
      <c r="AO161" s="21">
        <f t="shared" si="81"/>
        <v>0</v>
      </c>
      <c r="AP161" s="21">
        <f t="shared" si="82"/>
        <v>0</v>
      </c>
      <c r="AQ161" s="21">
        <f t="shared" si="83"/>
        <v>0</v>
      </c>
      <c r="AR161" s="21">
        <f t="shared" si="84"/>
        <v>0</v>
      </c>
      <c r="AS161" s="21">
        <f t="shared" si="85"/>
        <v>0</v>
      </c>
      <c r="AT161" s="21">
        <f t="shared" si="86"/>
        <v>0</v>
      </c>
      <c r="AU161" s="21">
        <f t="shared" si="87"/>
        <v>0</v>
      </c>
      <c r="AV161" s="21">
        <f t="shared" si="88"/>
        <v>0</v>
      </c>
      <c r="AW161" s="21">
        <f t="shared" si="89"/>
        <v>0</v>
      </c>
      <c r="AX161" s="21">
        <f t="shared" si="90"/>
        <v>0</v>
      </c>
      <c r="AY161" s="21">
        <f t="shared" si="91"/>
        <v>0</v>
      </c>
      <c r="AZ161" s="21">
        <f t="shared" si="92"/>
        <v>0</v>
      </c>
      <c r="BA161" s="21">
        <f t="shared" si="93"/>
        <v>0</v>
      </c>
      <c r="BB161" s="21">
        <f t="shared" si="94"/>
        <v>0</v>
      </c>
      <c r="BC161" s="21">
        <f t="shared" si="95"/>
        <v>0</v>
      </c>
      <c r="BD161" s="21">
        <f t="shared" si="96"/>
        <v>0</v>
      </c>
      <c r="BE161" s="21">
        <f t="shared" si="97"/>
        <v>0</v>
      </c>
      <c r="BF161" s="21">
        <f t="shared" si="98"/>
        <v>0</v>
      </c>
      <c r="BG161" s="21">
        <f t="shared" si="99"/>
        <v>0</v>
      </c>
      <c r="BH161" s="21">
        <f t="shared" si="100"/>
        <v>0</v>
      </c>
    </row>
    <row r="162" spans="1:60" ht="63.95" customHeight="1">
      <c r="A162" s="245"/>
      <c r="B162" s="97"/>
      <c r="C162" s="98"/>
      <c r="D162" s="99"/>
      <c r="E162" s="100"/>
      <c r="F162" s="100"/>
      <c r="G162" s="100"/>
      <c r="H162" s="101"/>
      <c r="I162" s="102"/>
      <c r="J162" s="103"/>
      <c r="K162" s="103"/>
      <c r="L162" s="103"/>
      <c r="M162" s="103"/>
      <c r="N162" s="99"/>
      <c r="O162" s="99"/>
      <c r="P162" s="100"/>
      <c r="Q162" s="100"/>
      <c r="R162" s="104"/>
      <c r="S162" s="31" t="str">
        <f t="shared" si="101"/>
        <v/>
      </c>
      <c r="T162" s="105"/>
      <c r="U162" s="101"/>
      <c r="V162" s="107"/>
      <c r="W162" s="169"/>
      <c r="X162" s="170"/>
      <c r="Y162" s="68"/>
      <c r="Z162" s="190">
        <f t="shared" si="70"/>
        <v>1.0165720071704217E-3</v>
      </c>
      <c r="AA162" s="208" t="b">
        <f t="shared" si="71"/>
        <v>0</v>
      </c>
      <c r="AB162" s="20">
        <f t="shared" si="102"/>
        <v>0</v>
      </c>
      <c r="AC162" s="67" t="b">
        <f t="shared" si="103"/>
        <v>1</v>
      </c>
      <c r="AD162" s="200">
        <f t="shared" si="104"/>
        <v>1</v>
      </c>
      <c r="AE162" s="180">
        <f t="shared" si="72"/>
        <v>1</v>
      </c>
      <c r="AF162" s="180">
        <f t="shared" si="73"/>
        <v>0</v>
      </c>
      <c r="AG162" s="180">
        <f t="shared" si="74"/>
        <v>0</v>
      </c>
      <c r="AH162" s="180">
        <f t="shared" si="75"/>
        <v>0</v>
      </c>
      <c r="AI162" s="214" t="str">
        <f t="shared" si="76"/>
        <v/>
      </c>
      <c r="AK162" s="36">
        <f t="shared" si="77"/>
        <v>0</v>
      </c>
      <c r="AL162" s="21">
        <f t="shared" si="78"/>
        <v>0</v>
      </c>
      <c r="AM162" s="21">
        <f t="shared" si="79"/>
        <v>0</v>
      </c>
      <c r="AN162" s="21">
        <f t="shared" si="80"/>
        <v>0</v>
      </c>
      <c r="AO162" s="21">
        <f t="shared" si="81"/>
        <v>0</v>
      </c>
      <c r="AP162" s="21">
        <f t="shared" si="82"/>
        <v>0</v>
      </c>
      <c r="AQ162" s="21">
        <f t="shared" si="83"/>
        <v>0</v>
      </c>
      <c r="AR162" s="21">
        <f t="shared" si="84"/>
        <v>0</v>
      </c>
      <c r="AS162" s="21">
        <f t="shared" si="85"/>
        <v>0</v>
      </c>
      <c r="AT162" s="21">
        <f t="shared" si="86"/>
        <v>0</v>
      </c>
      <c r="AU162" s="21">
        <f t="shared" si="87"/>
        <v>0</v>
      </c>
      <c r="AV162" s="21">
        <f t="shared" si="88"/>
        <v>0</v>
      </c>
      <c r="AW162" s="21">
        <f t="shared" si="89"/>
        <v>0</v>
      </c>
      <c r="AX162" s="21">
        <f t="shared" si="90"/>
        <v>0</v>
      </c>
      <c r="AY162" s="21">
        <f t="shared" si="91"/>
        <v>0</v>
      </c>
      <c r="AZ162" s="21">
        <f t="shared" si="92"/>
        <v>0</v>
      </c>
      <c r="BA162" s="21">
        <f t="shared" si="93"/>
        <v>0</v>
      </c>
      <c r="BB162" s="21">
        <f t="shared" si="94"/>
        <v>0</v>
      </c>
      <c r="BC162" s="21">
        <f t="shared" si="95"/>
        <v>0</v>
      </c>
      <c r="BD162" s="21">
        <f t="shared" si="96"/>
        <v>0</v>
      </c>
      <c r="BE162" s="21">
        <f t="shared" si="97"/>
        <v>0</v>
      </c>
      <c r="BF162" s="21">
        <f t="shared" si="98"/>
        <v>0</v>
      </c>
      <c r="BG162" s="21">
        <f t="shared" si="99"/>
        <v>0</v>
      </c>
      <c r="BH162" s="21">
        <f t="shared" si="100"/>
        <v>0</v>
      </c>
    </row>
    <row r="163" spans="1:60" ht="63.95" customHeight="1">
      <c r="A163" s="245"/>
      <c r="B163" s="97"/>
      <c r="C163" s="98"/>
      <c r="D163" s="99"/>
      <c r="E163" s="100"/>
      <c r="F163" s="100"/>
      <c r="G163" s="100"/>
      <c r="H163" s="101"/>
      <c r="I163" s="102"/>
      <c r="J163" s="103"/>
      <c r="K163" s="103"/>
      <c r="L163" s="103"/>
      <c r="M163" s="103"/>
      <c r="N163" s="99"/>
      <c r="O163" s="99"/>
      <c r="P163" s="100"/>
      <c r="Q163" s="100"/>
      <c r="R163" s="104"/>
      <c r="S163" s="31" t="str">
        <f t="shared" si="101"/>
        <v/>
      </c>
      <c r="T163" s="105"/>
      <c r="U163" s="101"/>
      <c r="V163" s="107"/>
      <c r="W163" s="169"/>
      <c r="X163" s="170"/>
      <c r="Y163" s="68"/>
      <c r="Z163" s="190">
        <f t="shared" si="70"/>
        <v>1.0165720071704217E-3</v>
      </c>
      <c r="AA163" s="208" t="b">
        <f t="shared" si="71"/>
        <v>0</v>
      </c>
      <c r="AB163" s="20">
        <f t="shared" si="102"/>
        <v>0</v>
      </c>
      <c r="AC163" s="67" t="b">
        <f t="shared" si="103"/>
        <v>1</v>
      </c>
      <c r="AD163" s="200">
        <f t="shared" si="104"/>
        <v>1</v>
      </c>
      <c r="AE163" s="180">
        <f t="shared" si="72"/>
        <v>1</v>
      </c>
      <c r="AF163" s="180">
        <f t="shared" si="73"/>
        <v>0</v>
      </c>
      <c r="AG163" s="180">
        <f t="shared" si="74"/>
        <v>0</v>
      </c>
      <c r="AH163" s="180">
        <f t="shared" si="75"/>
        <v>0</v>
      </c>
      <c r="AI163" s="214" t="str">
        <f t="shared" si="76"/>
        <v/>
      </c>
      <c r="AK163" s="36">
        <f t="shared" si="77"/>
        <v>0</v>
      </c>
      <c r="AL163" s="21">
        <f t="shared" si="78"/>
        <v>0</v>
      </c>
      <c r="AM163" s="21">
        <f t="shared" si="79"/>
        <v>0</v>
      </c>
      <c r="AN163" s="21">
        <f t="shared" si="80"/>
        <v>0</v>
      </c>
      <c r="AO163" s="21">
        <f t="shared" si="81"/>
        <v>0</v>
      </c>
      <c r="AP163" s="21">
        <f t="shared" si="82"/>
        <v>0</v>
      </c>
      <c r="AQ163" s="21">
        <f t="shared" si="83"/>
        <v>0</v>
      </c>
      <c r="AR163" s="21">
        <f t="shared" si="84"/>
        <v>0</v>
      </c>
      <c r="AS163" s="21">
        <f t="shared" si="85"/>
        <v>0</v>
      </c>
      <c r="AT163" s="21">
        <f t="shared" si="86"/>
        <v>0</v>
      </c>
      <c r="AU163" s="21">
        <f t="shared" si="87"/>
        <v>0</v>
      </c>
      <c r="AV163" s="21">
        <f t="shared" si="88"/>
        <v>0</v>
      </c>
      <c r="AW163" s="21">
        <f t="shared" si="89"/>
        <v>0</v>
      </c>
      <c r="AX163" s="21">
        <f t="shared" si="90"/>
        <v>0</v>
      </c>
      <c r="AY163" s="21">
        <f t="shared" si="91"/>
        <v>0</v>
      </c>
      <c r="AZ163" s="21">
        <f t="shared" si="92"/>
        <v>0</v>
      </c>
      <c r="BA163" s="21">
        <f t="shared" si="93"/>
        <v>0</v>
      </c>
      <c r="BB163" s="21">
        <f t="shared" si="94"/>
        <v>0</v>
      </c>
      <c r="BC163" s="21">
        <f t="shared" si="95"/>
        <v>0</v>
      </c>
      <c r="BD163" s="21">
        <f t="shared" si="96"/>
        <v>0</v>
      </c>
      <c r="BE163" s="21">
        <f t="shared" si="97"/>
        <v>0</v>
      </c>
      <c r="BF163" s="21">
        <f t="shared" si="98"/>
        <v>0</v>
      </c>
      <c r="BG163" s="21">
        <f t="shared" si="99"/>
        <v>0</v>
      </c>
      <c r="BH163" s="21">
        <f t="shared" si="100"/>
        <v>0</v>
      </c>
    </row>
    <row r="164" spans="1:60" ht="63.95" customHeight="1">
      <c r="A164" s="245"/>
      <c r="B164" s="97"/>
      <c r="C164" s="98"/>
      <c r="D164" s="99"/>
      <c r="E164" s="100"/>
      <c r="F164" s="100"/>
      <c r="G164" s="100"/>
      <c r="H164" s="101"/>
      <c r="I164" s="102"/>
      <c r="J164" s="103"/>
      <c r="K164" s="103"/>
      <c r="L164" s="103"/>
      <c r="M164" s="103"/>
      <c r="N164" s="99"/>
      <c r="O164" s="99"/>
      <c r="P164" s="100"/>
      <c r="Q164" s="100"/>
      <c r="R164" s="104"/>
      <c r="S164" s="31" t="str">
        <f t="shared" si="101"/>
        <v/>
      </c>
      <c r="T164" s="105"/>
      <c r="U164" s="101"/>
      <c r="V164" s="107"/>
      <c r="W164" s="169"/>
      <c r="X164" s="170"/>
      <c r="Y164" s="68"/>
      <c r="Z164" s="190">
        <f t="shared" si="70"/>
        <v>1.0165720071704217E-3</v>
      </c>
      <c r="AA164" s="208" t="b">
        <f t="shared" si="71"/>
        <v>0</v>
      </c>
      <c r="AB164" s="20">
        <f t="shared" si="102"/>
        <v>0</v>
      </c>
      <c r="AC164" s="67" t="b">
        <f t="shared" si="103"/>
        <v>1</v>
      </c>
      <c r="AD164" s="200">
        <f t="shared" si="104"/>
        <v>1</v>
      </c>
      <c r="AE164" s="180">
        <f t="shared" si="72"/>
        <v>1</v>
      </c>
      <c r="AF164" s="180">
        <f t="shared" si="73"/>
        <v>0</v>
      </c>
      <c r="AG164" s="180">
        <f t="shared" si="74"/>
        <v>0</v>
      </c>
      <c r="AH164" s="180">
        <f t="shared" si="75"/>
        <v>0</v>
      </c>
      <c r="AI164" s="214" t="str">
        <f t="shared" si="76"/>
        <v/>
      </c>
      <c r="AK164" s="36">
        <f t="shared" si="77"/>
        <v>0</v>
      </c>
      <c r="AL164" s="21">
        <f t="shared" si="78"/>
        <v>0</v>
      </c>
      <c r="AM164" s="21">
        <f t="shared" si="79"/>
        <v>0</v>
      </c>
      <c r="AN164" s="21">
        <f t="shared" si="80"/>
        <v>0</v>
      </c>
      <c r="AO164" s="21">
        <f t="shared" si="81"/>
        <v>0</v>
      </c>
      <c r="AP164" s="21">
        <f t="shared" si="82"/>
        <v>0</v>
      </c>
      <c r="AQ164" s="21">
        <f t="shared" si="83"/>
        <v>0</v>
      </c>
      <c r="AR164" s="21">
        <f t="shared" si="84"/>
        <v>0</v>
      </c>
      <c r="AS164" s="21">
        <f t="shared" si="85"/>
        <v>0</v>
      </c>
      <c r="AT164" s="21">
        <f t="shared" si="86"/>
        <v>0</v>
      </c>
      <c r="AU164" s="21">
        <f t="shared" si="87"/>
        <v>0</v>
      </c>
      <c r="AV164" s="21">
        <f t="shared" si="88"/>
        <v>0</v>
      </c>
      <c r="AW164" s="21">
        <f t="shared" si="89"/>
        <v>0</v>
      </c>
      <c r="AX164" s="21">
        <f t="shared" si="90"/>
        <v>0</v>
      </c>
      <c r="AY164" s="21">
        <f t="shared" si="91"/>
        <v>0</v>
      </c>
      <c r="AZ164" s="21">
        <f t="shared" si="92"/>
        <v>0</v>
      </c>
      <c r="BA164" s="21">
        <f t="shared" si="93"/>
        <v>0</v>
      </c>
      <c r="BB164" s="21">
        <f t="shared" si="94"/>
        <v>0</v>
      </c>
      <c r="BC164" s="21">
        <f t="shared" si="95"/>
        <v>0</v>
      </c>
      <c r="BD164" s="21">
        <f t="shared" si="96"/>
        <v>0</v>
      </c>
      <c r="BE164" s="21">
        <f t="shared" si="97"/>
        <v>0</v>
      </c>
      <c r="BF164" s="21">
        <f t="shared" si="98"/>
        <v>0</v>
      </c>
      <c r="BG164" s="21">
        <f t="shared" si="99"/>
        <v>0</v>
      </c>
      <c r="BH164" s="21">
        <f t="shared" si="100"/>
        <v>0</v>
      </c>
    </row>
    <row r="165" spans="1:60" ht="63.95" customHeight="1">
      <c r="A165" s="245"/>
      <c r="B165" s="97"/>
      <c r="C165" s="98"/>
      <c r="D165" s="99"/>
      <c r="E165" s="100"/>
      <c r="F165" s="100"/>
      <c r="G165" s="100"/>
      <c r="H165" s="101"/>
      <c r="I165" s="102"/>
      <c r="J165" s="103"/>
      <c r="K165" s="103"/>
      <c r="L165" s="103"/>
      <c r="M165" s="103"/>
      <c r="N165" s="99"/>
      <c r="O165" s="99"/>
      <c r="P165" s="100"/>
      <c r="Q165" s="100"/>
      <c r="R165" s="104"/>
      <c r="S165" s="31" t="str">
        <f t="shared" si="101"/>
        <v/>
      </c>
      <c r="T165" s="105"/>
      <c r="U165" s="101"/>
      <c r="V165" s="107"/>
      <c r="W165" s="169"/>
      <c r="X165" s="170"/>
      <c r="Y165" s="68"/>
      <c r="Z165" s="190">
        <f t="shared" si="70"/>
        <v>1.0165720071704217E-3</v>
      </c>
      <c r="AA165" s="208" t="b">
        <f t="shared" si="71"/>
        <v>0</v>
      </c>
      <c r="AB165" s="20">
        <f t="shared" si="102"/>
        <v>0</v>
      </c>
      <c r="AC165" s="67" t="b">
        <f t="shared" si="103"/>
        <v>1</v>
      </c>
      <c r="AD165" s="200">
        <f t="shared" si="104"/>
        <v>1</v>
      </c>
      <c r="AE165" s="180">
        <f t="shared" si="72"/>
        <v>1</v>
      </c>
      <c r="AF165" s="180">
        <f t="shared" si="73"/>
        <v>0</v>
      </c>
      <c r="AG165" s="180">
        <f t="shared" si="74"/>
        <v>0</v>
      </c>
      <c r="AH165" s="180">
        <f t="shared" si="75"/>
        <v>0</v>
      </c>
      <c r="AI165" s="214" t="str">
        <f t="shared" si="76"/>
        <v/>
      </c>
      <c r="AK165" s="36">
        <f t="shared" si="77"/>
        <v>0</v>
      </c>
      <c r="AL165" s="21">
        <f t="shared" si="78"/>
        <v>0</v>
      </c>
      <c r="AM165" s="21">
        <f t="shared" si="79"/>
        <v>0</v>
      </c>
      <c r="AN165" s="21">
        <f t="shared" si="80"/>
        <v>0</v>
      </c>
      <c r="AO165" s="21">
        <f t="shared" si="81"/>
        <v>0</v>
      </c>
      <c r="AP165" s="21">
        <f t="shared" si="82"/>
        <v>0</v>
      </c>
      <c r="AQ165" s="21">
        <f t="shared" si="83"/>
        <v>0</v>
      </c>
      <c r="AR165" s="21">
        <f t="shared" si="84"/>
        <v>0</v>
      </c>
      <c r="AS165" s="21">
        <f t="shared" si="85"/>
        <v>0</v>
      </c>
      <c r="AT165" s="21">
        <f t="shared" si="86"/>
        <v>0</v>
      </c>
      <c r="AU165" s="21">
        <f t="shared" si="87"/>
        <v>0</v>
      </c>
      <c r="AV165" s="21">
        <f t="shared" si="88"/>
        <v>0</v>
      </c>
      <c r="AW165" s="21">
        <f t="shared" si="89"/>
        <v>0</v>
      </c>
      <c r="AX165" s="21">
        <f t="shared" si="90"/>
        <v>0</v>
      </c>
      <c r="AY165" s="21">
        <f t="shared" si="91"/>
        <v>0</v>
      </c>
      <c r="AZ165" s="21">
        <f t="shared" si="92"/>
        <v>0</v>
      </c>
      <c r="BA165" s="21">
        <f t="shared" si="93"/>
        <v>0</v>
      </c>
      <c r="BB165" s="21">
        <f t="shared" si="94"/>
        <v>0</v>
      </c>
      <c r="BC165" s="21">
        <f t="shared" si="95"/>
        <v>0</v>
      </c>
      <c r="BD165" s="21">
        <f t="shared" si="96"/>
        <v>0</v>
      </c>
      <c r="BE165" s="21">
        <f t="shared" si="97"/>
        <v>0</v>
      </c>
      <c r="BF165" s="21">
        <f t="shared" si="98"/>
        <v>0</v>
      </c>
      <c r="BG165" s="21">
        <f t="shared" si="99"/>
        <v>0</v>
      </c>
      <c r="BH165" s="21">
        <f t="shared" si="100"/>
        <v>0</v>
      </c>
    </row>
    <row r="166" spans="1:60" ht="63.95" customHeight="1">
      <c r="A166" s="245"/>
      <c r="B166" s="97"/>
      <c r="C166" s="98"/>
      <c r="D166" s="99"/>
      <c r="E166" s="100"/>
      <c r="F166" s="100"/>
      <c r="G166" s="100"/>
      <c r="H166" s="101"/>
      <c r="I166" s="102"/>
      <c r="J166" s="103"/>
      <c r="K166" s="103"/>
      <c r="L166" s="103"/>
      <c r="M166" s="103"/>
      <c r="N166" s="99"/>
      <c r="O166" s="99"/>
      <c r="P166" s="100"/>
      <c r="Q166" s="100"/>
      <c r="R166" s="104"/>
      <c r="S166" s="31" t="str">
        <f t="shared" si="101"/>
        <v/>
      </c>
      <c r="T166" s="105"/>
      <c r="U166" s="101"/>
      <c r="V166" s="107"/>
      <c r="W166" s="169"/>
      <c r="X166" s="170"/>
      <c r="Y166" s="68"/>
      <c r="Z166" s="190">
        <f t="shared" si="70"/>
        <v>1.0165720071704217E-3</v>
      </c>
      <c r="AA166" s="208" t="b">
        <f t="shared" si="71"/>
        <v>0</v>
      </c>
      <c r="AB166" s="20">
        <f t="shared" si="102"/>
        <v>0</v>
      </c>
      <c r="AC166" s="67" t="b">
        <f t="shared" si="103"/>
        <v>1</v>
      </c>
      <c r="AD166" s="200">
        <f t="shared" si="104"/>
        <v>1</v>
      </c>
      <c r="AE166" s="180">
        <f t="shared" si="72"/>
        <v>1</v>
      </c>
      <c r="AF166" s="180">
        <f t="shared" si="73"/>
        <v>0</v>
      </c>
      <c r="AG166" s="180">
        <f t="shared" si="74"/>
        <v>0</v>
      </c>
      <c r="AH166" s="180">
        <f t="shared" si="75"/>
        <v>0</v>
      </c>
      <c r="AI166" s="214" t="str">
        <f t="shared" si="76"/>
        <v/>
      </c>
      <c r="AK166" s="36">
        <f t="shared" si="77"/>
        <v>0</v>
      </c>
      <c r="AL166" s="21">
        <f t="shared" si="78"/>
        <v>0</v>
      </c>
      <c r="AM166" s="21">
        <f t="shared" si="79"/>
        <v>0</v>
      </c>
      <c r="AN166" s="21">
        <f t="shared" si="80"/>
        <v>0</v>
      </c>
      <c r="AO166" s="21">
        <f t="shared" si="81"/>
        <v>0</v>
      </c>
      <c r="AP166" s="21">
        <f t="shared" si="82"/>
        <v>0</v>
      </c>
      <c r="AQ166" s="21">
        <f t="shared" si="83"/>
        <v>0</v>
      </c>
      <c r="AR166" s="21">
        <f t="shared" si="84"/>
        <v>0</v>
      </c>
      <c r="AS166" s="21">
        <f t="shared" si="85"/>
        <v>0</v>
      </c>
      <c r="AT166" s="21">
        <f t="shared" si="86"/>
        <v>0</v>
      </c>
      <c r="AU166" s="21">
        <f t="shared" si="87"/>
        <v>0</v>
      </c>
      <c r="AV166" s="21">
        <f t="shared" si="88"/>
        <v>0</v>
      </c>
      <c r="AW166" s="21">
        <f t="shared" si="89"/>
        <v>0</v>
      </c>
      <c r="AX166" s="21">
        <f t="shared" si="90"/>
        <v>0</v>
      </c>
      <c r="AY166" s="21">
        <f t="shared" si="91"/>
        <v>0</v>
      </c>
      <c r="AZ166" s="21">
        <f t="shared" si="92"/>
        <v>0</v>
      </c>
      <c r="BA166" s="21">
        <f t="shared" si="93"/>
        <v>0</v>
      </c>
      <c r="BB166" s="21">
        <f t="shared" si="94"/>
        <v>0</v>
      </c>
      <c r="BC166" s="21">
        <f t="shared" si="95"/>
        <v>0</v>
      </c>
      <c r="BD166" s="21">
        <f t="shared" si="96"/>
        <v>0</v>
      </c>
      <c r="BE166" s="21">
        <f t="shared" si="97"/>
        <v>0</v>
      </c>
      <c r="BF166" s="21">
        <f t="shared" si="98"/>
        <v>0</v>
      </c>
      <c r="BG166" s="21">
        <f t="shared" si="99"/>
        <v>0</v>
      </c>
      <c r="BH166" s="21">
        <f t="shared" si="100"/>
        <v>0</v>
      </c>
    </row>
    <row r="167" spans="1:60" ht="63.95" customHeight="1">
      <c r="A167" s="245"/>
      <c r="B167" s="97"/>
      <c r="C167" s="98"/>
      <c r="D167" s="99"/>
      <c r="E167" s="100"/>
      <c r="F167" s="100"/>
      <c r="G167" s="100"/>
      <c r="H167" s="101"/>
      <c r="I167" s="102"/>
      <c r="J167" s="103"/>
      <c r="K167" s="103"/>
      <c r="L167" s="103"/>
      <c r="M167" s="103"/>
      <c r="N167" s="99"/>
      <c r="O167" s="99"/>
      <c r="P167" s="100"/>
      <c r="Q167" s="100"/>
      <c r="R167" s="104"/>
      <c r="S167" s="31" t="str">
        <f t="shared" si="101"/>
        <v/>
      </c>
      <c r="T167" s="105"/>
      <c r="U167" s="101"/>
      <c r="V167" s="107"/>
      <c r="W167" s="169"/>
      <c r="X167" s="170"/>
      <c r="Y167" s="68"/>
      <c r="Z167" s="190">
        <f t="shared" si="70"/>
        <v>1.0165720071704217E-3</v>
      </c>
      <c r="AA167" s="208" t="b">
        <f t="shared" si="71"/>
        <v>0</v>
      </c>
      <c r="AB167" s="20">
        <f t="shared" si="102"/>
        <v>0</v>
      </c>
      <c r="AC167" s="67" t="b">
        <f t="shared" si="103"/>
        <v>1</v>
      </c>
      <c r="AD167" s="200">
        <f t="shared" si="104"/>
        <v>1</v>
      </c>
      <c r="AE167" s="180">
        <f t="shared" si="72"/>
        <v>1</v>
      </c>
      <c r="AF167" s="180">
        <f t="shared" si="73"/>
        <v>0</v>
      </c>
      <c r="AG167" s="180">
        <f t="shared" si="74"/>
        <v>0</v>
      </c>
      <c r="AH167" s="180">
        <f t="shared" si="75"/>
        <v>0</v>
      </c>
      <c r="AI167" s="214" t="str">
        <f t="shared" si="76"/>
        <v/>
      </c>
      <c r="AK167" s="36">
        <f t="shared" si="77"/>
        <v>0</v>
      </c>
      <c r="AL167" s="21">
        <f t="shared" si="78"/>
        <v>0</v>
      </c>
      <c r="AM167" s="21">
        <f t="shared" si="79"/>
        <v>0</v>
      </c>
      <c r="AN167" s="21">
        <f t="shared" si="80"/>
        <v>0</v>
      </c>
      <c r="AO167" s="21">
        <f t="shared" si="81"/>
        <v>0</v>
      </c>
      <c r="AP167" s="21">
        <f t="shared" si="82"/>
        <v>0</v>
      </c>
      <c r="AQ167" s="21">
        <f t="shared" si="83"/>
        <v>0</v>
      </c>
      <c r="AR167" s="21">
        <f t="shared" si="84"/>
        <v>0</v>
      </c>
      <c r="AS167" s="21">
        <f t="shared" si="85"/>
        <v>0</v>
      </c>
      <c r="AT167" s="21">
        <f t="shared" si="86"/>
        <v>0</v>
      </c>
      <c r="AU167" s="21">
        <f t="shared" si="87"/>
        <v>0</v>
      </c>
      <c r="AV167" s="21">
        <f t="shared" si="88"/>
        <v>0</v>
      </c>
      <c r="AW167" s="21">
        <f t="shared" si="89"/>
        <v>0</v>
      </c>
      <c r="AX167" s="21">
        <f t="shared" si="90"/>
        <v>0</v>
      </c>
      <c r="AY167" s="21">
        <f t="shared" si="91"/>
        <v>0</v>
      </c>
      <c r="AZ167" s="21">
        <f t="shared" si="92"/>
        <v>0</v>
      </c>
      <c r="BA167" s="21">
        <f t="shared" si="93"/>
        <v>0</v>
      </c>
      <c r="BB167" s="21">
        <f t="shared" si="94"/>
        <v>0</v>
      </c>
      <c r="BC167" s="21">
        <f t="shared" si="95"/>
        <v>0</v>
      </c>
      <c r="BD167" s="21">
        <f t="shared" si="96"/>
        <v>0</v>
      </c>
      <c r="BE167" s="21">
        <f t="shared" si="97"/>
        <v>0</v>
      </c>
      <c r="BF167" s="21">
        <f t="shared" si="98"/>
        <v>0</v>
      </c>
      <c r="BG167" s="21">
        <f t="shared" si="99"/>
        <v>0</v>
      </c>
      <c r="BH167" s="21">
        <f t="shared" si="100"/>
        <v>0</v>
      </c>
    </row>
    <row r="168" spans="1:60" ht="63.95" customHeight="1">
      <c r="A168" s="245"/>
      <c r="B168" s="97"/>
      <c r="C168" s="98"/>
      <c r="D168" s="99"/>
      <c r="E168" s="100"/>
      <c r="F168" s="100"/>
      <c r="G168" s="100"/>
      <c r="H168" s="101"/>
      <c r="I168" s="102"/>
      <c r="J168" s="103"/>
      <c r="K168" s="103"/>
      <c r="L168" s="103"/>
      <c r="M168" s="103"/>
      <c r="N168" s="99"/>
      <c r="O168" s="99"/>
      <c r="P168" s="100"/>
      <c r="Q168" s="100"/>
      <c r="R168" s="104"/>
      <c r="S168" s="31" t="str">
        <f t="shared" si="101"/>
        <v/>
      </c>
      <c r="T168" s="105"/>
      <c r="U168" s="101"/>
      <c r="V168" s="107"/>
      <c r="W168" s="169"/>
      <c r="X168" s="170"/>
      <c r="Y168" s="68"/>
      <c r="Z168" s="190">
        <f t="shared" si="70"/>
        <v>1.0165720071704217E-3</v>
      </c>
      <c r="AA168" s="208" t="b">
        <f t="shared" si="71"/>
        <v>0</v>
      </c>
      <c r="AB168" s="20">
        <f t="shared" si="102"/>
        <v>0</v>
      </c>
      <c r="AC168" s="67" t="b">
        <f t="shared" si="103"/>
        <v>1</v>
      </c>
      <c r="AD168" s="200">
        <f t="shared" si="104"/>
        <v>1</v>
      </c>
      <c r="AE168" s="180">
        <f t="shared" si="72"/>
        <v>1</v>
      </c>
      <c r="AF168" s="180">
        <f t="shared" si="73"/>
        <v>0</v>
      </c>
      <c r="AG168" s="180">
        <f t="shared" si="74"/>
        <v>0</v>
      </c>
      <c r="AH168" s="180">
        <f t="shared" si="75"/>
        <v>0</v>
      </c>
      <c r="AI168" s="214" t="str">
        <f t="shared" si="76"/>
        <v/>
      </c>
      <c r="AK168" s="36">
        <f t="shared" si="77"/>
        <v>0</v>
      </c>
      <c r="AL168" s="21">
        <f t="shared" si="78"/>
        <v>0</v>
      </c>
      <c r="AM168" s="21">
        <f t="shared" si="79"/>
        <v>0</v>
      </c>
      <c r="AN168" s="21">
        <f t="shared" si="80"/>
        <v>0</v>
      </c>
      <c r="AO168" s="21">
        <f t="shared" si="81"/>
        <v>0</v>
      </c>
      <c r="AP168" s="21">
        <f t="shared" si="82"/>
        <v>0</v>
      </c>
      <c r="AQ168" s="21">
        <f t="shared" si="83"/>
        <v>0</v>
      </c>
      <c r="AR168" s="21">
        <f t="shared" si="84"/>
        <v>0</v>
      </c>
      <c r="AS168" s="21">
        <f t="shared" si="85"/>
        <v>0</v>
      </c>
      <c r="AT168" s="21">
        <f t="shared" si="86"/>
        <v>0</v>
      </c>
      <c r="AU168" s="21">
        <f t="shared" si="87"/>
        <v>0</v>
      </c>
      <c r="AV168" s="21">
        <f t="shared" si="88"/>
        <v>0</v>
      </c>
      <c r="AW168" s="21">
        <f t="shared" si="89"/>
        <v>0</v>
      </c>
      <c r="AX168" s="21">
        <f t="shared" si="90"/>
        <v>0</v>
      </c>
      <c r="AY168" s="21">
        <f t="shared" si="91"/>
        <v>0</v>
      </c>
      <c r="AZ168" s="21">
        <f t="shared" si="92"/>
        <v>0</v>
      </c>
      <c r="BA168" s="21">
        <f t="shared" si="93"/>
        <v>0</v>
      </c>
      <c r="BB168" s="21">
        <f t="shared" si="94"/>
        <v>0</v>
      </c>
      <c r="BC168" s="21">
        <f t="shared" si="95"/>
        <v>0</v>
      </c>
      <c r="BD168" s="21">
        <f t="shared" si="96"/>
        <v>0</v>
      </c>
      <c r="BE168" s="21">
        <f t="shared" si="97"/>
        <v>0</v>
      </c>
      <c r="BF168" s="21">
        <f t="shared" si="98"/>
        <v>0</v>
      </c>
      <c r="BG168" s="21">
        <f t="shared" si="99"/>
        <v>0</v>
      </c>
      <c r="BH168" s="21">
        <f t="shared" si="100"/>
        <v>0</v>
      </c>
    </row>
    <row r="169" spans="1:60" ht="63.95" customHeight="1">
      <c r="A169" s="245"/>
      <c r="B169" s="97"/>
      <c r="C169" s="98"/>
      <c r="D169" s="99"/>
      <c r="E169" s="100"/>
      <c r="F169" s="100"/>
      <c r="G169" s="100"/>
      <c r="H169" s="101"/>
      <c r="I169" s="102"/>
      <c r="J169" s="103"/>
      <c r="K169" s="103"/>
      <c r="L169" s="103"/>
      <c r="M169" s="103"/>
      <c r="N169" s="99"/>
      <c r="O169" s="99"/>
      <c r="P169" s="100"/>
      <c r="Q169" s="100"/>
      <c r="R169" s="104"/>
      <c r="S169" s="31" t="str">
        <f t="shared" si="101"/>
        <v/>
      </c>
      <c r="T169" s="105"/>
      <c r="U169" s="101"/>
      <c r="V169" s="107"/>
      <c r="W169" s="169"/>
      <c r="X169" s="170"/>
      <c r="Y169" s="68"/>
      <c r="Z169" s="190">
        <f t="shared" si="70"/>
        <v>1.0165720071704217E-3</v>
      </c>
      <c r="AA169" s="208" t="b">
        <f t="shared" si="71"/>
        <v>0</v>
      </c>
      <c r="AB169" s="20">
        <f t="shared" si="102"/>
        <v>0</v>
      </c>
      <c r="AC169" s="67" t="b">
        <f t="shared" si="103"/>
        <v>1</v>
      </c>
      <c r="AD169" s="200">
        <f t="shared" si="104"/>
        <v>1</v>
      </c>
      <c r="AE169" s="180">
        <f t="shared" si="72"/>
        <v>1</v>
      </c>
      <c r="AF169" s="180">
        <f t="shared" si="73"/>
        <v>0</v>
      </c>
      <c r="AG169" s="180">
        <f t="shared" si="74"/>
        <v>0</v>
      </c>
      <c r="AH169" s="180">
        <f t="shared" si="75"/>
        <v>0</v>
      </c>
      <c r="AI169" s="214" t="str">
        <f t="shared" si="76"/>
        <v/>
      </c>
      <c r="AK169" s="36">
        <f t="shared" si="77"/>
        <v>0</v>
      </c>
      <c r="AL169" s="21">
        <f t="shared" si="78"/>
        <v>0</v>
      </c>
      <c r="AM169" s="21">
        <f t="shared" si="79"/>
        <v>0</v>
      </c>
      <c r="AN169" s="21">
        <f t="shared" si="80"/>
        <v>0</v>
      </c>
      <c r="AO169" s="21">
        <f t="shared" si="81"/>
        <v>0</v>
      </c>
      <c r="AP169" s="21">
        <f t="shared" si="82"/>
        <v>0</v>
      </c>
      <c r="AQ169" s="21">
        <f t="shared" si="83"/>
        <v>0</v>
      </c>
      <c r="AR169" s="21">
        <f t="shared" si="84"/>
        <v>0</v>
      </c>
      <c r="AS169" s="21">
        <f t="shared" si="85"/>
        <v>0</v>
      </c>
      <c r="AT169" s="21">
        <f t="shared" si="86"/>
        <v>0</v>
      </c>
      <c r="AU169" s="21">
        <f t="shared" si="87"/>
        <v>0</v>
      </c>
      <c r="AV169" s="21">
        <f t="shared" si="88"/>
        <v>0</v>
      </c>
      <c r="AW169" s="21">
        <f t="shared" si="89"/>
        <v>0</v>
      </c>
      <c r="AX169" s="21">
        <f t="shared" si="90"/>
        <v>0</v>
      </c>
      <c r="AY169" s="21">
        <f t="shared" si="91"/>
        <v>0</v>
      </c>
      <c r="AZ169" s="21">
        <f t="shared" si="92"/>
        <v>0</v>
      </c>
      <c r="BA169" s="21">
        <f t="shared" si="93"/>
        <v>0</v>
      </c>
      <c r="BB169" s="21">
        <f t="shared" si="94"/>
        <v>0</v>
      </c>
      <c r="BC169" s="21">
        <f t="shared" si="95"/>
        <v>0</v>
      </c>
      <c r="BD169" s="21">
        <f t="shared" si="96"/>
        <v>0</v>
      </c>
      <c r="BE169" s="21">
        <f t="shared" si="97"/>
        <v>0</v>
      </c>
      <c r="BF169" s="21">
        <f t="shared" si="98"/>
        <v>0</v>
      </c>
      <c r="BG169" s="21">
        <f t="shared" si="99"/>
        <v>0</v>
      </c>
      <c r="BH169" s="21">
        <f t="shared" si="100"/>
        <v>0</v>
      </c>
    </row>
    <row r="170" spans="1:60" ht="63.95" customHeight="1">
      <c r="A170" s="245"/>
      <c r="B170" s="97"/>
      <c r="C170" s="98"/>
      <c r="D170" s="99"/>
      <c r="E170" s="100"/>
      <c r="F170" s="100"/>
      <c r="G170" s="100"/>
      <c r="H170" s="101"/>
      <c r="I170" s="102"/>
      <c r="J170" s="103"/>
      <c r="K170" s="103"/>
      <c r="L170" s="103"/>
      <c r="M170" s="103"/>
      <c r="N170" s="99"/>
      <c r="O170" s="99"/>
      <c r="P170" s="100"/>
      <c r="Q170" s="100"/>
      <c r="R170" s="104"/>
      <c r="S170" s="31" t="str">
        <f t="shared" si="101"/>
        <v/>
      </c>
      <c r="T170" s="105"/>
      <c r="U170" s="101"/>
      <c r="V170" s="107"/>
      <c r="W170" s="169"/>
      <c r="X170" s="170"/>
      <c r="Y170" s="68"/>
      <c r="Z170" s="190">
        <f t="shared" si="70"/>
        <v>1.0165720071704217E-3</v>
      </c>
      <c r="AA170" s="208" t="b">
        <f t="shared" si="71"/>
        <v>0</v>
      </c>
      <c r="AB170" s="20">
        <f t="shared" si="102"/>
        <v>0</v>
      </c>
      <c r="AC170" s="67" t="b">
        <f t="shared" si="103"/>
        <v>1</v>
      </c>
      <c r="AD170" s="200">
        <f t="shared" si="104"/>
        <v>1</v>
      </c>
      <c r="AE170" s="180">
        <f t="shared" si="72"/>
        <v>1</v>
      </c>
      <c r="AF170" s="180">
        <f t="shared" si="73"/>
        <v>0</v>
      </c>
      <c r="AG170" s="180">
        <f t="shared" si="74"/>
        <v>0</v>
      </c>
      <c r="AH170" s="180">
        <f t="shared" si="75"/>
        <v>0</v>
      </c>
      <c r="AI170" s="214" t="str">
        <f t="shared" si="76"/>
        <v/>
      </c>
      <c r="AK170" s="36">
        <f t="shared" si="77"/>
        <v>0</v>
      </c>
      <c r="AL170" s="21">
        <f t="shared" si="78"/>
        <v>0</v>
      </c>
      <c r="AM170" s="21">
        <f t="shared" si="79"/>
        <v>0</v>
      </c>
      <c r="AN170" s="21">
        <f t="shared" si="80"/>
        <v>0</v>
      </c>
      <c r="AO170" s="21">
        <f t="shared" si="81"/>
        <v>0</v>
      </c>
      <c r="AP170" s="21">
        <f t="shared" si="82"/>
        <v>0</v>
      </c>
      <c r="AQ170" s="21">
        <f t="shared" si="83"/>
        <v>0</v>
      </c>
      <c r="AR170" s="21">
        <f t="shared" si="84"/>
        <v>0</v>
      </c>
      <c r="AS170" s="21">
        <f t="shared" si="85"/>
        <v>0</v>
      </c>
      <c r="AT170" s="21">
        <f t="shared" si="86"/>
        <v>0</v>
      </c>
      <c r="AU170" s="21">
        <f t="shared" si="87"/>
        <v>0</v>
      </c>
      <c r="AV170" s="21">
        <f t="shared" si="88"/>
        <v>0</v>
      </c>
      <c r="AW170" s="21">
        <f t="shared" si="89"/>
        <v>0</v>
      </c>
      <c r="AX170" s="21">
        <f t="shared" si="90"/>
        <v>0</v>
      </c>
      <c r="AY170" s="21">
        <f t="shared" si="91"/>
        <v>0</v>
      </c>
      <c r="AZ170" s="21">
        <f t="shared" si="92"/>
        <v>0</v>
      </c>
      <c r="BA170" s="21">
        <f t="shared" si="93"/>
        <v>0</v>
      </c>
      <c r="BB170" s="21">
        <f t="shared" si="94"/>
        <v>0</v>
      </c>
      <c r="BC170" s="21">
        <f t="shared" si="95"/>
        <v>0</v>
      </c>
      <c r="BD170" s="21">
        <f t="shared" si="96"/>
        <v>0</v>
      </c>
      <c r="BE170" s="21">
        <f t="shared" si="97"/>
        <v>0</v>
      </c>
      <c r="BF170" s="21">
        <f t="shared" si="98"/>
        <v>0</v>
      </c>
      <c r="BG170" s="21">
        <f t="shared" si="99"/>
        <v>0</v>
      </c>
      <c r="BH170" s="21">
        <f t="shared" si="100"/>
        <v>0</v>
      </c>
    </row>
    <row r="171" spans="1:60" ht="63.95" customHeight="1">
      <c r="A171" s="245"/>
      <c r="B171" s="97"/>
      <c r="C171" s="98"/>
      <c r="D171" s="99"/>
      <c r="E171" s="100"/>
      <c r="F171" s="100"/>
      <c r="G171" s="100"/>
      <c r="H171" s="101"/>
      <c r="I171" s="102"/>
      <c r="J171" s="103"/>
      <c r="K171" s="103"/>
      <c r="L171" s="103"/>
      <c r="M171" s="103"/>
      <c r="N171" s="99"/>
      <c r="O171" s="99"/>
      <c r="P171" s="100"/>
      <c r="Q171" s="100"/>
      <c r="R171" s="104"/>
      <c r="S171" s="31" t="str">
        <f t="shared" si="101"/>
        <v/>
      </c>
      <c r="T171" s="105"/>
      <c r="U171" s="101"/>
      <c r="V171" s="107"/>
      <c r="W171" s="169"/>
      <c r="X171" s="170"/>
      <c r="Y171" s="68"/>
      <c r="Z171" s="190">
        <f t="shared" si="70"/>
        <v>1.0165720071704217E-3</v>
      </c>
      <c r="AA171" s="208" t="b">
        <f t="shared" si="71"/>
        <v>0</v>
      </c>
      <c r="AB171" s="20">
        <f t="shared" si="102"/>
        <v>0</v>
      </c>
      <c r="AC171" s="67" t="b">
        <f t="shared" si="103"/>
        <v>1</v>
      </c>
      <c r="AD171" s="200">
        <f t="shared" si="104"/>
        <v>1</v>
      </c>
      <c r="AE171" s="180">
        <f t="shared" si="72"/>
        <v>1</v>
      </c>
      <c r="AF171" s="180">
        <f t="shared" si="73"/>
        <v>0</v>
      </c>
      <c r="AG171" s="180">
        <f t="shared" si="74"/>
        <v>0</v>
      </c>
      <c r="AH171" s="180">
        <f t="shared" si="75"/>
        <v>0</v>
      </c>
      <c r="AI171" s="214" t="str">
        <f t="shared" si="76"/>
        <v/>
      </c>
      <c r="AK171" s="36">
        <f t="shared" si="77"/>
        <v>0</v>
      </c>
      <c r="AL171" s="21">
        <f t="shared" si="78"/>
        <v>0</v>
      </c>
      <c r="AM171" s="21">
        <f t="shared" si="79"/>
        <v>0</v>
      </c>
      <c r="AN171" s="21">
        <f t="shared" si="80"/>
        <v>0</v>
      </c>
      <c r="AO171" s="21">
        <f t="shared" si="81"/>
        <v>0</v>
      </c>
      <c r="AP171" s="21">
        <f t="shared" si="82"/>
        <v>0</v>
      </c>
      <c r="AQ171" s="21">
        <f t="shared" si="83"/>
        <v>0</v>
      </c>
      <c r="AR171" s="21">
        <f t="shared" si="84"/>
        <v>0</v>
      </c>
      <c r="AS171" s="21">
        <f t="shared" si="85"/>
        <v>0</v>
      </c>
      <c r="AT171" s="21">
        <f t="shared" si="86"/>
        <v>0</v>
      </c>
      <c r="AU171" s="21">
        <f t="shared" si="87"/>
        <v>0</v>
      </c>
      <c r="AV171" s="21">
        <f t="shared" si="88"/>
        <v>0</v>
      </c>
      <c r="AW171" s="21">
        <f t="shared" si="89"/>
        <v>0</v>
      </c>
      <c r="AX171" s="21">
        <f t="shared" si="90"/>
        <v>0</v>
      </c>
      <c r="AY171" s="21">
        <f t="shared" si="91"/>
        <v>0</v>
      </c>
      <c r="AZ171" s="21">
        <f t="shared" si="92"/>
        <v>0</v>
      </c>
      <c r="BA171" s="21">
        <f t="shared" si="93"/>
        <v>0</v>
      </c>
      <c r="BB171" s="21">
        <f t="shared" si="94"/>
        <v>0</v>
      </c>
      <c r="BC171" s="21">
        <f t="shared" si="95"/>
        <v>0</v>
      </c>
      <c r="BD171" s="21">
        <f t="shared" si="96"/>
        <v>0</v>
      </c>
      <c r="BE171" s="21">
        <f t="shared" si="97"/>
        <v>0</v>
      </c>
      <c r="BF171" s="21">
        <f t="shared" si="98"/>
        <v>0</v>
      </c>
      <c r="BG171" s="21">
        <f t="shared" si="99"/>
        <v>0</v>
      </c>
      <c r="BH171" s="21">
        <f t="shared" si="100"/>
        <v>0</v>
      </c>
    </row>
    <row r="172" spans="1:60" ht="63.95" customHeight="1">
      <c r="A172" s="245"/>
      <c r="B172" s="97"/>
      <c r="C172" s="98"/>
      <c r="D172" s="99"/>
      <c r="E172" s="100"/>
      <c r="F172" s="100"/>
      <c r="G172" s="100"/>
      <c r="H172" s="101"/>
      <c r="I172" s="102"/>
      <c r="J172" s="103"/>
      <c r="K172" s="103"/>
      <c r="L172" s="103"/>
      <c r="M172" s="103"/>
      <c r="N172" s="99"/>
      <c r="O172" s="99"/>
      <c r="P172" s="100"/>
      <c r="Q172" s="100"/>
      <c r="R172" s="104"/>
      <c r="S172" s="31" t="str">
        <f t="shared" si="101"/>
        <v/>
      </c>
      <c r="T172" s="105"/>
      <c r="U172" s="101"/>
      <c r="V172" s="107"/>
      <c r="W172" s="169"/>
      <c r="X172" s="170"/>
      <c r="Y172" s="68"/>
      <c r="Z172" s="190">
        <f t="shared" si="70"/>
        <v>1.0165720071704217E-3</v>
      </c>
      <c r="AA172" s="208" t="b">
        <f t="shared" si="71"/>
        <v>0</v>
      </c>
      <c r="AB172" s="20">
        <f t="shared" si="102"/>
        <v>0</v>
      </c>
      <c r="AC172" s="67" t="b">
        <f t="shared" si="103"/>
        <v>1</v>
      </c>
      <c r="AD172" s="200">
        <f t="shared" si="104"/>
        <v>1</v>
      </c>
      <c r="AE172" s="180">
        <f t="shared" si="72"/>
        <v>1</v>
      </c>
      <c r="AF172" s="180">
        <f t="shared" si="73"/>
        <v>0</v>
      </c>
      <c r="AG172" s="180">
        <f t="shared" si="74"/>
        <v>0</v>
      </c>
      <c r="AH172" s="180">
        <f t="shared" si="75"/>
        <v>0</v>
      </c>
      <c r="AI172" s="214" t="str">
        <f t="shared" si="76"/>
        <v/>
      </c>
      <c r="AK172" s="36">
        <f t="shared" si="77"/>
        <v>0</v>
      </c>
      <c r="AL172" s="21">
        <f t="shared" si="78"/>
        <v>0</v>
      </c>
      <c r="AM172" s="21">
        <f t="shared" si="79"/>
        <v>0</v>
      </c>
      <c r="AN172" s="21">
        <f t="shared" si="80"/>
        <v>0</v>
      </c>
      <c r="AO172" s="21">
        <f t="shared" si="81"/>
        <v>0</v>
      </c>
      <c r="AP172" s="21">
        <f t="shared" si="82"/>
        <v>0</v>
      </c>
      <c r="AQ172" s="21">
        <f t="shared" si="83"/>
        <v>0</v>
      </c>
      <c r="AR172" s="21">
        <f t="shared" si="84"/>
        <v>0</v>
      </c>
      <c r="AS172" s="21">
        <f t="shared" si="85"/>
        <v>0</v>
      </c>
      <c r="AT172" s="21">
        <f t="shared" si="86"/>
        <v>0</v>
      </c>
      <c r="AU172" s="21">
        <f t="shared" si="87"/>
        <v>0</v>
      </c>
      <c r="AV172" s="21">
        <f t="shared" si="88"/>
        <v>0</v>
      </c>
      <c r="AW172" s="21">
        <f t="shared" si="89"/>
        <v>0</v>
      </c>
      <c r="AX172" s="21">
        <f t="shared" si="90"/>
        <v>0</v>
      </c>
      <c r="AY172" s="21">
        <f t="shared" si="91"/>
        <v>0</v>
      </c>
      <c r="AZ172" s="21">
        <f t="shared" si="92"/>
        <v>0</v>
      </c>
      <c r="BA172" s="21">
        <f t="shared" si="93"/>
        <v>0</v>
      </c>
      <c r="BB172" s="21">
        <f t="shared" si="94"/>
        <v>0</v>
      </c>
      <c r="BC172" s="21">
        <f t="shared" si="95"/>
        <v>0</v>
      </c>
      <c r="BD172" s="21">
        <f t="shared" si="96"/>
        <v>0</v>
      </c>
      <c r="BE172" s="21">
        <f t="shared" si="97"/>
        <v>0</v>
      </c>
      <c r="BF172" s="21">
        <f t="shared" si="98"/>
        <v>0</v>
      </c>
      <c r="BG172" s="21">
        <f t="shared" si="99"/>
        <v>0</v>
      </c>
      <c r="BH172" s="21">
        <f t="shared" si="100"/>
        <v>0</v>
      </c>
    </row>
    <row r="173" spans="1:60" ht="63.95" customHeight="1">
      <c r="A173" s="245"/>
      <c r="B173" s="97"/>
      <c r="C173" s="98"/>
      <c r="D173" s="99"/>
      <c r="E173" s="100"/>
      <c r="F173" s="100"/>
      <c r="G173" s="100"/>
      <c r="H173" s="101"/>
      <c r="I173" s="102"/>
      <c r="J173" s="103"/>
      <c r="K173" s="103"/>
      <c r="L173" s="103"/>
      <c r="M173" s="103"/>
      <c r="N173" s="99"/>
      <c r="O173" s="99"/>
      <c r="P173" s="100"/>
      <c r="Q173" s="100"/>
      <c r="R173" s="104"/>
      <c r="S173" s="31" t="str">
        <f t="shared" si="101"/>
        <v/>
      </c>
      <c r="T173" s="105"/>
      <c r="U173" s="101"/>
      <c r="V173" s="107"/>
      <c r="W173" s="169"/>
      <c r="X173" s="170"/>
      <c r="Y173" s="68"/>
      <c r="Z173" s="190">
        <f t="shared" si="70"/>
        <v>1.0165720071704217E-3</v>
      </c>
      <c r="AA173" s="208" t="b">
        <f t="shared" si="71"/>
        <v>0</v>
      </c>
      <c r="AB173" s="20">
        <f t="shared" si="102"/>
        <v>0</v>
      </c>
      <c r="AC173" s="67" t="b">
        <f t="shared" si="103"/>
        <v>1</v>
      </c>
      <c r="AD173" s="200">
        <f t="shared" si="104"/>
        <v>1</v>
      </c>
      <c r="AE173" s="180">
        <f t="shared" si="72"/>
        <v>1</v>
      </c>
      <c r="AF173" s="180">
        <f t="shared" si="73"/>
        <v>0</v>
      </c>
      <c r="AG173" s="180">
        <f t="shared" si="74"/>
        <v>0</v>
      </c>
      <c r="AH173" s="180">
        <f t="shared" si="75"/>
        <v>0</v>
      </c>
      <c r="AI173" s="214" t="str">
        <f t="shared" si="76"/>
        <v/>
      </c>
      <c r="AK173" s="36">
        <f t="shared" si="77"/>
        <v>0</v>
      </c>
      <c r="AL173" s="21">
        <f t="shared" si="78"/>
        <v>0</v>
      </c>
      <c r="AM173" s="21">
        <f t="shared" si="79"/>
        <v>0</v>
      </c>
      <c r="AN173" s="21">
        <f t="shared" si="80"/>
        <v>0</v>
      </c>
      <c r="AO173" s="21">
        <f t="shared" si="81"/>
        <v>0</v>
      </c>
      <c r="AP173" s="21">
        <f t="shared" si="82"/>
        <v>0</v>
      </c>
      <c r="AQ173" s="21">
        <f t="shared" si="83"/>
        <v>0</v>
      </c>
      <c r="AR173" s="21">
        <f t="shared" si="84"/>
        <v>0</v>
      </c>
      <c r="AS173" s="21">
        <f t="shared" si="85"/>
        <v>0</v>
      </c>
      <c r="AT173" s="21">
        <f t="shared" si="86"/>
        <v>0</v>
      </c>
      <c r="AU173" s="21">
        <f t="shared" si="87"/>
        <v>0</v>
      </c>
      <c r="AV173" s="21">
        <f t="shared" si="88"/>
        <v>0</v>
      </c>
      <c r="AW173" s="21">
        <f t="shared" si="89"/>
        <v>0</v>
      </c>
      <c r="AX173" s="21">
        <f t="shared" si="90"/>
        <v>0</v>
      </c>
      <c r="AY173" s="21">
        <f t="shared" si="91"/>
        <v>0</v>
      </c>
      <c r="AZ173" s="21">
        <f t="shared" si="92"/>
        <v>0</v>
      </c>
      <c r="BA173" s="21">
        <f t="shared" si="93"/>
        <v>0</v>
      </c>
      <c r="BB173" s="21">
        <f t="shared" si="94"/>
        <v>0</v>
      </c>
      <c r="BC173" s="21">
        <f t="shared" si="95"/>
        <v>0</v>
      </c>
      <c r="BD173" s="21">
        <f t="shared" si="96"/>
        <v>0</v>
      </c>
      <c r="BE173" s="21">
        <f t="shared" si="97"/>
        <v>0</v>
      </c>
      <c r="BF173" s="21">
        <f t="shared" si="98"/>
        <v>0</v>
      </c>
      <c r="BG173" s="21">
        <f t="shared" si="99"/>
        <v>0</v>
      </c>
      <c r="BH173" s="21">
        <f t="shared" si="100"/>
        <v>0</v>
      </c>
    </row>
    <row r="174" spans="1:60" ht="63.95" customHeight="1">
      <c r="A174" s="245"/>
      <c r="B174" s="97"/>
      <c r="C174" s="98"/>
      <c r="D174" s="99"/>
      <c r="E174" s="100"/>
      <c r="F174" s="100"/>
      <c r="G174" s="100"/>
      <c r="H174" s="101"/>
      <c r="I174" s="102"/>
      <c r="J174" s="103"/>
      <c r="K174" s="103"/>
      <c r="L174" s="103"/>
      <c r="M174" s="103"/>
      <c r="N174" s="99"/>
      <c r="O174" s="99"/>
      <c r="P174" s="100"/>
      <c r="Q174" s="100"/>
      <c r="R174" s="104"/>
      <c r="S174" s="31" t="str">
        <f t="shared" si="101"/>
        <v/>
      </c>
      <c r="T174" s="105"/>
      <c r="U174" s="101"/>
      <c r="V174" s="107"/>
      <c r="W174" s="169"/>
      <c r="X174" s="170"/>
      <c r="Y174" s="68"/>
      <c r="Z174" s="190">
        <f t="shared" si="70"/>
        <v>1.0165720071704217E-3</v>
      </c>
      <c r="AA174" s="208" t="b">
        <f t="shared" si="71"/>
        <v>0</v>
      </c>
      <c r="AB174" s="20">
        <f t="shared" si="102"/>
        <v>0</v>
      </c>
      <c r="AC174" s="67" t="b">
        <f t="shared" si="103"/>
        <v>1</v>
      </c>
      <c r="AD174" s="200">
        <f t="shared" si="104"/>
        <v>1</v>
      </c>
      <c r="AE174" s="180">
        <f t="shared" si="72"/>
        <v>1</v>
      </c>
      <c r="AF174" s="180">
        <f t="shared" si="73"/>
        <v>0</v>
      </c>
      <c r="AG174" s="180">
        <f t="shared" si="74"/>
        <v>0</v>
      </c>
      <c r="AH174" s="180">
        <f t="shared" si="75"/>
        <v>0</v>
      </c>
      <c r="AI174" s="214" t="str">
        <f t="shared" si="76"/>
        <v/>
      </c>
      <c r="AK174" s="36">
        <f t="shared" si="77"/>
        <v>0</v>
      </c>
      <c r="AL174" s="21">
        <f t="shared" si="78"/>
        <v>0</v>
      </c>
      <c r="AM174" s="21">
        <f t="shared" si="79"/>
        <v>0</v>
      </c>
      <c r="AN174" s="21">
        <f t="shared" si="80"/>
        <v>0</v>
      </c>
      <c r="AO174" s="21">
        <f t="shared" si="81"/>
        <v>0</v>
      </c>
      <c r="AP174" s="21">
        <f t="shared" si="82"/>
        <v>0</v>
      </c>
      <c r="AQ174" s="21">
        <f t="shared" si="83"/>
        <v>0</v>
      </c>
      <c r="AR174" s="21">
        <f t="shared" si="84"/>
        <v>0</v>
      </c>
      <c r="AS174" s="21">
        <f t="shared" si="85"/>
        <v>0</v>
      </c>
      <c r="AT174" s="21">
        <f t="shared" si="86"/>
        <v>0</v>
      </c>
      <c r="AU174" s="21">
        <f t="shared" si="87"/>
        <v>0</v>
      </c>
      <c r="AV174" s="21">
        <f t="shared" si="88"/>
        <v>0</v>
      </c>
      <c r="AW174" s="21">
        <f t="shared" si="89"/>
        <v>0</v>
      </c>
      <c r="AX174" s="21">
        <f t="shared" si="90"/>
        <v>0</v>
      </c>
      <c r="AY174" s="21">
        <f t="shared" si="91"/>
        <v>0</v>
      </c>
      <c r="AZ174" s="21">
        <f t="shared" si="92"/>
        <v>0</v>
      </c>
      <c r="BA174" s="21">
        <f t="shared" si="93"/>
        <v>0</v>
      </c>
      <c r="BB174" s="21">
        <f t="shared" si="94"/>
        <v>0</v>
      </c>
      <c r="BC174" s="21">
        <f t="shared" si="95"/>
        <v>0</v>
      </c>
      <c r="BD174" s="21">
        <f t="shared" si="96"/>
        <v>0</v>
      </c>
      <c r="BE174" s="21">
        <f t="shared" si="97"/>
        <v>0</v>
      </c>
      <c r="BF174" s="21">
        <f t="shared" si="98"/>
        <v>0</v>
      </c>
      <c r="BG174" s="21">
        <f t="shared" si="99"/>
        <v>0</v>
      </c>
      <c r="BH174" s="21">
        <f t="shared" si="100"/>
        <v>0</v>
      </c>
    </row>
    <row r="175" spans="1:60" ht="63.95" customHeight="1">
      <c r="A175" s="245"/>
      <c r="B175" s="97"/>
      <c r="C175" s="98"/>
      <c r="D175" s="99"/>
      <c r="E175" s="100"/>
      <c r="F175" s="100"/>
      <c r="G175" s="100"/>
      <c r="H175" s="101"/>
      <c r="I175" s="102"/>
      <c r="J175" s="103"/>
      <c r="K175" s="103"/>
      <c r="L175" s="103"/>
      <c r="M175" s="103"/>
      <c r="N175" s="99"/>
      <c r="O175" s="99"/>
      <c r="P175" s="100"/>
      <c r="Q175" s="100"/>
      <c r="R175" s="104"/>
      <c r="S175" s="31" t="str">
        <f t="shared" si="101"/>
        <v/>
      </c>
      <c r="T175" s="105"/>
      <c r="U175" s="101"/>
      <c r="V175" s="107"/>
      <c r="W175" s="169"/>
      <c r="X175" s="170"/>
      <c r="Y175" s="68"/>
      <c r="Z175" s="190">
        <f t="shared" si="70"/>
        <v>1.0165720071704217E-3</v>
      </c>
      <c r="AA175" s="208" t="b">
        <f t="shared" si="71"/>
        <v>0</v>
      </c>
      <c r="AB175" s="20">
        <f t="shared" si="102"/>
        <v>0</v>
      </c>
      <c r="AC175" s="67" t="b">
        <f t="shared" si="103"/>
        <v>1</v>
      </c>
      <c r="AD175" s="200">
        <f t="shared" si="104"/>
        <v>1</v>
      </c>
      <c r="AE175" s="180">
        <f t="shared" si="72"/>
        <v>1</v>
      </c>
      <c r="AF175" s="180">
        <f t="shared" si="73"/>
        <v>0</v>
      </c>
      <c r="AG175" s="180">
        <f t="shared" si="74"/>
        <v>0</v>
      </c>
      <c r="AH175" s="180">
        <f t="shared" si="75"/>
        <v>0</v>
      </c>
      <c r="AI175" s="214" t="str">
        <f t="shared" si="76"/>
        <v/>
      </c>
      <c r="AK175" s="36">
        <f t="shared" si="77"/>
        <v>0</v>
      </c>
      <c r="AL175" s="21">
        <f t="shared" si="78"/>
        <v>0</v>
      </c>
      <c r="AM175" s="21">
        <f t="shared" si="79"/>
        <v>0</v>
      </c>
      <c r="AN175" s="21">
        <f t="shared" si="80"/>
        <v>0</v>
      </c>
      <c r="AO175" s="21">
        <f t="shared" si="81"/>
        <v>0</v>
      </c>
      <c r="AP175" s="21">
        <f t="shared" si="82"/>
        <v>0</v>
      </c>
      <c r="AQ175" s="21">
        <f t="shared" si="83"/>
        <v>0</v>
      </c>
      <c r="AR175" s="21">
        <f t="shared" si="84"/>
        <v>0</v>
      </c>
      <c r="AS175" s="21">
        <f t="shared" si="85"/>
        <v>0</v>
      </c>
      <c r="AT175" s="21">
        <f t="shared" si="86"/>
        <v>0</v>
      </c>
      <c r="AU175" s="21">
        <f t="shared" si="87"/>
        <v>0</v>
      </c>
      <c r="AV175" s="21">
        <f t="shared" si="88"/>
        <v>0</v>
      </c>
      <c r="AW175" s="21">
        <f t="shared" si="89"/>
        <v>0</v>
      </c>
      <c r="AX175" s="21">
        <f t="shared" si="90"/>
        <v>0</v>
      </c>
      <c r="AY175" s="21">
        <f t="shared" si="91"/>
        <v>0</v>
      </c>
      <c r="AZ175" s="21">
        <f t="shared" si="92"/>
        <v>0</v>
      </c>
      <c r="BA175" s="21">
        <f t="shared" si="93"/>
        <v>0</v>
      </c>
      <c r="BB175" s="21">
        <f t="shared" si="94"/>
        <v>0</v>
      </c>
      <c r="BC175" s="21">
        <f t="shared" si="95"/>
        <v>0</v>
      </c>
      <c r="BD175" s="21">
        <f t="shared" si="96"/>
        <v>0</v>
      </c>
      <c r="BE175" s="21">
        <f t="shared" si="97"/>
        <v>0</v>
      </c>
      <c r="BF175" s="21">
        <f t="shared" si="98"/>
        <v>0</v>
      </c>
      <c r="BG175" s="21">
        <f t="shared" si="99"/>
        <v>0</v>
      </c>
      <c r="BH175" s="21">
        <f t="shared" si="100"/>
        <v>0</v>
      </c>
    </row>
    <row r="176" spans="1:60" ht="63.95" customHeight="1">
      <c r="A176" s="245"/>
      <c r="B176" s="97"/>
      <c r="C176" s="98"/>
      <c r="D176" s="99"/>
      <c r="E176" s="100"/>
      <c r="F176" s="100"/>
      <c r="G176" s="100"/>
      <c r="H176" s="101"/>
      <c r="I176" s="102"/>
      <c r="J176" s="103"/>
      <c r="K176" s="103"/>
      <c r="L176" s="103"/>
      <c r="M176" s="103"/>
      <c r="N176" s="99"/>
      <c r="O176" s="99"/>
      <c r="P176" s="100"/>
      <c r="Q176" s="100"/>
      <c r="R176" s="104"/>
      <c r="S176" s="31" t="str">
        <f t="shared" si="101"/>
        <v/>
      </c>
      <c r="T176" s="105"/>
      <c r="U176" s="101"/>
      <c r="V176" s="107"/>
      <c r="W176" s="169"/>
      <c r="X176" s="170"/>
      <c r="Y176" s="68"/>
      <c r="Z176" s="190">
        <f t="shared" si="70"/>
        <v>1.0165720071704217E-3</v>
      </c>
      <c r="AA176" s="208" t="b">
        <f t="shared" si="71"/>
        <v>0</v>
      </c>
      <c r="AB176" s="20">
        <f t="shared" si="102"/>
        <v>0</v>
      </c>
      <c r="AC176" s="67" t="b">
        <f t="shared" si="103"/>
        <v>1</v>
      </c>
      <c r="AD176" s="200">
        <f t="shared" si="104"/>
        <v>1</v>
      </c>
      <c r="AE176" s="180">
        <f t="shared" si="72"/>
        <v>1</v>
      </c>
      <c r="AF176" s="180">
        <f t="shared" si="73"/>
        <v>0</v>
      </c>
      <c r="AG176" s="180">
        <f t="shared" si="74"/>
        <v>0</v>
      </c>
      <c r="AH176" s="180">
        <f t="shared" si="75"/>
        <v>0</v>
      </c>
      <c r="AI176" s="214" t="str">
        <f t="shared" si="76"/>
        <v/>
      </c>
      <c r="AK176" s="36">
        <f t="shared" si="77"/>
        <v>0</v>
      </c>
      <c r="AL176" s="21">
        <f t="shared" si="78"/>
        <v>0</v>
      </c>
      <c r="AM176" s="21">
        <f t="shared" si="79"/>
        <v>0</v>
      </c>
      <c r="AN176" s="21">
        <f t="shared" si="80"/>
        <v>0</v>
      </c>
      <c r="AO176" s="21">
        <f t="shared" si="81"/>
        <v>0</v>
      </c>
      <c r="AP176" s="21">
        <f t="shared" si="82"/>
        <v>0</v>
      </c>
      <c r="AQ176" s="21">
        <f t="shared" si="83"/>
        <v>0</v>
      </c>
      <c r="AR176" s="21">
        <f t="shared" si="84"/>
        <v>0</v>
      </c>
      <c r="AS176" s="21">
        <f t="shared" si="85"/>
        <v>0</v>
      </c>
      <c r="AT176" s="21">
        <f t="shared" si="86"/>
        <v>0</v>
      </c>
      <c r="AU176" s="21">
        <f t="shared" si="87"/>
        <v>0</v>
      </c>
      <c r="AV176" s="21">
        <f t="shared" si="88"/>
        <v>0</v>
      </c>
      <c r="AW176" s="21">
        <f t="shared" si="89"/>
        <v>0</v>
      </c>
      <c r="AX176" s="21">
        <f t="shared" si="90"/>
        <v>0</v>
      </c>
      <c r="AY176" s="21">
        <f t="shared" si="91"/>
        <v>0</v>
      </c>
      <c r="AZ176" s="21">
        <f t="shared" si="92"/>
        <v>0</v>
      </c>
      <c r="BA176" s="21">
        <f t="shared" si="93"/>
        <v>0</v>
      </c>
      <c r="BB176" s="21">
        <f t="shared" si="94"/>
        <v>0</v>
      </c>
      <c r="BC176" s="21">
        <f t="shared" si="95"/>
        <v>0</v>
      </c>
      <c r="BD176" s="21">
        <f t="shared" si="96"/>
        <v>0</v>
      </c>
      <c r="BE176" s="21">
        <f t="shared" si="97"/>
        <v>0</v>
      </c>
      <c r="BF176" s="21">
        <f t="shared" si="98"/>
        <v>0</v>
      </c>
      <c r="BG176" s="21">
        <f t="shared" si="99"/>
        <v>0</v>
      </c>
      <c r="BH176" s="21">
        <f t="shared" si="100"/>
        <v>0</v>
      </c>
    </row>
    <row r="177" spans="1:60" ht="63.95" customHeight="1">
      <c r="A177" s="245"/>
      <c r="B177" s="97"/>
      <c r="C177" s="98"/>
      <c r="D177" s="99"/>
      <c r="E177" s="100"/>
      <c r="F177" s="100"/>
      <c r="G177" s="100"/>
      <c r="H177" s="101"/>
      <c r="I177" s="102"/>
      <c r="J177" s="103"/>
      <c r="K177" s="103"/>
      <c r="L177" s="103"/>
      <c r="M177" s="103"/>
      <c r="N177" s="99"/>
      <c r="O177" s="99"/>
      <c r="P177" s="100"/>
      <c r="Q177" s="100"/>
      <c r="R177" s="104"/>
      <c r="S177" s="31" t="str">
        <f t="shared" si="101"/>
        <v/>
      </c>
      <c r="T177" s="105"/>
      <c r="U177" s="101"/>
      <c r="V177" s="107"/>
      <c r="W177" s="169"/>
      <c r="X177" s="170"/>
      <c r="Y177" s="68"/>
      <c r="Z177" s="190">
        <f t="shared" si="70"/>
        <v>1.0165720071704217E-3</v>
      </c>
      <c r="AA177" s="208" t="b">
        <f t="shared" si="71"/>
        <v>0</v>
      </c>
      <c r="AB177" s="20">
        <f t="shared" si="102"/>
        <v>0</v>
      </c>
      <c r="AC177" s="67" t="b">
        <f t="shared" si="103"/>
        <v>1</v>
      </c>
      <c r="AD177" s="200">
        <f t="shared" si="104"/>
        <v>1</v>
      </c>
      <c r="AE177" s="180">
        <f t="shared" si="72"/>
        <v>1</v>
      </c>
      <c r="AF177" s="180">
        <f t="shared" si="73"/>
        <v>0</v>
      </c>
      <c r="AG177" s="180">
        <f t="shared" si="74"/>
        <v>0</v>
      </c>
      <c r="AH177" s="180">
        <f t="shared" si="75"/>
        <v>0</v>
      </c>
      <c r="AI177" s="214" t="str">
        <f t="shared" si="76"/>
        <v/>
      </c>
      <c r="AK177" s="36">
        <f t="shared" si="77"/>
        <v>0</v>
      </c>
      <c r="AL177" s="21">
        <f t="shared" si="78"/>
        <v>0</v>
      </c>
      <c r="AM177" s="21">
        <f t="shared" si="79"/>
        <v>0</v>
      </c>
      <c r="AN177" s="21">
        <f t="shared" si="80"/>
        <v>0</v>
      </c>
      <c r="AO177" s="21">
        <f t="shared" si="81"/>
        <v>0</v>
      </c>
      <c r="AP177" s="21">
        <f t="shared" si="82"/>
        <v>0</v>
      </c>
      <c r="AQ177" s="21">
        <f t="shared" si="83"/>
        <v>0</v>
      </c>
      <c r="AR177" s="21">
        <f t="shared" si="84"/>
        <v>0</v>
      </c>
      <c r="AS177" s="21">
        <f t="shared" si="85"/>
        <v>0</v>
      </c>
      <c r="AT177" s="21">
        <f t="shared" si="86"/>
        <v>0</v>
      </c>
      <c r="AU177" s="21">
        <f t="shared" si="87"/>
        <v>0</v>
      </c>
      <c r="AV177" s="21">
        <f t="shared" si="88"/>
        <v>0</v>
      </c>
      <c r="AW177" s="21">
        <f t="shared" si="89"/>
        <v>0</v>
      </c>
      <c r="AX177" s="21">
        <f t="shared" si="90"/>
        <v>0</v>
      </c>
      <c r="AY177" s="21">
        <f t="shared" si="91"/>
        <v>0</v>
      </c>
      <c r="AZ177" s="21">
        <f t="shared" si="92"/>
        <v>0</v>
      </c>
      <c r="BA177" s="21">
        <f t="shared" si="93"/>
        <v>0</v>
      </c>
      <c r="BB177" s="21">
        <f t="shared" si="94"/>
        <v>0</v>
      </c>
      <c r="BC177" s="21">
        <f t="shared" si="95"/>
        <v>0</v>
      </c>
      <c r="BD177" s="21">
        <f t="shared" si="96"/>
        <v>0</v>
      </c>
      <c r="BE177" s="21">
        <f t="shared" si="97"/>
        <v>0</v>
      </c>
      <c r="BF177" s="21">
        <f t="shared" si="98"/>
        <v>0</v>
      </c>
      <c r="BG177" s="21">
        <f t="shared" si="99"/>
        <v>0</v>
      </c>
      <c r="BH177" s="21">
        <f t="shared" si="100"/>
        <v>0</v>
      </c>
    </row>
    <row r="178" spans="1:60" ht="63.95" customHeight="1">
      <c r="A178" s="245"/>
      <c r="B178" s="97"/>
      <c r="C178" s="98"/>
      <c r="D178" s="99"/>
      <c r="E178" s="100"/>
      <c r="F178" s="100"/>
      <c r="G178" s="100"/>
      <c r="H178" s="101"/>
      <c r="I178" s="102"/>
      <c r="J178" s="103"/>
      <c r="K178" s="103"/>
      <c r="L178" s="103"/>
      <c r="M178" s="103"/>
      <c r="N178" s="99"/>
      <c r="O178" s="99"/>
      <c r="P178" s="100"/>
      <c r="Q178" s="100"/>
      <c r="R178" s="104"/>
      <c r="S178" s="31" t="str">
        <f t="shared" si="101"/>
        <v/>
      </c>
      <c r="T178" s="105"/>
      <c r="U178" s="101"/>
      <c r="V178" s="107"/>
      <c r="W178" s="169"/>
      <c r="X178" s="170"/>
      <c r="Y178" s="68"/>
      <c r="Z178" s="190">
        <f t="shared" si="70"/>
        <v>1.0165720071704217E-3</v>
      </c>
      <c r="AA178" s="208" t="b">
        <f t="shared" si="71"/>
        <v>0</v>
      </c>
      <c r="AB178" s="20">
        <f t="shared" si="102"/>
        <v>0</v>
      </c>
      <c r="AC178" s="67" t="b">
        <f t="shared" si="103"/>
        <v>1</v>
      </c>
      <c r="AD178" s="200">
        <f t="shared" si="104"/>
        <v>1</v>
      </c>
      <c r="AE178" s="180">
        <f t="shared" si="72"/>
        <v>1</v>
      </c>
      <c r="AF178" s="180">
        <f t="shared" si="73"/>
        <v>0</v>
      </c>
      <c r="AG178" s="180">
        <f t="shared" si="74"/>
        <v>0</v>
      </c>
      <c r="AH178" s="180">
        <f t="shared" si="75"/>
        <v>0</v>
      </c>
      <c r="AI178" s="214" t="str">
        <f t="shared" si="76"/>
        <v/>
      </c>
      <c r="AK178" s="36">
        <f t="shared" si="77"/>
        <v>0</v>
      </c>
      <c r="AL178" s="21">
        <f t="shared" si="78"/>
        <v>0</v>
      </c>
      <c r="AM178" s="21">
        <f t="shared" si="79"/>
        <v>0</v>
      </c>
      <c r="AN178" s="21">
        <f t="shared" si="80"/>
        <v>0</v>
      </c>
      <c r="AO178" s="21">
        <f t="shared" si="81"/>
        <v>0</v>
      </c>
      <c r="AP178" s="21">
        <f t="shared" si="82"/>
        <v>0</v>
      </c>
      <c r="AQ178" s="21">
        <f t="shared" si="83"/>
        <v>0</v>
      </c>
      <c r="AR178" s="21">
        <f t="shared" si="84"/>
        <v>0</v>
      </c>
      <c r="AS178" s="21">
        <f t="shared" si="85"/>
        <v>0</v>
      </c>
      <c r="AT178" s="21">
        <f t="shared" si="86"/>
        <v>0</v>
      </c>
      <c r="AU178" s="21">
        <f t="shared" si="87"/>
        <v>0</v>
      </c>
      <c r="AV178" s="21">
        <f t="shared" si="88"/>
        <v>0</v>
      </c>
      <c r="AW178" s="21">
        <f t="shared" si="89"/>
        <v>0</v>
      </c>
      <c r="AX178" s="21">
        <f t="shared" si="90"/>
        <v>0</v>
      </c>
      <c r="AY178" s="21">
        <f t="shared" si="91"/>
        <v>0</v>
      </c>
      <c r="AZ178" s="21">
        <f t="shared" si="92"/>
        <v>0</v>
      </c>
      <c r="BA178" s="21">
        <f t="shared" si="93"/>
        <v>0</v>
      </c>
      <c r="BB178" s="21">
        <f t="shared" si="94"/>
        <v>0</v>
      </c>
      <c r="BC178" s="21">
        <f t="shared" si="95"/>
        <v>0</v>
      </c>
      <c r="BD178" s="21">
        <f t="shared" si="96"/>
        <v>0</v>
      </c>
      <c r="BE178" s="21">
        <f t="shared" si="97"/>
        <v>0</v>
      </c>
      <c r="BF178" s="21">
        <f t="shared" si="98"/>
        <v>0</v>
      </c>
      <c r="BG178" s="21">
        <f t="shared" si="99"/>
        <v>0</v>
      </c>
      <c r="BH178" s="21">
        <f t="shared" si="100"/>
        <v>0</v>
      </c>
    </row>
    <row r="179" spans="1:60" ht="63.95" customHeight="1">
      <c r="A179" s="245"/>
      <c r="B179" s="97"/>
      <c r="C179" s="98"/>
      <c r="D179" s="99"/>
      <c r="E179" s="100"/>
      <c r="F179" s="100"/>
      <c r="G179" s="100"/>
      <c r="H179" s="101"/>
      <c r="I179" s="102"/>
      <c r="J179" s="103"/>
      <c r="K179" s="103"/>
      <c r="L179" s="103"/>
      <c r="M179" s="103"/>
      <c r="N179" s="99"/>
      <c r="O179" s="99"/>
      <c r="P179" s="100"/>
      <c r="Q179" s="100"/>
      <c r="R179" s="104"/>
      <c r="S179" s="31" t="str">
        <f t="shared" si="101"/>
        <v/>
      </c>
      <c r="T179" s="105"/>
      <c r="U179" s="101"/>
      <c r="V179" s="107"/>
      <c r="W179" s="169"/>
      <c r="X179" s="170"/>
      <c r="Y179" s="68"/>
      <c r="Z179" s="190">
        <f t="shared" si="70"/>
        <v>1.0165720071704217E-3</v>
      </c>
      <c r="AA179" s="208" t="b">
        <f t="shared" si="71"/>
        <v>0</v>
      </c>
      <c r="AB179" s="20">
        <f t="shared" si="102"/>
        <v>0</v>
      </c>
      <c r="AC179" s="67" t="b">
        <f t="shared" si="103"/>
        <v>1</v>
      </c>
      <c r="AD179" s="200">
        <f t="shared" si="104"/>
        <v>1</v>
      </c>
      <c r="AE179" s="180">
        <f t="shared" si="72"/>
        <v>1</v>
      </c>
      <c r="AF179" s="180">
        <f t="shared" si="73"/>
        <v>0</v>
      </c>
      <c r="AG179" s="180">
        <f t="shared" si="74"/>
        <v>0</v>
      </c>
      <c r="AH179" s="180">
        <f t="shared" si="75"/>
        <v>0</v>
      </c>
      <c r="AI179" s="214" t="str">
        <f t="shared" si="76"/>
        <v/>
      </c>
      <c r="AK179" s="36">
        <f t="shared" si="77"/>
        <v>0</v>
      </c>
      <c r="AL179" s="21">
        <f t="shared" si="78"/>
        <v>0</v>
      </c>
      <c r="AM179" s="21">
        <f t="shared" si="79"/>
        <v>0</v>
      </c>
      <c r="AN179" s="21">
        <f t="shared" si="80"/>
        <v>0</v>
      </c>
      <c r="AO179" s="21">
        <f t="shared" si="81"/>
        <v>0</v>
      </c>
      <c r="AP179" s="21">
        <f t="shared" si="82"/>
        <v>0</v>
      </c>
      <c r="AQ179" s="21">
        <f t="shared" si="83"/>
        <v>0</v>
      </c>
      <c r="AR179" s="21">
        <f t="shared" si="84"/>
        <v>0</v>
      </c>
      <c r="AS179" s="21">
        <f t="shared" si="85"/>
        <v>0</v>
      </c>
      <c r="AT179" s="21">
        <f t="shared" si="86"/>
        <v>0</v>
      </c>
      <c r="AU179" s="21">
        <f t="shared" si="87"/>
        <v>0</v>
      </c>
      <c r="AV179" s="21">
        <f t="shared" si="88"/>
        <v>0</v>
      </c>
      <c r="AW179" s="21">
        <f t="shared" si="89"/>
        <v>0</v>
      </c>
      <c r="AX179" s="21">
        <f t="shared" si="90"/>
        <v>0</v>
      </c>
      <c r="AY179" s="21">
        <f t="shared" si="91"/>
        <v>0</v>
      </c>
      <c r="AZ179" s="21">
        <f t="shared" si="92"/>
        <v>0</v>
      </c>
      <c r="BA179" s="21">
        <f t="shared" si="93"/>
        <v>0</v>
      </c>
      <c r="BB179" s="21">
        <f t="shared" si="94"/>
        <v>0</v>
      </c>
      <c r="BC179" s="21">
        <f t="shared" si="95"/>
        <v>0</v>
      </c>
      <c r="BD179" s="21">
        <f t="shared" si="96"/>
        <v>0</v>
      </c>
      <c r="BE179" s="21">
        <f t="shared" si="97"/>
        <v>0</v>
      </c>
      <c r="BF179" s="21">
        <f t="shared" si="98"/>
        <v>0</v>
      </c>
      <c r="BG179" s="21">
        <f t="shared" si="99"/>
        <v>0</v>
      </c>
      <c r="BH179" s="21">
        <f t="shared" si="100"/>
        <v>0</v>
      </c>
    </row>
    <row r="180" spans="1:60" ht="63.95" customHeight="1">
      <c r="A180" s="245"/>
      <c r="B180" s="97"/>
      <c r="C180" s="98"/>
      <c r="D180" s="99"/>
      <c r="E180" s="100"/>
      <c r="F180" s="100"/>
      <c r="G180" s="100"/>
      <c r="H180" s="101"/>
      <c r="I180" s="102"/>
      <c r="J180" s="103"/>
      <c r="K180" s="103"/>
      <c r="L180" s="103"/>
      <c r="M180" s="103"/>
      <c r="N180" s="99"/>
      <c r="O180" s="99"/>
      <c r="P180" s="100"/>
      <c r="Q180" s="100"/>
      <c r="R180" s="104"/>
      <c r="S180" s="31" t="str">
        <f t="shared" si="101"/>
        <v/>
      </c>
      <c r="T180" s="105"/>
      <c r="U180" s="101"/>
      <c r="V180" s="107"/>
      <c r="W180" s="169"/>
      <c r="X180" s="170"/>
      <c r="Y180" s="68"/>
      <c r="Z180" s="190">
        <f t="shared" si="70"/>
        <v>1.0165720071704217E-3</v>
      </c>
      <c r="AA180" s="208" t="b">
        <f t="shared" si="71"/>
        <v>0</v>
      </c>
      <c r="AB180" s="20">
        <f t="shared" si="102"/>
        <v>0</v>
      </c>
      <c r="AC180" s="67" t="b">
        <f t="shared" si="103"/>
        <v>1</v>
      </c>
      <c r="AD180" s="200">
        <f t="shared" si="104"/>
        <v>1</v>
      </c>
      <c r="AE180" s="180">
        <f t="shared" si="72"/>
        <v>1</v>
      </c>
      <c r="AF180" s="180">
        <f t="shared" si="73"/>
        <v>0</v>
      </c>
      <c r="AG180" s="180">
        <f t="shared" si="74"/>
        <v>0</v>
      </c>
      <c r="AH180" s="180">
        <f t="shared" si="75"/>
        <v>0</v>
      </c>
      <c r="AI180" s="214" t="str">
        <f t="shared" si="76"/>
        <v/>
      </c>
      <c r="AK180" s="36">
        <f t="shared" si="77"/>
        <v>0</v>
      </c>
      <c r="AL180" s="21">
        <f t="shared" si="78"/>
        <v>0</v>
      </c>
      <c r="AM180" s="21">
        <f t="shared" si="79"/>
        <v>0</v>
      </c>
      <c r="AN180" s="21">
        <f t="shared" si="80"/>
        <v>0</v>
      </c>
      <c r="AO180" s="21">
        <f t="shared" si="81"/>
        <v>0</v>
      </c>
      <c r="AP180" s="21">
        <f t="shared" si="82"/>
        <v>0</v>
      </c>
      <c r="AQ180" s="21">
        <f t="shared" si="83"/>
        <v>0</v>
      </c>
      <c r="AR180" s="21">
        <f t="shared" si="84"/>
        <v>0</v>
      </c>
      <c r="AS180" s="21">
        <f t="shared" si="85"/>
        <v>0</v>
      </c>
      <c r="AT180" s="21">
        <f t="shared" si="86"/>
        <v>0</v>
      </c>
      <c r="AU180" s="21">
        <f t="shared" si="87"/>
        <v>0</v>
      </c>
      <c r="AV180" s="21">
        <f t="shared" si="88"/>
        <v>0</v>
      </c>
      <c r="AW180" s="21">
        <f t="shared" si="89"/>
        <v>0</v>
      </c>
      <c r="AX180" s="21">
        <f t="shared" si="90"/>
        <v>0</v>
      </c>
      <c r="AY180" s="21">
        <f t="shared" si="91"/>
        <v>0</v>
      </c>
      <c r="AZ180" s="21">
        <f t="shared" si="92"/>
        <v>0</v>
      </c>
      <c r="BA180" s="21">
        <f t="shared" si="93"/>
        <v>0</v>
      </c>
      <c r="BB180" s="21">
        <f t="shared" si="94"/>
        <v>0</v>
      </c>
      <c r="BC180" s="21">
        <f t="shared" si="95"/>
        <v>0</v>
      </c>
      <c r="BD180" s="21">
        <f t="shared" si="96"/>
        <v>0</v>
      </c>
      <c r="BE180" s="21">
        <f t="shared" si="97"/>
        <v>0</v>
      </c>
      <c r="BF180" s="21">
        <f t="shared" si="98"/>
        <v>0</v>
      </c>
      <c r="BG180" s="21">
        <f t="shared" si="99"/>
        <v>0</v>
      </c>
      <c r="BH180" s="21">
        <f t="shared" si="100"/>
        <v>0</v>
      </c>
    </row>
    <row r="181" spans="1:60" ht="63.95" customHeight="1">
      <c r="A181" s="245"/>
      <c r="B181" s="97"/>
      <c r="C181" s="98"/>
      <c r="D181" s="99"/>
      <c r="E181" s="100"/>
      <c r="F181" s="100"/>
      <c r="G181" s="100"/>
      <c r="H181" s="101"/>
      <c r="I181" s="102"/>
      <c r="J181" s="103"/>
      <c r="K181" s="103"/>
      <c r="L181" s="103"/>
      <c r="M181" s="103"/>
      <c r="N181" s="99"/>
      <c r="O181" s="99"/>
      <c r="P181" s="100"/>
      <c r="Q181" s="100"/>
      <c r="R181" s="104"/>
      <c r="S181" s="31" t="str">
        <f t="shared" si="101"/>
        <v/>
      </c>
      <c r="T181" s="105"/>
      <c r="U181" s="101"/>
      <c r="V181" s="107"/>
      <c r="W181" s="169"/>
      <c r="X181" s="170"/>
      <c r="Y181" s="68"/>
      <c r="Z181" s="190">
        <f t="shared" si="70"/>
        <v>1.0165720071704217E-3</v>
      </c>
      <c r="AA181" s="208" t="b">
        <f t="shared" si="71"/>
        <v>0</v>
      </c>
      <c r="AB181" s="20">
        <f t="shared" si="102"/>
        <v>0</v>
      </c>
      <c r="AC181" s="67" t="b">
        <f t="shared" si="103"/>
        <v>1</v>
      </c>
      <c r="AD181" s="200">
        <f t="shared" si="104"/>
        <v>1</v>
      </c>
      <c r="AE181" s="180">
        <f t="shared" si="72"/>
        <v>1</v>
      </c>
      <c r="AF181" s="180">
        <f t="shared" si="73"/>
        <v>0</v>
      </c>
      <c r="AG181" s="180">
        <f t="shared" si="74"/>
        <v>0</v>
      </c>
      <c r="AH181" s="180">
        <f t="shared" si="75"/>
        <v>0</v>
      </c>
      <c r="AI181" s="214" t="str">
        <f t="shared" si="76"/>
        <v/>
      </c>
      <c r="AK181" s="36">
        <f t="shared" si="77"/>
        <v>0</v>
      </c>
      <c r="AL181" s="21">
        <f t="shared" si="78"/>
        <v>0</v>
      </c>
      <c r="AM181" s="21">
        <f t="shared" si="79"/>
        <v>0</v>
      </c>
      <c r="AN181" s="21">
        <f t="shared" si="80"/>
        <v>0</v>
      </c>
      <c r="AO181" s="21">
        <f t="shared" si="81"/>
        <v>0</v>
      </c>
      <c r="AP181" s="21">
        <f t="shared" si="82"/>
        <v>0</v>
      </c>
      <c r="AQ181" s="21">
        <f t="shared" si="83"/>
        <v>0</v>
      </c>
      <c r="AR181" s="21">
        <f t="shared" si="84"/>
        <v>0</v>
      </c>
      <c r="AS181" s="21">
        <f t="shared" si="85"/>
        <v>0</v>
      </c>
      <c r="AT181" s="21">
        <f t="shared" si="86"/>
        <v>0</v>
      </c>
      <c r="AU181" s="21">
        <f t="shared" si="87"/>
        <v>0</v>
      </c>
      <c r="AV181" s="21">
        <f t="shared" si="88"/>
        <v>0</v>
      </c>
      <c r="AW181" s="21">
        <f t="shared" si="89"/>
        <v>0</v>
      </c>
      <c r="AX181" s="21">
        <f t="shared" si="90"/>
        <v>0</v>
      </c>
      <c r="AY181" s="21">
        <f t="shared" si="91"/>
        <v>0</v>
      </c>
      <c r="AZ181" s="21">
        <f t="shared" si="92"/>
        <v>0</v>
      </c>
      <c r="BA181" s="21">
        <f t="shared" si="93"/>
        <v>0</v>
      </c>
      <c r="BB181" s="21">
        <f t="shared" si="94"/>
        <v>0</v>
      </c>
      <c r="BC181" s="21">
        <f t="shared" si="95"/>
        <v>0</v>
      </c>
      <c r="BD181" s="21">
        <f t="shared" si="96"/>
        <v>0</v>
      </c>
      <c r="BE181" s="21">
        <f t="shared" si="97"/>
        <v>0</v>
      </c>
      <c r="BF181" s="21">
        <f t="shared" si="98"/>
        <v>0</v>
      </c>
      <c r="BG181" s="21">
        <f t="shared" si="99"/>
        <v>0</v>
      </c>
      <c r="BH181" s="21">
        <f t="shared" si="100"/>
        <v>0</v>
      </c>
    </row>
    <row r="182" spans="1:60" ht="63.95" customHeight="1">
      <c r="A182" s="245"/>
      <c r="B182" s="97"/>
      <c r="C182" s="98"/>
      <c r="D182" s="99"/>
      <c r="E182" s="100"/>
      <c r="F182" s="100"/>
      <c r="G182" s="100"/>
      <c r="H182" s="101"/>
      <c r="I182" s="102"/>
      <c r="J182" s="103"/>
      <c r="K182" s="103"/>
      <c r="L182" s="103"/>
      <c r="M182" s="103"/>
      <c r="N182" s="99"/>
      <c r="O182" s="99"/>
      <c r="P182" s="100"/>
      <c r="Q182" s="100"/>
      <c r="R182" s="104"/>
      <c r="S182" s="31" t="str">
        <f t="shared" si="101"/>
        <v/>
      </c>
      <c r="T182" s="105"/>
      <c r="U182" s="101"/>
      <c r="V182" s="107"/>
      <c r="W182" s="169"/>
      <c r="X182" s="170"/>
      <c r="Y182" s="68"/>
      <c r="Z182" s="190">
        <f t="shared" si="70"/>
        <v>1.0165720071704217E-3</v>
      </c>
      <c r="AA182" s="208" t="b">
        <f t="shared" si="71"/>
        <v>0</v>
      </c>
      <c r="AB182" s="20">
        <f t="shared" si="102"/>
        <v>0</v>
      </c>
      <c r="AC182" s="67" t="b">
        <f t="shared" si="103"/>
        <v>1</v>
      </c>
      <c r="AD182" s="200">
        <f t="shared" si="104"/>
        <v>1</v>
      </c>
      <c r="AE182" s="180">
        <f t="shared" si="72"/>
        <v>1</v>
      </c>
      <c r="AF182" s="180">
        <f t="shared" si="73"/>
        <v>0</v>
      </c>
      <c r="AG182" s="180">
        <f t="shared" si="74"/>
        <v>0</v>
      </c>
      <c r="AH182" s="180">
        <f t="shared" si="75"/>
        <v>0</v>
      </c>
      <c r="AI182" s="214" t="str">
        <f t="shared" si="76"/>
        <v/>
      </c>
      <c r="AK182" s="36">
        <f t="shared" si="77"/>
        <v>0</v>
      </c>
      <c r="AL182" s="21">
        <f t="shared" si="78"/>
        <v>0</v>
      </c>
      <c r="AM182" s="21">
        <f t="shared" si="79"/>
        <v>0</v>
      </c>
      <c r="AN182" s="21">
        <f t="shared" si="80"/>
        <v>0</v>
      </c>
      <c r="AO182" s="21">
        <f t="shared" si="81"/>
        <v>0</v>
      </c>
      <c r="AP182" s="21">
        <f t="shared" si="82"/>
        <v>0</v>
      </c>
      <c r="AQ182" s="21">
        <f t="shared" si="83"/>
        <v>0</v>
      </c>
      <c r="AR182" s="21">
        <f t="shared" si="84"/>
        <v>0</v>
      </c>
      <c r="AS182" s="21">
        <f t="shared" si="85"/>
        <v>0</v>
      </c>
      <c r="AT182" s="21">
        <f t="shared" si="86"/>
        <v>0</v>
      </c>
      <c r="AU182" s="21">
        <f t="shared" si="87"/>
        <v>0</v>
      </c>
      <c r="AV182" s="21">
        <f t="shared" si="88"/>
        <v>0</v>
      </c>
      <c r="AW182" s="21">
        <f t="shared" si="89"/>
        <v>0</v>
      </c>
      <c r="AX182" s="21">
        <f t="shared" si="90"/>
        <v>0</v>
      </c>
      <c r="AY182" s="21">
        <f t="shared" si="91"/>
        <v>0</v>
      </c>
      <c r="AZ182" s="21">
        <f t="shared" si="92"/>
        <v>0</v>
      </c>
      <c r="BA182" s="21">
        <f t="shared" si="93"/>
        <v>0</v>
      </c>
      <c r="BB182" s="21">
        <f t="shared" si="94"/>
        <v>0</v>
      </c>
      <c r="BC182" s="21">
        <f t="shared" si="95"/>
        <v>0</v>
      </c>
      <c r="BD182" s="21">
        <f t="shared" si="96"/>
        <v>0</v>
      </c>
      <c r="BE182" s="21">
        <f t="shared" si="97"/>
        <v>0</v>
      </c>
      <c r="BF182" s="21">
        <f t="shared" si="98"/>
        <v>0</v>
      </c>
      <c r="BG182" s="21">
        <f t="shared" si="99"/>
        <v>0</v>
      </c>
      <c r="BH182" s="21">
        <f t="shared" si="100"/>
        <v>0</v>
      </c>
    </row>
    <row r="183" spans="1:60" ht="63.95" customHeight="1">
      <c r="A183" s="245"/>
      <c r="B183" s="97"/>
      <c r="C183" s="98"/>
      <c r="D183" s="99"/>
      <c r="E183" s="100"/>
      <c r="F183" s="100"/>
      <c r="G183" s="100"/>
      <c r="H183" s="101"/>
      <c r="I183" s="102"/>
      <c r="J183" s="103"/>
      <c r="K183" s="103"/>
      <c r="L183" s="103"/>
      <c r="M183" s="103"/>
      <c r="N183" s="99"/>
      <c r="O183" s="99"/>
      <c r="P183" s="100"/>
      <c r="Q183" s="100"/>
      <c r="R183" s="104"/>
      <c r="S183" s="31" t="str">
        <f t="shared" si="101"/>
        <v/>
      </c>
      <c r="T183" s="105"/>
      <c r="U183" s="101"/>
      <c r="V183" s="107"/>
      <c r="W183" s="169"/>
      <c r="X183" s="170"/>
      <c r="Y183" s="68"/>
      <c r="Z183" s="190">
        <f t="shared" si="70"/>
        <v>1.0165720071704217E-3</v>
      </c>
      <c r="AA183" s="208" t="b">
        <f t="shared" si="71"/>
        <v>0</v>
      </c>
      <c r="AB183" s="20">
        <f t="shared" si="102"/>
        <v>0</v>
      </c>
      <c r="AC183" s="67" t="b">
        <f t="shared" si="103"/>
        <v>1</v>
      </c>
      <c r="AD183" s="200">
        <f t="shared" si="104"/>
        <v>1</v>
      </c>
      <c r="AE183" s="180">
        <f t="shared" si="72"/>
        <v>1</v>
      </c>
      <c r="AF183" s="180">
        <f t="shared" si="73"/>
        <v>0</v>
      </c>
      <c r="AG183" s="180">
        <f t="shared" si="74"/>
        <v>0</v>
      </c>
      <c r="AH183" s="180">
        <f t="shared" si="75"/>
        <v>0</v>
      </c>
      <c r="AI183" s="214" t="str">
        <f t="shared" si="76"/>
        <v/>
      </c>
      <c r="AK183" s="36">
        <f t="shared" si="77"/>
        <v>0</v>
      </c>
      <c r="AL183" s="21">
        <f t="shared" si="78"/>
        <v>0</v>
      </c>
      <c r="AM183" s="21">
        <f t="shared" si="79"/>
        <v>0</v>
      </c>
      <c r="AN183" s="21">
        <f t="shared" si="80"/>
        <v>0</v>
      </c>
      <c r="AO183" s="21">
        <f t="shared" si="81"/>
        <v>0</v>
      </c>
      <c r="AP183" s="21">
        <f t="shared" si="82"/>
        <v>0</v>
      </c>
      <c r="AQ183" s="21">
        <f t="shared" si="83"/>
        <v>0</v>
      </c>
      <c r="AR183" s="21">
        <f t="shared" si="84"/>
        <v>0</v>
      </c>
      <c r="AS183" s="21">
        <f t="shared" si="85"/>
        <v>0</v>
      </c>
      <c r="AT183" s="21">
        <f t="shared" si="86"/>
        <v>0</v>
      </c>
      <c r="AU183" s="21">
        <f t="shared" si="87"/>
        <v>0</v>
      </c>
      <c r="AV183" s="21">
        <f t="shared" si="88"/>
        <v>0</v>
      </c>
      <c r="AW183" s="21">
        <f t="shared" si="89"/>
        <v>0</v>
      </c>
      <c r="AX183" s="21">
        <f t="shared" si="90"/>
        <v>0</v>
      </c>
      <c r="AY183" s="21">
        <f t="shared" si="91"/>
        <v>0</v>
      </c>
      <c r="AZ183" s="21">
        <f t="shared" si="92"/>
        <v>0</v>
      </c>
      <c r="BA183" s="21">
        <f t="shared" si="93"/>
        <v>0</v>
      </c>
      <c r="BB183" s="21">
        <f t="shared" si="94"/>
        <v>0</v>
      </c>
      <c r="BC183" s="21">
        <f t="shared" si="95"/>
        <v>0</v>
      </c>
      <c r="BD183" s="21">
        <f t="shared" si="96"/>
        <v>0</v>
      </c>
      <c r="BE183" s="21">
        <f t="shared" si="97"/>
        <v>0</v>
      </c>
      <c r="BF183" s="21">
        <f t="shared" si="98"/>
        <v>0</v>
      </c>
      <c r="BG183" s="21">
        <f t="shared" si="99"/>
        <v>0</v>
      </c>
      <c r="BH183" s="21">
        <f t="shared" si="100"/>
        <v>0</v>
      </c>
    </row>
    <row r="184" spans="1:60" ht="63.95" customHeight="1">
      <c r="A184" s="245"/>
      <c r="B184" s="97"/>
      <c r="C184" s="98"/>
      <c r="D184" s="99"/>
      <c r="E184" s="100"/>
      <c r="F184" s="100"/>
      <c r="G184" s="100"/>
      <c r="H184" s="101"/>
      <c r="I184" s="102"/>
      <c r="J184" s="103"/>
      <c r="K184" s="103"/>
      <c r="L184" s="103"/>
      <c r="M184" s="103"/>
      <c r="N184" s="99"/>
      <c r="O184" s="99"/>
      <c r="P184" s="100"/>
      <c r="Q184" s="100"/>
      <c r="R184" s="104"/>
      <c r="S184" s="31" t="str">
        <f t="shared" si="101"/>
        <v/>
      </c>
      <c r="T184" s="105"/>
      <c r="U184" s="101"/>
      <c r="V184" s="107"/>
      <c r="W184" s="169"/>
      <c r="X184" s="170"/>
      <c r="Y184" s="68"/>
      <c r="Z184" s="190">
        <f t="shared" si="70"/>
        <v>1.0165720071704217E-3</v>
      </c>
      <c r="AA184" s="208" t="b">
        <f t="shared" si="71"/>
        <v>0</v>
      </c>
      <c r="AB184" s="20">
        <f t="shared" si="102"/>
        <v>0</v>
      </c>
      <c r="AC184" s="67" t="b">
        <f t="shared" si="103"/>
        <v>1</v>
      </c>
      <c r="AD184" s="200">
        <f t="shared" si="104"/>
        <v>1</v>
      </c>
      <c r="AE184" s="180">
        <f t="shared" si="72"/>
        <v>1</v>
      </c>
      <c r="AF184" s="180">
        <f t="shared" si="73"/>
        <v>0</v>
      </c>
      <c r="AG184" s="180">
        <f t="shared" si="74"/>
        <v>0</v>
      </c>
      <c r="AH184" s="180">
        <f t="shared" si="75"/>
        <v>0</v>
      </c>
      <c r="AI184" s="214" t="str">
        <f t="shared" si="76"/>
        <v/>
      </c>
      <c r="AK184" s="36">
        <f t="shared" si="77"/>
        <v>0</v>
      </c>
      <c r="AL184" s="21">
        <f t="shared" si="78"/>
        <v>0</v>
      </c>
      <c r="AM184" s="21">
        <f t="shared" si="79"/>
        <v>0</v>
      </c>
      <c r="AN184" s="21">
        <f t="shared" si="80"/>
        <v>0</v>
      </c>
      <c r="AO184" s="21">
        <f t="shared" si="81"/>
        <v>0</v>
      </c>
      <c r="AP184" s="21">
        <f t="shared" si="82"/>
        <v>0</v>
      </c>
      <c r="AQ184" s="21">
        <f t="shared" si="83"/>
        <v>0</v>
      </c>
      <c r="AR184" s="21">
        <f t="shared" si="84"/>
        <v>0</v>
      </c>
      <c r="AS184" s="21">
        <f t="shared" si="85"/>
        <v>0</v>
      </c>
      <c r="AT184" s="21">
        <f t="shared" si="86"/>
        <v>0</v>
      </c>
      <c r="AU184" s="21">
        <f t="shared" si="87"/>
        <v>0</v>
      </c>
      <c r="AV184" s="21">
        <f t="shared" si="88"/>
        <v>0</v>
      </c>
      <c r="AW184" s="21">
        <f t="shared" si="89"/>
        <v>0</v>
      </c>
      <c r="AX184" s="21">
        <f t="shared" si="90"/>
        <v>0</v>
      </c>
      <c r="AY184" s="21">
        <f t="shared" si="91"/>
        <v>0</v>
      </c>
      <c r="AZ184" s="21">
        <f t="shared" si="92"/>
        <v>0</v>
      </c>
      <c r="BA184" s="21">
        <f t="shared" si="93"/>
        <v>0</v>
      </c>
      <c r="BB184" s="21">
        <f t="shared" si="94"/>
        <v>0</v>
      </c>
      <c r="BC184" s="21">
        <f t="shared" si="95"/>
        <v>0</v>
      </c>
      <c r="BD184" s="21">
        <f t="shared" si="96"/>
        <v>0</v>
      </c>
      <c r="BE184" s="21">
        <f t="shared" si="97"/>
        <v>0</v>
      </c>
      <c r="BF184" s="21">
        <f t="shared" si="98"/>
        <v>0</v>
      </c>
      <c r="BG184" s="21">
        <f t="shared" si="99"/>
        <v>0</v>
      </c>
      <c r="BH184" s="21">
        <f t="shared" si="100"/>
        <v>0</v>
      </c>
    </row>
    <row r="185" spans="1:60" ht="63.95" customHeight="1">
      <c r="A185" s="245"/>
      <c r="B185" s="97"/>
      <c r="C185" s="98"/>
      <c r="D185" s="99"/>
      <c r="E185" s="100"/>
      <c r="F185" s="100"/>
      <c r="G185" s="100"/>
      <c r="H185" s="101"/>
      <c r="I185" s="102"/>
      <c r="J185" s="103"/>
      <c r="K185" s="103"/>
      <c r="L185" s="103"/>
      <c r="M185" s="103"/>
      <c r="N185" s="99"/>
      <c r="O185" s="99"/>
      <c r="P185" s="100"/>
      <c r="Q185" s="100"/>
      <c r="R185" s="104"/>
      <c r="S185" s="31" t="str">
        <f t="shared" si="101"/>
        <v/>
      </c>
      <c r="T185" s="105"/>
      <c r="U185" s="101"/>
      <c r="V185" s="107"/>
      <c r="W185" s="169"/>
      <c r="X185" s="170"/>
      <c r="Y185" s="68"/>
      <c r="Z185" s="190">
        <f t="shared" si="70"/>
        <v>1.0165720071704217E-3</v>
      </c>
      <c r="AA185" s="208" t="b">
        <f t="shared" si="71"/>
        <v>0</v>
      </c>
      <c r="AB185" s="20">
        <f t="shared" si="102"/>
        <v>0</v>
      </c>
      <c r="AC185" s="67" t="b">
        <f t="shared" si="103"/>
        <v>1</v>
      </c>
      <c r="AD185" s="200">
        <f t="shared" si="104"/>
        <v>1</v>
      </c>
      <c r="AE185" s="180">
        <f t="shared" si="72"/>
        <v>1</v>
      </c>
      <c r="AF185" s="180">
        <f t="shared" si="73"/>
        <v>0</v>
      </c>
      <c r="AG185" s="180">
        <f t="shared" si="74"/>
        <v>0</v>
      </c>
      <c r="AH185" s="180">
        <f t="shared" si="75"/>
        <v>0</v>
      </c>
      <c r="AI185" s="214" t="str">
        <f t="shared" si="76"/>
        <v/>
      </c>
      <c r="AK185" s="36">
        <f t="shared" si="77"/>
        <v>0</v>
      </c>
      <c r="AL185" s="21">
        <f t="shared" si="78"/>
        <v>0</v>
      </c>
      <c r="AM185" s="21">
        <f t="shared" si="79"/>
        <v>0</v>
      </c>
      <c r="AN185" s="21">
        <f t="shared" si="80"/>
        <v>0</v>
      </c>
      <c r="AO185" s="21">
        <f t="shared" si="81"/>
        <v>0</v>
      </c>
      <c r="AP185" s="21">
        <f t="shared" si="82"/>
        <v>0</v>
      </c>
      <c r="AQ185" s="21">
        <f t="shared" si="83"/>
        <v>0</v>
      </c>
      <c r="AR185" s="21">
        <f t="shared" si="84"/>
        <v>0</v>
      </c>
      <c r="AS185" s="21">
        <f t="shared" si="85"/>
        <v>0</v>
      </c>
      <c r="AT185" s="21">
        <f t="shared" si="86"/>
        <v>0</v>
      </c>
      <c r="AU185" s="21">
        <f t="shared" si="87"/>
        <v>0</v>
      </c>
      <c r="AV185" s="21">
        <f t="shared" si="88"/>
        <v>0</v>
      </c>
      <c r="AW185" s="21">
        <f t="shared" si="89"/>
        <v>0</v>
      </c>
      <c r="AX185" s="21">
        <f t="shared" si="90"/>
        <v>0</v>
      </c>
      <c r="AY185" s="21">
        <f t="shared" si="91"/>
        <v>0</v>
      </c>
      <c r="AZ185" s="21">
        <f t="shared" si="92"/>
        <v>0</v>
      </c>
      <c r="BA185" s="21">
        <f t="shared" si="93"/>
        <v>0</v>
      </c>
      <c r="BB185" s="21">
        <f t="shared" si="94"/>
        <v>0</v>
      </c>
      <c r="BC185" s="21">
        <f t="shared" si="95"/>
        <v>0</v>
      </c>
      <c r="BD185" s="21">
        <f t="shared" si="96"/>
        <v>0</v>
      </c>
      <c r="BE185" s="21">
        <f t="shared" si="97"/>
        <v>0</v>
      </c>
      <c r="BF185" s="21">
        <f t="shared" si="98"/>
        <v>0</v>
      </c>
      <c r="BG185" s="21">
        <f t="shared" si="99"/>
        <v>0</v>
      </c>
      <c r="BH185" s="21">
        <f t="shared" si="100"/>
        <v>0</v>
      </c>
    </row>
    <row r="186" spans="1:60" ht="63.95" customHeight="1">
      <c r="A186" s="245"/>
      <c r="B186" s="97"/>
      <c r="C186" s="98"/>
      <c r="D186" s="99"/>
      <c r="E186" s="100"/>
      <c r="F186" s="100"/>
      <c r="G186" s="100"/>
      <c r="H186" s="101"/>
      <c r="I186" s="102"/>
      <c r="J186" s="103"/>
      <c r="K186" s="103"/>
      <c r="L186" s="103"/>
      <c r="M186" s="103"/>
      <c r="N186" s="99"/>
      <c r="O186" s="99"/>
      <c r="P186" s="100"/>
      <c r="Q186" s="100"/>
      <c r="R186" s="104"/>
      <c r="S186" s="31" t="str">
        <f t="shared" si="101"/>
        <v/>
      </c>
      <c r="T186" s="105"/>
      <c r="U186" s="101"/>
      <c r="V186" s="107"/>
      <c r="W186" s="169"/>
      <c r="X186" s="170"/>
      <c r="Y186" s="68"/>
      <c r="Z186" s="190">
        <f t="shared" si="70"/>
        <v>1.0165720071704217E-3</v>
      </c>
      <c r="AA186" s="208" t="b">
        <f t="shared" si="71"/>
        <v>0</v>
      </c>
      <c r="AB186" s="20">
        <f t="shared" si="102"/>
        <v>0</v>
      </c>
      <c r="AC186" s="67" t="b">
        <f t="shared" si="103"/>
        <v>1</v>
      </c>
      <c r="AD186" s="200">
        <f t="shared" si="104"/>
        <v>1</v>
      </c>
      <c r="AE186" s="180">
        <f t="shared" si="72"/>
        <v>1</v>
      </c>
      <c r="AF186" s="180">
        <f t="shared" si="73"/>
        <v>0</v>
      </c>
      <c r="AG186" s="180">
        <f t="shared" si="74"/>
        <v>0</v>
      </c>
      <c r="AH186" s="180">
        <f t="shared" si="75"/>
        <v>0</v>
      </c>
      <c r="AI186" s="214" t="str">
        <f t="shared" si="76"/>
        <v/>
      </c>
      <c r="AK186" s="36">
        <f t="shared" si="77"/>
        <v>0</v>
      </c>
      <c r="AL186" s="21">
        <f t="shared" si="78"/>
        <v>0</v>
      </c>
      <c r="AM186" s="21">
        <f t="shared" si="79"/>
        <v>0</v>
      </c>
      <c r="AN186" s="21">
        <f t="shared" si="80"/>
        <v>0</v>
      </c>
      <c r="AO186" s="21">
        <f t="shared" si="81"/>
        <v>0</v>
      </c>
      <c r="AP186" s="21">
        <f t="shared" si="82"/>
        <v>0</v>
      </c>
      <c r="AQ186" s="21">
        <f t="shared" si="83"/>
        <v>0</v>
      </c>
      <c r="AR186" s="21">
        <f t="shared" si="84"/>
        <v>0</v>
      </c>
      <c r="AS186" s="21">
        <f t="shared" si="85"/>
        <v>0</v>
      </c>
      <c r="AT186" s="21">
        <f t="shared" si="86"/>
        <v>0</v>
      </c>
      <c r="AU186" s="21">
        <f t="shared" si="87"/>
        <v>0</v>
      </c>
      <c r="AV186" s="21">
        <f t="shared" si="88"/>
        <v>0</v>
      </c>
      <c r="AW186" s="21">
        <f t="shared" si="89"/>
        <v>0</v>
      </c>
      <c r="AX186" s="21">
        <f t="shared" si="90"/>
        <v>0</v>
      </c>
      <c r="AY186" s="21">
        <f t="shared" si="91"/>
        <v>0</v>
      </c>
      <c r="AZ186" s="21">
        <f t="shared" si="92"/>
        <v>0</v>
      </c>
      <c r="BA186" s="21">
        <f t="shared" si="93"/>
        <v>0</v>
      </c>
      <c r="BB186" s="21">
        <f t="shared" si="94"/>
        <v>0</v>
      </c>
      <c r="BC186" s="21">
        <f t="shared" si="95"/>
        <v>0</v>
      </c>
      <c r="BD186" s="21">
        <f t="shared" si="96"/>
        <v>0</v>
      </c>
      <c r="BE186" s="21">
        <f t="shared" si="97"/>
        <v>0</v>
      </c>
      <c r="BF186" s="21">
        <f t="shared" si="98"/>
        <v>0</v>
      </c>
      <c r="BG186" s="21">
        <f t="shared" si="99"/>
        <v>0</v>
      </c>
      <c r="BH186" s="21">
        <f t="shared" si="100"/>
        <v>0</v>
      </c>
    </row>
    <row r="187" spans="1:60" ht="63.95" customHeight="1">
      <c r="A187" s="245"/>
      <c r="B187" s="97"/>
      <c r="C187" s="98"/>
      <c r="D187" s="99"/>
      <c r="E187" s="100"/>
      <c r="F187" s="100"/>
      <c r="G187" s="100"/>
      <c r="H187" s="101"/>
      <c r="I187" s="102"/>
      <c r="J187" s="103"/>
      <c r="K187" s="103"/>
      <c r="L187" s="103"/>
      <c r="M187" s="103"/>
      <c r="N187" s="99"/>
      <c r="O187" s="99"/>
      <c r="P187" s="100"/>
      <c r="Q187" s="100"/>
      <c r="R187" s="104"/>
      <c r="S187" s="31" t="str">
        <f t="shared" si="101"/>
        <v/>
      </c>
      <c r="T187" s="105"/>
      <c r="U187" s="101"/>
      <c r="V187" s="107"/>
      <c r="W187" s="169"/>
      <c r="X187" s="170"/>
      <c r="Y187" s="68"/>
      <c r="Z187" s="190">
        <f t="shared" si="70"/>
        <v>1.0165720071704217E-3</v>
      </c>
      <c r="AA187" s="208" t="b">
        <f t="shared" si="71"/>
        <v>0</v>
      </c>
      <c r="AB187" s="20">
        <f t="shared" si="102"/>
        <v>0</v>
      </c>
      <c r="AC187" s="67" t="b">
        <f t="shared" si="103"/>
        <v>1</v>
      </c>
      <c r="AD187" s="200">
        <f t="shared" si="104"/>
        <v>1</v>
      </c>
      <c r="AE187" s="180">
        <f t="shared" si="72"/>
        <v>1</v>
      </c>
      <c r="AF187" s="180">
        <f t="shared" si="73"/>
        <v>0</v>
      </c>
      <c r="AG187" s="180">
        <f t="shared" si="74"/>
        <v>0</v>
      </c>
      <c r="AH187" s="180">
        <f t="shared" si="75"/>
        <v>0</v>
      </c>
      <c r="AI187" s="214" t="str">
        <f t="shared" si="76"/>
        <v/>
      </c>
      <c r="AK187" s="36">
        <f t="shared" si="77"/>
        <v>0</v>
      </c>
      <c r="AL187" s="21">
        <f t="shared" si="78"/>
        <v>0</v>
      </c>
      <c r="AM187" s="21">
        <f t="shared" si="79"/>
        <v>0</v>
      </c>
      <c r="AN187" s="21">
        <f t="shared" si="80"/>
        <v>0</v>
      </c>
      <c r="AO187" s="21">
        <f t="shared" si="81"/>
        <v>0</v>
      </c>
      <c r="AP187" s="21">
        <f t="shared" si="82"/>
        <v>0</v>
      </c>
      <c r="AQ187" s="21">
        <f t="shared" si="83"/>
        <v>0</v>
      </c>
      <c r="AR187" s="21">
        <f t="shared" si="84"/>
        <v>0</v>
      </c>
      <c r="AS187" s="21">
        <f t="shared" si="85"/>
        <v>0</v>
      </c>
      <c r="AT187" s="21">
        <f t="shared" si="86"/>
        <v>0</v>
      </c>
      <c r="AU187" s="21">
        <f t="shared" si="87"/>
        <v>0</v>
      </c>
      <c r="AV187" s="21">
        <f t="shared" si="88"/>
        <v>0</v>
      </c>
      <c r="AW187" s="21">
        <f t="shared" si="89"/>
        <v>0</v>
      </c>
      <c r="AX187" s="21">
        <f t="shared" si="90"/>
        <v>0</v>
      </c>
      <c r="AY187" s="21">
        <f t="shared" si="91"/>
        <v>0</v>
      </c>
      <c r="AZ187" s="21">
        <f t="shared" si="92"/>
        <v>0</v>
      </c>
      <c r="BA187" s="21">
        <f t="shared" si="93"/>
        <v>0</v>
      </c>
      <c r="BB187" s="21">
        <f t="shared" si="94"/>
        <v>0</v>
      </c>
      <c r="BC187" s="21">
        <f t="shared" si="95"/>
        <v>0</v>
      </c>
      <c r="BD187" s="21">
        <f t="shared" si="96"/>
        <v>0</v>
      </c>
      <c r="BE187" s="21">
        <f t="shared" si="97"/>
        <v>0</v>
      </c>
      <c r="BF187" s="21">
        <f t="shared" si="98"/>
        <v>0</v>
      </c>
      <c r="BG187" s="21">
        <f t="shared" si="99"/>
        <v>0</v>
      </c>
      <c r="BH187" s="21">
        <f t="shared" si="100"/>
        <v>0</v>
      </c>
    </row>
    <row r="188" spans="1:60" ht="63.95" customHeight="1">
      <c r="A188" s="245"/>
      <c r="B188" s="97"/>
      <c r="C188" s="98"/>
      <c r="D188" s="99"/>
      <c r="E188" s="100"/>
      <c r="F188" s="100"/>
      <c r="G188" s="100"/>
      <c r="H188" s="101"/>
      <c r="I188" s="102"/>
      <c r="J188" s="103"/>
      <c r="K188" s="103"/>
      <c r="L188" s="103"/>
      <c r="M188" s="103"/>
      <c r="N188" s="99"/>
      <c r="O188" s="99"/>
      <c r="P188" s="100"/>
      <c r="Q188" s="100"/>
      <c r="R188" s="104"/>
      <c r="S188" s="31" t="str">
        <f t="shared" si="101"/>
        <v/>
      </c>
      <c r="T188" s="105"/>
      <c r="U188" s="101"/>
      <c r="V188" s="107"/>
      <c r="W188" s="169"/>
      <c r="X188" s="170"/>
      <c r="Y188" s="68"/>
      <c r="Z188" s="190">
        <f t="shared" si="70"/>
        <v>1.0165720071704217E-3</v>
      </c>
      <c r="AA188" s="208" t="b">
        <f t="shared" si="71"/>
        <v>0</v>
      </c>
      <c r="AB188" s="20">
        <f t="shared" si="102"/>
        <v>0</v>
      </c>
      <c r="AC188" s="67" t="b">
        <f t="shared" si="103"/>
        <v>1</v>
      </c>
      <c r="AD188" s="200">
        <f t="shared" si="104"/>
        <v>1</v>
      </c>
      <c r="AE188" s="180">
        <f t="shared" si="72"/>
        <v>1</v>
      </c>
      <c r="AF188" s="180">
        <f t="shared" si="73"/>
        <v>0</v>
      </c>
      <c r="AG188" s="180">
        <f t="shared" si="74"/>
        <v>0</v>
      </c>
      <c r="AH188" s="180">
        <f t="shared" si="75"/>
        <v>0</v>
      </c>
      <c r="AI188" s="214" t="str">
        <f t="shared" si="76"/>
        <v/>
      </c>
      <c r="AK188" s="36">
        <f t="shared" si="77"/>
        <v>0</v>
      </c>
      <c r="AL188" s="21">
        <f t="shared" si="78"/>
        <v>0</v>
      </c>
      <c r="AM188" s="21">
        <f t="shared" si="79"/>
        <v>0</v>
      </c>
      <c r="AN188" s="21">
        <f t="shared" si="80"/>
        <v>0</v>
      </c>
      <c r="AO188" s="21">
        <f t="shared" si="81"/>
        <v>0</v>
      </c>
      <c r="AP188" s="21">
        <f t="shared" si="82"/>
        <v>0</v>
      </c>
      <c r="AQ188" s="21">
        <f t="shared" si="83"/>
        <v>0</v>
      </c>
      <c r="AR188" s="21">
        <f t="shared" si="84"/>
        <v>0</v>
      </c>
      <c r="AS188" s="21">
        <f t="shared" si="85"/>
        <v>0</v>
      </c>
      <c r="AT188" s="21">
        <f t="shared" si="86"/>
        <v>0</v>
      </c>
      <c r="AU188" s="21">
        <f t="shared" si="87"/>
        <v>0</v>
      </c>
      <c r="AV188" s="21">
        <f t="shared" si="88"/>
        <v>0</v>
      </c>
      <c r="AW188" s="21">
        <f t="shared" si="89"/>
        <v>0</v>
      </c>
      <c r="AX188" s="21">
        <f t="shared" si="90"/>
        <v>0</v>
      </c>
      <c r="AY188" s="21">
        <f t="shared" si="91"/>
        <v>0</v>
      </c>
      <c r="AZ188" s="21">
        <f t="shared" si="92"/>
        <v>0</v>
      </c>
      <c r="BA188" s="21">
        <f t="shared" si="93"/>
        <v>0</v>
      </c>
      <c r="BB188" s="21">
        <f t="shared" si="94"/>
        <v>0</v>
      </c>
      <c r="BC188" s="21">
        <f t="shared" si="95"/>
        <v>0</v>
      </c>
      <c r="BD188" s="21">
        <f t="shared" si="96"/>
        <v>0</v>
      </c>
      <c r="BE188" s="21">
        <f t="shared" si="97"/>
        <v>0</v>
      </c>
      <c r="BF188" s="21">
        <f t="shared" si="98"/>
        <v>0</v>
      </c>
      <c r="BG188" s="21">
        <f t="shared" si="99"/>
        <v>0</v>
      </c>
      <c r="BH188" s="21">
        <f t="shared" si="100"/>
        <v>0</v>
      </c>
    </row>
    <row r="189" spans="1:60" ht="63.95" customHeight="1">
      <c r="A189" s="245"/>
      <c r="B189" s="97"/>
      <c r="C189" s="98"/>
      <c r="D189" s="99"/>
      <c r="E189" s="100"/>
      <c r="F189" s="100"/>
      <c r="G189" s="100"/>
      <c r="H189" s="101"/>
      <c r="I189" s="102"/>
      <c r="J189" s="103"/>
      <c r="K189" s="103"/>
      <c r="L189" s="103"/>
      <c r="M189" s="103"/>
      <c r="N189" s="99"/>
      <c r="O189" s="99"/>
      <c r="P189" s="100"/>
      <c r="Q189" s="100"/>
      <c r="R189" s="104"/>
      <c r="S189" s="31" t="str">
        <f t="shared" si="101"/>
        <v/>
      </c>
      <c r="T189" s="105"/>
      <c r="U189" s="101"/>
      <c r="V189" s="107"/>
      <c r="W189" s="169"/>
      <c r="X189" s="170"/>
      <c r="Y189" s="68"/>
      <c r="Z189" s="190">
        <f t="shared" si="70"/>
        <v>1.0165720071704217E-3</v>
      </c>
      <c r="AA189" s="208" t="b">
        <f t="shared" si="71"/>
        <v>0</v>
      </c>
      <c r="AB189" s="20">
        <f t="shared" si="102"/>
        <v>0</v>
      </c>
      <c r="AC189" s="67" t="b">
        <f t="shared" si="103"/>
        <v>1</v>
      </c>
      <c r="AD189" s="200">
        <f t="shared" si="104"/>
        <v>1</v>
      </c>
      <c r="AE189" s="180">
        <f t="shared" si="72"/>
        <v>1</v>
      </c>
      <c r="AF189" s="180">
        <f t="shared" si="73"/>
        <v>0</v>
      </c>
      <c r="AG189" s="180">
        <f t="shared" si="74"/>
        <v>0</v>
      </c>
      <c r="AH189" s="180">
        <f t="shared" si="75"/>
        <v>0</v>
      </c>
      <c r="AI189" s="214" t="str">
        <f t="shared" si="76"/>
        <v/>
      </c>
      <c r="AK189" s="36">
        <f t="shared" si="77"/>
        <v>0</v>
      </c>
      <c r="AL189" s="21">
        <f t="shared" si="78"/>
        <v>0</v>
      </c>
      <c r="AM189" s="21">
        <f t="shared" si="79"/>
        <v>0</v>
      </c>
      <c r="AN189" s="21">
        <f t="shared" si="80"/>
        <v>0</v>
      </c>
      <c r="AO189" s="21">
        <f t="shared" si="81"/>
        <v>0</v>
      </c>
      <c r="AP189" s="21">
        <f t="shared" si="82"/>
        <v>0</v>
      </c>
      <c r="AQ189" s="21">
        <f t="shared" si="83"/>
        <v>0</v>
      </c>
      <c r="AR189" s="21">
        <f t="shared" si="84"/>
        <v>0</v>
      </c>
      <c r="AS189" s="21">
        <f t="shared" si="85"/>
        <v>0</v>
      </c>
      <c r="AT189" s="21">
        <f t="shared" si="86"/>
        <v>0</v>
      </c>
      <c r="AU189" s="21">
        <f t="shared" si="87"/>
        <v>0</v>
      </c>
      <c r="AV189" s="21">
        <f t="shared" si="88"/>
        <v>0</v>
      </c>
      <c r="AW189" s="21">
        <f t="shared" si="89"/>
        <v>0</v>
      </c>
      <c r="AX189" s="21">
        <f t="shared" si="90"/>
        <v>0</v>
      </c>
      <c r="AY189" s="21">
        <f t="shared" si="91"/>
        <v>0</v>
      </c>
      <c r="AZ189" s="21">
        <f t="shared" si="92"/>
        <v>0</v>
      </c>
      <c r="BA189" s="21">
        <f t="shared" si="93"/>
        <v>0</v>
      </c>
      <c r="BB189" s="21">
        <f t="shared" si="94"/>
        <v>0</v>
      </c>
      <c r="BC189" s="21">
        <f t="shared" si="95"/>
        <v>0</v>
      </c>
      <c r="BD189" s="21">
        <f t="shared" si="96"/>
        <v>0</v>
      </c>
      <c r="BE189" s="21">
        <f t="shared" si="97"/>
        <v>0</v>
      </c>
      <c r="BF189" s="21">
        <f t="shared" si="98"/>
        <v>0</v>
      </c>
      <c r="BG189" s="21">
        <f t="shared" si="99"/>
        <v>0</v>
      </c>
      <c r="BH189" s="21">
        <f t="shared" si="100"/>
        <v>0</v>
      </c>
    </row>
    <row r="190" spans="1:60" ht="63.95" customHeight="1">
      <c r="A190" s="245"/>
      <c r="B190" s="97"/>
      <c r="C190" s="98"/>
      <c r="D190" s="99"/>
      <c r="E190" s="100"/>
      <c r="F190" s="100"/>
      <c r="G190" s="100"/>
      <c r="H190" s="101"/>
      <c r="I190" s="102"/>
      <c r="J190" s="103"/>
      <c r="K190" s="103"/>
      <c r="L190" s="103"/>
      <c r="M190" s="103"/>
      <c r="N190" s="99"/>
      <c r="O190" s="99"/>
      <c r="P190" s="100"/>
      <c r="Q190" s="100"/>
      <c r="R190" s="104"/>
      <c r="S190" s="31" t="str">
        <f t="shared" si="101"/>
        <v/>
      </c>
      <c r="T190" s="105"/>
      <c r="U190" s="101"/>
      <c r="V190" s="107"/>
      <c r="W190" s="169"/>
      <c r="X190" s="170"/>
      <c r="Y190" s="68"/>
      <c r="Z190" s="190">
        <f t="shared" si="70"/>
        <v>1.0165720071704217E-3</v>
      </c>
      <c r="AA190" s="208" t="b">
        <f t="shared" si="71"/>
        <v>0</v>
      </c>
      <c r="AB190" s="20">
        <f t="shared" si="102"/>
        <v>0</v>
      </c>
      <c r="AC190" s="67" t="b">
        <f t="shared" si="103"/>
        <v>1</v>
      </c>
      <c r="AD190" s="200">
        <f t="shared" si="104"/>
        <v>1</v>
      </c>
      <c r="AE190" s="180">
        <f t="shared" si="72"/>
        <v>1</v>
      </c>
      <c r="AF190" s="180">
        <f t="shared" si="73"/>
        <v>0</v>
      </c>
      <c r="AG190" s="180">
        <f t="shared" si="74"/>
        <v>0</v>
      </c>
      <c r="AH190" s="180">
        <f t="shared" si="75"/>
        <v>0</v>
      </c>
      <c r="AI190" s="214" t="str">
        <f t="shared" si="76"/>
        <v/>
      </c>
      <c r="AK190" s="36">
        <f t="shared" si="77"/>
        <v>0</v>
      </c>
      <c r="AL190" s="21">
        <f t="shared" si="78"/>
        <v>0</v>
      </c>
      <c r="AM190" s="21">
        <f t="shared" si="79"/>
        <v>0</v>
      </c>
      <c r="AN190" s="21">
        <f t="shared" si="80"/>
        <v>0</v>
      </c>
      <c r="AO190" s="21">
        <f t="shared" si="81"/>
        <v>0</v>
      </c>
      <c r="AP190" s="21">
        <f t="shared" si="82"/>
        <v>0</v>
      </c>
      <c r="AQ190" s="21">
        <f t="shared" si="83"/>
        <v>0</v>
      </c>
      <c r="AR190" s="21">
        <f t="shared" si="84"/>
        <v>0</v>
      </c>
      <c r="AS190" s="21">
        <f t="shared" si="85"/>
        <v>0</v>
      </c>
      <c r="AT190" s="21">
        <f t="shared" si="86"/>
        <v>0</v>
      </c>
      <c r="AU190" s="21">
        <f t="shared" si="87"/>
        <v>0</v>
      </c>
      <c r="AV190" s="21">
        <f t="shared" si="88"/>
        <v>0</v>
      </c>
      <c r="AW190" s="21">
        <f t="shared" si="89"/>
        <v>0</v>
      </c>
      <c r="AX190" s="21">
        <f t="shared" si="90"/>
        <v>0</v>
      </c>
      <c r="AY190" s="21">
        <f t="shared" si="91"/>
        <v>0</v>
      </c>
      <c r="AZ190" s="21">
        <f t="shared" si="92"/>
        <v>0</v>
      </c>
      <c r="BA190" s="21">
        <f t="shared" si="93"/>
        <v>0</v>
      </c>
      <c r="BB190" s="21">
        <f t="shared" si="94"/>
        <v>0</v>
      </c>
      <c r="BC190" s="21">
        <f t="shared" si="95"/>
        <v>0</v>
      </c>
      <c r="BD190" s="21">
        <f t="shared" si="96"/>
        <v>0</v>
      </c>
      <c r="BE190" s="21">
        <f t="shared" si="97"/>
        <v>0</v>
      </c>
      <c r="BF190" s="21">
        <f t="shared" si="98"/>
        <v>0</v>
      </c>
      <c r="BG190" s="21">
        <f t="shared" si="99"/>
        <v>0</v>
      </c>
      <c r="BH190" s="21">
        <f t="shared" si="100"/>
        <v>0</v>
      </c>
    </row>
    <row r="191" spans="1:60" ht="63.95" customHeight="1">
      <c r="A191" s="245"/>
      <c r="B191" s="97"/>
      <c r="C191" s="98"/>
      <c r="D191" s="99"/>
      <c r="E191" s="100"/>
      <c r="F191" s="100"/>
      <c r="G191" s="100"/>
      <c r="H191" s="101"/>
      <c r="I191" s="102"/>
      <c r="J191" s="103"/>
      <c r="K191" s="103"/>
      <c r="L191" s="103"/>
      <c r="M191" s="103"/>
      <c r="N191" s="99"/>
      <c r="O191" s="99"/>
      <c r="P191" s="100"/>
      <c r="Q191" s="100"/>
      <c r="R191" s="104"/>
      <c r="S191" s="31" t="str">
        <f t="shared" si="101"/>
        <v/>
      </c>
      <c r="T191" s="105"/>
      <c r="U191" s="101"/>
      <c r="V191" s="107"/>
      <c r="W191" s="169"/>
      <c r="X191" s="170"/>
      <c r="Y191" s="68"/>
      <c r="Z191" s="190">
        <f t="shared" si="70"/>
        <v>1.0165720071704217E-3</v>
      </c>
      <c r="AA191" s="208" t="b">
        <f t="shared" si="71"/>
        <v>0</v>
      </c>
      <c r="AB191" s="20">
        <f t="shared" si="102"/>
        <v>0</v>
      </c>
      <c r="AC191" s="67" t="b">
        <f t="shared" si="103"/>
        <v>1</v>
      </c>
      <c r="AD191" s="200">
        <f t="shared" si="104"/>
        <v>1</v>
      </c>
      <c r="AE191" s="180">
        <f t="shared" si="72"/>
        <v>1</v>
      </c>
      <c r="AF191" s="180">
        <f t="shared" si="73"/>
        <v>0</v>
      </c>
      <c r="AG191" s="180">
        <f t="shared" si="74"/>
        <v>0</v>
      </c>
      <c r="AH191" s="180">
        <f t="shared" si="75"/>
        <v>0</v>
      </c>
      <c r="AI191" s="214" t="str">
        <f t="shared" si="76"/>
        <v/>
      </c>
      <c r="AK191" s="36">
        <f t="shared" si="77"/>
        <v>0</v>
      </c>
      <c r="AL191" s="21">
        <f t="shared" si="78"/>
        <v>0</v>
      </c>
      <c r="AM191" s="21">
        <f t="shared" si="79"/>
        <v>0</v>
      </c>
      <c r="AN191" s="21">
        <f t="shared" si="80"/>
        <v>0</v>
      </c>
      <c r="AO191" s="21">
        <f t="shared" si="81"/>
        <v>0</v>
      </c>
      <c r="AP191" s="21">
        <f t="shared" si="82"/>
        <v>0</v>
      </c>
      <c r="AQ191" s="21">
        <f t="shared" si="83"/>
        <v>0</v>
      </c>
      <c r="AR191" s="21">
        <f t="shared" si="84"/>
        <v>0</v>
      </c>
      <c r="AS191" s="21">
        <f t="shared" si="85"/>
        <v>0</v>
      </c>
      <c r="AT191" s="21">
        <f t="shared" si="86"/>
        <v>0</v>
      </c>
      <c r="AU191" s="21">
        <f t="shared" si="87"/>
        <v>0</v>
      </c>
      <c r="AV191" s="21">
        <f t="shared" si="88"/>
        <v>0</v>
      </c>
      <c r="AW191" s="21">
        <f t="shared" si="89"/>
        <v>0</v>
      </c>
      <c r="AX191" s="21">
        <f t="shared" si="90"/>
        <v>0</v>
      </c>
      <c r="AY191" s="21">
        <f t="shared" si="91"/>
        <v>0</v>
      </c>
      <c r="AZ191" s="21">
        <f t="shared" si="92"/>
        <v>0</v>
      </c>
      <c r="BA191" s="21">
        <f t="shared" si="93"/>
        <v>0</v>
      </c>
      <c r="BB191" s="21">
        <f t="shared" si="94"/>
        <v>0</v>
      </c>
      <c r="BC191" s="21">
        <f t="shared" si="95"/>
        <v>0</v>
      </c>
      <c r="BD191" s="21">
        <f t="shared" si="96"/>
        <v>0</v>
      </c>
      <c r="BE191" s="21">
        <f t="shared" si="97"/>
        <v>0</v>
      </c>
      <c r="BF191" s="21">
        <f t="shared" si="98"/>
        <v>0</v>
      </c>
      <c r="BG191" s="21">
        <f t="shared" si="99"/>
        <v>0</v>
      </c>
      <c r="BH191" s="21">
        <f t="shared" si="100"/>
        <v>0</v>
      </c>
    </row>
    <row r="192" spans="1:60" ht="63.95" customHeight="1">
      <c r="A192" s="245"/>
      <c r="B192" s="97"/>
      <c r="C192" s="98"/>
      <c r="D192" s="99"/>
      <c r="E192" s="100"/>
      <c r="F192" s="100"/>
      <c r="G192" s="100"/>
      <c r="H192" s="101"/>
      <c r="I192" s="102"/>
      <c r="J192" s="103"/>
      <c r="K192" s="103"/>
      <c r="L192" s="103"/>
      <c r="M192" s="103"/>
      <c r="N192" s="99"/>
      <c r="O192" s="99"/>
      <c r="P192" s="100"/>
      <c r="Q192" s="100"/>
      <c r="R192" s="104"/>
      <c r="S192" s="31" t="str">
        <f t="shared" si="101"/>
        <v/>
      </c>
      <c r="T192" s="105"/>
      <c r="U192" s="101"/>
      <c r="V192" s="107"/>
      <c r="W192" s="169"/>
      <c r="X192" s="170"/>
      <c r="Y192" s="68"/>
      <c r="Z192" s="190">
        <f t="shared" si="70"/>
        <v>1.0165720071704217E-3</v>
      </c>
      <c r="AA192" s="208" t="b">
        <f t="shared" si="71"/>
        <v>0</v>
      </c>
      <c r="AB192" s="20">
        <f t="shared" si="102"/>
        <v>0</v>
      </c>
      <c r="AC192" s="67" t="b">
        <f t="shared" si="103"/>
        <v>1</v>
      </c>
      <c r="AD192" s="200">
        <f t="shared" si="104"/>
        <v>1</v>
      </c>
      <c r="AE192" s="180">
        <f t="shared" si="72"/>
        <v>1</v>
      </c>
      <c r="AF192" s="180">
        <f t="shared" si="73"/>
        <v>0</v>
      </c>
      <c r="AG192" s="180">
        <f t="shared" si="74"/>
        <v>0</v>
      </c>
      <c r="AH192" s="180">
        <f t="shared" si="75"/>
        <v>0</v>
      </c>
      <c r="AI192" s="214" t="str">
        <f t="shared" si="76"/>
        <v/>
      </c>
      <c r="AK192" s="36">
        <f t="shared" si="77"/>
        <v>0</v>
      </c>
      <c r="AL192" s="21">
        <f t="shared" si="78"/>
        <v>0</v>
      </c>
      <c r="AM192" s="21">
        <f t="shared" si="79"/>
        <v>0</v>
      </c>
      <c r="AN192" s="21">
        <f t="shared" si="80"/>
        <v>0</v>
      </c>
      <c r="AO192" s="21">
        <f t="shared" si="81"/>
        <v>0</v>
      </c>
      <c r="AP192" s="21">
        <f t="shared" si="82"/>
        <v>0</v>
      </c>
      <c r="AQ192" s="21">
        <f t="shared" si="83"/>
        <v>0</v>
      </c>
      <c r="AR192" s="21">
        <f t="shared" si="84"/>
        <v>0</v>
      </c>
      <c r="AS192" s="21">
        <f t="shared" si="85"/>
        <v>0</v>
      </c>
      <c r="AT192" s="21">
        <f t="shared" si="86"/>
        <v>0</v>
      </c>
      <c r="AU192" s="21">
        <f t="shared" si="87"/>
        <v>0</v>
      </c>
      <c r="AV192" s="21">
        <f t="shared" si="88"/>
        <v>0</v>
      </c>
      <c r="AW192" s="21">
        <f t="shared" si="89"/>
        <v>0</v>
      </c>
      <c r="AX192" s="21">
        <f t="shared" si="90"/>
        <v>0</v>
      </c>
      <c r="AY192" s="21">
        <f t="shared" si="91"/>
        <v>0</v>
      </c>
      <c r="AZ192" s="21">
        <f t="shared" si="92"/>
        <v>0</v>
      </c>
      <c r="BA192" s="21">
        <f t="shared" si="93"/>
        <v>0</v>
      </c>
      <c r="BB192" s="21">
        <f t="shared" si="94"/>
        <v>0</v>
      </c>
      <c r="BC192" s="21">
        <f t="shared" si="95"/>
        <v>0</v>
      </c>
      <c r="BD192" s="21">
        <f t="shared" si="96"/>
        <v>0</v>
      </c>
      <c r="BE192" s="21">
        <f t="shared" si="97"/>
        <v>0</v>
      </c>
      <c r="BF192" s="21">
        <f t="shared" si="98"/>
        <v>0</v>
      </c>
      <c r="BG192" s="21">
        <f t="shared" si="99"/>
        <v>0</v>
      </c>
      <c r="BH192" s="21">
        <f t="shared" si="100"/>
        <v>0</v>
      </c>
    </row>
    <row r="193" spans="1:60" ht="63.95" customHeight="1">
      <c r="A193" s="245"/>
      <c r="B193" s="97"/>
      <c r="C193" s="98"/>
      <c r="D193" s="99"/>
      <c r="E193" s="100"/>
      <c r="F193" s="100"/>
      <c r="G193" s="100"/>
      <c r="H193" s="101"/>
      <c r="I193" s="102"/>
      <c r="J193" s="103"/>
      <c r="K193" s="103"/>
      <c r="L193" s="103"/>
      <c r="M193" s="103"/>
      <c r="N193" s="99"/>
      <c r="O193" s="99"/>
      <c r="P193" s="100"/>
      <c r="Q193" s="100"/>
      <c r="R193" s="104"/>
      <c r="S193" s="31" t="str">
        <f t="shared" si="101"/>
        <v/>
      </c>
      <c r="T193" s="105"/>
      <c r="U193" s="101"/>
      <c r="V193" s="107"/>
      <c r="W193" s="169"/>
      <c r="X193" s="170"/>
      <c r="Y193" s="68"/>
      <c r="Z193" s="190">
        <f t="shared" si="70"/>
        <v>1.0165720071704217E-3</v>
      </c>
      <c r="AA193" s="208" t="b">
        <f t="shared" si="71"/>
        <v>0</v>
      </c>
      <c r="AB193" s="20">
        <f t="shared" si="102"/>
        <v>0</v>
      </c>
      <c r="AC193" s="67" t="b">
        <f t="shared" si="103"/>
        <v>1</v>
      </c>
      <c r="AD193" s="200">
        <f t="shared" si="104"/>
        <v>1</v>
      </c>
      <c r="AE193" s="180">
        <f t="shared" si="72"/>
        <v>1</v>
      </c>
      <c r="AF193" s="180">
        <f t="shared" si="73"/>
        <v>0</v>
      </c>
      <c r="AG193" s="180">
        <f t="shared" si="74"/>
        <v>0</v>
      </c>
      <c r="AH193" s="180">
        <f t="shared" si="75"/>
        <v>0</v>
      </c>
      <c r="AI193" s="214" t="str">
        <f t="shared" si="76"/>
        <v/>
      </c>
      <c r="AK193" s="36">
        <f t="shared" si="77"/>
        <v>0</v>
      </c>
      <c r="AL193" s="21">
        <f t="shared" si="78"/>
        <v>0</v>
      </c>
      <c r="AM193" s="21">
        <f t="shared" si="79"/>
        <v>0</v>
      </c>
      <c r="AN193" s="21">
        <f t="shared" si="80"/>
        <v>0</v>
      </c>
      <c r="AO193" s="21">
        <f t="shared" si="81"/>
        <v>0</v>
      </c>
      <c r="AP193" s="21">
        <f t="shared" si="82"/>
        <v>0</v>
      </c>
      <c r="AQ193" s="21">
        <f t="shared" si="83"/>
        <v>0</v>
      </c>
      <c r="AR193" s="21">
        <f t="shared" si="84"/>
        <v>0</v>
      </c>
      <c r="AS193" s="21">
        <f t="shared" si="85"/>
        <v>0</v>
      </c>
      <c r="AT193" s="21">
        <f t="shared" si="86"/>
        <v>0</v>
      </c>
      <c r="AU193" s="21">
        <f t="shared" si="87"/>
        <v>0</v>
      </c>
      <c r="AV193" s="21">
        <f t="shared" si="88"/>
        <v>0</v>
      </c>
      <c r="AW193" s="21">
        <f t="shared" si="89"/>
        <v>0</v>
      </c>
      <c r="AX193" s="21">
        <f t="shared" si="90"/>
        <v>0</v>
      </c>
      <c r="AY193" s="21">
        <f t="shared" si="91"/>
        <v>0</v>
      </c>
      <c r="AZ193" s="21">
        <f t="shared" si="92"/>
        <v>0</v>
      </c>
      <c r="BA193" s="21">
        <f t="shared" si="93"/>
        <v>0</v>
      </c>
      <c r="BB193" s="21">
        <f t="shared" si="94"/>
        <v>0</v>
      </c>
      <c r="BC193" s="21">
        <f t="shared" si="95"/>
        <v>0</v>
      </c>
      <c r="BD193" s="21">
        <f t="shared" si="96"/>
        <v>0</v>
      </c>
      <c r="BE193" s="21">
        <f t="shared" si="97"/>
        <v>0</v>
      </c>
      <c r="BF193" s="21">
        <f t="shared" si="98"/>
        <v>0</v>
      </c>
      <c r="BG193" s="21">
        <f t="shared" si="99"/>
        <v>0</v>
      </c>
      <c r="BH193" s="21">
        <f t="shared" si="100"/>
        <v>0</v>
      </c>
    </row>
    <row r="194" spans="1:60" ht="63.95" customHeight="1">
      <c r="A194" s="245"/>
      <c r="B194" s="97"/>
      <c r="C194" s="98"/>
      <c r="D194" s="99"/>
      <c r="E194" s="100"/>
      <c r="F194" s="100"/>
      <c r="G194" s="100"/>
      <c r="H194" s="101"/>
      <c r="I194" s="102"/>
      <c r="J194" s="103"/>
      <c r="K194" s="103"/>
      <c r="L194" s="103"/>
      <c r="M194" s="103"/>
      <c r="N194" s="99"/>
      <c r="O194" s="99"/>
      <c r="P194" s="100"/>
      <c r="Q194" s="100"/>
      <c r="R194" s="104"/>
      <c r="S194" s="31" t="str">
        <f t="shared" si="101"/>
        <v/>
      </c>
      <c r="T194" s="105"/>
      <c r="U194" s="101"/>
      <c r="V194" s="107"/>
      <c r="W194" s="169"/>
      <c r="X194" s="170"/>
      <c r="Y194" s="68"/>
      <c r="Z194" s="190">
        <f t="shared" si="70"/>
        <v>1.0165720071704217E-3</v>
      </c>
      <c r="AA194" s="208" t="b">
        <f t="shared" si="71"/>
        <v>0</v>
      </c>
      <c r="AB194" s="20">
        <f t="shared" si="102"/>
        <v>0</v>
      </c>
      <c r="AC194" s="67" t="b">
        <f t="shared" si="103"/>
        <v>1</v>
      </c>
      <c r="AD194" s="200">
        <f t="shared" si="104"/>
        <v>1</v>
      </c>
      <c r="AE194" s="180">
        <f t="shared" si="72"/>
        <v>1</v>
      </c>
      <c r="AF194" s="180">
        <f t="shared" si="73"/>
        <v>0</v>
      </c>
      <c r="AG194" s="180">
        <f t="shared" si="74"/>
        <v>0</v>
      </c>
      <c r="AH194" s="180">
        <f t="shared" si="75"/>
        <v>0</v>
      </c>
      <c r="AI194" s="214" t="str">
        <f t="shared" si="76"/>
        <v/>
      </c>
      <c r="AK194" s="36">
        <f t="shared" si="77"/>
        <v>0</v>
      </c>
      <c r="AL194" s="21">
        <f t="shared" si="78"/>
        <v>0</v>
      </c>
      <c r="AM194" s="21">
        <f t="shared" si="79"/>
        <v>0</v>
      </c>
      <c r="AN194" s="21">
        <f t="shared" si="80"/>
        <v>0</v>
      </c>
      <c r="AO194" s="21">
        <f t="shared" si="81"/>
        <v>0</v>
      </c>
      <c r="AP194" s="21">
        <f t="shared" si="82"/>
        <v>0</v>
      </c>
      <c r="AQ194" s="21">
        <f t="shared" si="83"/>
        <v>0</v>
      </c>
      <c r="AR194" s="21">
        <f t="shared" si="84"/>
        <v>0</v>
      </c>
      <c r="AS194" s="21">
        <f t="shared" si="85"/>
        <v>0</v>
      </c>
      <c r="AT194" s="21">
        <f t="shared" si="86"/>
        <v>0</v>
      </c>
      <c r="AU194" s="21">
        <f t="shared" si="87"/>
        <v>0</v>
      </c>
      <c r="AV194" s="21">
        <f t="shared" si="88"/>
        <v>0</v>
      </c>
      <c r="AW194" s="21">
        <f t="shared" si="89"/>
        <v>0</v>
      </c>
      <c r="AX194" s="21">
        <f t="shared" si="90"/>
        <v>0</v>
      </c>
      <c r="AY194" s="21">
        <f t="shared" si="91"/>
        <v>0</v>
      </c>
      <c r="AZ194" s="21">
        <f t="shared" si="92"/>
        <v>0</v>
      </c>
      <c r="BA194" s="21">
        <f t="shared" si="93"/>
        <v>0</v>
      </c>
      <c r="BB194" s="21">
        <f t="shared" si="94"/>
        <v>0</v>
      </c>
      <c r="BC194" s="21">
        <f t="shared" si="95"/>
        <v>0</v>
      </c>
      <c r="BD194" s="21">
        <f t="shared" si="96"/>
        <v>0</v>
      </c>
      <c r="BE194" s="21">
        <f t="shared" si="97"/>
        <v>0</v>
      </c>
      <c r="BF194" s="21">
        <f t="shared" si="98"/>
        <v>0</v>
      </c>
      <c r="BG194" s="21">
        <f t="shared" si="99"/>
        <v>0</v>
      </c>
      <c r="BH194" s="21">
        <f t="shared" si="100"/>
        <v>0</v>
      </c>
    </row>
    <row r="195" spans="1:60" ht="63.95" customHeight="1">
      <c r="A195" s="245"/>
      <c r="B195" s="97"/>
      <c r="C195" s="98"/>
      <c r="D195" s="99"/>
      <c r="E195" s="100"/>
      <c r="F195" s="100"/>
      <c r="G195" s="100"/>
      <c r="H195" s="101"/>
      <c r="I195" s="102"/>
      <c r="J195" s="103"/>
      <c r="K195" s="103"/>
      <c r="L195" s="103"/>
      <c r="M195" s="103"/>
      <c r="N195" s="99"/>
      <c r="O195" s="99"/>
      <c r="P195" s="100"/>
      <c r="Q195" s="100"/>
      <c r="R195" s="104"/>
      <c r="S195" s="31" t="str">
        <f t="shared" si="101"/>
        <v/>
      </c>
      <c r="T195" s="105"/>
      <c r="U195" s="101"/>
      <c r="V195" s="107"/>
      <c r="W195" s="169"/>
      <c r="X195" s="170"/>
      <c r="Y195" s="68"/>
      <c r="Z195" s="190">
        <f t="shared" si="70"/>
        <v>1.0165720071704217E-3</v>
      </c>
      <c r="AA195" s="208" t="b">
        <f t="shared" si="71"/>
        <v>0</v>
      </c>
      <c r="AB195" s="20">
        <f t="shared" si="102"/>
        <v>0</v>
      </c>
      <c r="AC195" s="67" t="b">
        <f t="shared" si="103"/>
        <v>1</v>
      </c>
      <c r="AD195" s="200">
        <f t="shared" si="104"/>
        <v>1</v>
      </c>
      <c r="AE195" s="180">
        <f t="shared" si="72"/>
        <v>1</v>
      </c>
      <c r="AF195" s="180">
        <f t="shared" si="73"/>
        <v>0</v>
      </c>
      <c r="AG195" s="180">
        <f t="shared" si="74"/>
        <v>0</v>
      </c>
      <c r="AH195" s="180">
        <f t="shared" si="75"/>
        <v>0</v>
      </c>
      <c r="AI195" s="214" t="str">
        <f t="shared" si="76"/>
        <v/>
      </c>
      <c r="AK195" s="36">
        <f t="shared" si="77"/>
        <v>0</v>
      </c>
      <c r="AL195" s="21">
        <f t="shared" si="78"/>
        <v>0</v>
      </c>
      <c r="AM195" s="21">
        <f t="shared" si="79"/>
        <v>0</v>
      </c>
      <c r="AN195" s="21">
        <f t="shared" si="80"/>
        <v>0</v>
      </c>
      <c r="AO195" s="21">
        <f t="shared" si="81"/>
        <v>0</v>
      </c>
      <c r="AP195" s="21">
        <f t="shared" si="82"/>
        <v>0</v>
      </c>
      <c r="AQ195" s="21">
        <f t="shared" si="83"/>
        <v>0</v>
      </c>
      <c r="AR195" s="21">
        <f t="shared" si="84"/>
        <v>0</v>
      </c>
      <c r="AS195" s="21">
        <f t="shared" si="85"/>
        <v>0</v>
      </c>
      <c r="AT195" s="21">
        <f t="shared" si="86"/>
        <v>0</v>
      </c>
      <c r="AU195" s="21">
        <f t="shared" si="87"/>
        <v>0</v>
      </c>
      <c r="AV195" s="21">
        <f t="shared" si="88"/>
        <v>0</v>
      </c>
      <c r="AW195" s="21">
        <f t="shared" si="89"/>
        <v>0</v>
      </c>
      <c r="AX195" s="21">
        <f t="shared" si="90"/>
        <v>0</v>
      </c>
      <c r="AY195" s="21">
        <f t="shared" si="91"/>
        <v>0</v>
      </c>
      <c r="AZ195" s="21">
        <f t="shared" si="92"/>
        <v>0</v>
      </c>
      <c r="BA195" s="21">
        <f t="shared" si="93"/>
        <v>0</v>
      </c>
      <c r="BB195" s="21">
        <f t="shared" si="94"/>
        <v>0</v>
      </c>
      <c r="BC195" s="21">
        <f t="shared" si="95"/>
        <v>0</v>
      </c>
      <c r="BD195" s="21">
        <f t="shared" si="96"/>
        <v>0</v>
      </c>
      <c r="BE195" s="21">
        <f t="shared" si="97"/>
        <v>0</v>
      </c>
      <c r="BF195" s="21">
        <f t="shared" si="98"/>
        <v>0</v>
      </c>
      <c r="BG195" s="21">
        <f t="shared" si="99"/>
        <v>0</v>
      </c>
      <c r="BH195" s="21">
        <f t="shared" si="100"/>
        <v>0</v>
      </c>
    </row>
    <row r="196" spans="1:60" ht="63.95" customHeight="1">
      <c r="A196" s="245"/>
      <c r="B196" s="97"/>
      <c r="C196" s="98"/>
      <c r="D196" s="99"/>
      <c r="E196" s="100"/>
      <c r="F196" s="100"/>
      <c r="G196" s="100"/>
      <c r="H196" s="101"/>
      <c r="I196" s="102"/>
      <c r="J196" s="103"/>
      <c r="K196" s="103"/>
      <c r="L196" s="103"/>
      <c r="M196" s="103"/>
      <c r="N196" s="99"/>
      <c r="O196" s="99"/>
      <c r="P196" s="100"/>
      <c r="Q196" s="100"/>
      <c r="R196" s="104"/>
      <c r="S196" s="31" t="str">
        <f t="shared" si="101"/>
        <v/>
      </c>
      <c r="T196" s="105"/>
      <c r="U196" s="101"/>
      <c r="V196" s="107"/>
      <c r="W196" s="169"/>
      <c r="X196" s="170"/>
      <c r="Y196" s="68"/>
      <c r="Z196" s="190">
        <f t="shared" si="70"/>
        <v>1.0165720071704217E-3</v>
      </c>
      <c r="AA196" s="208" t="b">
        <f t="shared" si="71"/>
        <v>0</v>
      </c>
      <c r="AB196" s="20">
        <f t="shared" si="102"/>
        <v>0</v>
      </c>
      <c r="AC196" s="67" t="b">
        <f t="shared" si="103"/>
        <v>1</v>
      </c>
      <c r="AD196" s="200">
        <f t="shared" si="104"/>
        <v>1</v>
      </c>
      <c r="AE196" s="180">
        <f t="shared" si="72"/>
        <v>1</v>
      </c>
      <c r="AF196" s="180">
        <f t="shared" si="73"/>
        <v>0</v>
      </c>
      <c r="AG196" s="180">
        <f t="shared" si="74"/>
        <v>0</v>
      </c>
      <c r="AH196" s="180">
        <f t="shared" si="75"/>
        <v>0</v>
      </c>
      <c r="AI196" s="214" t="str">
        <f t="shared" si="76"/>
        <v/>
      </c>
      <c r="AK196" s="36">
        <f t="shared" si="77"/>
        <v>0</v>
      </c>
      <c r="AL196" s="21">
        <f t="shared" si="78"/>
        <v>0</v>
      </c>
      <c r="AM196" s="21">
        <f t="shared" si="79"/>
        <v>0</v>
      </c>
      <c r="AN196" s="21">
        <f t="shared" si="80"/>
        <v>0</v>
      </c>
      <c r="AO196" s="21">
        <f t="shared" si="81"/>
        <v>0</v>
      </c>
      <c r="AP196" s="21">
        <f t="shared" si="82"/>
        <v>0</v>
      </c>
      <c r="AQ196" s="21">
        <f t="shared" si="83"/>
        <v>0</v>
      </c>
      <c r="AR196" s="21">
        <f t="shared" si="84"/>
        <v>0</v>
      </c>
      <c r="AS196" s="21">
        <f t="shared" si="85"/>
        <v>0</v>
      </c>
      <c r="AT196" s="21">
        <f t="shared" si="86"/>
        <v>0</v>
      </c>
      <c r="AU196" s="21">
        <f t="shared" si="87"/>
        <v>0</v>
      </c>
      <c r="AV196" s="21">
        <f t="shared" si="88"/>
        <v>0</v>
      </c>
      <c r="AW196" s="21">
        <f t="shared" si="89"/>
        <v>0</v>
      </c>
      <c r="AX196" s="21">
        <f t="shared" si="90"/>
        <v>0</v>
      </c>
      <c r="AY196" s="21">
        <f t="shared" si="91"/>
        <v>0</v>
      </c>
      <c r="AZ196" s="21">
        <f t="shared" si="92"/>
        <v>0</v>
      </c>
      <c r="BA196" s="21">
        <f t="shared" si="93"/>
        <v>0</v>
      </c>
      <c r="BB196" s="21">
        <f t="shared" si="94"/>
        <v>0</v>
      </c>
      <c r="BC196" s="21">
        <f t="shared" si="95"/>
        <v>0</v>
      </c>
      <c r="BD196" s="21">
        <f t="shared" si="96"/>
        <v>0</v>
      </c>
      <c r="BE196" s="21">
        <f t="shared" si="97"/>
        <v>0</v>
      </c>
      <c r="BF196" s="21">
        <f t="shared" si="98"/>
        <v>0</v>
      </c>
      <c r="BG196" s="21">
        <f t="shared" si="99"/>
        <v>0</v>
      </c>
      <c r="BH196" s="21">
        <f t="shared" si="100"/>
        <v>0</v>
      </c>
    </row>
    <row r="197" spans="1:60" ht="63.95" customHeight="1">
      <c r="A197" s="245"/>
      <c r="B197" s="97"/>
      <c r="C197" s="98"/>
      <c r="D197" s="99"/>
      <c r="E197" s="100"/>
      <c r="F197" s="100"/>
      <c r="G197" s="100"/>
      <c r="H197" s="101"/>
      <c r="I197" s="102"/>
      <c r="J197" s="103"/>
      <c r="K197" s="103"/>
      <c r="L197" s="103"/>
      <c r="M197" s="103"/>
      <c r="N197" s="99"/>
      <c r="O197" s="99"/>
      <c r="P197" s="100"/>
      <c r="Q197" s="100"/>
      <c r="R197" s="104"/>
      <c r="S197" s="31" t="str">
        <f t="shared" si="101"/>
        <v/>
      </c>
      <c r="T197" s="105"/>
      <c r="U197" s="101"/>
      <c r="V197" s="107"/>
      <c r="W197" s="169"/>
      <c r="X197" s="170"/>
      <c r="Y197" s="68"/>
      <c r="Z197" s="190">
        <f t="shared" si="70"/>
        <v>1.0165720071704217E-3</v>
      </c>
      <c r="AA197" s="208" t="b">
        <f t="shared" si="71"/>
        <v>0</v>
      </c>
      <c r="AB197" s="20">
        <f t="shared" si="102"/>
        <v>0</v>
      </c>
      <c r="AC197" s="67" t="b">
        <f t="shared" si="103"/>
        <v>1</v>
      </c>
      <c r="AD197" s="200">
        <f t="shared" si="104"/>
        <v>1</v>
      </c>
      <c r="AE197" s="180">
        <f t="shared" si="72"/>
        <v>1</v>
      </c>
      <c r="AF197" s="180">
        <f t="shared" si="73"/>
        <v>0</v>
      </c>
      <c r="AG197" s="180">
        <f t="shared" si="74"/>
        <v>0</v>
      </c>
      <c r="AH197" s="180">
        <f t="shared" si="75"/>
        <v>0</v>
      </c>
      <c r="AI197" s="214" t="str">
        <f t="shared" si="76"/>
        <v/>
      </c>
      <c r="AK197" s="36">
        <f t="shared" si="77"/>
        <v>0</v>
      </c>
      <c r="AL197" s="21">
        <f t="shared" si="78"/>
        <v>0</v>
      </c>
      <c r="AM197" s="21">
        <f t="shared" si="79"/>
        <v>0</v>
      </c>
      <c r="AN197" s="21">
        <f t="shared" si="80"/>
        <v>0</v>
      </c>
      <c r="AO197" s="21">
        <f t="shared" si="81"/>
        <v>0</v>
      </c>
      <c r="AP197" s="21">
        <f t="shared" si="82"/>
        <v>0</v>
      </c>
      <c r="AQ197" s="21">
        <f t="shared" si="83"/>
        <v>0</v>
      </c>
      <c r="AR197" s="21">
        <f t="shared" si="84"/>
        <v>0</v>
      </c>
      <c r="AS197" s="21">
        <f t="shared" si="85"/>
        <v>0</v>
      </c>
      <c r="AT197" s="21">
        <f t="shared" si="86"/>
        <v>0</v>
      </c>
      <c r="AU197" s="21">
        <f t="shared" si="87"/>
        <v>0</v>
      </c>
      <c r="AV197" s="21">
        <f t="shared" si="88"/>
        <v>0</v>
      </c>
      <c r="AW197" s="21">
        <f t="shared" si="89"/>
        <v>0</v>
      </c>
      <c r="AX197" s="21">
        <f t="shared" si="90"/>
        <v>0</v>
      </c>
      <c r="AY197" s="21">
        <f t="shared" si="91"/>
        <v>0</v>
      </c>
      <c r="AZ197" s="21">
        <f t="shared" si="92"/>
        <v>0</v>
      </c>
      <c r="BA197" s="21">
        <f t="shared" si="93"/>
        <v>0</v>
      </c>
      <c r="BB197" s="21">
        <f t="shared" si="94"/>
        <v>0</v>
      </c>
      <c r="BC197" s="21">
        <f t="shared" si="95"/>
        <v>0</v>
      </c>
      <c r="BD197" s="21">
        <f t="shared" si="96"/>
        <v>0</v>
      </c>
      <c r="BE197" s="21">
        <f t="shared" si="97"/>
        <v>0</v>
      </c>
      <c r="BF197" s="21">
        <f t="shared" si="98"/>
        <v>0</v>
      </c>
      <c r="BG197" s="21">
        <f t="shared" si="99"/>
        <v>0</v>
      </c>
      <c r="BH197" s="21">
        <f t="shared" si="100"/>
        <v>0</v>
      </c>
    </row>
    <row r="198" spans="1:60" ht="63.95" customHeight="1">
      <c r="A198" s="245"/>
      <c r="B198" s="97"/>
      <c r="C198" s="98"/>
      <c r="D198" s="99"/>
      <c r="E198" s="100"/>
      <c r="F198" s="100"/>
      <c r="G198" s="100"/>
      <c r="H198" s="101"/>
      <c r="I198" s="102"/>
      <c r="J198" s="103"/>
      <c r="K198" s="103"/>
      <c r="L198" s="103"/>
      <c r="M198" s="103"/>
      <c r="N198" s="99"/>
      <c r="O198" s="99"/>
      <c r="P198" s="100"/>
      <c r="Q198" s="100"/>
      <c r="R198" s="104"/>
      <c r="S198" s="31" t="str">
        <f t="shared" si="101"/>
        <v/>
      </c>
      <c r="T198" s="105"/>
      <c r="U198" s="101"/>
      <c r="V198" s="107"/>
      <c r="W198" s="169"/>
      <c r="X198" s="170"/>
      <c r="Y198" s="68"/>
      <c r="Z198" s="190">
        <f t="shared" si="70"/>
        <v>1.0165720071704217E-3</v>
      </c>
      <c r="AA198" s="208" t="b">
        <f t="shared" si="71"/>
        <v>0</v>
      </c>
      <c r="AB198" s="20">
        <f t="shared" si="102"/>
        <v>0</v>
      </c>
      <c r="AC198" s="67" t="b">
        <f t="shared" si="103"/>
        <v>1</v>
      </c>
      <c r="AD198" s="200">
        <f t="shared" si="104"/>
        <v>1</v>
      </c>
      <c r="AE198" s="180">
        <f t="shared" si="72"/>
        <v>1</v>
      </c>
      <c r="AF198" s="180">
        <f t="shared" si="73"/>
        <v>0</v>
      </c>
      <c r="AG198" s="180">
        <f t="shared" si="74"/>
        <v>0</v>
      </c>
      <c r="AH198" s="180">
        <f t="shared" si="75"/>
        <v>0</v>
      </c>
      <c r="AI198" s="214" t="str">
        <f t="shared" si="76"/>
        <v/>
      </c>
      <c r="AK198" s="36">
        <f t="shared" si="77"/>
        <v>0</v>
      </c>
      <c r="AL198" s="21">
        <f t="shared" si="78"/>
        <v>0</v>
      </c>
      <c r="AM198" s="21">
        <f t="shared" si="79"/>
        <v>0</v>
      </c>
      <c r="AN198" s="21">
        <f t="shared" si="80"/>
        <v>0</v>
      </c>
      <c r="AO198" s="21">
        <f t="shared" si="81"/>
        <v>0</v>
      </c>
      <c r="AP198" s="21">
        <f t="shared" si="82"/>
        <v>0</v>
      </c>
      <c r="AQ198" s="21">
        <f t="shared" si="83"/>
        <v>0</v>
      </c>
      <c r="AR198" s="21">
        <f t="shared" si="84"/>
        <v>0</v>
      </c>
      <c r="AS198" s="21">
        <f t="shared" si="85"/>
        <v>0</v>
      </c>
      <c r="AT198" s="21">
        <f t="shared" si="86"/>
        <v>0</v>
      </c>
      <c r="AU198" s="21">
        <f t="shared" si="87"/>
        <v>0</v>
      </c>
      <c r="AV198" s="21">
        <f t="shared" si="88"/>
        <v>0</v>
      </c>
      <c r="AW198" s="21">
        <f t="shared" si="89"/>
        <v>0</v>
      </c>
      <c r="AX198" s="21">
        <f t="shared" si="90"/>
        <v>0</v>
      </c>
      <c r="AY198" s="21">
        <f t="shared" si="91"/>
        <v>0</v>
      </c>
      <c r="AZ198" s="21">
        <f t="shared" si="92"/>
        <v>0</v>
      </c>
      <c r="BA198" s="21">
        <f t="shared" si="93"/>
        <v>0</v>
      </c>
      <c r="BB198" s="21">
        <f t="shared" si="94"/>
        <v>0</v>
      </c>
      <c r="BC198" s="21">
        <f t="shared" si="95"/>
        <v>0</v>
      </c>
      <c r="BD198" s="21">
        <f t="shared" si="96"/>
        <v>0</v>
      </c>
      <c r="BE198" s="21">
        <f t="shared" si="97"/>
        <v>0</v>
      </c>
      <c r="BF198" s="21">
        <f t="shared" si="98"/>
        <v>0</v>
      </c>
      <c r="BG198" s="21">
        <f t="shared" si="99"/>
        <v>0</v>
      </c>
      <c r="BH198" s="21">
        <f t="shared" si="100"/>
        <v>0</v>
      </c>
    </row>
    <row r="199" spans="1:60" ht="63.95" customHeight="1">
      <c r="A199" s="245"/>
      <c r="B199" s="97"/>
      <c r="C199" s="98"/>
      <c r="D199" s="99"/>
      <c r="E199" s="100"/>
      <c r="F199" s="100"/>
      <c r="G199" s="100"/>
      <c r="H199" s="101"/>
      <c r="I199" s="102"/>
      <c r="J199" s="103"/>
      <c r="K199" s="103"/>
      <c r="L199" s="103"/>
      <c r="M199" s="103"/>
      <c r="N199" s="99"/>
      <c r="O199" s="99"/>
      <c r="P199" s="100"/>
      <c r="Q199" s="100"/>
      <c r="R199" s="104"/>
      <c r="S199" s="31" t="str">
        <f t="shared" si="101"/>
        <v/>
      </c>
      <c r="T199" s="105"/>
      <c r="U199" s="101"/>
      <c r="V199" s="107"/>
      <c r="W199" s="169"/>
      <c r="X199" s="170"/>
      <c r="Y199" s="68"/>
      <c r="Z199" s="190">
        <f t="shared" si="70"/>
        <v>1.0165720071704217E-3</v>
      </c>
      <c r="AA199" s="208" t="b">
        <f t="shared" si="71"/>
        <v>0</v>
      </c>
      <c r="AB199" s="20">
        <f t="shared" si="102"/>
        <v>0</v>
      </c>
      <c r="AC199" s="67" t="b">
        <f t="shared" si="103"/>
        <v>1</v>
      </c>
      <c r="AD199" s="200">
        <f t="shared" si="104"/>
        <v>1</v>
      </c>
      <c r="AE199" s="180">
        <f t="shared" si="72"/>
        <v>1</v>
      </c>
      <c r="AF199" s="180">
        <f t="shared" si="73"/>
        <v>0</v>
      </c>
      <c r="AG199" s="180">
        <f t="shared" si="74"/>
        <v>0</v>
      </c>
      <c r="AH199" s="180">
        <f t="shared" si="75"/>
        <v>0</v>
      </c>
      <c r="AI199" s="214" t="str">
        <f t="shared" si="76"/>
        <v/>
      </c>
      <c r="AK199" s="36">
        <f t="shared" si="77"/>
        <v>0</v>
      </c>
      <c r="AL199" s="21">
        <f t="shared" si="78"/>
        <v>0</v>
      </c>
      <c r="AM199" s="21">
        <f t="shared" si="79"/>
        <v>0</v>
      </c>
      <c r="AN199" s="21">
        <f t="shared" si="80"/>
        <v>0</v>
      </c>
      <c r="AO199" s="21">
        <f t="shared" si="81"/>
        <v>0</v>
      </c>
      <c r="AP199" s="21">
        <f t="shared" si="82"/>
        <v>0</v>
      </c>
      <c r="AQ199" s="21">
        <f t="shared" si="83"/>
        <v>0</v>
      </c>
      <c r="AR199" s="21">
        <f t="shared" si="84"/>
        <v>0</v>
      </c>
      <c r="AS199" s="21">
        <f t="shared" si="85"/>
        <v>0</v>
      </c>
      <c r="AT199" s="21">
        <f t="shared" si="86"/>
        <v>0</v>
      </c>
      <c r="AU199" s="21">
        <f t="shared" si="87"/>
        <v>0</v>
      </c>
      <c r="AV199" s="21">
        <f t="shared" si="88"/>
        <v>0</v>
      </c>
      <c r="AW199" s="21">
        <f t="shared" si="89"/>
        <v>0</v>
      </c>
      <c r="AX199" s="21">
        <f t="shared" si="90"/>
        <v>0</v>
      </c>
      <c r="AY199" s="21">
        <f t="shared" si="91"/>
        <v>0</v>
      </c>
      <c r="AZ199" s="21">
        <f t="shared" si="92"/>
        <v>0</v>
      </c>
      <c r="BA199" s="21">
        <f t="shared" si="93"/>
        <v>0</v>
      </c>
      <c r="BB199" s="21">
        <f t="shared" si="94"/>
        <v>0</v>
      </c>
      <c r="BC199" s="21">
        <f t="shared" si="95"/>
        <v>0</v>
      </c>
      <c r="BD199" s="21">
        <f t="shared" si="96"/>
        <v>0</v>
      </c>
      <c r="BE199" s="21">
        <f t="shared" si="97"/>
        <v>0</v>
      </c>
      <c r="BF199" s="21">
        <f t="shared" si="98"/>
        <v>0</v>
      </c>
      <c r="BG199" s="21">
        <f t="shared" si="99"/>
        <v>0</v>
      </c>
      <c r="BH199" s="21">
        <f t="shared" si="100"/>
        <v>0</v>
      </c>
    </row>
    <row r="200" spans="1:60" ht="63.95" customHeight="1">
      <c r="A200" s="245"/>
      <c r="B200" s="97"/>
      <c r="C200" s="98"/>
      <c r="D200" s="99"/>
      <c r="E200" s="100"/>
      <c r="F200" s="100"/>
      <c r="G200" s="100"/>
      <c r="H200" s="101"/>
      <c r="I200" s="102"/>
      <c r="J200" s="103"/>
      <c r="K200" s="103"/>
      <c r="L200" s="103"/>
      <c r="M200" s="103"/>
      <c r="N200" s="99"/>
      <c r="O200" s="99"/>
      <c r="P200" s="100"/>
      <c r="Q200" s="100"/>
      <c r="R200" s="104"/>
      <c r="S200" s="31" t="str">
        <f t="shared" si="101"/>
        <v/>
      </c>
      <c r="T200" s="105"/>
      <c r="U200" s="101"/>
      <c r="V200" s="107"/>
      <c r="W200" s="169"/>
      <c r="X200" s="170"/>
      <c r="Y200" s="68"/>
      <c r="Z200" s="190">
        <f t="shared" si="70"/>
        <v>1.0165720071704217E-3</v>
      </c>
      <c r="AA200" s="208" t="b">
        <f t="shared" si="71"/>
        <v>0</v>
      </c>
      <c r="AB200" s="20">
        <f t="shared" si="102"/>
        <v>0</v>
      </c>
      <c r="AC200" s="67" t="b">
        <f t="shared" si="103"/>
        <v>1</v>
      </c>
      <c r="AD200" s="200">
        <f t="shared" si="104"/>
        <v>1</v>
      </c>
      <c r="AE200" s="180">
        <f t="shared" si="72"/>
        <v>1</v>
      </c>
      <c r="AF200" s="180">
        <f t="shared" si="73"/>
        <v>0</v>
      </c>
      <c r="AG200" s="180">
        <f t="shared" si="74"/>
        <v>0</v>
      </c>
      <c r="AH200" s="180">
        <f t="shared" si="75"/>
        <v>0</v>
      </c>
      <c r="AI200" s="214" t="str">
        <f t="shared" si="76"/>
        <v/>
      </c>
      <c r="AK200" s="36">
        <f t="shared" si="77"/>
        <v>0</v>
      </c>
      <c r="AL200" s="21">
        <f t="shared" si="78"/>
        <v>0</v>
      </c>
      <c r="AM200" s="21">
        <f t="shared" si="79"/>
        <v>0</v>
      </c>
      <c r="AN200" s="21">
        <f t="shared" si="80"/>
        <v>0</v>
      </c>
      <c r="AO200" s="21">
        <f t="shared" si="81"/>
        <v>0</v>
      </c>
      <c r="AP200" s="21">
        <f t="shared" si="82"/>
        <v>0</v>
      </c>
      <c r="AQ200" s="21">
        <f t="shared" si="83"/>
        <v>0</v>
      </c>
      <c r="AR200" s="21">
        <f t="shared" si="84"/>
        <v>0</v>
      </c>
      <c r="AS200" s="21">
        <f t="shared" si="85"/>
        <v>0</v>
      </c>
      <c r="AT200" s="21">
        <f t="shared" si="86"/>
        <v>0</v>
      </c>
      <c r="AU200" s="21">
        <f t="shared" si="87"/>
        <v>0</v>
      </c>
      <c r="AV200" s="21">
        <f t="shared" si="88"/>
        <v>0</v>
      </c>
      <c r="AW200" s="21">
        <f t="shared" si="89"/>
        <v>0</v>
      </c>
      <c r="AX200" s="21">
        <f t="shared" si="90"/>
        <v>0</v>
      </c>
      <c r="AY200" s="21">
        <f t="shared" si="91"/>
        <v>0</v>
      </c>
      <c r="AZ200" s="21">
        <f t="shared" si="92"/>
        <v>0</v>
      </c>
      <c r="BA200" s="21">
        <f t="shared" si="93"/>
        <v>0</v>
      </c>
      <c r="BB200" s="21">
        <f t="shared" si="94"/>
        <v>0</v>
      </c>
      <c r="BC200" s="21">
        <f t="shared" si="95"/>
        <v>0</v>
      </c>
      <c r="BD200" s="21">
        <f t="shared" si="96"/>
        <v>0</v>
      </c>
      <c r="BE200" s="21">
        <f t="shared" si="97"/>
        <v>0</v>
      </c>
      <c r="BF200" s="21">
        <f t="shared" si="98"/>
        <v>0</v>
      </c>
      <c r="BG200" s="21">
        <f t="shared" si="99"/>
        <v>0</v>
      </c>
      <c r="BH200" s="21">
        <f t="shared" si="100"/>
        <v>0</v>
      </c>
    </row>
    <row r="201" spans="1:60" ht="63.95" customHeight="1">
      <c r="A201" s="245"/>
      <c r="B201" s="97"/>
      <c r="C201" s="98"/>
      <c r="D201" s="99"/>
      <c r="E201" s="100"/>
      <c r="F201" s="100"/>
      <c r="G201" s="100"/>
      <c r="H201" s="101"/>
      <c r="I201" s="102"/>
      <c r="J201" s="103"/>
      <c r="K201" s="103"/>
      <c r="L201" s="103"/>
      <c r="M201" s="103"/>
      <c r="N201" s="99"/>
      <c r="O201" s="99"/>
      <c r="P201" s="100"/>
      <c r="Q201" s="100"/>
      <c r="R201" s="104"/>
      <c r="S201" s="31" t="str">
        <f t="shared" si="101"/>
        <v/>
      </c>
      <c r="T201" s="105"/>
      <c r="U201" s="101"/>
      <c r="V201" s="107"/>
      <c r="W201" s="169"/>
      <c r="X201" s="170"/>
      <c r="Y201" s="68"/>
      <c r="Z201" s="190">
        <f t="shared" si="70"/>
        <v>1.0165720071704217E-3</v>
      </c>
      <c r="AA201" s="208" t="b">
        <f t="shared" si="71"/>
        <v>0</v>
      </c>
      <c r="AB201" s="20">
        <f t="shared" si="102"/>
        <v>0</v>
      </c>
      <c r="AC201" s="67" t="b">
        <f t="shared" si="103"/>
        <v>1</v>
      </c>
      <c r="AD201" s="200">
        <f t="shared" si="104"/>
        <v>1</v>
      </c>
      <c r="AE201" s="180">
        <f t="shared" si="72"/>
        <v>1</v>
      </c>
      <c r="AF201" s="180">
        <f t="shared" si="73"/>
        <v>0</v>
      </c>
      <c r="AG201" s="180">
        <f t="shared" si="74"/>
        <v>0</v>
      </c>
      <c r="AH201" s="180">
        <f t="shared" si="75"/>
        <v>0</v>
      </c>
      <c r="AI201" s="214" t="str">
        <f t="shared" si="76"/>
        <v/>
      </c>
      <c r="AK201" s="36">
        <f t="shared" si="77"/>
        <v>0</v>
      </c>
      <c r="AL201" s="21">
        <f t="shared" si="78"/>
        <v>0</v>
      </c>
      <c r="AM201" s="21">
        <f t="shared" si="79"/>
        <v>0</v>
      </c>
      <c r="AN201" s="21">
        <f t="shared" si="80"/>
        <v>0</v>
      </c>
      <c r="AO201" s="21">
        <f t="shared" si="81"/>
        <v>0</v>
      </c>
      <c r="AP201" s="21">
        <f t="shared" si="82"/>
        <v>0</v>
      </c>
      <c r="AQ201" s="21">
        <f t="shared" si="83"/>
        <v>0</v>
      </c>
      <c r="AR201" s="21">
        <f t="shared" si="84"/>
        <v>0</v>
      </c>
      <c r="AS201" s="21">
        <f t="shared" si="85"/>
        <v>0</v>
      </c>
      <c r="AT201" s="21">
        <f t="shared" si="86"/>
        <v>0</v>
      </c>
      <c r="AU201" s="21">
        <f t="shared" si="87"/>
        <v>0</v>
      </c>
      <c r="AV201" s="21">
        <f t="shared" si="88"/>
        <v>0</v>
      </c>
      <c r="AW201" s="21">
        <f t="shared" si="89"/>
        <v>0</v>
      </c>
      <c r="AX201" s="21">
        <f t="shared" si="90"/>
        <v>0</v>
      </c>
      <c r="AY201" s="21">
        <f t="shared" si="91"/>
        <v>0</v>
      </c>
      <c r="AZ201" s="21">
        <f t="shared" si="92"/>
        <v>0</v>
      </c>
      <c r="BA201" s="21">
        <f t="shared" si="93"/>
        <v>0</v>
      </c>
      <c r="BB201" s="21">
        <f t="shared" si="94"/>
        <v>0</v>
      </c>
      <c r="BC201" s="21">
        <f t="shared" si="95"/>
        <v>0</v>
      </c>
      <c r="BD201" s="21">
        <f t="shared" si="96"/>
        <v>0</v>
      </c>
      <c r="BE201" s="21">
        <f t="shared" si="97"/>
        <v>0</v>
      </c>
      <c r="BF201" s="21">
        <f t="shared" si="98"/>
        <v>0</v>
      </c>
      <c r="BG201" s="21">
        <f t="shared" si="99"/>
        <v>0</v>
      </c>
      <c r="BH201" s="21">
        <f t="shared" si="100"/>
        <v>0</v>
      </c>
    </row>
    <row r="202" spans="1:60" ht="63.95" customHeight="1">
      <c r="A202" s="245"/>
      <c r="B202" s="97"/>
      <c r="C202" s="98"/>
      <c r="D202" s="99"/>
      <c r="E202" s="100"/>
      <c r="F202" s="100"/>
      <c r="G202" s="100"/>
      <c r="H202" s="101"/>
      <c r="I202" s="102"/>
      <c r="J202" s="103"/>
      <c r="K202" s="103"/>
      <c r="L202" s="103"/>
      <c r="M202" s="103"/>
      <c r="N202" s="99"/>
      <c r="O202" s="99"/>
      <c r="P202" s="100"/>
      <c r="Q202" s="100"/>
      <c r="R202" s="104"/>
      <c r="S202" s="31" t="str">
        <f t="shared" si="101"/>
        <v/>
      </c>
      <c r="T202" s="105"/>
      <c r="U202" s="101"/>
      <c r="V202" s="107"/>
      <c r="W202" s="169"/>
      <c r="X202" s="170"/>
      <c r="Y202" s="68"/>
      <c r="Z202" s="190">
        <f t="shared" si="70"/>
        <v>1.0165720071704217E-3</v>
      </c>
      <c r="AA202" s="208" t="b">
        <f t="shared" si="71"/>
        <v>0</v>
      </c>
      <c r="AB202" s="20">
        <f t="shared" si="102"/>
        <v>0</v>
      </c>
      <c r="AC202" s="67" t="b">
        <f t="shared" si="103"/>
        <v>1</v>
      </c>
      <c r="AD202" s="200">
        <f t="shared" si="104"/>
        <v>1</v>
      </c>
      <c r="AE202" s="180">
        <f t="shared" si="72"/>
        <v>1</v>
      </c>
      <c r="AF202" s="180">
        <f t="shared" si="73"/>
        <v>0</v>
      </c>
      <c r="AG202" s="180">
        <f t="shared" si="74"/>
        <v>0</v>
      </c>
      <c r="AH202" s="180">
        <f t="shared" si="75"/>
        <v>0</v>
      </c>
      <c r="AI202" s="214" t="str">
        <f t="shared" si="76"/>
        <v/>
      </c>
      <c r="AK202" s="36">
        <f t="shared" si="77"/>
        <v>0</v>
      </c>
      <c r="AL202" s="21">
        <f t="shared" si="78"/>
        <v>0</v>
      </c>
      <c r="AM202" s="21">
        <f t="shared" si="79"/>
        <v>0</v>
      </c>
      <c r="AN202" s="21">
        <f t="shared" si="80"/>
        <v>0</v>
      </c>
      <c r="AO202" s="21">
        <f t="shared" si="81"/>
        <v>0</v>
      </c>
      <c r="AP202" s="21">
        <f t="shared" si="82"/>
        <v>0</v>
      </c>
      <c r="AQ202" s="21">
        <f t="shared" si="83"/>
        <v>0</v>
      </c>
      <c r="AR202" s="21">
        <f t="shared" si="84"/>
        <v>0</v>
      </c>
      <c r="AS202" s="21">
        <f t="shared" si="85"/>
        <v>0</v>
      </c>
      <c r="AT202" s="21">
        <f t="shared" si="86"/>
        <v>0</v>
      </c>
      <c r="AU202" s="21">
        <f t="shared" si="87"/>
        <v>0</v>
      </c>
      <c r="AV202" s="21">
        <f t="shared" si="88"/>
        <v>0</v>
      </c>
      <c r="AW202" s="21">
        <f t="shared" si="89"/>
        <v>0</v>
      </c>
      <c r="AX202" s="21">
        <f t="shared" si="90"/>
        <v>0</v>
      </c>
      <c r="AY202" s="21">
        <f t="shared" si="91"/>
        <v>0</v>
      </c>
      <c r="AZ202" s="21">
        <f t="shared" si="92"/>
        <v>0</v>
      </c>
      <c r="BA202" s="21">
        <f t="shared" si="93"/>
        <v>0</v>
      </c>
      <c r="BB202" s="21">
        <f t="shared" si="94"/>
        <v>0</v>
      </c>
      <c r="BC202" s="21">
        <f t="shared" si="95"/>
        <v>0</v>
      </c>
      <c r="BD202" s="21">
        <f t="shared" si="96"/>
        <v>0</v>
      </c>
      <c r="BE202" s="21">
        <f t="shared" si="97"/>
        <v>0</v>
      </c>
      <c r="BF202" s="21">
        <f t="shared" si="98"/>
        <v>0</v>
      </c>
      <c r="BG202" s="21">
        <f t="shared" si="99"/>
        <v>0</v>
      </c>
      <c r="BH202" s="21">
        <f t="shared" si="100"/>
        <v>0</v>
      </c>
    </row>
    <row r="203" spans="1:60" ht="63.95" customHeight="1">
      <c r="A203" s="245"/>
      <c r="B203" s="97"/>
      <c r="C203" s="98"/>
      <c r="D203" s="99"/>
      <c r="E203" s="100"/>
      <c r="F203" s="100"/>
      <c r="G203" s="100"/>
      <c r="H203" s="101"/>
      <c r="I203" s="102"/>
      <c r="J203" s="103"/>
      <c r="K203" s="103"/>
      <c r="L203" s="103"/>
      <c r="M203" s="103"/>
      <c r="N203" s="99"/>
      <c r="O203" s="99"/>
      <c r="P203" s="100"/>
      <c r="Q203" s="100"/>
      <c r="R203" s="104"/>
      <c r="S203" s="31" t="str">
        <f t="shared" si="101"/>
        <v/>
      </c>
      <c r="T203" s="105"/>
      <c r="U203" s="101"/>
      <c r="V203" s="107"/>
      <c r="W203" s="169"/>
      <c r="X203" s="170"/>
      <c r="Y203" s="68"/>
      <c r="Z203" s="190">
        <f t="shared" ref="Z203:Z266" si="105">(1/(1+1/EXP(-6.890302+0.02864*C203+1.031436*AK203+0.778425*AL203+0.360346*AN203+0.60263*AM203+0.753107*AO203+0.545244*AP203+0.384306*AR203-0.187684*AS203+1.813184*AQ203+0.767287*AT203+2.269855*AU203-1.12373*AV203+0.15005*AW203-1.208723*BH203-1.205755*AY203+1.265984*AX203+2.604289*AZ203+2.423725*BA203+0.541135*BB203+2.25148*BC203+1.903119*BD203+1.169436*BE203+2.307466*BF203+2.193053*BG203)))</f>
        <v>1.0165720071704217E-3</v>
      </c>
      <c r="AA203" s="208" t="b">
        <f t="shared" ref="AA203:AA266" si="106">AND(C203&lt;&gt;"", D203&lt;&gt;"",E203&lt;&gt;"",F203&lt;&gt;"",G203&lt;&gt;"",H203&lt;&gt;"",I203&lt;&gt;"",J203&lt;&gt;"",K203&lt;&gt;"",L203&lt;&gt;"",M203&lt;&gt;"",N203&lt;&gt;"",O203&lt;&gt;"",P203&lt;&gt;"",Q203&lt;&gt;"",R203&lt;&gt;"")</f>
        <v>0</v>
      </c>
      <c r="AB203" s="20">
        <f t="shared" si="102"/>
        <v>0</v>
      </c>
      <c r="AC203" s="67" t="b">
        <f t="shared" si="103"/>
        <v>1</v>
      </c>
      <c r="AD203" s="200">
        <f t="shared" si="104"/>
        <v>1</v>
      </c>
      <c r="AE203" s="180">
        <f t="shared" ref="AE203:AE266" si="107">IF(AND(B203="", AD203=1), 1, 0)</f>
        <v>1</v>
      </c>
      <c r="AF203" s="180">
        <f t="shared" ref="AF203:AF266" si="108">IF(AND(B203="", AB203=1), 1, 0)</f>
        <v>0</v>
      </c>
      <c r="AG203" s="180">
        <f t="shared" ref="AG203:AG266" si="109">IF(AND(B203="", AD203=0), 1, 0)</f>
        <v>0</v>
      </c>
      <c r="AH203" s="180">
        <f t="shared" ref="AH203:AH266" si="110">IF(AND(B203&lt;&gt;"", AB203=0), 1, 0)</f>
        <v>0</v>
      </c>
      <c r="AI203" s="214" t="str">
        <f t="shared" ref="AI203:AI266" si="111">IF(AE203=1, "", IF(AF203=1, AF$7, IF(AG203=1, AG$7,IF(AH203=1, AH$7,IF(Z203&lt;0.071,AI$2,IF(Z203&gt;=0.071,AI$3,"Whoops!"))))))</f>
        <v/>
      </c>
      <c r="AK203" s="36">
        <f t="shared" ref="AK203:AK266" si="112">IF(D203="male", 1, 0)</f>
        <v>0</v>
      </c>
      <c r="AL203" s="21">
        <f t="shared" ref="AL203:AL266" si="113">IF(G203="yes", 1, 0)</f>
        <v>0</v>
      </c>
      <c r="AM203" s="21">
        <f t="shared" ref="AM203:AM266" si="114">IF(E203=E$3, 1, 0)</f>
        <v>0</v>
      </c>
      <c r="AN203" s="21">
        <f t="shared" ref="AN203:AN266" si="115">IF(E203=E$4, 1, 0)</f>
        <v>0</v>
      </c>
      <c r="AO203" s="21">
        <f t="shared" ref="AO203:AO266" si="116">IF(F203=F$3, 1, 0)</f>
        <v>0</v>
      </c>
      <c r="AP203" s="21">
        <f t="shared" ref="AP203:AP266" si="117">IF(F203=F$4, 1, 0)</f>
        <v>0</v>
      </c>
      <c r="AQ203" s="21">
        <f t="shared" ref="AQ203:AQ266" si="118">IF(H203=H$3, 1, 0)</f>
        <v>0</v>
      </c>
      <c r="AR203" s="21">
        <f t="shared" ref="AR203:AR266" si="119">IF(H203=H$5, 1, 0)</f>
        <v>0</v>
      </c>
      <c r="AS203" s="21">
        <f t="shared" ref="AS203:AS266" si="120">IF(H203=H$4, 1, 0)</f>
        <v>0</v>
      </c>
      <c r="AT203" s="21">
        <f t="shared" ref="AT203:AT266" si="121">IF(K203=K$3, 1, 0)</f>
        <v>0</v>
      </c>
      <c r="AU203" s="21">
        <f t="shared" ref="AU203:AU266" si="122">IF(K203=K$4,1, 0)</f>
        <v>0</v>
      </c>
      <c r="AV203" s="21">
        <f t="shared" ref="AV203:AV266" si="123">IF(K203=K$5,1, 0)</f>
        <v>0</v>
      </c>
      <c r="AW203" s="21">
        <f t="shared" ref="AW203:AW266" si="124">IF(K203=K$6, 1, 0)</f>
        <v>0</v>
      </c>
      <c r="AX203" s="21">
        <f t="shared" ref="AX203:AX266" si="125">IF(M203=M$3,1, 0)</f>
        <v>0</v>
      </c>
      <c r="AY203" s="21">
        <f t="shared" ref="AY203:AY266" si="126">IF(M203=M$4,1,0)</f>
        <v>0</v>
      </c>
      <c r="AZ203" s="21">
        <f t="shared" ref="AZ203:AZ266" si="127">IF(L203="yes",1, 0)</f>
        <v>0</v>
      </c>
      <c r="BA203" s="21">
        <f t="shared" ref="BA203:BA266" si="128">IF(Q203=Q$3,1,0)</f>
        <v>0</v>
      </c>
      <c r="BB203" s="21">
        <f t="shared" ref="BB203:BB266" si="129">IF(Q203=Q$4, 1,0)</f>
        <v>0</v>
      </c>
      <c r="BC203" s="21">
        <f t="shared" ref="BC203:BC266" si="130">IF(N203="yes", 1, 0)</f>
        <v>0</v>
      </c>
      <c r="BD203" s="21">
        <f t="shared" ref="BD203:BD266" si="131">IF(O203="yes",1,0)</f>
        <v>0</v>
      </c>
      <c r="BE203" s="21">
        <f t="shared" ref="BE203:BE266" si="132">IF(P203="yes", 1, 0)</f>
        <v>0</v>
      </c>
      <c r="BF203" s="21">
        <f t="shared" ref="BF203:BF266" si="133">IF(I203="yes", 1, 0)</f>
        <v>0</v>
      </c>
      <c r="BG203" s="21">
        <f t="shared" ref="BG203:BG266" si="134">IF(R203="yes", 1, 0)</f>
        <v>0</v>
      </c>
      <c r="BH203" s="21">
        <f t="shared" ref="BH203:BH266" si="135">IF(J203="yes", 1, 0)</f>
        <v>0</v>
      </c>
    </row>
    <row r="204" spans="1:60" ht="63.95" customHeight="1">
      <c r="A204" s="245"/>
      <c r="B204" s="97"/>
      <c r="C204" s="98"/>
      <c r="D204" s="99"/>
      <c r="E204" s="100"/>
      <c r="F204" s="100"/>
      <c r="G204" s="100"/>
      <c r="H204" s="101"/>
      <c r="I204" s="102"/>
      <c r="J204" s="103"/>
      <c r="K204" s="103"/>
      <c r="L204" s="103"/>
      <c r="M204" s="103"/>
      <c r="N204" s="99"/>
      <c r="O204" s="99"/>
      <c r="P204" s="100"/>
      <c r="Q204" s="100"/>
      <c r="R204" s="104"/>
      <c r="S204" s="31" t="str">
        <f t="shared" ref="S204:S267" si="136">AI204</f>
        <v/>
      </c>
      <c r="T204" s="105"/>
      <c r="U204" s="101"/>
      <c r="V204" s="107"/>
      <c r="W204" s="169"/>
      <c r="X204" s="170"/>
      <c r="Y204" s="68"/>
      <c r="Z204" s="190">
        <f t="shared" si="105"/>
        <v>1.0165720071704217E-3</v>
      </c>
      <c r="AA204" s="208" t="b">
        <f t="shared" si="106"/>
        <v>0</v>
      </c>
      <c r="AB204" s="20">
        <f t="shared" ref="AB204:AB267" si="137">IF(AA204=TRUE, 1, 0)</f>
        <v>0</v>
      </c>
      <c r="AC204" s="67" t="b">
        <f t="shared" ref="AC204:AC267" si="138">AND(C204="", D204="",E204="",F204="",G204="",H204="",I204="",J204="",K204="",L204="",M204="",N204="",O204="",P204="",Q204="",R204="")</f>
        <v>1</v>
      </c>
      <c r="AD204" s="200">
        <f t="shared" ref="AD204:AD267" si="139">IF(AC204=TRUE, 1, 0)</f>
        <v>1</v>
      </c>
      <c r="AE204" s="180">
        <f t="shared" si="107"/>
        <v>1</v>
      </c>
      <c r="AF204" s="180">
        <f t="shared" si="108"/>
        <v>0</v>
      </c>
      <c r="AG204" s="180">
        <f t="shared" si="109"/>
        <v>0</v>
      </c>
      <c r="AH204" s="180">
        <f t="shared" si="110"/>
        <v>0</v>
      </c>
      <c r="AI204" s="214" t="str">
        <f t="shared" si="111"/>
        <v/>
      </c>
      <c r="AK204" s="36">
        <f t="shared" si="112"/>
        <v>0</v>
      </c>
      <c r="AL204" s="21">
        <f t="shared" si="113"/>
        <v>0</v>
      </c>
      <c r="AM204" s="21">
        <f t="shared" si="114"/>
        <v>0</v>
      </c>
      <c r="AN204" s="21">
        <f t="shared" si="115"/>
        <v>0</v>
      </c>
      <c r="AO204" s="21">
        <f t="shared" si="116"/>
        <v>0</v>
      </c>
      <c r="AP204" s="21">
        <f t="shared" si="117"/>
        <v>0</v>
      </c>
      <c r="AQ204" s="21">
        <f t="shared" si="118"/>
        <v>0</v>
      </c>
      <c r="AR204" s="21">
        <f t="shared" si="119"/>
        <v>0</v>
      </c>
      <c r="AS204" s="21">
        <f t="shared" si="120"/>
        <v>0</v>
      </c>
      <c r="AT204" s="21">
        <f t="shared" si="121"/>
        <v>0</v>
      </c>
      <c r="AU204" s="21">
        <f t="shared" si="122"/>
        <v>0</v>
      </c>
      <c r="AV204" s="21">
        <f t="shared" si="123"/>
        <v>0</v>
      </c>
      <c r="AW204" s="21">
        <f t="shared" si="124"/>
        <v>0</v>
      </c>
      <c r="AX204" s="21">
        <f t="shared" si="125"/>
        <v>0</v>
      </c>
      <c r="AY204" s="21">
        <f t="shared" si="126"/>
        <v>0</v>
      </c>
      <c r="AZ204" s="21">
        <f t="shared" si="127"/>
        <v>0</v>
      </c>
      <c r="BA204" s="21">
        <f t="shared" si="128"/>
        <v>0</v>
      </c>
      <c r="BB204" s="21">
        <f t="shared" si="129"/>
        <v>0</v>
      </c>
      <c r="BC204" s="21">
        <f t="shared" si="130"/>
        <v>0</v>
      </c>
      <c r="BD204" s="21">
        <f t="shared" si="131"/>
        <v>0</v>
      </c>
      <c r="BE204" s="21">
        <f t="shared" si="132"/>
        <v>0</v>
      </c>
      <c r="BF204" s="21">
        <f t="shared" si="133"/>
        <v>0</v>
      </c>
      <c r="BG204" s="21">
        <f t="shared" si="134"/>
        <v>0</v>
      </c>
      <c r="BH204" s="21">
        <f t="shared" si="135"/>
        <v>0</v>
      </c>
    </row>
    <row r="205" spans="1:60" ht="63.95" customHeight="1">
      <c r="A205" s="245"/>
      <c r="B205" s="97"/>
      <c r="C205" s="98"/>
      <c r="D205" s="99"/>
      <c r="E205" s="100"/>
      <c r="F205" s="100"/>
      <c r="G205" s="100"/>
      <c r="H205" s="101"/>
      <c r="I205" s="102"/>
      <c r="J205" s="103"/>
      <c r="K205" s="103"/>
      <c r="L205" s="103"/>
      <c r="M205" s="103"/>
      <c r="N205" s="99"/>
      <c r="O205" s="99"/>
      <c r="P205" s="100"/>
      <c r="Q205" s="100"/>
      <c r="R205" s="104"/>
      <c r="S205" s="31" t="str">
        <f t="shared" si="136"/>
        <v/>
      </c>
      <c r="T205" s="105"/>
      <c r="U205" s="101"/>
      <c r="V205" s="107"/>
      <c r="W205" s="169"/>
      <c r="X205" s="170"/>
      <c r="Y205" s="68"/>
      <c r="Z205" s="190">
        <f t="shared" si="105"/>
        <v>1.0165720071704217E-3</v>
      </c>
      <c r="AA205" s="208" t="b">
        <f t="shared" si="106"/>
        <v>0</v>
      </c>
      <c r="AB205" s="20">
        <f t="shared" si="137"/>
        <v>0</v>
      </c>
      <c r="AC205" s="67" t="b">
        <f t="shared" si="138"/>
        <v>1</v>
      </c>
      <c r="AD205" s="200">
        <f t="shared" si="139"/>
        <v>1</v>
      </c>
      <c r="AE205" s="180">
        <f t="shared" si="107"/>
        <v>1</v>
      </c>
      <c r="AF205" s="180">
        <f t="shared" si="108"/>
        <v>0</v>
      </c>
      <c r="AG205" s="180">
        <f t="shared" si="109"/>
        <v>0</v>
      </c>
      <c r="AH205" s="180">
        <f t="shared" si="110"/>
        <v>0</v>
      </c>
      <c r="AI205" s="214" t="str">
        <f t="shared" si="111"/>
        <v/>
      </c>
      <c r="AK205" s="36">
        <f t="shared" si="112"/>
        <v>0</v>
      </c>
      <c r="AL205" s="21">
        <f t="shared" si="113"/>
        <v>0</v>
      </c>
      <c r="AM205" s="21">
        <f t="shared" si="114"/>
        <v>0</v>
      </c>
      <c r="AN205" s="21">
        <f t="shared" si="115"/>
        <v>0</v>
      </c>
      <c r="AO205" s="21">
        <f t="shared" si="116"/>
        <v>0</v>
      </c>
      <c r="AP205" s="21">
        <f t="shared" si="117"/>
        <v>0</v>
      </c>
      <c r="AQ205" s="21">
        <f t="shared" si="118"/>
        <v>0</v>
      </c>
      <c r="AR205" s="21">
        <f t="shared" si="119"/>
        <v>0</v>
      </c>
      <c r="AS205" s="21">
        <f t="shared" si="120"/>
        <v>0</v>
      </c>
      <c r="AT205" s="21">
        <f t="shared" si="121"/>
        <v>0</v>
      </c>
      <c r="AU205" s="21">
        <f t="shared" si="122"/>
        <v>0</v>
      </c>
      <c r="AV205" s="21">
        <f t="shared" si="123"/>
        <v>0</v>
      </c>
      <c r="AW205" s="21">
        <f t="shared" si="124"/>
        <v>0</v>
      </c>
      <c r="AX205" s="21">
        <f t="shared" si="125"/>
        <v>0</v>
      </c>
      <c r="AY205" s="21">
        <f t="shared" si="126"/>
        <v>0</v>
      </c>
      <c r="AZ205" s="21">
        <f t="shared" si="127"/>
        <v>0</v>
      </c>
      <c r="BA205" s="21">
        <f t="shared" si="128"/>
        <v>0</v>
      </c>
      <c r="BB205" s="21">
        <f t="shared" si="129"/>
        <v>0</v>
      </c>
      <c r="BC205" s="21">
        <f t="shared" si="130"/>
        <v>0</v>
      </c>
      <c r="BD205" s="21">
        <f t="shared" si="131"/>
        <v>0</v>
      </c>
      <c r="BE205" s="21">
        <f t="shared" si="132"/>
        <v>0</v>
      </c>
      <c r="BF205" s="21">
        <f t="shared" si="133"/>
        <v>0</v>
      </c>
      <c r="BG205" s="21">
        <f t="shared" si="134"/>
        <v>0</v>
      </c>
      <c r="BH205" s="21">
        <f t="shared" si="135"/>
        <v>0</v>
      </c>
    </row>
    <row r="206" spans="1:60" ht="63.95" customHeight="1">
      <c r="A206" s="245"/>
      <c r="B206" s="97"/>
      <c r="C206" s="98"/>
      <c r="D206" s="99"/>
      <c r="E206" s="100"/>
      <c r="F206" s="100"/>
      <c r="G206" s="100"/>
      <c r="H206" s="101"/>
      <c r="I206" s="102"/>
      <c r="J206" s="103"/>
      <c r="K206" s="103"/>
      <c r="L206" s="103"/>
      <c r="M206" s="103"/>
      <c r="N206" s="99"/>
      <c r="O206" s="99"/>
      <c r="P206" s="100"/>
      <c r="Q206" s="100"/>
      <c r="R206" s="104"/>
      <c r="S206" s="31" t="str">
        <f t="shared" si="136"/>
        <v/>
      </c>
      <c r="T206" s="105"/>
      <c r="U206" s="101"/>
      <c r="V206" s="107"/>
      <c r="W206" s="169"/>
      <c r="X206" s="170"/>
      <c r="Y206" s="68"/>
      <c r="Z206" s="190">
        <f t="shared" si="105"/>
        <v>1.0165720071704217E-3</v>
      </c>
      <c r="AA206" s="208" t="b">
        <f t="shared" si="106"/>
        <v>0</v>
      </c>
      <c r="AB206" s="20">
        <f t="shared" si="137"/>
        <v>0</v>
      </c>
      <c r="AC206" s="67" t="b">
        <f t="shared" si="138"/>
        <v>1</v>
      </c>
      <c r="AD206" s="200">
        <f t="shared" si="139"/>
        <v>1</v>
      </c>
      <c r="AE206" s="180">
        <f t="shared" si="107"/>
        <v>1</v>
      </c>
      <c r="AF206" s="180">
        <f t="shared" si="108"/>
        <v>0</v>
      </c>
      <c r="AG206" s="180">
        <f t="shared" si="109"/>
        <v>0</v>
      </c>
      <c r="AH206" s="180">
        <f t="shared" si="110"/>
        <v>0</v>
      </c>
      <c r="AI206" s="214" t="str">
        <f t="shared" si="111"/>
        <v/>
      </c>
      <c r="AK206" s="36">
        <f t="shared" si="112"/>
        <v>0</v>
      </c>
      <c r="AL206" s="21">
        <f t="shared" si="113"/>
        <v>0</v>
      </c>
      <c r="AM206" s="21">
        <f t="shared" si="114"/>
        <v>0</v>
      </c>
      <c r="AN206" s="21">
        <f t="shared" si="115"/>
        <v>0</v>
      </c>
      <c r="AO206" s="21">
        <f t="shared" si="116"/>
        <v>0</v>
      </c>
      <c r="AP206" s="21">
        <f t="shared" si="117"/>
        <v>0</v>
      </c>
      <c r="AQ206" s="21">
        <f t="shared" si="118"/>
        <v>0</v>
      </c>
      <c r="AR206" s="21">
        <f t="shared" si="119"/>
        <v>0</v>
      </c>
      <c r="AS206" s="21">
        <f t="shared" si="120"/>
        <v>0</v>
      </c>
      <c r="AT206" s="21">
        <f t="shared" si="121"/>
        <v>0</v>
      </c>
      <c r="AU206" s="21">
        <f t="shared" si="122"/>
        <v>0</v>
      </c>
      <c r="AV206" s="21">
        <f t="shared" si="123"/>
        <v>0</v>
      </c>
      <c r="AW206" s="21">
        <f t="shared" si="124"/>
        <v>0</v>
      </c>
      <c r="AX206" s="21">
        <f t="shared" si="125"/>
        <v>0</v>
      </c>
      <c r="AY206" s="21">
        <f t="shared" si="126"/>
        <v>0</v>
      </c>
      <c r="AZ206" s="21">
        <f t="shared" si="127"/>
        <v>0</v>
      </c>
      <c r="BA206" s="21">
        <f t="shared" si="128"/>
        <v>0</v>
      </c>
      <c r="BB206" s="21">
        <f t="shared" si="129"/>
        <v>0</v>
      </c>
      <c r="BC206" s="21">
        <f t="shared" si="130"/>
        <v>0</v>
      </c>
      <c r="BD206" s="21">
        <f t="shared" si="131"/>
        <v>0</v>
      </c>
      <c r="BE206" s="21">
        <f t="shared" si="132"/>
        <v>0</v>
      </c>
      <c r="BF206" s="21">
        <f t="shared" si="133"/>
        <v>0</v>
      </c>
      <c r="BG206" s="21">
        <f t="shared" si="134"/>
        <v>0</v>
      </c>
      <c r="BH206" s="21">
        <f t="shared" si="135"/>
        <v>0</v>
      </c>
    </row>
    <row r="207" spans="1:60" ht="63.95" customHeight="1">
      <c r="A207" s="245"/>
      <c r="B207" s="97"/>
      <c r="C207" s="98"/>
      <c r="D207" s="99"/>
      <c r="E207" s="100"/>
      <c r="F207" s="100"/>
      <c r="G207" s="100"/>
      <c r="H207" s="101"/>
      <c r="I207" s="102"/>
      <c r="J207" s="103"/>
      <c r="K207" s="103"/>
      <c r="L207" s="103"/>
      <c r="M207" s="103"/>
      <c r="N207" s="99"/>
      <c r="O207" s="99"/>
      <c r="P207" s="100"/>
      <c r="Q207" s="100"/>
      <c r="R207" s="104"/>
      <c r="S207" s="31" t="str">
        <f t="shared" si="136"/>
        <v/>
      </c>
      <c r="T207" s="105"/>
      <c r="U207" s="101"/>
      <c r="V207" s="107"/>
      <c r="W207" s="169"/>
      <c r="X207" s="170"/>
      <c r="Y207" s="68"/>
      <c r="Z207" s="190">
        <f t="shared" si="105"/>
        <v>1.0165720071704217E-3</v>
      </c>
      <c r="AA207" s="208" t="b">
        <f t="shared" si="106"/>
        <v>0</v>
      </c>
      <c r="AB207" s="20">
        <f t="shared" si="137"/>
        <v>0</v>
      </c>
      <c r="AC207" s="67" t="b">
        <f t="shared" si="138"/>
        <v>1</v>
      </c>
      <c r="AD207" s="200">
        <f t="shared" si="139"/>
        <v>1</v>
      </c>
      <c r="AE207" s="180">
        <f t="shared" si="107"/>
        <v>1</v>
      </c>
      <c r="AF207" s="180">
        <f t="shared" si="108"/>
        <v>0</v>
      </c>
      <c r="AG207" s="180">
        <f t="shared" si="109"/>
        <v>0</v>
      </c>
      <c r="AH207" s="180">
        <f t="shared" si="110"/>
        <v>0</v>
      </c>
      <c r="AI207" s="214" t="str">
        <f t="shared" si="111"/>
        <v/>
      </c>
      <c r="AK207" s="36">
        <f t="shared" si="112"/>
        <v>0</v>
      </c>
      <c r="AL207" s="21">
        <f t="shared" si="113"/>
        <v>0</v>
      </c>
      <c r="AM207" s="21">
        <f t="shared" si="114"/>
        <v>0</v>
      </c>
      <c r="AN207" s="21">
        <f t="shared" si="115"/>
        <v>0</v>
      </c>
      <c r="AO207" s="21">
        <f t="shared" si="116"/>
        <v>0</v>
      </c>
      <c r="AP207" s="21">
        <f t="shared" si="117"/>
        <v>0</v>
      </c>
      <c r="AQ207" s="21">
        <f t="shared" si="118"/>
        <v>0</v>
      </c>
      <c r="AR207" s="21">
        <f t="shared" si="119"/>
        <v>0</v>
      </c>
      <c r="AS207" s="21">
        <f t="shared" si="120"/>
        <v>0</v>
      </c>
      <c r="AT207" s="21">
        <f t="shared" si="121"/>
        <v>0</v>
      </c>
      <c r="AU207" s="21">
        <f t="shared" si="122"/>
        <v>0</v>
      </c>
      <c r="AV207" s="21">
        <f t="shared" si="123"/>
        <v>0</v>
      </c>
      <c r="AW207" s="21">
        <f t="shared" si="124"/>
        <v>0</v>
      </c>
      <c r="AX207" s="21">
        <f t="shared" si="125"/>
        <v>0</v>
      </c>
      <c r="AY207" s="21">
        <f t="shared" si="126"/>
        <v>0</v>
      </c>
      <c r="AZ207" s="21">
        <f t="shared" si="127"/>
        <v>0</v>
      </c>
      <c r="BA207" s="21">
        <f t="shared" si="128"/>
        <v>0</v>
      </c>
      <c r="BB207" s="21">
        <f t="shared" si="129"/>
        <v>0</v>
      </c>
      <c r="BC207" s="21">
        <f t="shared" si="130"/>
        <v>0</v>
      </c>
      <c r="BD207" s="21">
        <f t="shared" si="131"/>
        <v>0</v>
      </c>
      <c r="BE207" s="21">
        <f t="shared" si="132"/>
        <v>0</v>
      </c>
      <c r="BF207" s="21">
        <f t="shared" si="133"/>
        <v>0</v>
      </c>
      <c r="BG207" s="21">
        <f t="shared" si="134"/>
        <v>0</v>
      </c>
      <c r="BH207" s="21">
        <f t="shared" si="135"/>
        <v>0</v>
      </c>
    </row>
    <row r="208" spans="1:60" ht="63.95" customHeight="1">
      <c r="A208" s="245"/>
      <c r="B208" s="97"/>
      <c r="C208" s="98"/>
      <c r="D208" s="99"/>
      <c r="E208" s="100"/>
      <c r="F208" s="100"/>
      <c r="G208" s="100"/>
      <c r="H208" s="101"/>
      <c r="I208" s="102"/>
      <c r="J208" s="103"/>
      <c r="K208" s="103"/>
      <c r="L208" s="103"/>
      <c r="M208" s="103"/>
      <c r="N208" s="99"/>
      <c r="O208" s="99"/>
      <c r="P208" s="100"/>
      <c r="Q208" s="100"/>
      <c r="R208" s="104"/>
      <c r="S208" s="31" t="str">
        <f t="shared" si="136"/>
        <v/>
      </c>
      <c r="T208" s="105"/>
      <c r="U208" s="101"/>
      <c r="V208" s="107"/>
      <c r="W208" s="169"/>
      <c r="X208" s="170"/>
      <c r="Y208" s="68"/>
      <c r="Z208" s="190">
        <f t="shared" si="105"/>
        <v>1.0165720071704217E-3</v>
      </c>
      <c r="AA208" s="208" t="b">
        <f t="shared" si="106"/>
        <v>0</v>
      </c>
      <c r="AB208" s="20">
        <f t="shared" si="137"/>
        <v>0</v>
      </c>
      <c r="AC208" s="67" t="b">
        <f t="shared" si="138"/>
        <v>1</v>
      </c>
      <c r="AD208" s="200">
        <f t="shared" si="139"/>
        <v>1</v>
      </c>
      <c r="AE208" s="180">
        <f t="shared" si="107"/>
        <v>1</v>
      </c>
      <c r="AF208" s="180">
        <f t="shared" si="108"/>
        <v>0</v>
      </c>
      <c r="AG208" s="180">
        <f t="shared" si="109"/>
        <v>0</v>
      </c>
      <c r="AH208" s="180">
        <f t="shared" si="110"/>
        <v>0</v>
      </c>
      <c r="AI208" s="214" t="str">
        <f t="shared" si="111"/>
        <v/>
      </c>
      <c r="AK208" s="36">
        <f t="shared" si="112"/>
        <v>0</v>
      </c>
      <c r="AL208" s="21">
        <f t="shared" si="113"/>
        <v>0</v>
      </c>
      <c r="AM208" s="21">
        <f t="shared" si="114"/>
        <v>0</v>
      </c>
      <c r="AN208" s="21">
        <f t="shared" si="115"/>
        <v>0</v>
      </c>
      <c r="AO208" s="21">
        <f t="shared" si="116"/>
        <v>0</v>
      </c>
      <c r="AP208" s="21">
        <f t="shared" si="117"/>
        <v>0</v>
      </c>
      <c r="AQ208" s="21">
        <f t="shared" si="118"/>
        <v>0</v>
      </c>
      <c r="AR208" s="21">
        <f t="shared" si="119"/>
        <v>0</v>
      </c>
      <c r="AS208" s="21">
        <f t="shared" si="120"/>
        <v>0</v>
      </c>
      <c r="AT208" s="21">
        <f t="shared" si="121"/>
        <v>0</v>
      </c>
      <c r="AU208" s="21">
        <f t="shared" si="122"/>
        <v>0</v>
      </c>
      <c r="AV208" s="21">
        <f t="shared" si="123"/>
        <v>0</v>
      </c>
      <c r="AW208" s="21">
        <f t="shared" si="124"/>
        <v>0</v>
      </c>
      <c r="AX208" s="21">
        <f t="shared" si="125"/>
        <v>0</v>
      </c>
      <c r="AY208" s="21">
        <f t="shared" si="126"/>
        <v>0</v>
      </c>
      <c r="AZ208" s="21">
        <f t="shared" si="127"/>
        <v>0</v>
      </c>
      <c r="BA208" s="21">
        <f t="shared" si="128"/>
        <v>0</v>
      </c>
      <c r="BB208" s="21">
        <f t="shared" si="129"/>
        <v>0</v>
      </c>
      <c r="BC208" s="21">
        <f t="shared" si="130"/>
        <v>0</v>
      </c>
      <c r="BD208" s="21">
        <f t="shared" si="131"/>
        <v>0</v>
      </c>
      <c r="BE208" s="21">
        <f t="shared" si="132"/>
        <v>0</v>
      </c>
      <c r="BF208" s="21">
        <f t="shared" si="133"/>
        <v>0</v>
      </c>
      <c r="BG208" s="21">
        <f t="shared" si="134"/>
        <v>0</v>
      </c>
      <c r="BH208" s="21">
        <f t="shared" si="135"/>
        <v>0</v>
      </c>
    </row>
    <row r="209" spans="1:60" ht="63.95" customHeight="1">
      <c r="A209" s="245"/>
      <c r="B209" s="97"/>
      <c r="C209" s="98"/>
      <c r="D209" s="99"/>
      <c r="E209" s="100"/>
      <c r="F209" s="100"/>
      <c r="G209" s="100"/>
      <c r="H209" s="101"/>
      <c r="I209" s="102"/>
      <c r="J209" s="103"/>
      <c r="K209" s="103"/>
      <c r="L209" s="103"/>
      <c r="M209" s="103"/>
      <c r="N209" s="99"/>
      <c r="O209" s="99"/>
      <c r="P209" s="100"/>
      <c r="Q209" s="100"/>
      <c r="R209" s="104"/>
      <c r="S209" s="31" t="str">
        <f t="shared" si="136"/>
        <v/>
      </c>
      <c r="T209" s="105"/>
      <c r="U209" s="101"/>
      <c r="V209" s="107"/>
      <c r="W209" s="169"/>
      <c r="X209" s="170"/>
      <c r="Y209" s="68"/>
      <c r="Z209" s="190">
        <f t="shared" si="105"/>
        <v>1.0165720071704217E-3</v>
      </c>
      <c r="AA209" s="208" t="b">
        <f t="shared" si="106"/>
        <v>0</v>
      </c>
      <c r="AB209" s="20">
        <f t="shared" si="137"/>
        <v>0</v>
      </c>
      <c r="AC209" s="67" t="b">
        <f t="shared" si="138"/>
        <v>1</v>
      </c>
      <c r="AD209" s="200">
        <f t="shared" si="139"/>
        <v>1</v>
      </c>
      <c r="AE209" s="180">
        <f t="shared" si="107"/>
        <v>1</v>
      </c>
      <c r="AF209" s="180">
        <f t="shared" si="108"/>
        <v>0</v>
      </c>
      <c r="AG209" s="180">
        <f t="shared" si="109"/>
        <v>0</v>
      </c>
      <c r="AH209" s="180">
        <f t="shared" si="110"/>
        <v>0</v>
      </c>
      <c r="AI209" s="214" t="str">
        <f t="shared" si="111"/>
        <v/>
      </c>
      <c r="AK209" s="36">
        <f t="shared" si="112"/>
        <v>0</v>
      </c>
      <c r="AL209" s="21">
        <f t="shared" si="113"/>
        <v>0</v>
      </c>
      <c r="AM209" s="21">
        <f t="shared" si="114"/>
        <v>0</v>
      </c>
      <c r="AN209" s="21">
        <f t="shared" si="115"/>
        <v>0</v>
      </c>
      <c r="AO209" s="21">
        <f t="shared" si="116"/>
        <v>0</v>
      </c>
      <c r="AP209" s="21">
        <f t="shared" si="117"/>
        <v>0</v>
      </c>
      <c r="AQ209" s="21">
        <f t="shared" si="118"/>
        <v>0</v>
      </c>
      <c r="AR209" s="21">
        <f t="shared" si="119"/>
        <v>0</v>
      </c>
      <c r="AS209" s="21">
        <f t="shared" si="120"/>
        <v>0</v>
      </c>
      <c r="AT209" s="21">
        <f t="shared" si="121"/>
        <v>0</v>
      </c>
      <c r="AU209" s="21">
        <f t="shared" si="122"/>
        <v>0</v>
      </c>
      <c r="AV209" s="21">
        <f t="shared" si="123"/>
        <v>0</v>
      </c>
      <c r="AW209" s="21">
        <f t="shared" si="124"/>
        <v>0</v>
      </c>
      <c r="AX209" s="21">
        <f t="shared" si="125"/>
        <v>0</v>
      </c>
      <c r="AY209" s="21">
        <f t="shared" si="126"/>
        <v>0</v>
      </c>
      <c r="AZ209" s="21">
        <f t="shared" si="127"/>
        <v>0</v>
      </c>
      <c r="BA209" s="21">
        <f t="shared" si="128"/>
        <v>0</v>
      </c>
      <c r="BB209" s="21">
        <f t="shared" si="129"/>
        <v>0</v>
      </c>
      <c r="BC209" s="21">
        <f t="shared" si="130"/>
        <v>0</v>
      </c>
      <c r="BD209" s="21">
        <f t="shared" si="131"/>
        <v>0</v>
      </c>
      <c r="BE209" s="21">
        <f t="shared" si="132"/>
        <v>0</v>
      </c>
      <c r="BF209" s="21">
        <f t="shared" si="133"/>
        <v>0</v>
      </c>
      <c r="BG209" s="21">
        <f t="shared" si="134"/>
        <v>0</v>
      </c>
      <c r="BH209" s="21">
        <f t="shared" si="135"/>
        <v>0</v>
      </c>
    </row>
    <row r="210" spans="1:60" ht="63.95" customHeight="1">
      <c r="A210" s="245"/>
      <c r="B210" s="97"/>
      <c r="C210" s="98"/>
      <c r="D210" s="99"/>
      <c r="E210" s="100"/>
      <c r="F210" s="100"/>
      <c r="G210" s="100"/>
      <c r="H210" s="101"/>
      <c r="I210" s="102"/>
      <c r="J210" s="103"/>
      <c r="K210" s="103"/>
      <c r="L210" s="103"/>
      <c r="M210" s="103"/>
      <c r="N210" s="99"/>
      <c r="O210" s="99"/>
      <c r="P210" s="100"/>
      <c r="Q210" s="100"/>
      <c r="R210" s="104"/>
      <c r="S210" s="31" t="str">
        <f t="shared" si="136"/>
        <v/>
      </c>
      <c r="T210" s="105"/>
      <c r="U210" s="101"/>
      <c r="V210" s="107"/>
      <c r="W210" s="169"/>
      <c r="X210" s="170"/>
      <c r="Y210" s="68"/>
      <c r="Z210" s="190">
        <f t="shared" si="105"/>
        <v>1.0165720071704217E-3</v>
      </c>
      <c r="AA210" s="208" t="b">
        <f t="shared" si="106"/>
        <v>0</v>
      </c>
      <c r="AB210" s="20">
        <f t="shared" si="137"/>
        <v>0</v>
      </c>
      <c r="AC210" s="67" t="b">
        <f t="shared" si="138"/>
        <v>1</v>
      </c>
      <c r="AD210" s="200">
        <f t="shared" si="139"/>
        <v>1</v>
      </c>
      <c r="AE210" s="180">
        <f t="shared" si="107"/>
        <v>1</v>
      </c>
      <c r="AF210" s="180">
        <f t="shared" si="108"/>
        <v>0</v>
      </c>
      <c r="AG210" s="180">
        <f t="shared" si="109"/>
        <v>0</v>
      </c>
      <c r="AH210" s="180">
        <f t="shared" si="110"/>
        <v>0</v>
      </c>
      <c r="AI210" s="214" t="str">
        <f t="shared" si="111"/>
        <v/>
      </c>
      <c r="AK210" s="36">
        <f t="shared" si="112"/>
        <v>0</v>
      </c>
      <c r="AL210" s="21">
        <f t="shared" si="113"/>
        <v>0</v>
      </c>
      <c r="AM210" s="21">
        <f t="shared" si="114"/>
        <v>0</v>
      </c>
      <c r="AN210" s="21">
        <f t="shared" si="115"/>
        <v>0</v>
      </c>
      <c r="AO210" s="21">
        <f t="shared" si="116"/>
        <v>0</v>
      </c>
      <c r="AP210" s="21">
        <f t="shared" si="117"/>
        <v>0</v>
      </c>
      <c r="AQ210" s="21">
        <f t="shared" si="118"/>
        <v>0</v>
      </c>
      <c r="AR210" s="21">
        <f t="shared" si="119"/>
        <v>0</v>
      </c>
      <c r="AS210" s="21">
        <f t="shared" si="120"/>
        <v>0</v>
      </c>
      <c r="AT210" s="21">
        <f t="shared" si="121"/>
        <v>0</v>
      </c>
      <c r="AU210" s="21">
        <f t="shared" si="122"/>
        <v>0</v>
      </c>
      <c r="AV210" s="21">
        <f t="shared" si="123"/>
        <v>0</v>
      </c>
      <c r="AW210" s="21">
        <f t="shared" si="124"/>
        <v>0</v>
      </c>
      <c r="AX210" s="21">
        <f t="shared" si="125"/>
        <v>0</v>
      </c>
      <c r="AY210" s="21">
        <f t="shared" si="126"/>
        <v>0</v>
      </c>
      <c r="AZ210" s="21">
        <f t="shared" si="127"/>
        <v>0</v>
      </c>
      <c r="BA210" s="21">
        <f t="shared" si="128"/>
        <v>0</v>
      </c>
      <c r="BB210" s="21">
        <f t="shared" si="129"/>
        <v>0</v>
      </c>
      <c r="BC210" s="21">
        <f t="shared" si="130"/>
        <v>0</v>
      </c>
      <c r="BD210" s="21">
        <f t="shared" si="131"/>
        <v>0</v>
      </c>
      <c r="BE210" s="21">
        <f t="shared" si="132"/>
        <v>0</v>
      </c>
      <c r="BF210" s="21">
        <f t="shared" si="133"/>
        <v>0</v>
      </c>
      <c r="BG210" s="21">
        <f t="shared" si="134"/>
        <v>0</v>
      </c>
      <c r="BH210" s="21">
        <f t="shared" si="135"/>
        <v>0</v>
      </c>
    </row>
    <row r="211" spans="1:60" ht="63.95" customHeight="1">
      <c r="A211" s="245"/>
      <c r="B211" s="97"/>
      <c r="C211" s="98"/>
      <c r="D211" s="99"/>
      <c r="E211" s="100"/>
      <c r="F211" s="100"/>
      <c r="G211" s="100"/>
      <c r="H211" s="101"/>
      <c r="I211" s="102"/>
      <c r="J211" s="103"/>
      <c r="K211" s="103"/>
      <c r="L211" s="103"/>
      <c r="M211" s="103"/>
      <c r="N211" s="99"/>
      <c r="O211" s="99"/>
      <c r="P211" s="100"/>
      <c r="Q211" s="100"/>
      <c r="R211" s="104"/>
      <c r="S211" s="31" t="str">
        <f t="shared" si="136"/>
        <v/>
      </c>
      <c r="T211" s="105"/>
      <c r="U211" s="101"/>
      <c r="V211" s="107"/>
      <c r="W211" s="169"/>
      <c r="X211" s="170"/>
      <c r="Y211" s="68"/>
      <c r="Z211" s="190">
        <f t="shared" si="105"/>
        <v>1.0165720071704217E-3</v>
      </c>
      <c r="AA211" s="208" t="b">
        <f t="shared" si="106"/>
        <v>0</v>
      </c>
      <c r="AB211" s="20">
        <f t="shared" si="137"/>
        <v>0</v>
      </c>
      <c r="AC211" s="67" t="b">
        <f t="shared" si="138"/>
        <v>1</v>
      </c>
      <c r="AD211" s="200">
        <f t="shared" si="139"/>
        <v>1</v>
      </c>
      <c r="AE211" s="180">
        <f t="shared" si="107"/>
        <v>1</v>
      </c>
      <c r="AF211" s="180">
        <f t="shared" si="108"/>
        <v>0</v>
      </c>
      <c r="AG211" s="180">
        <f t="shared" si="109"/>
        <v>0</v>
      </c>
      <c r="AH211" s="180">
        <f t="shared" si="110"/>
        <v>0</v>
      </c>
      <c r="AI211" s="214" t="str">
        <f t="shared" si="111"/>
        <v/>
      </c>
      <c r="AK211" s="36">
        <f t="shared" si="112"/>
        <v>0</v>
      </c>
      <c r="AL211" s="21">
        <f t="shared" si="113"/>
        <v>0</v>
      </c>
      <c r="AM211" s="21">
        <f t="shared" si="114"/>
        <v>0</v>
      </c>
      <c r="AN211" s="21">
        <f t="shared" si="115"/>
        <v>0</v>
      </c>
      <c r="AO211" s="21">
        <f t="shared" si="116"/>
        <v>0</v>
      </c>
      <c r="AP211" s="21">
        <f t="shared" si="117"/>
        <v>0</v>
      </c>
      <c r="AQ211" s="21">
        <f t="shared" si="118"/>
        <v>0</v>
      </c>
      <c r="AR211" s="21">
        <f t="shared" si="119"/>
        <v>0</v>
      </c>
      <c r="AS211" s="21">
        <f t="shared" si="120"/>
        <v>0</v>
      </c>
      <c r="AT211" s="21">
        <f t="shared" si="121"/>
        <v>0</v>
      </c>
      <c r="AU211" s="21">
        <f t="shared" si="122"/>
        <v>0</v>
      </c>
      <c r="AV211" s="21">
        <f t="shared" si="123"/>
        <v>0</v>
      </c>
      <c r="AW211" s="21">
        <f t="shared" si="124"/>
        <v>0</v>
      </c>
      <c r="AX211" s="21">
        <f t="shared" si="125"/>
        <v>0</v>
      </c>
      <c r="AY211" s="21">
        <f t="shared" si="126"/>
        <v>0</v>
      </c>
      <c r="AZ211" s="21">
        <f t="shared" si="127"/>
        <v>0</v>
      </c>
      <c r="BA211" s="21">
        <f t="shared" si="128"/>
        <v>0</v>
      </c>
      <c r="BB211" s="21">
        <f t="shared" si="129"/>
        <v>0</v>
      </c>
      <c r="BC211" s="21">
        <f t="shared" si="130"/>
        <v>0</v>
      </c>
      <c r="BD211" s="21">
        <f t="shared" si="131"/>
        <v>0</v>
      </c>
      <c r="BE211" s="21">
        <f t="shared" si="132"/>
        <v>0</v>
      </c>
      <c r="BF211" s="21">
        <f t="shared" si="133"/>
        <v>0</v>
      </c>
      <c r="BG211" s="21">
        <f t="shared" si="134"/>
        <v>0</v>
      </c>
      <c r="BH211" s="21">
        <f t="shared" si="135"/>
        <v>0</v>
      </c>
    </row>
    <row r="212" spans="1:60" ht="63.95" customHeight="1">
      <c r="A212" s="245"/>
      <c r="B212" s="97"/>
      <c r="C212" s="98"/>
      <c r="D212" s="99"/>
      <c r="E212" s="100"/>
      <c r="F212" s="100"/>
      <c r="G212" s="100"/>
      <c r="H212" s="101"/>
      <c r="I212" s="102"/>
      <c r="J212" s="103"/>
      <c r="K212" s="103"/>
      <c r="L212" s="103"/>
      <c r="M212" s="103"/>
      <c r="N212" s="99"/>
      <c r="O212" s="99"/>
      <c r="P212" s="100"/>
      <c r="Q212" s="100"/>
      <c r="R212" s="104"/>
      <c r="S212" s="31" t="str">
        <f t="shared" si="136"/>
        <v/>
      </c>
      <c r="T212" s="105"/>
      <c r="U212" s="101"/>
      <c r="V212" s="107"/>
      <c r="W212" s="169"/>
      <c r="X212" s="170"/>
      <c r="Y212" s="68"/>
      <c r="Z212" s="190">
        <f t="shared" si="105"/>
        <v>1.0165720071704217E-3</v>
      </c>
      <c r="AA212" s="208" t="b">
        <f t="shared" si="106"/>
        <v>0</v>
      </c>
      <c r="AB212" s="20">
        <f t="shared" si="137"/>
        <v>0</v>
      </c>
      <c r="AC212" s="67" t="b">
        <f t="shared" si="138"/>
        <v>1</v>
      </c>
      <c r="AD212" s="200">
        <f t="shared" si="139"/>
        <v>1</v>
      </c>
      <c r="AE212" s="180">
        <f t="shared" si="107"/>
        <v>1</v>
      </c>
      <c r="AF212" s="180">
        <f t="shared" si="108"/>
        <v>0</v>
      </c>
      <c r="AG212" s="180">
        <f t="shared" si="109"/>
        <v>0</v>
      </c>
      <c r="AH212" s="180">
        <f t="shared" si="110"/>
        <v>0</v>
      </c>
      <c r="AI212" s="214" t="str">
        <f t="shared" si="111"/>
        <v/>
      </c>
      <c r="AK212" s="36">
        <f t="shared" si="112"/>
        <v>0</v>
      </c>
      <c r="AL212" s="21">
        <f t="shared" si="113"/>
        <v>0</v>
      </c>
      <c r="AM212" s="21">
        <f t="shared" si="114"/>
        <v>0</v>
      </c>
      <c r="AN212" s="21">
        <f t="shared" si="115"/>
        <v>0</v>
      </c>
      <c r="AO212" s="21">
        <f t="shared" si="116"/>
        <v>0</v>
      </c>
      <c r="AP212" s="21">
        <f t="shared" si="117"/>
        <v>0</v>
      </c>
      <c r="AQ212" s="21">
        <f t="shared" si="118"/>
        <v>0</v>
      </c>
      <c r="AR212" s="21">
        <f t="shared" si="119"/>
        <v>0</v>
      </c>
      <c r="AS212" s="21">
        <f t="shared" si="120"/>
        <v>0</v>
      </c>
      <c r="AT212" s="21">
        <f t="shared" si="121"/>
        <v>0</v>
      </c>
      <c r="AU212" s="21">
        <f t="shared" si="122"/>
        <v>0</v>
      </c>
      <c r="AV212" s="21">
        <f t="shared" si="123"/>
        <v>0</v>
      </c>
      <c r="AW212" s="21">
        <f t="shared" si="124"/>
        <v>0</v>
      </c>
      <c r="AX212" s="21">
        <f t="shared" si="125"/>
        <v>0</v>
      </c>
      <c r="AY212" s="21">
        <f t="shared" si="126"/>
        <v>0</v>
      </c>
      <c r="AZ212" s="21">
        <f t="shared" si="127"/>
        <v>0</v>
      </c>
      <c r="BA212" s="21">
        <f t="shared" si="128"/>
        <v>0</v>
      </c>
      <c r="BB212" s="21">
        <f t="shared" si="129"/>
        <v>0</v>
      </c>
      <c r="BC212" s="21">
        <f t="shared" si="130"/>
        <v>0</v>
      </c>
      <c r="BD212" s="21">
        <f t="shared" si="131"/>
        <v>0</v>
      </c>
      <c r="BE212" s="21">
        <f t="shared" si="132"/>
        <v>0</v>
      </c>
      <c r="BF212" s="21">
        <f t="shared" si="133"/>
        <v>0</v>
      </c>
      <c r="BG212" s="21">
        <f t="shared" si="134"/>
        <v>0</v>
      </c>
      <c r="BH212" s="21">
        <f t="shared" si="135"/>
        <v>0</v>
      </c>
    </row>
    <row r="213" spans="1:60" ht="63.95" customHeight="1">
      <c r="A213" s="245"/>
      <c r="B213" s="97"/>
      <c r="C213" s="98"/>
      <c r="D213" s="99"/>
      <c r="E213" s="100"/>
      <c r="F213" s="100"/>
      <c r="G213" s="100"/>
      <c r="H213" s="101"/>
      <c r="I213" s="102"/>
      <c r="J213" s="103"/>
      <c r="K213" s="103"/>
      <c r="L213" s="103"/>
      <c r="M213" s="103"/>
      <c r="N213" s="99"/>
      <c r="O213" s="99"/>
      <c r="P213" s="100"/>
      <c r="Q213" s="100"/>
      <c r="R213" s="104"/>
      <c r="S213" s="31" t="str">
        <f t="shared" si="136"/>
        <v/>
      </c>
      <c r="T213" s="105"/>
      <c r="U213" s="101"/>
      <c r="V213" s="107"/>
      <c r="W213" s="169"/>
      <c r="X213" s="170"/>
      <c r="Y213" s="68"/>
      <c r="Z213" s="190">
        <f t="shared" si="105"/>
        <v>1.0165720071704217E-3</v>
      </c>
      <c r="AA213" s="208" t="b">
        <f t="shared" si="106"/>
        <v>0</v>
      </c>
      <c r="AB213" s="20">
        <f t="shared" si="137"/>
        <v>0</v>
      </c>
      <c r="AC213" s="67" t="b">
        <f t="shared" si="138"/>
        <v>1</v>
      </c>
      <c r="AD213" s="200">
        <f t="shared" si="139"/>
        <v>1</v>
      </c>
      <c r="AE213" s="180">
        <f t="shared" si="107"/>
        <v>1</v>
      </c>
      <c r="AF213" s="180">
        <f t="shared" si="108"/>
        <v>0</v>
      </c>
      <c r="AG213" s="180">
        <f t="shared" si="109"/>
        <v>0</v>
      </c>
      <c r="AH213" s="180">
        <f t="shared" si="110"/>
        <v>0</v>
      </c>
      <c r="AI213" s="214" t="str">
        <f t="shared" si="111"/>
        <v/>
      </c>
      <c r="AK213" s="36">
        <f t="shared" si="112"/>
        <v>0</v>
      </c>
      <c r="AL213" s="21">
        <f t="shared" si="113"/>
        <v>0</v>
      </c>
      <c r="AM213" s="21">
        <f t="shared" si="114"/>
        <v>0</v>
      </c>
      <c r="AN213" s="21">
        <f t="shared" si="115"/>
        <v>0</v>
      </c>
      <c r="AO213" s="21">
        <f t="shared" si="116"/>
        <v>0</v>
      </c>
      <c r="AP213" s="21">
        <f t="shared" si="117"/>
        <v>0</v>
      </c>
      <c r="AQ213" s="21">
        <f t="shared" si="118"/>
        <v>0</v>
      </c>
      <c r="AR213" s="21">
        <f t="shared" si="119"/>
        <v>0</v>
      </c>
      <c r="AS213" s="21">
        <f t="shared" si="120"/>
        <v>0</v>
      </c>
      <c r="AT213" s="21">
        <f t="shared" si="121"/>
        <v>0</v>
      </c>
      <c r="AU213" s="21">
        <f t="shared" si="122"/>
        <v>0</v>
      </c>
      <c r="AV213" s="21">
        <f t="shared" si="123"/>
        <v>0</v>
      </c>
      <c r="AW213" s="21">
        <f t="shared" si="124"/>
        <v>0</v>
      </c>
      <c r="AX213" s="21">
        <f t="shared" si="125"/>
        <v>0</v>
      </c>
      <c r="AY213" s="21">
        <f t="shared" si="126"/>
        <v>0</v>
      </c>
      <c r="AZ213" s="21">
        <f t="shared" si="127"/>
        <v>0</v>
      </c>
      <c r="BA213" s="21">
        <f t="shared" si="128"/>
        <v>0</v>
      </c>
      <c r="BB213" s="21">
        <f t="shared" si="129"/>
        <v>0</v>
      </c>
      <c r="BC213" s="21">
        <f t="shared" si="130"/>
        <v>0</v>
      </c>
      <c r="BD213" s="21">
        <f t="shared" si="131"/>
        <v>0</v>
      </c>
      <c r="BE213" s="21">
        <f t="shared" si="132"/>
        <v>0</v>
      </c>
      <c r="BF213" s="21">
        <f t="shared" si="133"/>
        <v>0</v>
      </c>
      <c r="BG213" s="21">
        <f t="shared" si="134"/>
        <v>0</v>
      </c>
      <c r="BH213" s="21">
        <f t="shared" si="135"/>
        <v>0</v>
      </c>
    </row>
    <row r="214" spans="1:60" ht="63.95" customHeight="1">
      <c r="A214" s="245"/>
      <c r="B214" s="97"/>
      <c r="C214" s="98"/>
      <c r="D214" s="99"/>
      <c r="E214" s="100"/>
      <c r="F214" s="100"/>
      <c r="G214" s="100"/>
      <c r="H214" s="101"/>
      <c r="I214" s="102"/>
      <c r="J214" s="103"/>
      <c r="K214" s="103"/>
      <c r="L214" s="103"/>
      <c r="M214" s="103"/>
      <c r="N214" s="99"/>
      <c r="O214" s="99"/>
      <c r="P214" s="100"/>
      <c r="Q214" s="100"/>
      <c r="R214" s="104"/>
      <c r="S214" s="31" t="str">
        <f t="shared" si="136"/>
        <v/>
      </c>
      <c r="T214" s="105"/>
      <c r="U214" s="101"/>
      <c r="V214" s="107"/>
      <c r="W214" s="169"/>
      <c r="X214" s="170"/>
      <c r="Y214" s="68"/>
      <c r="Z214" s="190">
        <f t="shared" si="105"/>
        <v>1.0165720071704217E-3</v>
      </c>
      <c r="AA214" s="208" t="b">
        <f t="shared" si="106"/>
        <v>0</v>
      </c>
      <c r="AB214" s="20">
        <f t="shared" si="137"/>
        <v>0</v>
      </c>
      <c r="AC214" s="67" t="b">
        <f t="shared" si="138"/>
        <v>1</v>
      </c>
      <c r="AD214" s="200">
        <f t="shared" si="139"/>
        <v>1</v>
      </c>
      <c r="AE214" s="180">
        <f t="shared" si="107"/>
        <v>1</v>
      </c>
      <c r="AF214" s="180">
        <f t="shared" si="108"/>
        <v>0</v>
      </c>
      <c r="AG214" s="180">
        <f t="shared" si="109"/>
        <v>0</v>
      </c>
      <c r="AH214" s="180">
        <f t="shared" si="110"/>
        <v>0</v>
      </c>
      <c r="AI214" s="214" t="str">
        <f t="shared" si="111"/>
        <v/>
      </c>
      <c r="AK214" s="36">
        <f t="shared" si="112"/>
        <v>0</v>
      </c>
      <c r="AL214" s="21">
        <f t="shared" si="113"/>
        <v>0</v>
      </c>
      <c r="AM214" s="21">
        <f t="shared" si="114"/>
        <v>0</v>
      </c>
      <c r="AN214" s="21">
        <f t="shared" si="115"/>
        <v>0</v>
      </c>
      <c r="AO214" s="21">
        <f t="shared" si="116"/>
        <v>0</v>
      </c>
      <c r="AP214" s="21">
        <f t="shared" si="117"/>
        <v>0</v>
      </c>
      <c r="AQ214" s="21">
        <f t="shared" si="118"/>
        <v>0</v>
      </c>
      <c r="AR214" s="21">
        <f t="shared" si="119"/>
        <v>0</v>
      </c>
      <c r="AS214" s="21">
        <f t="shared" si="120"/>
        <v>0</v>
      </c>
      <c r="AT214" s="21">
        <f t="shared" si="121"/>
        <v>0</v>
      </c>
      <c r="AU214" s="21">
        <f t="shared" si="122"/>
        <v>0</v>
      </c>
      <c r="AV214" s="21">
        <f t="shared" si="123"/>
        <v>0</v>
      </c>
      <c r="AW214" s="21">
        <f t="shared" si="124"/>
        <v>0</v>
      </c>
      <c r="AX214" s="21">
        <f t="shared" si="125"/>
        <v>0</v>
      </c>
      <c r="AY214" s="21">
        <f t="shared" si="126"/>
        <v>0</v>
      </c>
      <c r="AZ214" s="21">
        <f t="shared" si="127"/>
        <v>0</v>
      </c>
      <c r="BA214" s="21">
        <f t="shared" si="128"/>
        <v>0</v>
      </c>
      <c r="BB214" s="21">
        <f t="shared" si="129"/>
        <v>0</v>
      </c>
      <c r="BC214" s="21">
        <f t="shared" si="130"/>
        <v>0</v>
      </c>
      <c r="BD214" s="21">
        <f t="shared" si="131"/>
        <v>0</v>
      </c>
      <c r="BE214" s="21">
        <f t="shared" si="132"/>
        <v>0</v>
      </c>
      <c r="BF214" s="21">
        <f t="shared" si="133"/>
        <v>0</v>
      </c>
      <c r="BG214" s="21">
        <f t="shared" si="134"/>
        <v>0</v>
      </c>
      <c r="BH214" s="21">
        <f t="shared" si="135"/>
        <v>0</v>
      </c>
    </row>
    <row r="215" spans="1:60" ht="63.95" customHeight="1">
      <c r="A215" s="245"/>
      <c r="B215" s="97"/>
      <c r="C215" s="98"/>
      <c r="D215" s="99"/>
      <c r="E215" s="100"/>
      <c r="F215" s="100"/>
      <c r="G215" s="100"/>
      <c r="H215" s="101"/>
      <c r="I215" s="102"/>
      <c r="J215" s="103"/>
      <c r="K215" s="103"/>
      <c r="L215" s="103"/>
      <c r="M215" s="103"/>
      <c r="N215" s="99"/>
      <c r="O215" s="99"/>
      <c r="P215" s="100"/>
      <c r="Q215" s="100"/>
      <c r="R215" s="104"/>
      <c r="S215" s="31" t="str">
        <f t="shared" si="136"/>
        <v/>
      </c>
      <c r="T215" s="105"/>
      <c r="U215" s="101"/>
      <c r="V215" s="107"/>
      <c r="W215" s="169"/>
      <c r="X215" s="170"/>
      <c r="Y215" s="68"/>
      <c r="Z215" s="190">
        <f t="shared" si="105"/>
        <v>1.0165720071704217E-3</v>
      </c>
      <c r="AA215" s="208" t="b">
        <f t="shared" si="106"/>
        <v>0</v>
      </c>
      <c r="AB215" s="20">
        <f t="shared" si="137"/>
        <v>0</v>
      </c>
      <c r="AC215" s="67" t="b">
        <f t="shared" si="138"/>
        <v>1</v>
      </c>
      <c r="AD215" s="200">
        <f t="shared" si="139"/>
        <v>1</v>
      </c>
      <c r="AE215" s="180">
        <f t="shared" si="107"/>
        <v>1</v>
      </c>
      <c r="AF215" s="180">
        <f t="shared" si="108"/>
        <v>0</v>
      </c>
      <c r="AG215" s="180">
        <f t="shared" si="109"/>
        <v>0</v>
      </c>
      <c r="AH215" s="180">
        <f t="shared" si="110"/>
        <v>0</v>
      </c>
      <c r="AI215" s="214" t="str">
        <f t="shared" si="111"/>
        <v/>
      </c>
      <c r="AK215" s="36">
        <f t="shared" si="112"/>
        <v>0</v>
      </c>
      <c r="AL215" s="21">
        <f t="shared" si="113"/>
        <v>0</v>
      </c>
      <c r="AM215" s="21">
        <f t="shared" si="114"/>
        <v>0</v>
      </c>
      <c r="AN215" s="21">
        <f t="shared" si="115"/>
        <v>0</v>
      </c>
      <c r="AO215" s="21">
        <f t="shared" si="116"/>
        <v>0</v>
      </c>
      <c r="AP215" s="21">
        <f t="shared" si="117"/>
        <v>0</v>
      </c>
      <c r="AQ215" s="21">
        <f t="shared" si="118"/>
        <v>0</v>
      </c>
      <c r="AR215" s="21">
        <f t="shared" si="119"/>
        <v>0</v>
      </c>
      <c r="AS215" s="21">
        <f t="shared" si="120"/>
        <v>0</v>
      </c>
      <c r="AT215" s="21">
        <f t="shared" si="121"/>
        <v>0</v>
      </c>
      <c r="AU215" s="21">
        <f t="shared" si="122"/>
        <v>0</v>
      </c>
      <c r="AV215" s="21">
        <f t="shared" si="123"/>
        <v>0</v>
      </c>
      <c r="AW215" s="21">
        <f t="shared" si="124"/>
        <v>0</v>
      </c>
      <c r="AX215" s="21">
        <f t="shared" si="125"/>
        <v>0</v>
      </c>
      <c r="AY215" s="21">
        <f t="shared" si="126"/>
        <v>0</v>
      </c>
      <c r="AZ215" s="21">
        <f t="shared" si="127"/>
        <v>0</v>
      </c>
      <c r="BA215" s="21">
        <f t="shared" si="128"/>
        <v>0</v>
      </c>
      <c r="BB215" s="21">
        <f t="shared" si="129"/>
        <v>0</v>
      </c>
      <c r="BC215" s="21">
        <f t="shared" si="130"/>
        <v>0</v>
      </c>
      <c r="BD215" s="21">
        <f t="shared" si="131"/>
        <v>0</v>
      </c>
      <c r="BE215" s="21">
        <f t="shared" si="132"/>
        <v>0</v>
      </c>
      <c r="BF215" s="21">
        <f t="shared" si="133"/>
        <v>0</v>
      </c>
      <c r="BG215" s="21">
        <f t="shared" si="134"/>
        <v>0</v>
      </c>
      <c r="BH215" s="21">
        <f t="shared" si="135"/>
        <v>0</v>
      </c>
    </row>
    <row r="216" spans="1:60" ht="63.95" customHeight="1">
      <c r="A216" s="245"/>
      <c r="B216" s="97"/>
      <c r="C216" s="98"/>
      <c r="D216" s="99"/>
      <c r="E216" s="100"/>
      <c r="F216" s="100"/>
      <c r="G216" s="100"/>
      <c r="H216" s="101"/>
      <c r="I216" s="102"/>
      <c r="J216" s="103"/>
      <c r="K216" s="103"/>
      <c r="L216" s="103"/>
      <c r="M216" s="103"/>
      <c r="N216" s="99"/>
      <c r="O216" s="99"/>
      <c r="P216" s="100"/>
      <c r="Q216" s="100"/>
      <c r="R216" s="104"/>
      <c r="S216" s="31" t="str">
        <f t="shared" si="136"/>
        <v/>
      </c>
      <c r="T216" s="105"/>
      <c r="U216" s="101"/>
      <c r="V216" s="107"/>
      <c r="W216" s="169"/>
      <c r="X216" s="170"/>
      <c r="Y216" s="68"/>
      <c r="Z216" s="190">
        <f t="shared" si="105"/>
        <v>1.0165720071704217E-3</v>
      </c>
      <c r="AA216" s="208" t="b">
        <f t="shared" si="106"/>
        <v>0</v>
      </c>
      <c r="AB216" s="20">
        <f t="shared" si="137"/>
        <v>0</v>
      </c>
      <c r="AC216" s="67" t="b">
        <f t="shared" si="138"/>
        <v>1</v>
      </c>
      <c r="AD216" s="200">
        <f t="shared" si="139"/>
        <v>1</v>
      </c>
      <c r="AE216" s="180">
        <f t="shared" si="107"/>
        <v>1</v>
      </c>
      <c r="AF216" s="180">
        <f t="shared" si="108"/>
        <v>0</v>
      </c>
      <c r="AG216" s="180">
        <f t="shared" si="109"/>
        <v>0</v>
      </c>
      <c r="AH216" s="180">
        <f t="shared" si="110"/>
        <v>0</v>
      </c>
      <c r="AI216" s="214" t="str">
        <f t="shared" si="111"/>
        <v/>
      </c>
      <c r="AK216" s="36">
        <f t="shared" si="112"/>
        <v>0</v>
      </c>
      <c r="AL216" s="21">
        <f t="shared" si="113"/>
        <v>0</v>
      </c>
      <c r="AM216" s="21">
        <f t="shared" si="114"/>
        <v>0</v>
      </c>
      <c r="AN216" s="21">
        <f t="shared" si="115"/>
        <v>0</v>
      </c>
      <c r="AO216" s="21">
        <f t="shared" si="116"/>
        <v>0</v>
      </c>
      <c r="AP216" s="21">
        <f t="shared" si="117"/>
        <v>0</v>
      </c>
      <c r="AQ216" s="21">
        <f t="shared" si="118"/>
        <v>0</v>
      </c>
      <c r="AR216" s="21">
        <f t="shared" si="119"/>
        <v>0</v>
      </c>
      <c r="AS216" s="21">
        <f t="shared" si="120"/>
        <v>0</v>
      </c>
      <c r="AT216" s="21">
        <f t="shared" si="121"/>
        <v>0</v>
      </c>
      <c r="AU216" s="21">
        <f t="shared" si="122"/>
        <v>0</v>
      </c>
      <c r="AV216" s="21">
        <f t="shared" si="123"/>
        <v>0</v>
      </c>
      <c r="AW216" s="21">
        <f t="shared" si="124"/>
        <v>0</v>
      </c>
      <c r="AX216" s="21">
        <f t="shared" si="125"/>
        <v>0</v>
      </c>
      <c r="AY216" s="21">
        <f t="shared" si="126"/>
        <v>0</v>
      </c>
      <c r="AZ216" s="21">
        <f t="shared" si="127"/>
        <v>0</v>
      </c>
      <c r="BA216" s="21">
        <f t="shared" si="128"/>
        <v>0</v>
      </c>
      <c r="BB216" s="21">
        <f t="shared" si="129"/>
        <v>0</v>
      </c>
      <c r="BC216" s="21">
        <f t="shared" si="130"/>
        <v>0</v>
      </c>
      <c r="BD216" s="21">
        <f t="shared" si="131"/>
        <v>0</v>
      </c>
      <c r="BE216" s="21">
        <f t="shared" si="132"/>
        <v>0</v>
      </c>
      <c r="BF216" s="21">
        <f t="shared" si="133"/>
        <v>0</v>
      </c>
      <c r="BG216" s="21">
        <f t="shared" si="134"/>
        <v>0</v>
      </c>
      <c r="BH216" s="21">
        <f t="shared" si="135"/>
        <v>0</v>
      </c>
    </row>
    <row r="217" spans="1:60" ht="63.95" customHeight="1">
      <c r="A217" s="245"/>
      <c r="B217" s="97"/>
      <c r="C217" s="98"/>
      <c r="D217" s="99"/>
      <c r="E217" s="100"/>
      <c r="F217" s="100"/>
      <c r="G217" s="100"/>
      <c r="H217" s="101"/>
      <c r="I217" s="102"/>
      <c r="J217" s="103"/>
      <c r="K217" s="103"/>
      <c r="L217" s="103"/>
      <c r="M217" s="103"/>
      <c r="N217" s="99"/>
      <c r="O217" s="99"/>
      <c r="P217" s="100"/>
      <c r="Q217" s="100"/>
      <c r="R217" s="104"/>
      <c r="S217" s="31" t="str">
        <f t="shared" si="136"/>
        <v/>
      </c>
      <c r="T217" s="105"/>
      <c r="U217" s="101"/>
      <c r="V217" s="107"/>
      <c r="W217" s="169"/>
      <c r="X217" s="170"/>
      <c r="Y217" s="68"/>
      <c r="Z217" s="190">
        <f t="shared" si="105"/>
        <v>1.0165720071704217E-3</v>
      </c>
      <c r="AA217" s="208" t="b">
        <f t="shared" si="106"/>
        <v>0</v>
      </c>
      <c r="AB217" s="20">
        <f t="shared" si="137"/>
        <v>0</v>
      </c>
      <c r="AC217" s="67" t="b">
        <f t="shared" si="138"/>
        <v>1</v>
      </c>
      <c r="AD217" s="200">
        <f t="shared" si="139"/>
        <v>1</v>
      </c>
      <c r="AE217" s="180">
        <f t="shared" si="107"/>
        <v>1</v>
      </c>
      <c r="AF217" s="180">
        <f t="shared" si="108"/>
        <v>0</v>
      </c>
      <c r="AG217" s="180">
        <f t="shared" si="109"/>
        <v>0</v>
      </c>
      <c r="AH217" s="180">
        <f t="shared" si="110"/>
        <v>0</v>
      </c>
      <c r="AI217" s="214" t="str">
        <f t="shared" si="111"/>
        <v/>
      </c>
      <c r="AK217" s="36">
        <f t="shared" si="112"/>
        <v>0</v>
      </c>
      <c r="AL217" s="21">
        <f t="shared" si="113"/>
        <v>0</v>
      </c>
      <c r="AM217" s="21">
        <f t="shared" si="114"/>
        <v>0</v>
      </c>
      <c r="AN217" s="21">
        <f t="shared" si="115"/>
        <v>0</v>
      </c>
      <c r="AO217" s="21">
        <f t="shared" si="116"/>
        <v>0</v>
      </c>
      <c r="AP217" s="21">
        <f t="shared" si="117"/>
        <v>0</v>
      </c>
      <c r="AQ217" s="21">
        <f t="shared" si="118"/>
        <v>0</v>
      </c>
      <c r="AR217" s="21">
        <f t="shared" si="119"/>
        <v>0</v>
      </c>
      <c r="AS217" s="21">
        <f t="shared" si="120"/>
        <v>0</v>
      </c>
      <c r="AT217" s="21">
        <f t="shared" si="121"/>
        <v>0</v>
      </c>
      <c r="AU217" s="21">
        <f t="shared" si="122"/>
        <v>0</v>
      </c>
      <c r="AV217" s="21">
        <f t="shared" si="123"/>
        <v>0</v>
      </c>
      <c r="AW217" s="21">
        <f t="shared" si="124"/>
        <v>0</v>
      </c>
      <c r="AX217" s="21">
        <f t="shared" si="125"/>
        <v>0</v>
      </c>
      <c r="AY217" s="21">
        <f t="shared" si="126"/>
        <v>0</v>
      </c>
      <c r="AZ217" s="21">
        <f t="shared" si="127"/>
        <v>0</v>
      </c>
      <c r="BA217" s="21">
        <f t="shared" si="128"/>
        <v>0</v>
      </c>
      <c r="BB217" s="21">
        <f t="shared" si="129"/>
        <v>0</v>
      </c>
      <c r="BC217" s="21">
        <f t="shared" si="130"/>
        <v>0</v>
      </c>
      <c r="BD217" s="21">
        <f t="shared" si="131"/>
        <v>0</v>
      </c>
      <c r="BE217" s="21">
        <f t="shared" si="132"/>
        <v>0</v>
      </c>
      <c r="BF217" s="21">
        <f t="shared" si="133"/>
        <v>0</v>
      </c>
      <c r="BG217" s="21">
        <f t="shared" si="134"/>
        <v>0</v>
      </c>
      <c r="BH217" s="21">
        <f t="shared" si="135"/>
        <v>0</v>
      </c>
    </row>
    <row r="218" spans="1:60" ht="63.95" customHeight="1">
      <c r="A218" s="245"/>
      <c r="B218" s="97"/>
      <c r="C218" s="98"/>
      <c r="D218" s="99"/>
      <c r="E218" s="100"/>
      <c r="F218" s="100"/>
      <c r="G218" s="100"/>
      <c r="H218" s="101"/>
      <c r="I218" s="102"/>
      <c r="J218" s="103"/>
      <c r="K218" s="103"/>
      <c r="L218" s="103"/>
      <c r="M218" s="103"/>
      <c r="N218" s="99"/>
      <c r="O218" s="99"/>
      <c r="P218" s="100"/>
      <c r="Q218" s="100"/>
      <c r="R218" s="104"/>
      <c r="S218" s="31" t="str">
        <f t="shared" si="136"/>
        <v/>
      </c>
      <c r="T218" s="105"/>
      <c r="U218" s="101"/>
      <c r="V218" s="107"/>
      <c r="W218" s="169"/>
      <c r="X218" s="170"/>
      <c r="Y218" s="68"/>
      <c r="Z218" s="190">
        <f t="shared" si="105"/>
        <v>1.0165720071704217E-3</v>
      </c>
      <c r="AA218" s="208" t="b">
        <f t="shared" si="106"/>
        <v>0</v>
      </c>
      <c r="AB218" s="20">
        <f t="shared" si="137"/>
        <v>0</v>
      </c>
      <c r="AC218" s="67" t="b">
        <f t="shared" si="138"/>
        <v>1</v>
      </c>
      <c r="AD218" s="200">
        <f t="shared" si="139"/>
        <v>1</v>
      </c>
      <c r="AE218" s="180">
        <f t="shared" si="107"/>
        <v>1</v>
      </c>
      <c r="AF218" s="180">
        <f t="shared" si="108"/>
        <v>0</v>
      </c>
      <c r="AG218" s="180">
        <f t="shared" si="109"/>
        <v>0</v>
      </c>
      <c r="AH218" s="180">
        <f t="shared" si="110"/>
        <v>0</v>
      </c>
      <c r="AI218" s="214" t="str">
        <f t="shared" si="111"/>
        <v/>
      </c>
      <c r="AK218" s="36">
        <f t="shared" si="112"/>
        <v>0</v>
      </c>
      <c r="AL218" s="21">
        <f t="shared" si="113"/>
        <v>0</v>
      </c>
      <c r="AM218" s="21">
        <f t="shared" si="114"/>
        <v>0</v>
      </c>
      <c r="AN218" s="21">
        <f t="shared" si="115"/>
        <v>0</v>
      </c>
      <c r="AO218" s="21">
        <f t="shared" si="116"/>
        <v>0</v>
      </c>
      <c r="AP218" s="21">
        <f t="shared" si="117"/>
        <v>0</v>
      </c>
      <c r="AQ218" s="21">
        <f t="shared" si="118"/>
        <v>0</v>
      </c>
      <c r="AR218" s="21">
        <f t="shared" si="119"/>
        <v>0</v>
      </c>
      <c r="AS218" s="21">
        <f t="shared" si="120"/>
        <v>0</v>
      </c>
      <c r="AT218" s="21">
        <f t="shared" si="121"/>
        <v>0</v>
      </c>
      <c r="AU218" s="21">
        <f t="shared" si="122"/>
        <v>0</v>
      </c>
      <c r="AV218" s="21">
        <f t="shared" si="123"/>
        <v>0</v>
      </c>
      <c r="AW218" s="21">
        <f t="shared" si="124"/>
        <v>0</v>
      </c>
      <c r="AX218" s="21">
        <f t="shared" si="125"/>
        <v>0</v>
      </c>
      <c r="AY218" s="21">
        <f t="shared" si="126"/>
        <v>0</v>
      </c>
      <c r="AZ218" s="21">
        <f t="shared" si="127"/>
        <v>0</v>
      </c>
      <c r="BA218" s="21">
        <f t="shared" si="128"/>
        <v>0</v>
      </c>
      <c r="BB218" s="21">
        <f t="shared" si="129"/>
        <v>0</v>
      </c>
      <c r="BC218" s="21">
        <f t="shared" si="130"/>
        <v>0</v>
      </c>
      <c r="BD218" s="21">
        <f t="shared" si="131"/>
        <v>0</v>
      </c>
      <c r="BE218" s="21">
        <f t="shared" si="132"/>
        <v>0</v>
      </c>
      <c r="BF218" s="21">
        <f t="shared" si="133"/>
        <v>0</v>
      </c>
      <c r="BG218" s="21">
        <f t="shared" si="134"/>
        <v>0</v>
      </c>
      <c r="BH218" s="21">
        <f t="shared" si="135"/>
        <v>0</v>
      </c>
    </row>
    <row r="219" spans="1:60" ht="63.95" customHeight="1">
      <c r="A219" s="245"/>
      <c r="B219" s="97"/>
      <c r="C219" s="98"/>
      <c r="D219" s="99"/>
      <c r="E219" s="100"/>
      <c r="F219" s="100"/>
      <c r="G219" s="100"/>
      <c r="H219" s="101"/>
      <c r="I219" s="102"/>
      <c r="J219" s="103"/>
      <c r="K219" s="103"/>
      <c r="L219" s="103"/>
      <c r="M219" s="103"/>
      <c r="N219" s="99"/>
      <c r="O219" s="99"/>
      <c r="P219" s="100"/>
      <c r="Q219" s="100"/>
      <c r="R219" s="104"/>
      <c r="S219" s="31" t="str">
        <f t="shared" si="136"/>
        <v/>
      </c>
      <c r="T219" s="105"/>
      <c r="U219" s="101"/>
      <c r="V219" s="107"/>
      <c r="W219" s="169"/>
      <c r="X219" s="170"/>
      <c r="Y219" s="68"/>
      <c r="Z219" s="190">
        <f t="shared" si="105"/>
        <v>1.0165720071704217E-3</v>
      </c>
      <c r="AA219" s="208" t="b">
        <f t="shared" si="106"/>
        <v>0</v>
      </c>
      <c r="AB219" s="20">
        <f t="shared" si="137"/>
        <v>0</v>
      </c>
      <c r="AC219" s="67" t="b">
        <f t="shared" si="138"/>
        <v>1</v>
      </c>
      <c r="AD219" s="200">
        <f t="shared" si="139"/>
        <v>1</v>
      </c>
      <c r="AE219" s="180">
        <f t="shared" si="107"/>
        <v>1</v>
      </c>
      <c r="AF219" s="180">
        <f t="shared" si="108"/>
        <v>0</v>
      </c>
      <c r="AG219" s="180">
        <f t="shared" si="109"/>
        <v>0</v>
      </c>
      <c r="AH219" s="180">
        <f t="shared" si="110"/>
        <v>0</v>
      </c>
      <c r="AI219" s="214" t="str">
        <f t="shared" si="111"/>
        <v/>
      </c>
      <c r="AK219" s="36">
        <f t="shared" si="112"/>
        <v>0</v>
      </c>
      <c r="AL219" s="21">
        <f t="shared" si="113"/>
        <v>0</v>
      </c>
      <c r="AM219" s="21">
        <f t="shared" si="114"/>
        <v>0</v>
      </c>
      <c r="AN219" s="21">
        <f t="shared" si="115"/>
        <v>0</v>
      </c>
      <c r="AO219" s="21">
        <f t="shared" si="116"/>
        <v>0</v>
      </c>
      <c r="AP219" s="21">
        <f t="shared" si="117"/>
        <v>0</v>
      </c>
      <c r="AQ219" s="21">
        <f t="shared" si="118"/>
        <v>0</v>
      </c>
      <c r="AR219" s="21">
        <f t="shared" si="119"/>
        <v>0</v>
      </c>
      <c r="AS219" s="21">
        <f t="shared" si="120"/>
        <v>0</v>
      </c>
      <c r="AT219" s="21">
        <f t="shared" si="121"/>
        <v>0</v>
      </c>
      <c r="AU219" s="21">
        <f t="shared" si="122"/>
        <v>0</v>
      </c>
      <c r="AV219" s="21">
        <f t="shared" si="123"/>
        <v>0</v>
      </c>
      <c r="AW219" s="21">
        <f t="shared" si="124"/>
        <v>0</v>
      </c>
      <c r="AX219" s="21">
        <f t="shared" si="125"/>
        <v>0</v>
      </c>
      <c r="AY219" s="21">
        <f t="shared" si="126"/>
        <v>0</v>
      </c>
      <c r="AZ219" s="21">
        <f t="shared" si="127"/>
        <v>0</v>
      </c>
      <c r="BA219" s="21">
        <f t="shared" si="128"/>
        <v>0</v>
      </c>
      <c r="BB219" s="21">
        <f t="shared" si="129"/>
        <v>0</v>
      </c>
      <c r="BC219" s="21">
        <f t="shared" si="130"/>
        <v>0</v>
      </c>
      <c r="BD219" s="21">
        <f t="shared" si="131"/>
        <v>0</v>
      </c>
      <c r="BE219" s="21">
        <f t="shared" si="132"/>
        <v>0</v>
      </c>
      <c r="BF219" s="21">
        <f t="shared" si="133"/>
        <v>0</v>
      </c>
      <c r="BG219" s="21">
        <f t="shared" si="134"/>
        <v>0</v>
      </c>
      <c r="BH219" s="21">
        <f t="shared" si="135"/>
        <v>0</v>
      </c>
    </row>
    <row r="220" spans="1:60" ht="63.95" customHeight="1">
      <c r="A220" s="245"/>
      <c r="B220" s="97"/>
      <c r="C220" s="98"/>
      <c r="D220" s="99"/>
      <c r="E220" s="100"/>
      <c r="F220" s="100"/>
      <c r="G220" s="100"/>
      <c r="H220" s="101"/>
      <c r="I220" s="102"/>
      <c r="J220" s="103"/>
      <c r="K220" s="103"/>
      <c r="L220" s="103"/>
      <c r="M220" s="103"/>
      <c r="N220" s="99"/>
      <c r="O220" s="99"/>
      <c r="P220" s="100"/>
      <c r="Q220" s="100"/>
      <c r="R220" s="104"/>
      <c r="S220" s="31" t="str">
        <f t="shared" si="136"/>
        <v/>
      </c>
      <c r="T220" s="105"/>
      <c r="U220" s="101"/>
      <c r="V220" s="107"/>
      <c r="W220" s="169"/>
      <c r="X220" s="170"/>
      <c r="Y220" s="68"/>
      <c r="Z220" s="190">
        <f t="shared" si="105"/>
        <v>1.0165720071704217E-3</v>
      </c>
      <c r="AA220" s="208" t="b">
        <f t="shared" si="106"/>
        <v>0</v>
      </c>
      <c r="AB220" s="20">
        <f t="shared" si="137"/>
        <v>0</v>
      </c>
      <c r="AC220" s="67" t="b">
        <f t="shared" si="138"/>
        <v>1</v>
      </c>
      <c r="AD220" s="200">
        <f t="shared" si="139"/>
        <v>1</v>
      </c>
      <c r="AE220" s="180">
        <f t="shared" si="107"/>
        <v>1</v>
      </c>
      <c r="AF220" s="180">
        <f t="shared" si="108"/>
        <v>0</v>
      </c>
      <c r="AG220" s="180">
        <f t="shared" si="109"/>
        <v>0</v>
      </c>
      <c r="AH220" s="180">
        <f t="shared" si="110"/>
        <v>0</v>
      </c>
      <c r="AI220" s="214" t="str">
        <f t="shared" si="111"/>
        <v/>
      </c>
      <c r="AK220" s="36">
        <f t="shared" si="112"/>
        <v>0</v>
      </c>
      <c r="AL220" s="21">
        <f t="shared" si="113"/>
        <v>0</v>
      </c>
      <c r="AM220" s="21">
        <f t="shared" si="114"/>
        <v>0</v>
      </c>
      <c r="AN220" s="21">
        <f t="shared" si="115"/>
        <v>0</v>
      </c>
      <c r="AO220" s="21">
        <f t="shared" si="116"/>
        <v>0</v>
      </c>
      <c r="AP220" s="21">
        <f t="shared" si="117"/>
        <v>0</v>
      </c>
      <c r="AQ220" s="21">
        <f t="shared" si="118"/>
        <v>0</v>
      </c>
      <c r="AR220" s="21">
        <f t="shared" si="119"/>
        <v>0</v>
      </c>
      <c r="AS220" s="21">
        <f t="shared" si="120"/>
        <v>0</v>
      </c>
      <c r="AT220" s="21">
        <f t="shared" si="121"/>
        <v>0</v>
      </c>
      <c r="AU220" s="21">
        <f t="shared" si="122"/>
        <v>0</v>
      </c>
      <c r="AV220" s="21">
        <f t="shared" si="123"/>
        <v>0</v>
      </c>
      <c r="AW220" s="21">
        <f t="shared" si="124"/>
        <v>0</v>
      </c>
      <c r="AX220" s="21">
        <f t="shared" si="125"/>
        <v>0</v>
      </c>
      <c r="AY220" s="21">
        <f t="shared" si="126"/>
        <v>0</v>
      </c>
      <c r="AZ220" s="21">
        <f t="shared" si="127"/>
        <v>0</v>
      </c>
      <c r="BA220" s="21">
        <f t="shared" si="128"/>
        <v>0</v>
      </c>
      <c r="BB220" s="21">
        <f t="shared" si="129"/>
        <v>0</v>
      </c>
      <c r="BC220" s="21">
        <f t="shared" si="130"/>
        <v>0</v>
      </c>
      <c r="BD220" s="21">
        <f t="shared" si="131"/>
        <v>0</v>
      </c>
      <c r="BE220" s="21">
        <f t="shared" si="132"/>
        <v>0</v>
      </c>
      <c r="BF220" s="21">
        <f t="shared" si="133"/>
        <v>0</v>
      </c>
      <c r="BG220" s="21">
        <f t="shared" si="134"/>
        <v>0</v>
      </c>
      <c r="BH220" s="21">
        <f t="shared" si="135"/>
        <v>0</v>
      </c>
    </row>
    <row r="221" spans="1:60" ht="63.95" customHeight="1">
      <c r="A221" s="245"/>
      <c r="B221" s="97"/>
      <c r="C221" s="98"/>
      <c r="D221" s="99"/>
      <c r="E221" s="100"/>
      <c r="F221" s="100"/>
      <c r="G221" s="100"/>
      <c r="H221" s="101"/>
      <c r="I221" s="102"/>
      <c r="J221" s="103"/>
      <c r="K221" s="103"/>
      <c r="L221" s="103"/>
      <c r="M221" s="103"/>
      <c r="N221" s="99"/>
      <c r="O221" s="99"/>
      <c r="P221" s="100"/>
      <c r="Q221" s="100"/>
      <c r="R221" s="104"/>
      <c r="S221" s="31" t="str">
        <f t="shared" si="136"/>
        <v/>
      </c>
      <c r="T221" s="105"/>
      <c r="U221" s="101"/>
      <c r="V221" s="107"/>
      <c r="W221" s="169"/>
      <c r="X221" s="170"/>
      <c r="Y221" s="68"/>
      <c r="Z221" s="190">
        <f t="shared" si="105"/>
        <v>1.0165720071704217E-3</v>
      </c>
      <c r="AA221" s="208" t="b">
        <f t="shared" si="106"/>
        <v>0</v>
      </c>
      <c r="AB221" s="20">
        <f t="shared" si="137"/>
        <v>0</v>
      </c>
      <c r="AC221" s="67" t="b">
        <f t="shared" si="138"/>
        <v>1</v>
      </c>
      <c r="AD221" s="200">
        <f t="shared" si="139"/>
        <v>1</v>
      </c>
      <c r="AE221" s="180">
        <f t="shared" si="107"/>
        <v>1</v>
      </c>
      <c r="AF221" s="180">
        <f t="shared" si="108"/>
        <v>0</v>
      </c>
      <c r="AG221" s="180">
        <f t="shared" si="109"/>
        <v>0</v>
      </c>
      <c r="AH221" s="180">
        <f t="shared" si="110"/>
        <v>0</v>
      </c>
      <c r="AI221" s="214" t="str">
        <f t="shared" si="111"/>
        <v/>
      </c>
      <c r="AK221" s="36">
        <f t="shared" si="112"/>
        <v>0</v>
      </c>
      <c r="AL221" s="21">
        <f t="shared" si="113"/>
        <v>0</v>
      </c>
      <c r="AM221" s="21">
        <f t="shared" si="114"/>
        <v>0</v>
      </c>
      <c r="AN221" s="21">
        <f t="shared" si="115"/>
        <v>0</v>
      </c>
      <c r="AO221" s="21">
        <f t="shared" si="116"/>
        <v>0</v>
      </c>
      <c r="AP221" s="21">
        <f t="shared" si="117"/>
        <v>0</v>
      </c>
      <c r="AQ221" s="21">
        <f t="shared" si="118"/>
        <v>0</v>
      </c>
      <c r="AR221" s="21">
        <f t="shared" si="119"/>
        <v>0</v>
      </c>
      <c r="AS221" s="21">
        <f t="shared" si="120"/>
        <v>0</v>
      </c>
      <c r="AT221" s="21">
        <f t="shared" si="121"/>
        <v>0</v>
      </c>
      <c r="AU221" s="21">
        <f t="shared" si="122"/>
        <v>0</v>
      </c>
      <c r="AV221" s="21">
        <f t="shared" si="123"/>
        <v>0</v>
      </c>
      <c r="AW221" s="21">
        <f t="shared" si="124"/>
        <v>0</v>
      </c>
      <c r="AX221" s="21">
        <f t="shared" si="125"/>
        <v>0</v>
      </c>
      <c r="AY221" s="21">
        <f t="shared" si="126"/>
        <v>0</v>
      </c>
      <c r="AZ221" s="21">
        <f t="shared" si="127"/>
        <v>0</v>
      </c>
      <c r="BA221" s="21">
        <f t="shared" si="128"/>
        <v>0</v>
      </c>
      <c r="BB221" s="21">
        <f t="shared" si="129"/>
        <v>0</v>
      </c>
      <c r="BC221" s="21">
        <f t="shared" si="130"/>
        <v>0</v>
      </c>
      <c r="BD221" s="21">
        <f t="shared" si="131"/>
        <v>0</v>
      </c>
      <c r="BE221" s="21">
        <f t="shared" si="132"/>
        <v>0</v>
      </c>
      <c r="BF221" s="21">
        <f t="shared" si="133"/>
        <v>0</v>
      </c>
      <c r="BG221" s="21">
        <f t="shared" si="134"/>
        <v>0</v>
      </c>
      <c r="BH221" s="21">
        <f t="shared" si="135"/>
        <v>0</v>
      </c>
    </row>
    <row r="222" spans="1:60" ht="63.95" customHeight="1">
      <c r="A222" s="245"/>
      <c r="B222" s="97"/>
      <c r="C222" s="98"/>
      <c r="D222" s="99"/>
      <c r="E222" s="100"/>
      <c r="F222" s="100"/>
      <c r="G222" s="100"/>
      <c r="H222" s="101"/>
      <c r="I222" s="102"/>
      <c r="J222" s="103"/>
      <c r="K222" s="103"/>
      <c r="L222" s="103"/>
      <c r="M222" s="103"/>
      <c r="N222" s="99"/>
      <c r="O222" s="99"/>
      <c r="P222" s="100"/>
      <c r="Q222" s="100"/>
      <c r="R222" s="104"/>
      <c r="S222" s="31" t="str">
        <f t="shared" si="136"/>
        <v/>
      </c>
      <c r="T222" s="105"/>
      <c r="U222" s="101"/>
      <c r="V222" s="107"/>
      <c r="W222" s="169"/>
      <c r="X222" s="170"/>
      <c r="Y222" s="68"/>
      <c r="Z222" s="190">
        <f t="shared" si="105"/>
        <v>1.0165720071704217E-3</v>
      </c>
      <c r="AA222" s="208" t="b">
        <f t="shared" si="106"/>
        <v>0</v>
      </c>
      <c r="AB222" s="20">
        <f t="shared" si="137"/>
        <v>0</v>
      </c>
      <c r="AC222" s="67" t="b">
        <f t="shared" si="138"/>
        <v>1</v>
      </c>
      <c r="AD222" s="200">
        <f t="shared" si="139"/>
        <v>1</v>
      </c>
      <c r="AE222" s="180">
        <f t="shared" si="107"/>
        <v>1</v>
      </c>
      <c r="AF222" s="180">
        <f t="shared" si="108"/>
        <v>0</v>
      </c>
      <c r="AG222" s="180">
        <f t="shared" si="109"/>
        <v>0</v>
      </c>
      <c r="AH222" s="180">
        <f t="shared" si="110"/>
        <v>0</v>
      </c>
      <c r="AI222" s="214" t="str">
        <f t="shared" si="111"/>
        <v/>
      </c>
      <c r="AK222" s="36">
        <f t="shared" si="112"/>
        <v>0</v>
      </c>
      <c r="AL222" s="21">
        <f t="shared" si="113"/>
        <v>0</v>
      </c>
      <c r="AM222" s="21">
        <f t="shared" si="114"/>
        <v>0</v>
      </c>
      <c r="AN222" s="21">
        <f t="shared" si="115"/>
        <v>0</v>
      </c>
      <c r="AO222" s="21">
        <f t="shared" si="116"/>
        <v>0</v>
      </c>
      <c r="AP222" s="21">
        <f t="shared" si="117"/>
        <v>0</v>
      </c>
      <c r="AQ222" s="21">
        <f t="shared" si="118"/>
        <v>0</v>
      </c>
      <c r="AR222" s="21">
        <f t="shared" si="119"/>
        <v>0</v>
      </c>
      <c r="AS222" s="21">
        <f t="shared" si="120"/>
        <v>0</v>
      </c>
      <c r="AT222" s="21">
        <f t="shared" si="121"/>
        <v>0</v>
      </c>
      <c r="AU222" s="21">
        <f t="shared" si="122"/>
        <v>0</v>
      </c>
      <c r="AV222" s="21">
        <f t="shared" si="123"/>
        <v>0</v>
      </c>
      <c r="AW222" s="21">
        <f t="shared" si="124"/>
        <v>0</v>
      </c>
      <c r="AX222" s="21">
        <f t="shared" si="125"/>
        <v>0</v>
      </c>
      <c r="AY222" s="21">
        <f t="shared" si="126"/>
        <v>0</v>
      </c>
      <c r="AZ222" s="21">
        <f t="shared" si="127"/>
        <v>0</v>
      </c>
      <c r="BA222" s="21">
        <f t="shared" si="128"/>
        <v>0</v>
      </c>
      <c r="BB222" s="21">
        <f t="shared" si="129"/>
        <v>0</v>
      </c>
      <c r="BC222" s="21">
        <f t="shared" si="130"/>
        <v>0</v>
      </c>
      <c r="BD222" s="21">
        <f t="shared" si="131"/>
        <v>0</v>
      </c>
      <c r="BE222" s="21">
        <f t="shared" si="132"/>
        <v>0</v>
      </c>
      <c r="BF222" s="21">
        <f t="shared" si="133"/>
        <v>0</v>
      </c>
      <c r="BG222" s="21">
        <f t="shared" si="134"/>
        <v>0</v>
      </c>
      <c r="BH222" s="21">
        <f t="shared" si="135"/>
        <v>0</v>
      </c>
    </row>
    <row r="223" spans="1:60" ht="63.95" customHeight="1">
      <c r="A223" s="245"/>
      <c r="B223" s="97"/>
      <c r="C223" s="98"/>
      <c r="D223" s="99"/>
      <c r="E223" s="100"/>
      <c r="F223" s="100"/>
      <c r="G223" s="100"/>
      <c r="H223" s="101"/>
      <c r="I223" s="102"/>
      <c r="J223" s="103"/>
      <c r="K223" s="103"/>
      <c r="L223" s="103"/>
      <c r="M223" s="103"/>
      <c r="N223" s="99"/>
      <c r="O223" s="99"/>
      <c r="P223" s="100"/>
      <c r="Q223" s="100"/>
      <c r="R223" s="104"/>
      <c r="S223" s="31" t="str">
        <f t="shared" si="136"/>
        <v/>
      </c>
      <c r="T223" s="105"/>
      <c r="U223" s="101"/>
      <c r="V223" s="107"/>
      <c r="W223" s="169"/>
      <c r="X223" s="170"/>
      <c r="Y223" s="68"/>
      <c r="Z223" s="190">
        <f t="shared" si="105"/>
        <v>1.0165720071704217E-3</v>
      </c>
      <c r="AA223" s="208" t="b">
        <f t="shared" si="106"/>
        <v>0</v>
      </c>
      <c r="AB223" s="20">
        <f t="shared" si="137"/>
        <v>0</v>
      </c>
      <c r="AC223" s="67" t="b">
        <f t="shared" si="138"/>
        <v>1</v>
      </c>
      <c r="AD223" s="200">
        <f t="shared" si="139"/>
        <v>1</v>
      </c>
      <c r="AE223" s="180">
        <f t="shared" si="107"/>
        <v>1</v>
      </c>
      <c r="AF223" s="180">
        <f t="shared" si="108"/>
        <v>0</v>
      </c>
      <c r="AG223" s="180">
        <f t="shared" si="109"/>
        <v>0</v>
      </c>
      <c r="AH223" s="180">
        <f t="shared" si="110"/>
        <v>0</v>
      </c>
      <c r="AI223" s="214" t="str">
        <f t="shared" si="111"/>
        <v/>
      </c>
      <c r="AK223" s="36">
        <f t="shared" si="112"/>
        <v>0</v>
      </c>
      <c r="AL223" s="21">
        <f t="shared" si="113"/>
        <v>0</v>
      </c>
      <c r="AM223" s="21">
        <f t="shared" si="114"/>
        <v>0</v>
      </c>
      <c r="AN223" s="21">
        <f t="shared" si="115"/>
        <v>0</v>
      </c>
      <c r="AO223" s="21">
        <f t="shared" si="116"/>
        <v>0</v>
      </c>
      <c r="AP223" s="21">
        <f t="shared" si="117"/>
        <v>0</v>
      </c>
      <c r="AQ223" s="21">
        <f t="shared" si="118"/>
        <v>0</v>
      </c>
      <c r="AR223" s="21">
        <f t="shared" si="119"/>
        <v>0</v>
      </c>
      <c r="AS223" s="21">
        <f t="shared" si="120"/>
        <v>0</v>
      </c>
      <c r="AT223" s="21">
        <f t="shared" si="121"/>
        <v>0</v>
      </c>
      <c r="AU223" s="21">
        <f t="shared" si="122"/>
        <v>0</v>
      </c>
      <c r="AV223" s="21">
        <f t="shared" si="123"/>
        <v>0</v>
      </c>
      <c r="AW223" s="21">
        <f t="shared" si="124"/>
        <v>0</v>
      </c>
      <c r="AX223" s="21">
        <f t="shared" si="125"/>
        <v>0</v>
      </c>
      <c r="AY223" s="21">
        <f t="shared" si="126"/>
        <v>0</v>
      </c>
      <c r="AZ223" s="21">
        <f t="shared" si="127"/>
        <v>0</v>
      </c>
      <c r="BA223" s="21">
        <f t="shared" si="128"/>
        <v>0</v>
      </c>
      <c r="BB223" s="21">
        <f t="shared" si="129"/>
        <v>0</v>
      </c>
      <c r="BC223" s="21">
        <f t="shared" si="130"/>
        <v>0</v>
      </c>
      <c r="BD223" s="21">
        <f t="shared" si="131"/>
        <v>0</v>
      </c>
      <c r="BE223" s="21">
        <f t="shared" si="132"/>
        <v>0</v>
      </c>
      <c r="BF223" s="21">
        <f t="shared" si="133"/>
        <v>0</v>
      </c>
      <c r="BG223" s="21">
        <f t="shared" si="134"/>
        <v>0</v>
      </c>
      <c r="BH223" s="21">
        <f t="shared" si="135"/>
        <v>0</v>
      </c>
    </row>
    <row r="224" spans="1:60" ht="63.95" customHeight="1">
      <c r="A224" s="245"/>
      <c r="B224" s="97"/>
      <c r="C224" s="98"/>
      <c r="D224" s="99"/>
      <c r="E224" s="100"/>
      <c r="F224" s="100"/>
      <c r="G224" s="100"/>
      <c r="H224" s="101"/>
      <c r="I224" s="102"/>
      <c r="J224" s="103"/>
      <c r="K224" s="103"/>
      <c r="L224" s="103"/>
      <c r="M224" s="103"/>
      <c r="N224" s="99"/>
      <c r="O224" s="99"/>
      <c r="P224" s="100"/>
      <c r="Q224" s="100"/>
      <c r="R224" s="104"/>
      <c r="S224" s="31" t="str">
        <f t="shared" si="136"/>
        <v/>
      </c>
      <c r="T224" s="105"/>
      <c r="U224" s="101"/>
      <c r="V224" s="107"/>
      <c r="W224" s="169"/>
      <c r="X224" s="170"/>
      <c r="Y224" s="68"/>
      <c r="Z224" s="190">
        <f t="shared" si="105"/>
        <v>1.0165720071704217E-3</v>
      </c>
      <c r="AA224" s="208" t="b">
        <f t="shared" si="106"/>
        <v>0</v>
      </c>
      <c r="AB224" s="20">
        <f t="shared" si="137"/>
        <v>0</v>
      </c>
      <c r="AC224" s="67" t="b">
        <f t="shared" si="138"/>
        <v>1</v>
      </c>
      <c r="AD224" s="200">
        <f t="shared" si="139"/>
        <v>1</v>
      </c>
      <c r="AE224" s="180">
        <f t="shared" si="107"/>
        <v>1</v>
      </c>
      <c r="AF224" s="180">
        <f t="shared" si="108"/>
        <v>0</v>
      </c>
      <c r="AG224" s="180">
        <f t="shared" si="109"/>
        <v>0</v>
      </c>
      <c r="AH224" s="180">
        <f t="shared" si="110"/>
        <v>0</v>
      </c>
      <c r="AI224" s="214" t="str">
        <f t="shared" si="111"/>
        <v/>
      </c>
      <c r="AK224" s="36">
        <f t="shared" si="112"/>
        <v>0</v>
      </c>
      <c r="AL224" s="21">
        <f t="shared" si="113"/>
        <v>0</v>
      </c>
      <c r="AM224" s="21">
        <f t="shared" si="114"/>
        <v>0</v>
      </c>
      <c r="AN224" s="21">
        <f t="shared" si="115"/>
        <v>0</v>
      </c>
      <c r="AO224" s="21">
        <f t="shared" si="116"/>
        <v>0</v>
      </c>
      <c r="AP224" s="21">
        <f t="shared" si="117"/>
        <v>0</v>
      </c>
      <c r="AQ224" s="21">
        <f t="shared" si="118"/>
        <v>0</v>
      </c>
      <c r="AR224" s="21">
        <f t="shared" si="119"/>
        <v>0</v>
      </c>
      <c r="AS224" s="21">
        <f t="shared" si="120"/>
        <v>0</v>
      </c>
      <c r="AT224" s="21">
        <f t="shared" si="121"/>
        <v>0</v>
      </c>
      <c r="AU224" s="21">
        <f t="shared" si="122"/>
        <v>0</v>
      </c>
      <c r="AV224" s="21">
        <f t="shared" si="123"/>
        <v>0</v>
      </c>
      <c r="AW224" s="21">
        <f t="shared" si="124"/>
        <v>0</v>
      </c>
      <c r="AX224" s="21">
        <f t="shared" si="125"/>
        <v>0</v>
      </c>
      <c r="AY224" s="21">
        <f t="shared" si="126"/>
        <v>0</v>
      </c>
      <c r="AZ224" s="21">
        <f t="shared" si="127"/>
        <v>0</v>
      </c>
      <c r="BA224" s="21">
        <f t="shared" si="128"/>
        <v>0</v>
      </c>
      <c r="BB224" s="21">
        <f t="shared" si="129"/>
        <v>0</v>
      </c>
      <c r="BC224" s="21">
        <f t="shared" si="130"/>
        <v>0</v>
      </c>
      <c r="BD224" s="21">
        <f t="shared" si="131"/>
        <v>0</v>
      </c>
      <c r="BE224" s="21">
        <f t="shared" si="132"/>
        <v>0</v>
      </c>
      <c r="BF224" s="21">
        <f t="shared" si="133"/>
        <v>0</v>
      </c>
      <c r="BG224" s="21">
        <f t="shared" si="134"/>
        <v>0</v>
      </c>
      <c r="BH224" s="21">
        <f t="shared" si="135"/>
        <v>0</v>
      </c>
    </row>
    <row r="225" spans="1:60" ht="63.95" customHeight="1">
      <c r="A225" s="245"/>
      <c r="B225" s="97"/>
      <c r="C225" s="98"/>
      <c r="D225" s="99"/>
      <c r="E225" s="100"/>
      <c r="F225" s="100"/>
      <c r="G225" s="100"/>
      <c r="H225" s="101"/>
      <c r="I225" s="102"/>
      <c r="J225" s="103"/>
      <c r="K225" s="103"/>
      <c r="L225" s="103"/>
      <c r="M225" s="103"/>
      <c r="N225" s="99"/>
      <c r="O225" s="99"/>
      <c r="P225" s="100"/>
      <c r="Q225" s="100"/>
      <c r="R225" s="104"/>
      <c r="S225" s="31" t="str">
        <f t="shared" si="136"/>
        <v/>
      </c>
      <c r="T225" s="105"/>
      <c r="U225" s="101"/>
      <c r="V225" s="107"/>
      <c r="W225" s="169"/>
      <c r="X225" s="170"/>
      <c r="Y225" s="68"/>
      <c r="Z225" s="190">
        <f t="shared" si="105"/>
        <v>1.0165720071704217E-3</v>
      </c>
      <c r="AA225" s="208" t="b">
        <f t="shared" si="106"/>
        <v>0</v>
      </c>
      <c r="AB225" s="20">
        <f t="shared" si="137"/>
        <v>0</v>
      </c>
      <c r="AC225" s="67" t="b">
        <f t="shared" si="138"/>
        <v>1</v>
      </c>
      <c r="AD225" s="200">
        <f t="shared" si="139"/>
        <v>1</v>
      </c>
      <c r="AE225" s="180">
        <f t="shared" si="107"/>
        <v>1</v>
      </c>
      <c r="AF225" s="180">
        <f t="shared" si="108"/>
        <v>0</v>
      </c>
      <c r="AG225" s="180">
        <f t="shared" si="109"/>
        <v>0</v>
      </c>
      <c r="AH225" s="180">
        <f t="shared" si="110"/>
        <v>0</v>
      </c>
      <c r="AI225" s="214" t="str">
        <f t="shared" si="111"/>
        <v/>
      </c>
      <c r="AK225" s="36">
        <f t="shared" si="112"/>
        <v>0</v>
      </c>
      <c r="AL225" s="21">
        <f t="shared" si="113"/>
        <v>0</v>
      </c>
      <c r="AM225" s="21">
        <f t="shared" si="114"/>
        <v>0</v>
      </c>
      <c r="AN225" s="21">
        <f t="shared" si="115"/>
        <v>0</v>
      </c>
      <c r="AO225" s="21">
        <f t="shared" si="116"/>
        <v>0</v>
      </c>
      <c r="AP225" s="21">
        <f t="shared" si="117"/>
        <v>0</v>
      </c>
      <c r="AQ225" s="21">
        <f t="shared" si="118"/>
        <v>0</v>
      </c>
      <c r="AR225" s="21">
        <f t="shared" si="119"/>
        <v>0</v>
      </c>
      <c r="AS225" s="21">
        <f t="shared" si="120"/>
        <v>0</v>
      </c>
      <c r="AT225" s="21">
        <f t="shared" si="121"/>
        <v>0</v>
      </c>
      <c r="AU225" s="21">
        <f t="shared" si="122"/>
        <v>0</v>
      </c>
      <c r="AV225" s="21">
        <f t="shared" si="123"/>
        <v>0</v>
      </c>
      <c r="AW225" s="21">
        <f t="shared" si="124"/>
        <v>0</v>
      </c>
      <c r="AX225" s="21">
        <f t="shared" si="125"/>
        <v>0</v>
      </c>
      <c r="AY225" s="21">
        <f t="shared" si="126"/>
        <v>0</v>
      </c>
      <c r="AZ225" s="21">
        <f t="shared" si="127"/>
        <v>0</v>
      </c>
      <c r="BA225" s="21">
        <f t="shared" si="128"/>
        <v>0</v>
      </c>
      <c r="BB225" s="21">
        <f t="shared" si="129"/>
        <v>0</v>
      </c>
      <c r="BC225" s="21">
        <f t="shared" si="130"/>
        <v>0</v>
      </c>
      <c r="BD225" s="21">
        <f t="shared" si="131"/>
        <v>0</v>
      </c>
      <c r="BE225" s="21">
        <f t="shared" si="132"/>
        <v>0</v>
      </c>
      <c r="BF225" s="21">
        <f t="shared" si="133"/>
        <v>0</v>
      </c>
      <c r="BG225" s="21">
        <f t="shared" si="134"/>
        <v>0</v>
      </c>
      <c r="BH225" s="21">
        <f t="shared" si="135"/>
        <v>0</v>
      </c>
    </row>
    <row r="226" spans="1:60" ht="63.95" customHeight="1">
      <c r="A226" s="245"/>
      <c r="B226" s="97"/>
      <c r="C226" s="98"/>
      <c r="D226" s="99"/>
      <c r="E226" s="100"/>
      <c r="F226" s="100"/>
      <c r="G226" s="100"/>
      <c r="H226" s="101"/>
      <c r="I226" s="102"/>
      <c r="J226" s="103"/>
      <c r="K226" s="103"/>
      <c r="L226" s="103"/>
      <c r="M226" s="103"/>
      <c r="N226" s="99"/>
      <c r="O226" s="99"/>
      <c r="P226" s="100"/>
      <c r="Q226" s="100"/>
      <c r="R226" s="104"/>
      <c r="S226" s="31" t="str">
        <f t="shared" si="136"/>
        <v/>
      </c>
      <c r="T226" s="105"/>
      <c r="U226" s="101"/>
      <c r="V226" s="107"/>
      <c r="W226" s="169"/>
      <c r="X226" s="170"/>
      <c r="Y226" s="68"/>
      <c r="Z226" s="190">
        <f t="shared" si="105"/>
        <v>1.0165720071704217E-3</v>
      </c>
      <c r="AA226" s="208" t="b">
        <f t="shared" si="106"/>
        <v>0</v>
      </c>
      <c r="AB226" s="20">
        <f t="shared" si="137"/>
        <v>0</v>
      </c>
      <c r="AC226" s="67" t="b">
        <f t="shared" si="138"/>
        <v>1</v>
      </c>
      <c r="AD226" s="200">
        <f t="shared" si="139"/>
        <v>1</v>
      </c>
      <c r="AE226" s="180">
        <f t="shared" si="107"/>
        <v>1</v>
      </c>
      <c r="AF226" s="180">
        <f t="shared" si="108"/>
        <v>0</v>
      </c>
      <c r="AG226" s="180">
        <f t="shared" si="109"/>
        <v>0</v>
      </c>
      <c r="AH226" s="180">
        <f t="shared" si="110"/>
        <v>0</v>
      </c>
      <c r="AI226" s="214" t="str">
        <f t="shared" si="111"/>
        <v/>
      </c>
      <c r="AK226" s="36">
        <f t="shared" si="112"/>
        <v>0</v>
      </c>
      <c r="AL226" s="21">
        <f t="shared" si="113"/>
        <v>0</v>
      </c>
      <c r="AM226" s="21">
        <f t="shared" si="114"/>
        <v>0</v>
      </c>
      <c r="AN226" s="21">
        <f t="shared" si="115"/>
        <v>0</v>
      </c>
      <c r="AO226" s="21">
        <f t="shared" si="116"/>
        <v>0</v>
      </c>
      <c r="AP226" s="21">
        <f t="shared" si="117"/>
        <v>0</v>
      </c>
      <c r="AQ226" s="21">
        <f t="shared" si="118"/>
        <v>0</v>
      </c>
      <c r="AR226" s="21">
        <f t="shared" si="119"/>
        <v>0</v>
      </c>
      <c r="AS226" s="21">
        <f t="shared" si="120"/>
        <v>0</v>
      </c>
      <c r="AT226" s="21">
        <f t="shared" si="121"/>
        <v>0</v>
      </c>
      <c r="AU226" s="21">
        <f t="shared" si="122"/>
        <v>0</v>
      </c>
      <c r="AV226" s="21">
        <f t="shared" si="123"/>
        <v>0</v>
      </c>
      <c r="AW226" s="21">
        <f t="shared" si="124"/>
        <v>0</v>
      </c>
      <c r="AX226" s="21">
        <f t="shared" si="125"/>
        <v>0</v>
      </c>
      <c r="AY226" s="21">
        <f t="shared" si="126"/>
        <v>0</v>
      </c>
      <c r="AZ226" s="21">
        <f t="shared" si="127"/>
        <v>0</v>
      </c>
      <c r="BA226" s="21">
        <f t="shared" si="128"/>
        <v>0</v>
      </c>
      <c r="BB226" s="21">
        <f t="shared" si="129"/>
        <v>0</v>
      </c>
      <c r="BC226" s="21">
        <f t="shared" si="130"/>
        <v>0</v>
      </c>
      <c r="BD226" s="21">
        <f t="shared" si="131"/>
        <v>0</v>
      </c>
      <c r="BE226" s="21">
        <f t="shared" si="132"/>
        <v>0</v>
      </c>
      <c r="BF226" s="21">
        <f t="shared" si="133"/>
        <v>0</v>
      </c>
      <c r="BG226" s="21">
        <f t="shared" si="134"/>
        <v>0</v>
      </c>
      <c r="BH226" s="21">
        <f t="shared" si="135"/>
        <v>0</v>
      </c>
    </row>
    <row r="227" spans="1:60" ht="63.95" customHeight="1">
      <c r="A227" s="245"/>
      <c r="B227" s="97"/>
      <c r="C227" s="98"/>
      <c r="D227" s="99"/>
      <c r="E227" s="100"/>
      <c r="F227" s="100"/>
      <c r="G227" s="100"/>
      <c r="H227" s="101"/>
      <c r="I227" s="102"/>
      <c r="J227" s="103"/>
      <c r="K227" s="103"/>
      <c r="L227" s="103"/>
      <c r="M227" s="103"/>
      <c r="N227" s="99"/>
      <c r="O227" s="99"/>
      <c r="P227" s="100"/>
      <c r="Q227" s="100"/>
      <c r="R227" s="104"/>
      <c r="S227" s="31" t="str">
        <f t="shared" si="136"/>
        <v/>
      </c>
      <c r="T227" s="105"/>
      <c r="U227" s="101"/>
      <c r="V227" s="107"/>
      <c r="W227" s="169"/>
      <c r="X227" s="170"/>
      <c r="Y227" s="68"/>
      <c r="Z227" s="190">
        <f t="shared" si="105"/>
        <v>1.0165720071704217E-3</v>
      </c>
      <c r="AA227" s="208" t="b">
        <f t="shared" si="106"/>
        <v>0</v>
      </c>
      <c r="AB227" s="20">
        <f t="shared" si="137"/>
        <v>0</v>
      </c>
      <c r="AC227" s="67" t="b">
        <f t="shared" si="138"/>
        <v>1</v>
      </c>
      <c r="AD227" s="200">
        <f t="shared" si="139"/>
        <v>1</v>
      </c>
      <c r="AE227" s="180">
        <f t="shared" si="107"/>
        <v>1</v>
      </c>
      <c r="AF227" s="180">
        <f t="shared" si="108"/>
        <v>0</v>
      </c>
      <c r="AG227" s="180">
        <f t="shared" si="109"/>
        <v>0</v>
      </c>
      <c r="AH227" s="180">
        <f t="shared" si="110"/>
        <v>0</v>
      </c>
      <c r="AI227" s="214" t="str">
        <f t="shared" si="111"/>
        <v/>
      </c>
      <c r="AK227" s="36">
        <f t="shared" si="112"/>
        <v>0</v>
      </c>
      <c r="AL227" s="21">
        <f t="shared" si="113"/>
        <v>0</v>
      </c>
      <c r="AM227" s="21">
        <f t="shared" si="114"/>
        <v>0</v>
      </c>
      <c r="AN227" s="21">
        <f t="shared" si="115"/>
        <v>0</v>
      </c>
      <c r="AO227" s="21">
        <f t="shared" si="116"/>
        <v>0</v>
      </c>
      <c r="AP227" s="21">
        <f t="shared" si="117"/>
        <v>0</v>
      </c>
      <c r="AQ227" s="21">
        <f t="shared" si="118"/>
        <v>0</v>
      </c>
      <c r="AR227" s="21">
        <f t="shared" si="119"/>
        <v>0</v>
      </c>
      <c r="AS227" s="21">
        <f t="shared" si="120"/>
        <v>0</v>
      </c>
      <c r="AT227" s="21">
        <f t="shared" si="121"/>
        <v>0</v>
      </c>
      <c r="AU227" s="21">
        <f t="shared" si="122"/>
        <v>0</v>
      </c>
      <c r="AV227" s="21">
        <f t="shared" si="123"/>
        <v>0</v>
      </c>
      <c r="AW227" s="21">
        <f t="shared" si="124"/>
        <v>0</v>
      </c>
      <c r="AX227" s="21">
        <f t="shared" si="125"/>
        <v>0</v>
      </c>
      <c r="AY227" s="21">
        <f t="shared" si="126"/>
        <v>0</v>
      </c>
      <c r="AZ227" s="21">
        <f t="shared" si="127"/>
        <v>0</v>
      </c>
      <c r="BA227" s="21">
        <f t="shared" si="128"/>
        <v>0</v>
      </c>
      <c r="BB227" s="21">
        <f t="shared" si="129"/>
        <v>0</v>
      </c>
      <c r="BC227" s="21">
        <f t="shared" si="130"/>
        <v>0</v>
      </c>
      <c r="BD227" s="21">
        <f t="shared" si="131"/>
        <v>0</v>
      </c>
      <c r="BE227" s="21">
        <f t="shared" si="132"/>
        <v>0</v>
      </c>
      <c r="BF227" s="21">
        <f t="shared" si="133"/>
        <v>0</v>
      </c>
      <c r="BG227" s="21">
        <f t="shared" si="134"/>
        <v>0</v>
      </c>
      <c r="BH227" s="21">
        <f t="shared" si="135"/>
        <v>0</v>
      </c>
    </row>
    <row r="228" spans="1:60" ht="63.95" customHeight="1">
      <c r="A228" s="245"/>
      <c r="B228" s="97"/>
      <c r="C228" s="98"/>
      <c r="D228" s="99"/>
      <c r="E228" s="100"/>
      <c r="F228" s="100"/>
      <c r="G228" s="100"/>
      <c r="H228" s="101"/>
      <c r="I228" s="102"/>
      <c r="J228" s="103"/>
      <c r="K228" s="103"/>
      <c r="L228" s="103"/>
      <c r="M228" s="103"/>
      <c r="N228" s="99"/>
      <c r="O228" s="99"/>
      <c r="P228" s="100"/>
      <c r="Q228" s="100"/>
      <c r="R228" s="104"/>
      <c r="S228" s="31" t="str">
        <f t="shared" si="136"/>
        <v/>
      </c>
      <c r="T228" s="105"/>
      <c r="U228" s="101"/>
      <c r="V228" s="107"/>
      <c r="W228" s="169"/>
      <c r="X228" s="170"/>
      <c r="Y228" s="68"/>
      <c r="Z228" s="190">
        <f t="shared" si="105"/>
        <v>1.0165720071704217E-3</v>
      </c>
      <c r="AA228" s="208" t="b">
        <f t="shared" si="106"/>
        <v>0</v>
      </c>
      <c r="AB228" s="20">
        <f t="shared" si="137"/>
        <v>0</v>
      </c>
      <c r="AC228" s="67" t="b">
        <f t="shared" si="138"/>
        <v>1</v>
      </c>
      <c r="AD228" s="200">
        <f t="shared" si="139"/>
        <v>1</v>
      </c>
      <c r="AE228" s="180">
        <f t="shared" si="107"/>
        <v>1</v>
      </c>
      <c r="AF228" s="180">
        <f t="shared" si="108"/>
        <v>0</v>
      </c>
      <c r="AG228" s="180">
        <f t="shared" si="109"/>
        <v>0</v>
      </c>
      <c r="AH228" s="180">
        <f t="shared" si="110"/>
        <v>0</v>
      </c>
      <c r="AI228" s="214" t="str">
        <f t="shared" si="111"/>
        <v/>
      </c>
      <c r="AK228" s="36">
        <f t="shared" si="112"/>
        <v>0</v>
      </c>
      <c r="AL228" s="21">
        <f t="shared" si="113"/>
        <v>0</v>
      </c>
      <c r="AM228" s="21">
        <f t="shared" si="114"/>
        <v>0</v>
      </c>
      <c r="AN228" s="21">
        <f t="shared" si="115"/>
        <v>0</v>
      </c>
      <c r="AO228" s="21">
        <f t="shared" si="116"/>
        <v>0</v>
      </c>
      <c r="AP228" s="21">
        <f t="shared" si="117"/>
        <v>0</v>
      </c>
      <c r="AQ228" s="21">
        <f t="shared" si="118"/>
        <v>0</v>
      </c>
      <c r="AR228" s="21">
        <f t="shared" si="119"/>
        <v>0</v>
      </c>
      <c r="AS228" s="21">
        <f t="shared" si="120"/>
        <v>0</v>
      </c>
      <c r="AT228" s="21">
        <f t="shared" si="121"/>
        <v>0</v>
      </c>
      <c r="AU228" s="21">
        <f t="shared" si="122"/>
        <v>0</v>
      </c>
      <c r="AV228" s="21">
        <f t="shared" si="123"/>
        <v>0</v>
      </c>
      <c r="AW228" s="21">
        <f t="shared" si="124"/>
        <v>0</v>
      </c>
      <c r="AX228" s="21">
        <f t="shared" si="125"/>
        <v>0</v>
      </c>
      <c r="AY228" s="21">
        <f t="shared" si="126"/>
        <v>0</v>
      </c>
      <c r="AZ228" s="21">
        <f t="shared" si="127"/>
        <v>0</v>
      </c>
      <c r="BA228" s="21">
        <f t="shared" si="128"/>
        <v>0</v>
      </c>
      <c r="BB228" s="21">
        <f t="shared" si="129"/>
        <v>0</v>
      </c>
      <c r="BC228" s="21">
        <f t="shared" si="130"/>
        <v>0</v>
      </c>
      <c r="BD228" s="21">
        <f t="shared" si="131"/>
        <v>0</v>
      </c>
      <c r="BE228" s="21">
        <f t="shared" si="132"/>
        <v>0</v>
      </c>
      <c r="BF228" s="21">
        <f t="shared" si="133"/>
        <v>0</v>
      </c>
      <c r="BG228" s="21">
        <f t="shared" si="134"/>
        <v>0</v>
      </c>
      <c r="BH228" s="21">
        <f t="shared" si="135"/>
        <v>0</v>
      </c>
    </row>
    <row r="229" spans="1:60" ht="63.95" customHeight="1">
      <c r="A229" s="245"/>
      <c r="B229" s="97"/>
      <c r="C229" s="98"/>
      <c r="D229" s="99"/>
      <c r="E229" s="100"/>
      <c r="F229" s="100"/>
      <c r="G229" s="100"/>
      <c r="H229" s="101"/>
      <c r="I229" s="102"/>
      <c r="J229" s="103"/>
      <c r="K229" s="103"/>
      <c r="L229" s="103"/>
      <c r="M229" s="103"/>
      <c r="N229" s="99"/>
      <c r="O229" s="99"/>
      <c r="P229" s="100"/>
      <c r="Q229" s="100"/>
      <c r="R229" s="104"/>
      <c r="S229" s="31" t="str">
        <f t="shared" si="136"/>
        <v/>
      </c>
      <c r="T229" s="105"/>
      <c r="U229" s="101"/>
      <c r="V229" s="107"/>
      <c r="W229" s="169"/>
      <c r="X229" s="170"/>
      <c r="Y229" s="68"/>
      <c r="Z229" s="190">
        <f t="shared" si="105"/>
        <v>1.0165720071704217E-3</v>
      </c>
      <c r="AA229" s="208" t="b">
        <f t="shared" si="106"/>
        <v>0</v>
      </c>
      <c r="AB229" s="20">
        <f t="shared" si="137"/>
        <v>0</v>
      </c>
      <c r="AC229" s="67" t="b">
        <f t="shared" si="138"/>
        <v>1</v>
      </c>
      <c r="AD229" s="200">
        <f t="shared" si="139"/>
        <v>1</v>
      </c>
      <c r="AE229" s="180">
        <f t="shared" si="107"/>
        <v>1</v>
      </c>
      <c r="AF229" s="180">
        <f t="shared" si="108"/>
        <v>0</v>
      </c>
      <c r="AG229" s="180">
        <f t="shared" si="109"/>
        <v>0</v>
      </c>
      <c r="AH229" s="180">
        <f t="shared" si="110"/>
        <v>0</v>
      </c>
      <c r="AI229" s="214" t="str">
        <f t="shared" si="111"/>
        <v/>
      </c>
      <c r="AK229" s="36">
        <f t="shared" si="112"/>
        <v>0</v>
      </c>
      <c r="AL229" s="21">
        <f t="shared" si="113"/>
        <v>0</v>
      </c>
      <c r="AM229" s="21">
        <f t="shared" si="114"/>
        <v>0</v>
      </c>
      <c r="AN229" s="21">
        <f t="shared" si="115"/>
        <v>0</v>
      </c>
      <c r="AO229" s="21">
        <f t="shared" si="116"/>
        <v>0</v>
      </c>
      <c r="AP229" s="21">
        <f t="shared" si="117"/>
        <v>0</v>
      </c>
      <c r="AQ229" s="21">
        <f t="shared" si="118"/>
        <v>0</v>
      </c>
      <c r="AR229" s="21">
        <f t="shared" si="119"/>
        <v>0</v>
      </c>
      <c r="AS229" s="21">
        <f t="shared" si="120"/>
        <v>0</v>
      </c>
      <c r="AT229" s="21">
        <f t="shared" si="121"/>
        <v>0</v>
      </c>
      <c r="AU229" s="21">
        <f t="shared" si="122"/>
        <v>0</v>
      </c>
      <c r="AV229" s="21">
        <f t="shared" si="123"/>
        <v>0</v>
      </c>
      <c r="AW229" s="21">
        <f t="shared" si="124"/>
        <v>0</v>
      </c>
      <c r="AX229" s="21">
        <f t="shared" si="125"/>
        <v>0</v>
      </c>
      <c r="AY229" s="21">
        <f t="shared" si="126"/>
        <v>0</v>
      </c>
      <c r="AZ229" s="21">
        <f t="shared" si="127"/>
        <v>0</v>
      </c>
      <c r="BA229" s="21">
        <f t="shared" si="128"/>
        <v>0</v>
      </c>
      <c r="BB229" s="21">
        <f t="shared" si="129"/>
        <v>0</v>
      </c>
      <c r="BC229" s="21">
        <f t="shared" si="130"/>
        <v>0</v>
      </c>
      <c r="BD229" s="21">
        <f t="shared" si="131"/>
        <v>0</v>
      </c>
      <c r="BE229" s="21">
        <f t="shared" si="132"/>
        <v>0</v>
      </c>
      <c r="BF229" s="21">
        <f t="shared" si="133"/>
        <v>0</v>
      </c>
      <c r="BG229" s="21">
        <f t="shared" si="134"/>
        <v>0</v>
      </c>
      <c r="BH229" s="21">
        <f t="shared" si="135"/>
        <v>0</v>
      </c>
    </row>
    <row r="230" spans="1:60" ht="63.95" customHeight="1">
      <c r="A230" s="245"/>
      <c r="B230" s="97"/>
      <c r="C230" s="98"/>
      <c r="D230" s="99"/>
      <c r="E230" s="100"/>
      <c r="F230" s="100"/>
      <c r="G230" s="100"/>
      <c r="H230" s="101"/>
      <c r="I230" s="102"/>
      <c r="J230" s="103"/>
      <c r="K230" s="103"/>
      <c r="L230" s="103"/>
      <c r="M230" s="103"/>
      <c r="N230" s="99"/>
      <c r="O230" s="99"/>
      <c r="P230" s="100"/>
      <c r="Q230" s="100"/>
      <c r="R230" s="104"/>
      <c r="S230" s="31" t="str">
        <f t="shared" si="136"/>
        <v/>
      </c>
      <c r="T230" s="105"/>
      <c r="U230" s="101"/>
      <c r="V230" s="107"/>
      <c r="W230" s="169"/>
      <c r="X230" s="170"/>
      <c r="Y230" s="68"/>
      <c r="Z230" s="190">
        <f t="shared" si="105"/>
        <v>1.0165720071704217E-3</v>
      </c>
      <c r="AA230" s="208" t="b">
        <f t="shared" si="106"/>
        <v>0</v>
      </c>
      <c r="AB230" s="20">
        <f t="shared" si="137"/>
        <v>0</v>
      </c>
      <c r="AC230" s="67" t="b">
        <f t="shared" si="138"/>
        <v>1</v>
      </c>
      <c r="AD230" s="200">
        <f t="shared" si="139"/>
        <v>1</v>
      </c>
      <c r="AE230" s="180">
        <f t="shared" si="107"/>
        <v>1</v>
      </c>
      <c r="AF230" s="180">
        <f t="shared" si="108"/>
        <v>0</v>
      </c>
      <c r="AG230" s="180">
        <f t="shared" si="109"/>
        <v>0</v>
      </c>
      <c r="AH230" s="180">
        <f t="shared" si="110"/>
        <v>0</v>
      </c>
      <c r="AI230" s="214" t="str">
        <f t="shared" si="111"/>
        <v/>
      </c>
      <c r="AK230" s="36">
        <f t="shared" si="112"/>
        <v>0</v>
      </c>
      <c r="AL230" s="21">
        <f t="shared" si="113"/>
        <v>0</v>
      </c>
      <c r="AM230" s="21">
        <f t="shared" si="114"/>
        <v>0</v>
      </c>
      <c r="AN230" s="21">
        <f t="shared" si="115"/>
        <v>0</v>
      </c>
      <c r="AO230" s="21">
        <f t="shared" si="116"/>
        <v>0</v>
      </c>
      <c r="AP230" s="21">
        <f t="shared" si="117"/>
        <v>0</v>
      </c>
      <c r="AQ230" s="21">
        <f t="shared" si="118"/>
        <v>0</v>
      </c>
      <c r="AR230" s="21">
        <f t="shared" si="119"/>
        <v>0</v>
      </c>
      <c r="AS230" s="21">
        <f t="shared" si="120"/>
        <v>0</v>
      </c>
      <c r="AT230" s="21">
        <f t="shared" si="121"/>
        <v>0</v>
      </c>
      <c r="AU230" s="21">
        <f t="shared" si="122"/>
        <v>0</v>
      </c>
      <c r="AV230" s="21">
        <f t="shared" si="123"/>
        <v>0</v>
      </c>
      <c r="AW230" s="21">
        <f t="shared" si="124"/>
        <v>0</v>
      </c>
      <c r="AX230" s="21">
        <f t="shared" si="125"/>
        <v>0</v>
      </c>
      <c r="AY230" s="21">
        <f t="shared" si="126"/>
        <v>0</v>
      </c>
      <c r="AZ230" s="21">
        <f t="shared" si="127"/>
        <v>0</v>
      </c>
      <c r="BA230" s="21">
        <f t="shared" si="128"/>
        <v>0</v>
      </c>
      <c r="BB230" s="21">
        <f t="shared" si="129"/>
        <v>0</v>
      </c>
      <c r="BC230" s="21">
        <f t="shared" si="130"/>
        <v>0</v>
      </c>
      <c r="BD230" s="21">
        <f t="shared" si="131"/>
        <v>0</v>
      </c>
      <c r="BE230" s="21">
        <f t="shared" si="132"/>
        <v>0</v>
      </c>
      <c r="BF230" s="21">
        <f t="shared" si="133"/>
        <v>0</v>
      </c>
      <c r="BG230" s="21">
        <f t="shared" si="134"/>
        <v>0</v>
      </c>
      <c r="BH230" s="21">
        <f t="shared" si="135"/>
        <v>0</v>
      </c>
    </row>
    <row r="231" spans="1:60" ht="63.95" customHeight="1">
      <c r="A231" s="245"/>
      <c r="B231" s="97"/>
      <c r="C231" s="98"/>
      <c r="D231" s="99"/>
      <c r="E231" s="100"/>
      <c r="F231" s="100"/>
      <c r="G231" s="100"/>
      <c r="H231" s="101"/>
      <c r="I231" s="102"/>
      <c r="J231" s="103"/>
      <c r="K231" s="103"/>
      <c r="L231" s="103"/>
      <c r="M231" s="103"/>
      <c r="N231" s="99"/>
      <c r="O231" s="99"/>
      <c r="P231" s="100"/>
      <c r="Q231" s="100"/>
      <c r="R231" s="104"/>
      <c r="S231" s="31" t="str">
        <f t="shared" si="136"/>
        <v/>
      </c>
      <c r="T231" s="105"/>
      <c r="U231" s="101"/>
      <c r="V231" s="107"/>
      <c r="W231" s="169"/>
      <c r="X231" s="170"/>
      <c r="Y231" s="68"/>
      <c r="Z231" s="190">
        <f t="shared" si="105"/>
        <v>1.0165720071704217E-3</v>
      </c>
      <c r="AA231" s="208" t="b">
        <f t="shared" si="106"/>
        <v>0</v>
      </c>
      <c r="AB231" s="20">
        <f t="shared" si="137"/>
        <v>0</v>
      </c>
      <c r="AC231" s="67" t="b">
        <f t="shared" si="138"/>
        <v>1</v>
      </c>
      <c r="AD231" s="200">
        <f t="shared" si="139"/>
        <v>1</v>
      </c>
      <c r="AE231" s="180">
        <f t="shared" si="107"/>
        <v>1</v>
      </c>
      <c r="AF231" s="180">
        <f t="shared" si="108"/>
        <v>0</v>
      </c>
      <c r="AG231" s="180">
        <f t="shared" si="109"/>
        <v>0</v>
      </c>
      <c r="AH231" s="180">
        <f t="shared" si="110"/>
        <v>0</v>
      </c>
      <c r="AI231" s="214" t="str">
        <f t="shared" si="111"/>
        <v/>
      </c>
      <c r="AK231" s="36">
        <f t="shared" si="112"/>
        <v>0</v>
      </c>
      <c r="AL231" s="21">
        <f t="shared" si="113"/>
        <v>0</v>
      </c>
      <c r="AM231" s="21">
        <f t="shared" si="114"/>
        <v>0</v>
      </c>
      <c r="AN231" s="21">
        <f t="shared" si="115"/>
        <v>0</v>
      </c>
      <c r="AO231" s="21">
        <f t="shared" si="116"/>
        <v>0</v>
      </c>
      <c r="AP231" s="21">
        <f t="shared" si="117"/>
        <v>0</v>
      </c>
      <c r="AQ231" s="21">
        <f t="shared" si="118"/>
        <v>0</v>
      </c>
      <c r="AR231" s="21">
        <f t="shared" si="119"/>
        <v>0</v>
      </c>
      <c r="AS231" s="21">
        <f t="shared" si="120"/>
        <v>0</v>
      </c>
      <c r="AT231" s="21">
        <f t="shared" si="121"/>
        <v>0</v>
      </c>
      <c r="AU231" s="21">
        <f t="shared" si="122"/>
        <v>0</v>
      </c>
      <c r="AV231" s="21">
        <f t="shared" si="123"/>
        <v>0</v>
      </c>
      <c r="AW231" s="21">
        <f t="shared" si="124"/>
        <v>0</v>
      </c>
      <c r="AX231" s="21">
        <f t="shared" si="125"/>
        <v>0</v>
      </c>
      <c r="AY231" s="21">
        <f t="shared" si="126"/>
        <v>0</v>
      </c>
      <c r="AZ231" s="21">
        <f t="shared" si="127"/>
        <v>0</v>
      </c>
      <c r="BA231" s="21">
        <f t="shared" si="128"/>
        <v>0</v>
      </c>
      <c r="BB231" s="21">
        <f t="shared" si="129"/>
        <v>0</v>
      </c>
      <c r="BC231" s="21">
        <f t="shared" si="130"/>
        <v>0</v>
      </c>
      <c r="BD231" s="21">
        <f t="shared" si="131"/>
        <v>0</v>
      </c>
      <c r="BE231" s="21">
        <f t="shared" si="132"/>
        <v>0</v>
      </c>
      <c r="BF231" s="21">
        <f t="shared" si="133"/>
        <v>0</v>
      </c>
      <c r="BG231" s="21">
        <f t="shared" si="134"/>
        <v>0</v>
      </c>
      <c r="BH231" s="21">
        <f t="shared" si="135"/>
        <v>0</v>
      </c>
    </row>
    <row r="232" spans="1:60" ht="63.95" customHeight="1">
      <c r="A232" s="245"/>
      <c r="B232" s="97"/>
      <c r="C232" s="98"/>
      <c r="D232" s="99"/>
      <c r="E232" s="100"/>
      <c r="F232" s="100"/>
      <c r="G232" s="100"/>
      <c r="H232" s="101"/>
      <c r="I232" s="102"/>
      <c r="J232" s="103"/>
      <c r="K232" s="103"/>
      <c r="L232" s="103"/>
      <c r="M232" s="103"/>
      <c r="N232" s="99"/>
      <c r="O232" s="99"/>
      <c r="P232" s="100"/>
      <c r="Q232" s="100"/>
      <c r="R232" s="104"/>
      <c r="S232" s="31" t="str">
        <f t="shared" si="136"/>
        <v/>
      </c>
      <c r="T232" s="105"/>
      <c r="U232" s="101"/>
      <c r="V232" s="107"/>
      <c r="W232" s="169"/>
      <c r="X232" s="170"/>
      <c r="Y232" s="68"/>
      <c r="Z232" s="190">
        <f t="shared" si="105"/>
        <v>1.0165720071704217E-3</v>
      </c>
      <c r="AA232" s="208" t="b">
        <f t="shared" si="106"/>
        <v>0</v>
      </c>
      <c r="AB232" s="20">
        <f t="shared" si="137"/>
        <v>0</v>
      </c>
      <c r="AC232" s="67" t="b">
        <f t="shared" si="138"/>
        <v>1</v>
      </c>
      <c r="AD232" s="200">
        <f t="shared" si="139"/>
        <v>1</v>
      </c>
      <c r="AE232" s="180">
        <f t="shared" si="107"/>
        <v>1</v>
      </c>
      <c r="AF232" s="180">
        <f t="shared" si="108"/>
        <v>0</v>
      </c>
      <c r="AG232" s="180">
        <f t="shared" si="109"/>
        <v>0</v>
      </c>
      <c r="AH232" s="180">
        <f t="shared" si="110"/>
        <v>0</v>
      </c>
      <c r="AI232" s="214" t="str">
        <f t="shared" si="111"/>
        <v/>
      </c>
      <c r="AK232" s="36">
        <f t="shared" si="112"/>
        <v>0</v>
      </c>
      <c r="AL232" s="21">
        <f t="shared" si="113"/>
        <v>0</v>
      </c>
      <c r="AM232" s="21">
        <f t="shared" si="114"/>
        <v>0</v>
      </c>
      <c r="AN232" s="21">
        <f t="shared" si="115"/>
        <v>0</v>
      </c>
      <c r="AO232" s="21">
        <f t="shared" si="116"/>
        <v>0</v>
      </c>
      <c r="AP232" s="21">
        <f t="shared" si="117"/>
        <v>0</v>
      </c>
      <c r="AQ232" s="21">
        <f t="shared" si="118"/>
        <v>0</v>
      </c>
      <c r="AR232" s="21">
        <f t="shared" si="119"/>
        <v>0</v>
      </c>
      <c r="AS232" s="21">
        <f t="shared" si="120"/>
        <v>0</v>
      </c>
      <c r="AT232" s="21">
        <f t="shared" si="121"/>
        <v>0</v>
      </c>
      <c r="AU232" s="21">
        <f t="shared" si="122"/>
        <v>0</v>
      </c>
      <c r="AV232" s="21">
        <f t="shared" si="123"/>
        <v>0</v>
      </c>
      <c r="AW232" s="21">
        <f t="shared" si="124"/>
        <v>0</v>
      </c>
      <c r="AX232" s="21">
        <f t="shared" si="125"/>
        <v>0</v>
      </c>
      <c r="AY232" s="21">
        <f t="shared" si="126"/>
        <v>0</v>
      </c>
      <c r="AZ232" s="21">
        <f t="shared" si="127"/>
        <v>0</v>
      </c>
      <c r="BA232" s="21">
        <f t="shared" si="128"/>
        <v>0</v>
      </c>
      <c r="BB232" s="21">
        <f t="shared" si="129"/>
        <v>0</v>
      </c>
      <c r="BC232" s="21">
        <f t="shared" si="130"/>
        <v>0</v>
      </c>
      <c r="BD232" s="21">
        <f t="shared" si="131"/>
        <v>0</v>
      </c>
      <c r="BE232" s="21">
        <f t="shared" si="132"/>
        <v>0</v>
      </c>
      <c r="BF232" s="21">
        <f t="shared" si="133"/>
        <v>0</v>
      </c>
      <c r="BG232" s="21">
        <f t="shared" si="134"/>
        <v>0</v>
      </c>
      <c r="BH232" s="21">
        <f t="shared" si="135"/>
        <v>0</v>
      </c>
    </row>
    <row r="233" spans="1:60" ht="63.95" customHeight="1">
      <c r="A233" s="245"/>
      <c r="B233" s="97"/>
      <c r="C233" s="98"/>
      <c r="D233" s="99"/>
      <c r="E233" s="100"/>
      <c r="F233" s="100"/>
      <c r="G233" s="100"/>
      <c r="H233" s="101"/>
      <c r="I233" s="102"/>
      <c r="J233" s="103"/>
      <c r="K233" s="103"/>
      <c r="L233" s="103"/>
      <c r="M233" s="103"/>
      <c r="N233" s="99"/>
      <c r="O233" s="99"/>
      <c r="P233" s="100"/>
      <c r="Q233" s="100"/>
      <c r="R233" s="104"/>
      <c r="S233" s="31" t="str">
        <f t="shared" si="136"/>
        <v/>
      </c>
      <c r="T233" s="105"/>
      <c r="U233" s="101"/>
      <c r="V233" s="107"/>
      <c r="W233" s="169"/>
      <c r="X233" s="170"/>
      <c r="Y233" s="68"/>
      <c r="Z233" s="190">
        <f t="shared" si="105"/>
        <v>1.0165720071704217E-3</v>
      </c>
      <c r="AA233" s="208" t="b">
        <f t="shared" si="106"/>
        <v>0</v>
      </c>
      <c r="AB233" s="20">
        <f t="shared" si="137"/>
        <v>0</v>
      </c>
      <c r="AC233" s="67" t="b">
        <f t="shared" si="138"/>
        <v>1</v>
      </c>
      <c r="AD233" s="200">
        <f t="shared" si="139"/>
        <v>1</v>
      </c>
      <c r="AE233" s="180">
        <f t="shared" si="107"/>
        <v>1</v>
      </c>
      <c r="AF233" s="180">
        <f t="shared" si="108"/>
        <v>0</v>
      </c>
      <c r="AG233" s="180">
        <f t="shared" si="109"/>
        <v>0</v>
      </c>
      <c r="AH233" s="180">
        <f t="shared" si="110"/>
        <v>0</v>
      </c>
      <c r="AI233" s="214" t="str">
        <f t="shared" si="111"/>
        <v/>
      </c>
      <c r="AK233" s="36">
        <f t="shared" si="112"/>
        <v>0</v>
      </c>
      <c r="AL233" s="21">
        <f t="shared" si="113"/>
        <v>0</v>
      </c>
      <c r="AM233" s="21">
        <f t="shared" si="114"/>
        <v>0</v>
      </c>
      <c r="AN233" s="21">
        <f t="shared" si="115"/>
        <v>0</v>
      </c>
      <c r="AO233" s="21">
        <f t="shared" si="116"/>
        <v>0</v>
      </c>
      <c r="AP233" s="21">
        <f t="shared" si="117"/>
        <v>0</v>
      </c>
      <c r="AQ233" s="21">
        <f t="shared" si="118"/>
        <v>0</v>
      </c>
      <c r="AR233" s="21">
        <f t="shared" si="119"/>
        <v>0</v>
      </c>
      <c r="AS233" s="21">
        <f t="shared" si="120"/>
        <v>0</v>
      </c>
      <c r="AT233" s="21">
        <f t="shared" si="121"/>
        <v>0</v>
      </c>
      <c r="AU233" s="21">
        <f t="shared" si="122"/>
        <v>0</v>
      </c>
      <c r="AV233" s="21">
        <f t="shared" si="123"/>
        <v>0</v>
      </c>
      <c r="AW233" s="21">
        <f t="shared" si="124"/>
        <v>0</v>
      </c>
      <c r="AX233" s="21">
        <f t="shared" si="125"/>
        <v>0</v>
      </c>
      <c r="AY233" s="21">
        <f t="shared" si="126"/>
        <v>0</v>
      </c>
      <c r="AZ233" s="21">
        <f t="shared" si="127"/>
        <v>0</v>
      </c>
      <c r="BA233" s="21">
        <f t="shared" si="128"/>
        <v>0</v>
      </c>
      <c r="BB233" s="21">
        <f t="shared" si="129"/>
        <v>0</v>
      </c>
      <c r="BC233" s="21">
        <f t="shared" si="130"/>
        <v>0</v>
      </c>
      <c r="BD233" s="21">
        <f t="shared" si="131"/>
        <v>0</v>
      </c>
      <c r="BE233" s="21">
        <f t="shared" si="132"/>
        <v>0</v>
      </c>
      <c r="BF233" s="21">
        <f t="shared" si="133"/>
        <v>0</v>
      </c>
      <c r="BG233" s="21">
        <f t="shared" si="134"/>
        <v>0</v>
      </c>
      <c r="BH233" s="21">
        <f t="shared" si="135"/>
        <v>0</v>
      </c>
    </row>
    <row r="234" spans="1:60" ht="63.95" customHeight="1">
      <c r="A234" s="245"/>
      <c r="B234" s="97"/>
      <c r="C234" s="98"/>
      <c r="D234" s="99"/>
      <c r="E234" s="100"/>
      <c r="F234" s="100"/>
      <c r="G234" s="100"/>
      <c r="H234" s="101"/>
      <c r="I234" s="102"/>
      <c r="J234" s="103"/>
      <c r="K234" s="103"/>
      <c r="L234" s="103"/>
      <c r="M234" s="103"/>
      <c r="N234" s="99"/>
      <c r="O234" s="99"/>
      <c r="P234" s="100"/>
      <c r="Q234" s="100"/>
      <c r="R234" s="104"/>
      <c r="S234" s="31" t="str">
        <f t="shared" si="136"/>
        <v/>
      </c>
      <c r="T234" s="105"/>
      <c r="U234" s="101"/>
      <c r="V234" s="107"/>
      <c r="W234" s="169"/>
      <c r="X234" s="170"/>
      <c r="Y234" s="68"/>
      <c r="Z234" s="190">
        <f t="shared" si="105"/>
        <v>1.0165720071704217E-3</v>
      </c>
      <c r="AA234" s="208" t="b">
        <f t="shared" si="106"/>
        <v>0</v>
      </c>
      <c r="AB234" s="20">
        <f t="shared" si="137"/>
        <v>0</v>
      </c>
      <c r="AC234" s="67" t="b">
        <f t="shared" si="138"/>
        <v>1</v>
      </c>
      <c r="AD234" s="200">
        <f t="shared" si="139"/>
        <v>1</v>
      </c>
      <c r="AE234" s="180">
        <f t="shared" si="107"/>
        <v>1</v>
      </c>
      <c r="AF234" s="180">
        <f t="shared" si="108"/>
        <v>0</v>
      </c>
      <c r="AG234" s="180">
        <f t="shared" si="109"/>
        <v>0</v>
      </c>
      <c r="AH234" s="180">
        <f t="shared" si="110"/>
        <v>0</v>
      </c>
      <c r="AI234" s="214" t="str">
        <f t="shared" si="111"/>
        <v/>
      </c>
      <c r="AK234" s="36">
        <f t="shared" si="112"/>
        <v>0</v>
      </c>
      <c r="AL234" s="21">
        <f t="shared" si="113"/>
        <v>0</v>
      </c>
      <c r="AM234" s="21">
        <f t="shared" si="114"/>
        <v>0</v>
      </c>
      <c r="AN234" s="21">
        <f t="shared" si="115"/>
        <v>0</v>
      </c>
      <c r="AO234" s="21">
        <f t="shared" si="116"/>
        <v>0</v>
      </c>
      <c r="AP234" s="21">
        <f t="shared" si="117"/>
        <v>0</v>
      </c>
      <c r="AQ234" s="21">
        <f t="shared" si="118"/>
        <v>0</v>
      </c>
      <c r="AR234" s="21">
        <f t="shared" si="119"/>
        <v>0</v>
      </c>
      <c r="AS234" s="21">
        <f t="shared" si="120"/>
        <v>0</v>
      </c>
      <c r="AT234" s="21">
        <f t="shared" si="121"/>
        <v>0</v>
      </c>
      <c r="AU234" s="21">
        <f t="shared" si="122"/>
        <v>0</v>
      </c>
      <c r="AV234" s="21">
        <f t="shared" si="123"/>
        <v>0</v>
      </c>
      <c r="AW234" s="21">
        <f t="shared" si="124"/>
        <v>0</v>
      </c>
      <c r="AX234" s="21">
        <f t="shared" si="125"/>
        <v>0</v>
      </c>
      <c r="AY234" s="21">
        <f t="shared" si="126"/>
        <v>0</v>
      </c>
      <c r="AZ234" s="21">
        <f t="shared" si="127"/>
        <v>0</v>
      </c>
      <c r="BA234" s="21">
        <f t="shared" si="128"/>
        <v>0</v>
      </c>
      <c r="BB234" s="21">
        <f t="shared" si="129"/>
        <v>0</v>
      </c>
      <c r="BC234" s="21">
        <f t="shared" si="130"/>
        <v>0</v>
      </c>
      <c r="BD234" s="21">
        <f t="shared" si="131"/>
        <v>0</v>
      </c>
      <c r="BE234" s="21">
        <f t="shared" si="132"/>
        <v>0</v>
      </c>
      <c r="BF234" s="21">
        <f t="shared" si="133"/>
        <v>0</v>
      </c>
      <c r="BG234" s="21">
        <f t="shared" si="134"/>
        <v>0</v>
      </c>
      <c r="BH234" s="21">
        <f t="shared" si="135"/>
        <v>0</v>
      </c>
    </row>
    <row r="235" spans="1:60" ht="63.95" customHeight="1">
      <c r="A235" s="245"/>
      <c r="B235" s="97"/>
      <c r="C235" s="98"/>
      <c r="D235" s="99"/>
      <c r="E235" s="100"/>
      <c r="F235" s="100"/>
      <c r="G235" s="100"/>
      <c r="H235" s="101"/>
      <c r="I235" s="102"/>
      <c r="J235" s="103"/>
      <c r="K235" s="103"/>
      <c r="L235" s="103"/>
      <c r="M235" s="103"/>
      <c r="N235" s="99"/>
      <c r="O235" s="99"/>
      <c r="P235" s="100"/>
      <c r="Q235" s="100"/>
      <c r="R235" s="104"/>
      <c r="S235" s="31" t="str">
        <f t="shared" si="136"/>
        <v/>
      </c>
      <c r="T235" s="105"/>
      <c r="U235" s="101"/>
      <c r="V235" s="107"/>
      <c r="W235" s="169"/>
      <c r="X235" s="170"/>
      <c r="Y235" s="68"/>
      <c r="Z235" s="190">
        <f t="shared" si="105"/>
        <v>1.0165720071704217E-3</v>
      </c>
      <c r="AA235" s="208" t="b">
        <f t="shared" si="106"/>
        <v>0</v>
      </c>
      <c r="AB235" s="20">
        <f t="shared" si="137"/>
        <v>0</v>
      </c>
      <c r="AC235" s="67" t="b">
        <f t="shared" si="138"/>
        <v>1</v>
      </c>
      <c r="AD235" s="200">
        <f t="shared" si="139"/>
        <v>1</v>
      </c>
      <c r="AE235" s="180">
        <f t="shared" si="107"/>
        <v>1</v>
      </c>
      <c r="AF235" s="180">
        <f t="shared" si="108"/>
        <v>0</v>
      </c>
      <c r="AG235" s="180">
        <f t="shared" si="109"/>
        <v>0</v>
      </c>
      <c r="AH235" s="180">
        <f t="shared" si="110"/>
        <v>0</v>
      </c>
      <c r="AI235" s="214" t="str">
        <f t="shared" si="111"/>
        <v/>
      </c>
      <c r="AK235" s="36">
        <f t="shared" si="112"/>
        <v>0</v>
      </c>
      <c r="AL235" s="21">
        <f t="shared" si="113"/>
        <v>0</v>
      </c>
      <c r="AM235" s="21">
        <f t="shared" si="114"/>
        <v>0</v>
      </c>
      <c r="AN235" s="21">
        <f t="shared" si="115"/>
        <v>0</v>
      </c>
      <c r="AO235" s="21">
        <f t="shared" si="116"/>
        <v>0</v>
      </c>
      <c r="AP235" s="21">
        <f t="shared" si="117"/>
        <v>0</v>
      </c>
      <c r="AQ235" s="21">
        <f t="shared" si="118"/>
        <v>0</v>
      </c>
      <c r="AR235" s="21">
        <f t="shared" si="119"/>
        <v>0</v>
      </c>
      <c r="AS235" s="21">
        <f t="shared" si="120"/>
        <v>0</v>
      </c>
      <c r="AT235" s="21">
        <f t="shared" si="121"/>
        <v>0</v>
      </c>
      <c r="AU235" s="21">
        <f t="shared" si="122"/>
        <v>0</v>
      </c>
      <c r="AV235" s="21">
        <f t="shared" si="123"/>
        <v>0</v>
      </c>
      <c r="AW235" s="21">
        <f t="shared" si="124"/>
        <v>0</v>
      </c>
      <c r="AX235" s="21">
        <f t="shared" si="125"/>
        <v>0</v>
      </c>
      <c r="AY235" s="21">
        <f t="shared" si="126"/>
        <v>0</v>
      </c>
      <c r="AZ235" s="21">
        <f t="shared" si="127"/>
        <v>0</v>
      </c>
      <c r="BA235" s="21">
        <f t="shared" si="128"/>
        <v>0</v>
      </c>
      <c r="BB235" s="21">
        <f t="shared" si="129"/>
        <v>0</v>
      </c>
      <c r="BC235" s="21">
        <f t="shared" si="130"/>
        <v>0</v>
      </c>
      <c r="BD235" s="21">
        <f t="shared" si="131"/>
        <v>0</v>
      </c>
      <c r="BE235" s="21">
        <f t="shared" si="132"/>
        <v>0</v>
      </c>
      <c r="BF235" s="21">
        <f t="shared" si="133"/>
        <v>0</v>
      </c>
      <c r="BG235" s="21">
        <f t="shared" si="134"/>
        <v>0</v>
      </c>
      <c r="BH235" s="21">
        <f t="shared" si="135"/>
        <v>0</v>
      </c>
    </row>
    <row r="236" spans="1:60" ht="63.95" customHeight="1">
      <c r="A236" s="245"/>
      <c r="B236" s="97"/>
      <c r="C236" s="98"/>
      <c r="D236" s="99"/>
      <c r="E236" s="100"/>
      <c r="F236" s="100"/>
      <c r="G236" s="100"/>
      <c r="H236" s="101"/>
      <c r="I236" s="102"/>
      <c r="J236" s="103"/>
      <c r="K236" s="103"/>
      <c r="L236" s="103"/>
      <c r="M236" s="103"/>
      <c r="N236" s="99"/>
      <c r="O236" s="99"/>
      <c r="P236" s="100"/>
      <c r="Q236" s="100"/>
      <c r="R236" s="104"/>
      <c r="S236" s="31" t="str">
        <f t="shared" si="136"/>
        <v/>
      </c>
      <c r="T236" s="105"/>
      <c r="U236" s="101"/>
      <c r="V236" s="107"/>
      <c r="W236" s="169"/>
      <c r="X236" s="170"/>
      <c r="Y236" s="68"/>
      <c r="Z236" s="190">
        <f t="shared" si="105"/>
        <v>1.0165720071704217E-3</v>
      </c>
      <c r="AA236" s="208" t="b">
        <f t="shared" si="106"/>
        <v>0</v>
      </c>
      <c r="AB236" s="20">
        <f t="shared" si="137"/>
        <v>0</v>
      </c>
      <c r="AC236" s="67" t="b">
        <f t="shared" si="138"/>
        <v>1</v>
      </c>
      <c r="AD236" s="200">
        <f t="shared" si="139"/>
        <v>1</v>
      </c>
      <c r="AE236" s="180">
        <f t="shared" si="107"/>
        <v>1</v>
      </c>
      <c r="AF236" s="180">
        <f t="shared" si="108"/>
        <v>0</v>
      </c>
      <c r="AG236" s="180">
        <f t="shared" si="109"/>
        <v>0</v>
      </c>
      <c r="AH236" s="180">
        <f t="shared" si="110"/>
        <v>0</v>
      </c>
      <c r="AI236" s="214" t="str">
        <f t="shared" si="111"/>
        <v/>
      </c>
      <c r="AK236" s="36">
        <f t="shared" si="112"/>
        <v>0</v>
      </c>
      <c r="AL236" s="21">
        <f t="shared" si="113"/>
        <v>0</v>
      </c>
      <c r="AM236" s="21">
        <f t="shared" si="114"/>
        <v>0</v>
      </c>
      <c r="AN236" s="21">
        <f t="shared" si="115"/>
        <v>0</v>
      </c>
      <c r="AO236" s="21">
        <f t="shared" si="116"/>
        <v>0</v>
      </c>
      <c r="AP236" s="21">
        <f t="shared" si="117"/>
        <v>0</v>
      </c>
      <c r="AQ236" s="21">
        <f t="shared" si="118"/>
        <v>0</v>
      </c>
      <c r="AR236" s="21">
        <f t="shared" si="119"/>
        <v>0</v>
      </c>
      <c r="AS236" s="21">
        <f t="shared" si="120"/>
        <v>0</v>
      </c>
      <c r="AT236" s="21">
        <f t="shared" si="121"/>
        <v>0</v>
      </c>
      <c r="AU236" s="21">
        <f t="shared" si="122"/>
        <v>0</v>
      </c>
      <c r="AV236" s="21">
        <f t="shared" si="123"/>
        <v>0</v>
      </c>
      <c r="AW236" s="21">
        <f t="shared" si="124"/>
        <v>0</v>
      </c>
      <c r="AX236" s="21">
        <f t="shared" si="125"/>
        <v>0</v>
      </c>
      <c r="AY236" s="21">
        <f t="shared" si="126"/>
        <v>0</v>
      </c>
      <c r="AZ236" s="21">
        <f t="shared" si="127"/>
        <v>0</v>
      </c>
      <c r="BA236" s="21">
        <f t="shared" si="128"/>
        <v>0</v>
      </c>
      <c r="BB236" s="21">
        <f t="shared" si="129"/>
        <v>0</v>
      </c>
      <c r="BC236" s="21">
        <f t="shared" si="130"/>
        <v>0</v>
      </c>
      <c r="BD236" s="21">
        <f t="shared" si="131"/>
        <v>0</v>
      </c>
      <c r="BE236" s="21">
        <f t="shared" si="132"/>
        <v>0</v>
      </c>
      <c r="BF236" s="21">
        <f t="shared" si="133"/>
        <v>0</v>
      </c>
      <c r="BG236" s="21">
        <f t="shared" si="134"/>
        <v>0</v>
      </c>
      <c r="BH236" s="21">
        <f t="shared" si="135"/>
        <v>0</v>
      </c>
    </row>
    <row r="237" spans="1:60" ht="63.95" customHeight="1">
      <c r="A237" s="245"/>
      <c r="B237" s="97"/>
      <c r="C237" s="98"/>
      <c r="D237" s="99"/>
      <c r="E237" s="100"/>
      <c r="F237" s="100"/>
      <c r="G237" s="100"/>
      <c r="H237" s="101"/>
      <c r="I237" s="102"/>
      <c r="J237" s="103"/>
      <c r="K237" s="103"/>
      <c r="L237" s="103"/>
      <c r="M237" s="103"/>
      <c r="N237" s="99"/>
      <c r="O237" s="99"/>
      <c r="P237" s="100"/>
      <c r="Q237" s="100"/>
      <c r="R237" s="104"/>
      <c r="S237" s="31" t="str">
        <f t="shared" si="136"/>
        <v/>
      </c>
      <c r="T237" s="105"/>
      <c r="U237" s="101"/>
      <c r="V237" s="107"/>
      <c r="W237" s="169"/>
      <c r="X237" s="170"/>
      <c r="Y237" s="68"/>
      <c r="Z237" s="190">
        <f t="shared" si="105"/>
        <v>1.0165720071704217E-3</v>
      </c>
      <c r="AA237" s="208" t="b">
        <f t="shared" si="106"/>
        <v>0</v>
      </c>
      <c r="AB237" s="20">
        <f t="shared" si="137"/>
        <v>0</v>
      </c>
      <c r="AC237" s="67" t="b">
        <f t="shared" si="138"/>
        <v>1</v>
      </c>
      <c r="AD237" s="200">
        <f t="shared" si="139"/>
        <v>1</v>
      </c>
      <c r="AE237" s="180">
        <f t="shared" si="107"/>
        <v>1</v>
      </c>
      <c r="AF237" s="180">
        <f t="shared" si="108"/>
        <v>0</v>
      </c>
      <c r="AG237" s="180">
        <f t="shared" si="109"/>
        <v>0</v>
      </c>
      <c r="AH237" s="180">
        <f t="shared" si="110"/>
        <v>0</v>
      </c>
      <c r="AI237" s="214" t="str">
        <f t="shared" si="111"/>
        <v/>
      </c>
      <c r="AK237" s="36">
        <f t="shared" si="112"/>
        <v>0</v>
      </c>
      <c r="AL237" s="21">
        <f t="shared" si="113"/>
        <v>0</v>
      </c>
      <c r="AM237" s="21">
        <f t="shared" si="114"/>
        <v>0</v>
      </c>
      <c r="AN237" s="21">
        <f t="shared" si="115"/>
        <v>0</v>
      </c>
      <c r="AO237" s="21">
        <f t="shared" si="116"/>
        <v>0</v>
      </c>
      <c r="AP237" s="21">
        <f t="shared" si="117"/>
        <v>0</v>
      </c>
      <c r="AQ237" s="21">
        <f t="shared" si="118"/>
        <v>0</v>
      </c>
      <c r="AR237" s="21">
        <f t="shared" si="119"/>
        <v>0</v>
      </c>
      <c r="AS237" s="21">
        <f t="shared" si="120"/>
        <v>0</v>
      </c>
      <c r="AT237" s="21">
        <f t="shared" si="121"/>
        <v>0</v>
      </c>
      <c r="AU237" s="21">
        <f t="shared" si="122"/>
        <v>0</v>
      </c>
      <c r="AV237" s="21">
        <f t="shared" si="123"/>
        <v>0</v>
      </c>
      <c r="AW237" s="21">
        <f t="shared" si="124"/>
        <v>0</v>
      </c>
      <c r="AX237" s="21">
        <f t="shared" si="125"/>
        <v>0</v>
      </c>
      <c r="AY237" s="21">
        <f t="shared" si="126"/>
        <v>0</v>
      </c>
      <c r="AZ237" s="21">
        <f t="shared" si="127"/>
        <v>0</v>
      </c>
      <c r="BA237" s="21">
        <f t="shared" si="128"/>
        <v>0</v>
      </c>
      <c r="BB237" s="21">
        <f t="shared" si="129"/>
        <v>0</v>
      </c>
      <c r="BC237" s="21">
        <f t="shared" si="130"/>
        <v>0</v>
      </c>
      <c r="BD237" s="21">
        <f t="shared" si="131"/>
        <v>0</v>
      </c>
      <c r="BE237" s="21">
        <f t="shared" si="132"/>
        <v>0</v>
      </c>
      <c r="BF237" s="21">
        <f t="shared" si="133"/>
        <v>0</v>
      </c>
      <c r="BG237" s="21">
        <f t="shared" si="134"/>
        <v>0</v>
      </c>
      <c r="BH237" s="21">
        <f t="shared" si="135"/>
        <v>0</v>
      </c>
    </row>
    <row r="238" spans="1:60" ht="63.95" customHeight="1">
      <c r="A238" s="245"/>
      <c r="B238" s="97"/>
      <c r="C238" s="98"/>
      <c r="D238" s="99"/>
      <c r="E238" s="100"/>
      <c r="F238" s="100"/>
      <c r="G238" s="100"/>
      <c r="H238" s="101"/>
      <c r="I238" s="102"/>
      <c r="J238" s="103"/>
      <c r="K238" s="103"/>
      <c r="L238" s="103"/>
      <c r="M238" s="103"/>
      <c r="N238" s="99"/>
      <c r="O238" s="99"/>
      <c r="P238" s="100"/>
      <c r="Q238" s="100"/>
      <c r="R238" s="104"/>
      <c r="S238" s="31" t="str">
        <f t="shared" si="136"/>
        <v/>
      </c>
      <c r="T238" s="105"/>
      <c r="U238" s="101"/>
      <c r="V238" s="107"/>
      <c r="W238" s="169"/>
      <c r="X238" s="170"/>
      <c r="Y238" s="68"/>
      <c r="Z238" s="190">
        <f t="shared" si="105"/>
        <v>1.0165720071704217E-3</v>
      </c>
      <c r="AA238" s="208" t="b">
        <f t="shared" si="106"/>
        <v>0</v>
      </c>
      <c r="AB238" s="20">
        <f t="shared" si="137"/>
        <v>0</v>
      </c>
      <c r="AC238" s="67" t="b">
        <f t="shared" si="138"/>
        <v>1</v>
      </c>
      <c r="AD238" s="200">
        <f t="shared" si="139"/>
        <v>1</v>
      </c>
      <c r="AE238" s="180">
        <f t="shared" si="107"/>
        <v>1</v>
      </c>
      <c r="AF238" s="180">
        <f t="shared" si="108"/>
        <v>0</v>
      </c>
      <c r="AG238" s="180">
        <f t="shared" si="109"/>
        <v>0</v>
      </c>
      <c r="AH238" s="180">
        <f t="shared" si="110"/>
        <v>0</v>
      </c>
      <c r="AI238" s="214" t="str">
        <f t="shared" si="111"/>
        <v/>
      </c>
      <c r="AK238" s="36">
        <f t="shared" si="112"/>
        <v>0</v>
      </c>
      <c r="AL238" s="21">
        <f t="shared" si="113"/>
        <v>0</v>
      </c>
      <c r="AM238" s="21">
        <f t="shared" si="114"/>
        <v>0</v>
      </c>
      <c r="AN238" s="21">
        <f t="shared" si="115"/>
        <v>0</v>
      </c>
      <c r="AO238" s="21">
        <f t="shared" si="116"/>
        <v>0</v>
      </c>
      <c r="AP238" s="21">
        <f t="shared" si="117"/>
        <v>0</v>
      </c>
      <c r="AQ238" s="21">
        <f t="shared" si="118"/>
        <v>0</v>
      </c>
      <c r="AR238" s="21">
        <f t="shared" si="119"/>
        <v>0</v>
      </c>
      <c r="AS238" s="21">
        <f t="shared" si="120"/>
        <v>0</v>
      </c>
      <c r="AT238" s="21">
        <f t="shared" si="121"/>
        <v>0</v>
      </c>
      <c r="AU238" s="21">
        <f t="shared" si="122"/>
        <v>0</v>
      </c>
      <c r="AV238" s="21">
        <f t="shared" si="123"/>
        <v>0</v>
      </c>
      <c r="AW238" s="21">
        <f t="shared" si="124"/>
        <v>0</v>
      </c>
      <c r="AX238" s="21">
        <f t="shared" si="125"/>
        <v>0</v>
      </c>
      <c r="AY238" s="21">
        <f t="shared" si="126"/>
        <v>0</v>
      </c>
      <c r="AZ238" s="21">
        <f t="shared" si="127"/>
        <v>0</v>
      </c>
      <c r="BA238" s="21">
        <f t="shared" si="128"/>
        <v>0</v>
      </c>
      <c r="BB238" s="21">
        <f t="shared" si="129"/>
        <v>0</v>
      </c>
      <c r="BC238" s="21">
        <f t="shared" si="130"/>
        <v>0</v>
      </c>
      <c r="BD238" s="21">
        <f t="shared" si="131"/>
        <v>0</v>
      </c>
      <c r="BE238" s="21">
        <f t="shared" si="132"/>
        <v>0</v>
      </c>
      <c r="BF238" s="21">
        <f t="shared" si="133"/>
        <v>0</v>
      </c>
      <c r="BG238" s="21">
        <f t="shared" si="134"/>
        <v>0</v>
      </c>
      <c r="BH238" s="21">
        <f t="shared" si="135"/>
        <v>0</v>
      </c>
    </row>
    <row r="239" spans="1:60" ht="63.95" customHeight="1">
      <c r="A239" s="245"/>
      <c r="B239" s="97"/>
      <c r="C239" s="98"/>
      <c r="D239" s="99"/>
      <c r="E239" s="100"/>
      <c r="F239" s="100"/>
      <c r="G239" s="100"/>
      <c r="H239" s="101"/>
      <c r="I239" s="102"/>
      <c r="J239" s="103"/>
      <c r="K239" s="103"/>
      <c r="L239" s="103"/>
      <c r="M239" s="103"/>
      <c r="N239" s="99"/>
      <c r="O239" s="99"/>
      <c r="P239" s="100"/>
      <c r="Q239" s="100"/>
      <c r="R239" s="104"/>
      <c r="S239" s="31" t="str">
        <f t="shared" si="136"/>
        <v/>
      </c>
      <c r="T239" s="105"/>
      <c r="U239" s="101"/>
      <c r="V239" s="107"/>
      <c r="W239" s="169"/>
      <c r="X239" s="170"/>
      <c r="Y239" s="68"/>
      <c r="Z239" s="190">
        <f t="shared" si="105"/>
        <v>1.0165720071704217E-3</v>
      </c>
      <c r="AA239" s="208" t="b">
        <f t="shared" si="106"/>
        <v>0</v>
      </c>
      <c r="AB239" s="20">
        <f t="shared" si="137"/>
        <v>0</v>
      </c>
      <c r="AC239" s="67" t="b">
        <f t="shared" si="138"/>
        <v>1</v>
      </c>
      <c r="AD239" s="200">
        <f t="shared" si="139"/>
        <v>1</v>
      </c>
      <c r="AE239" s="180">
        <f t="shared" si="107"/>
        <v>1</v>
      </c>
      <c r="AF239" s="180">
        <f t="shared" si="108"/>
        <v>0</v>
      </c>
      <c r="AG239" s="180">
        <f t="shared" si="109"/>
        <v>0</v>
      </c>
      <c r="AH239" s="180">
        <f t="shared" si="110"/>
        <v>0</v>
      </c>
      <c r="AI239" s="214" t="str">
        <f t="shared" si="111"/>
        <v/>
      </c>
      <c r="AK239" s="36">
        <f t="shared" si="112"/>
        <v>0</v>
      </c>
      <c r="AL239" s="21">
        <f t="shared" si="113"/>
        <v>0</v>
      </c>
      <c r="AM239" s="21">
        <f t="shared" si="114"/>
        <v>0</v>
      </c>
      <c r="AN239" s="21">
        <f t="shared" si="115"/>
        <v>0</v>
      </c>
      <c r="AO239" s="21">
        <f t="shared" si="116"/>
        <v>0</v>
      </c>
      <c r="AP239" s="21">
        <f t="shared" si="117"/>
        <v>0</v>
      </c>
      <c r="AQ239" s="21">
        <f t="shared" si="118"/>
        <v>0</v>
      </c>
      <c r="AR239" s="21">
        <f t="shared" si="119"/>
        <v>0</v>
      </c>
      <c r="AS239" s="21">
        <f t="shared" si="120"/>
        <v>0</v>
      </c>
      <c r="AT239" s="21">
        <f t="shared" si="121"/>
        <v>0</v>
      </c>
      <c r="AU239" s="21">
        <f t="shared" si="122"/>
        <v>0</v>
      </c>
      <c r="AV239" s="21">
        <f t="shared" si="123"/>
        <v>0</v>
      </c>
      <c r="AW239" s="21">
        <f t="shared" si="124"/>
        <v>0</v>
      </c>
      <c r="AX239" s="21">
        <f t="shared" si="125"/>
        <v>0</v>
      </c>
      <c r="AY239" s="21">
        <f t="shared" si="126"/>
        <v>0</v>
      </c>
      <c r="AZ239" s="21">
        <f t="shared" si="127"/>
        <v>0</v>
      </c>
      <c r="BA239" s="21">
        <f t="shared" si="128"/>
        <v>0</v>
      </c>
      <c r="BB239" s="21">
        <f t="shared" si="129"/>
        <v>0</v>
      </c>
      <c r="BC239" s="21">
        <f t="shared" si="130"/>
        <v>0</v>
      </c>
      <c r="BD239" s="21">
        <f t="shared" si="131"/>
        <v>0</v>
      </c>
      <c r="BE239" s="21">
        <f t="shared" si="132"/>
        <v>0</v>
      </c>
      <c r="BF239" s="21">
        <f t="shared" si="133"/>
        <v>0</v>
      </c>
      <c r="BG239" s="21">
        <f t="shared" si="134"/>
        <v>0</v>
      </c>
      <c r="BH239" s="21">
        <f t="shared" si="135"/>
        <v>0</v>
      </c>
    </row>
    <row r="240" spans="1:60" ht="63.95" customHeight="1">
      <c r="A240" s="245"/>
      <c r="B240" s="97"/>
      <c r="C240" s="98"/>
      <c r="D240" s="99"/>
      <c r="E240" s="100"/>
      <c r="F240" s="100"/>
      <c r="G240" s="100"/>
      <c r="H240" s="101"/>
      <c r="I240" s="102"/>
      <c r="J240" s="103"/>
      <c r="K240" s="103"/>
      <c r="L240" s="103"/>
      <c r="M240" s="103"/>
      <c r="N240" s="99"/>
      <c r="O240" s="99"/>
      <c r="P240" s="100"/>
      <c r="Q240" s="100"/>
      <c r="R240" s="104"/>
      <c r="S240" s="31" t="str">
        <f t="shared" si="136"/>
        <v/>
      </c>
      <c r="T240" s="105"/>
      <c r="U240" s="101"/>
      <c r="V240" s="107"/>
      <c r="W240" s="169"/>
      <c r="X240" s="170"/>
      <c r="Y240" s="68"/>
      <c r="Z240" s="190">
        <f t="shared" si="105"/>
        <v>1.0165720071704217E-3</v>
      </c>
      <c r="AA240" s="208" t="b">
        <f t="shared" si="106"/>
        <v>0</v>
      </c>
      <c r="AB240" s="20">
        <f t="shared" si="137"/>
        <v>0</v>
      </c>
      <c r="AC240" s="67" t="b">
        <f t="shared" si="138"/>
        <v>1</v>
      </c>
      <c r="AD240" s="200">
        <f t="shared" si="139"/>
        <v>1</v>
      </c>
      <c r="AE240" s="180">
        <f t="shared" si="107"/>
        <v>1</v>
      </c>
      <c r="AF240" s="180">
        <f t="shared" si="108"/>
        <v>0</v>
      </c>
      <c r="AG240" s="180">
        <f t="shared" si="109"/>
        <v>0</v>
      </c>
      <c r="AH240" s="180">
        <f t="shared" si="110"/>
        <v>0</v>
      </c>
      <c r="AI240" s="214" t="str">
        <f t="shared" si="111"/>
        <v/>
      </c>
      <c r="AK240" s="36">
        <f t="shared" si="112"/>
        <v>0</v>
      </c>
      <c r="AL240" s="21">
        <f t="shared" si="113"/>
        <v>0</v>
      </c>
      <c r="AM240" s="21">
        <f t="shared" si="114"/>
        <v>0</v>
      </c>
      <c r="AN240" s="21">
        <f t="shared" si="115"/>
        <v>0</v>
      </c>
      <c r="AO240" s="21">
        <f t="shared" si="116"/>
        <v>0</v>
      </c>
      <c r="AP240" s="21">
        <f t="shared" si="117"/>
        <v>0</v>
      </c>
      <c r="AQ240" s="21">
        <f t="shared" si="118"/>
        <v>0</v>
      </c>
      <c r="AR240" s="21">
        <f t="shared" si="119"/>
        <v>0</v>
      </c>
      <c r="AS240" s="21">
        <f t="shared" si="120"/>
        <v>0</v>
      </c>
      <c r="AT240" s="21">
        <f t="shared" si="121"/>
        <v>0</v>
      </c>
      <c r="AU240" s="21">
        <f t="shared" si="122"/>
        <v>0</v>
      </c>
      <c r="AV240" s="21">
        <f t="shared" si="123"/>
        <v>0</v>
      </c>
      <c r="AW240" s="21">
        <f t="shared" si="124"/>
        <v>0</v>
      </c>
      <c r="AX240" s="21">
        <f t="shared" si="125"/>
        <v>0</v>
      </c>
      <c r="AY240" s="21">
        <f t="shared" si="126"/>
        <v>0</v>
      </c>
      <c r="AZ240" s="21">
        <f t="shared" si="127"/>
        <v>0</v>
      </c>
      <c r="BA240" s="21">
        <f t="shared" si="128"/>
        <v>0</v>
      </c>
      <c r="BB240" s="21">
        <f t="shared" si="129"/>
        <v>0</v>
      </c>
      <c r="BC240" s="21">
        <f t="shared" si="130"/>
        <v>0</v>
      </c>
      <c r="BD240" s="21">
        <f t="shared" si="131"/>
        <v>0</v>
      </c>
      <c r="BE240" s="21">
        <f t="shared" si="132"/>
        <v>0</v>
      </c>
      <c r="BF240" s="21">
        <f t="shared" si="133"/>
        <v>0</v>
      </c>
      <c r="BG240" s="21">
        <f t="shared" si="134"/>
        <v>0</v>
      </c>
      <c r="BH240" s="21">
        <f t="shared" si="135"/>
        <v>0</v>
      </c>
    </row>
    <row r="241" spans="1:60" ht="63.95" customHeight="1">
      <c r="A241" s="245"/>
      <c r="B241" s="97"/>
      <c r="C241" s="98"/>
      <c r="D241" s="99"/>
      <c r="E241" s="100"/>
      <c r="F241" s="100"/>
      <c r="G241" s="100"/>
      <c r="H241" s="101"/>
      <c r="I241" s="102"/>
      <c r="J241" s="103"/>
      <c r="K241" s="103"/>
      <c r="L241" s="103"/>
      <c r="M241" s="103"/>
      <c r="N241" s="99"/>
      <c r="O241" s="99"/>
      <c r="P241" s="100"/>
      <c r="Q241" s="100"/>
      <c r="R241" s="104"/>
      <c r="S241" s="31" t="str">
        <f t="shared" si="136"/>
        <v/>
      </c>
      <c r="T241" s="105"/>
      <c r="U241" s="101"/>
      <c r="V241" s="107"/>
      <c r="W241" s="169"/>
      <c r="X241" s="170"/>
      <c r="Y241" s="68"/>
      <c r="Z241" s="190">
        <f t="shared" si="105"/>
        <v>1.0165720071704217E-3</v>
      </c>
      <c r="AA241" s="208" t="b">
        <f t="shared" si="106"/>
        <v>0</v>
      </c>
      <c r="AB241" s="20">
        <f t="shared" si="137"/>
        <v>0</v>
      </c>
      <c r="AC241" s="67" t="b">
        <f t="shared" si="138"/>
        <v>1</v>
      </c>
      <c r="AD241" s="200">
        <f t="shared" si="139"/>
        <v>1</v>
      </c>
      <c r="AE241" s="180">
        <f t="shared" si="107"/>
        <v>1</v>
      </c>
      <c r="AF241" s="180">
        <f t="shared" si="108"/>
        <v>0</v>
      </c>
      <c r="AG241" s="180">
        <f t="shared" si="109"/>
        <v>0</v>
      </c>
      <c r="AH241" s="180">
        <f t="shared" si="110"/>
        <v>0</v>
      </c>
      <c r="AI241" s="214" t="str">
        <f t="shared" si="111"/>
        <v/>
      </c>
      <c r="AK241" s="36">
        <f t="shared" si="112"/>
        <v>0</v>
      </c>
      <c r="AL241" s="21">
        <f t="shared" si="113"/>
        <v>0</v>
      </c>
      <c r="AM241" s="21">
        <f t="shared" si="114"/>
        <v>0</v>
      </c>
      <c r="AN241" s="21">
        <f t="shared" si="115"/>
        <v>0</v>
      </c>
      <c r="AO241" s="21">
        <f t="shared" si="116"/>
        <v>0</v>
      </c>
      <c r="AP241" s="21">
        <f t="shared" si="117"/>
        <v>0</v>
      </c>
      <c r="AQ241" s="21">
        <f t="shared" si="118"/>
        <v>0</v>
      </c>
      <c r="AR241" s="21">
        <f t="shared" si="119"/>
        <v>0</v>
      </c>
      <c r="AS241" s="21">
        <f t="shared" si="120"/>
        <v>0</v>
      </c>
      <c r="AT241" s="21">
        <f t="shared" si="121"/>
        <v>0</v>
      </c>
      <c r="AU241" s="21">
        <f t="shared" si="122"/>
        <v>0</v>
      </c>
      <c r="AV241" s="21">
        <f t="shared" si="123"/>
        <v>0</v>
      </c>
      <c r="AW241" s="21">
        <f t="shared" si="124"/>
        <v>0</v>
      </c>
      <c r="AX241" s="21">
        <f t="shared" si="125"/>
        <v>0</v>
      </c>
      <c r="AY241" s="21">
        <f t="shared" si="126"/>
        <v>0</v>
      </c>
      <c r="AZ241" s="21">
        <f t="shared" si="127"/>
        <v>0</v>
      </c>
      <c r="BA241" s="21">
        <f t="shared" si="128"/>
        <v>0</v>
      </c>
      <c r="BB241" s="21">
        <f t="shared" si="129"/>
        <v>0</v>
      </c>
      <c r="BC241" s="21">
        <f t="shared" si="130"/>
        <v>0</v>
      </c>
      <c r="BD241" s="21">
        <f t="shared" si="131"/>
        <v>0</v>
      </c>
      <c r="BE241" s="21">
        <f t="shared" si="132"/>
        <v>0</v>
      </c>
      <c r="BF241" s="21">
        <f t="shared" si="133"/>
        <v>0</v>
      </c>
      <c r="BG241" s="21">
        <f t="shared" si="134"/>
        <v>0</v>
      </c>
      <c r="BH241" s="21">
        <f t="shared" si="135"/>
        <v>0</v>
      </c>
    </row>
    <row r="242" spans="1:60" ht="63.95" customHeight="1">
      <c r="A242" s="245"/>
      <c r="B242" s="97"/>
      <c r="C242" s="98"/>
      <c r="D242" s="99"/>
      <c r="E242" s="100"/>
      <c r="F242" s="100"/>
      <c r="G242" s="100"/>
      <c r="H242" s="101"/>
      <c r="I242" s="102"/>
      <c r="J242" s="103"/>
      <c r="K242" s="103"/>
      <c r="L242" s="103"/>
      <c r="M242" s="103"/>
      <c r="N242" s="99"/>
      <c r="O242" s="99"/>
      <c r="P242" s="100"/>
      <c r="Q242" s="100"/>
      <c r="R242" s="104"/>
      <c r="S242" s="31" t="str">
        <f t="shared" si="136"/>
        <v/>
      </c>
      <c r="T242" s="105"/>
      <c r="U242" s="101"/>
      <c r="V242" s="107"/>
      <c r="W242" s="169"/>
      <c r="X242" s="170"/>
      <c r="Y242" s="68"/>
      <c r="Z242" s="190">
        <f t="shared" si="105"/>
        <v>1.0165720071704217E-3</v>
      </c>
      <c r="AA242" s="208" t="b">
        <f t="shared" si="106"/>
        <v>0</v>
      </c>
      <c r="AB242" s="20">
        <f t="shared" si="137"/>
        <v>0</v>
      </c>
      <c r="AC242" s="67" t="b">
        <f t="shared" si="138"/>
        <v>1</v>
      </c>
      <c r="AD242" s="200">
        <f t="shared" si="139"/>
        <v>1</v>
      </c>
      <c r="AE242" s="180">
        <f t="shared" si="107"/>
        <v>1</v>
      </c>
      <c r="AF242" s="180">
        <f t="shared" si="108"/>
        <v>0</v>
      </c>
      <c r="AG242" s="180">
        <f t="shared" si="109"/>
        <v>0</v>
      </c>
      <c r="AH242" s="180">
        <f t="shared" si="110"/>
        <v>0</v>
      </c>
      <c r="AI242" s="214" t="str">
        <f t="shared" si="111"/>
        <v/>
      </c>
      <c r="AK242" s="36">
        <f t="shared" si="112"/>
        <v>0</v>
      </c>
      <c r="AL242" s="21">
        <f t="shared" si="113"/>
        <v>0</v>
      </c>
      <c r="AM242" s="21">
        <f t="shared" si="114"/>
        <v>0</v>
      </c>
      <c r="AN242" s="21">
        <f t="shared" si="115"/>
        <v>0</v>
      </c>
      <c r="AO242" s="21">
        <f t="shared" si="116"/>
        <v>0</v>
      </c>
      <c r="AP242" s="21">
        <f t="shared" si="117"/>
        <v>0</v>
      </c>
      <c r="AQ242" s="21">
        <f t="shared" si="118"/>
        <v>0</v>
      </c>
      <c r="AR242" s="21">
        <f t="shared" si="119"/>
        <v>0</v>
      </c>
      <c r="AS242" s="21">
        <f t="shared" si="120"/>
        <v>0</v>
      </c>
      <c r="AT242" s="21">
        <f t="shared" si="121"/>
        <v>0</v>
      </c>
      <c r="AU242" s="21">
        <f t="shared" si="122"/>
        <v>0</v>
      </c>
      <c r="AV242" s="21">
        <f t="shared" si="123"/>
        <v>0</v>
      </c>
      <c r="AW242" s="21">
        <f t="shared" si="124"/>
        <v>0</v>
      </c>
      <c r="AX242" s="21">
        <f t="shared" si="125"/>
        <v>0</v>
      </c>
      <c r="AY242" s="21">
        <f t="shared" si="126"/>
        <v>0</v>
      </c>
      <c r="AZ242" s="21">
        <f t="shared" si="127"/>
        <v>0</v>
      </c>
      <c r="BA242" s="21">
        <f t="shared" si="128"/>
        <v>0</v>
      </c>
      <c r="BB242" s="21">
        <f t="shared" si="129"/>
        <v>0</v>
      </c>
      <c r="BC242" s="21">
        <f t="shared" si="130"/>
        <v>0</v>
      </c>
      <c r="BD242" s="21">
        <f t="shared" si="131"/>
        <v>0</v>
      </c>
      <c r="BE242" s="21">
        <f t="shared" si="132"/>
        <v>0</v>
      </c>
      <c r="BF242" s="21">
        <f t="shared" si="133"/>
        <v>0</v>
      </c>
      <c r="BG242" s="21">
        <f t="shared" si="134"/>
        <v>0</v>
      </c>
      <c r="BH242" s="21">
        <f t="shared" si="135"/>
        <v>0</v>
      </c>
    </row>
    <row r="243" spans="1:60" ht="63.95" customHeight="1">
      <c r="A243" s="245"/>
      <c r="B243" s="97"/>
      <c r="C243" s="98"/>
      <c r="D243" s="99"/>
      <c r="E243" s="100"/>
      <c r="F243" s="100"/>
      <c r="G243" s="100"/>
      <c r="H243" s="101"/>
      <c r="I243" s="102"/>
      <c r="J243" s="103"/>
      <c r="K243" s="103"/>
      <c r="L243" s="103"/>
      <c r="M243" s="103"/>
      <c r="N243" s="99"/>
      <c r="O243" s="99"/>
      <c r="P243" s="100"/>
      <c r="Q243" s="100"/>
      <c r="R243" s="104"/>
      <c r="S243" s="31" t="str">
        <f t="shared" si="136"/>
        <v/>
      </c>
      <c r="T243" s="105"/>
      <c r="U243" s="101"/>
      <c r="V243" s="107"/>
      <c r="W243" s="169"/>
      <c r="X243" s="170"/>
      <c r="Y243" s="68"/>
      <c r="Z243" s="190">
        <f t="shared" si="105"/>
        <v>1.0165720071704217E-3</v>
      </c>
      <c r="AA243" s="208" t="b">
        <f t="shared" si="106"/>
        <v>0</v>
      </c>
      <c r="AB243" s="20">
        <f t="shared" si="137"/>
        <v>0</v>
      </c>
      <c r="AC243" s="67" t="b">
        <f t="shared" si="138"/>
        <v>1</v>
      </c>
      <c r="AD243" s="200">
        <f t="shared" si="139"/>
        <v>1</v>
      </c>
      <c r="AE243" s="180">
        <f t="shared" si="107"/>
        <v>1</v>
      </c>
      <c r="AF243" s="180">
        <f t="shared" si="108"/>
        <v>0</v>
      </c>
      <c r="AG243" s="180">
        <f t="shared" si="109"/>
        <v>0</v>
      </c>
      <c r="AH243" s="180">
        <f t="shared" si="110"/>
        <v>0</v>
      </c>
      <c r="AI243" s="214" t="str">
        <f t="shared" si="111"/>
        <v/>
      </c>
      <c r="AK243" s="36">
        <f t="shared" si="112"/>
        <v>0</v>
      </c>
      <c r="AL243" s="21">
        <f t="shared" si="113"/>
        <v>0</v>
      </c>
      <c r="AM243" s="21">
        <f t="shared" si="114"/>
        <v>0</v>
      </c>
      <c r="AN243" s="21">
        <f t="shared" si="115"/>
        <v>0</v>
      </c>
      <c r="AO243" s="21">
        <f t="shared" si="116"/>
        <v>0</v>
      </c>
      <c r="AP243" s="21">
        <f t="shared" si="117"/>
        <v>0</v>
      </c>
      <c r="AQ243" s="21">
        <f t="shared" si="118"/>
        <v>0</v>
      </c>
      <c r="AR243" s="21">
        <f t="shared" si="119"/>
        <v>0</v>
      </c>
      <c r="AS243" s="21">
        <f t="shared" si="120"/>
        <v>0</v>
      </c>
      <c r="AT243" s="21">
        <f t="shared" si="121"/>
        <v>0</v>
      </c>
      <c r="AU243" s="21">
        <f t="shared" si="122"/>
        <v>0</v>
      </c>
      <c r="AV243" s="21">
        <f t="shared" si="123"/>
        <v>0</v>
      </c>
      <c r="AW243" s="21">
        <f t="shared" si="124"/>
        <v>0</v>
      </c>
      <c r="AX243" s="21">
        <f t="shared" si="125"/>
        <v>0</v>
      </c>
      <c r="AY243" s="21">
        <f t="shared" si="126"/>
        <v>0</v>
      </c>
      <c r="AZ243" s="21">
        <f t="shared" si="127"/>
        <v>0</v>
      </c>
      <c r="BA243" s="21">
        <f t="shared" si="128"/>
        <v>0</v>
      </c>
      <c r="BB243" s="21">
        <f t="shared" si="129"/>
        <v>0</v>
      </c>
      <c r="BC243" s="21">
        <f t="shared" si="130"/>
        <v>0</v>
      </c>
      <c r="BD243" s="21">
        <f t="shared" si="131"/>
        <v>0</v>
      </c>
      <c r="BE243" s="21">
        <f t="shared" si="132"/>
        <v>0</v>
      </c>
      <c r="BF243" s="21">
        <f t="shared" si="133"/>
        <v>0</v>
      </c>
      <c r="BG243" s="21">
        <f t="shared" si="134"/>
        <v>0</v>
      </c>
      <c r="BH243" s="21">
        <f t="shared" si="135"/>
        <v>0</v>
      </c>
    </row>
    <row r="244" spans="1:60" ht="63.95" customHeight="1">
      <c r="A244" s="245"/>
      <c r="B244" s="97"/>
      <c r="C244" s="98"/>
      <c r="D244" s="99"/>
      <c r="E244" s="100"/>
      <c r="F244" s="100"/>
      <c r="G244" s="100"/>
      <c r="H244" s="101"/>
      <c r="I244" s="102"/>
      <c r="J244" s="103"/>
      <c r="K244" s="103"/>
      <c r="L244" s="103"/>
      <c r="M244" s="103"/>
      <c r="N244" s="99"/>
      <c r="O244" s="99"/>
      <c r="P244" s="100"/>
      <c r="Q244" s="100"/>
      <c r="R244" s="104"/>
      <c r="S244" s="31" t="str">
        <f t="shared" si="136"/>
        <v/>
      </c>
      <c r="T244" s="105"/>
      <c r="U244" s="101"/>
      <c r="V244" s="107"/>
      <c r="W244" s="169"/>
      <c r="X244" s="170"/>
      <c r="Y244" s="68"/>
      <c r="Z244" s="190">
        <f t="shared" si="105"/>
        <v>1.0165720071704217E-3</v>
      </c>
      <c r="AA244" s="208" t="b">
        <f t="shared" si="106"/>
        <v>0</v>
      </c>
      <c r="AB244" s="20">
        <f t="shared" si="137"/>
        <v>0</v>
      </c>
      <c r="AC244" s="67" t="b">
        <f t="shared" si="138"/>
        <v>1</v>
      </c>
      <c r="AD244" s="200">
        <f t="shared" si="139"/>
        <v>1</v>
      </c>
      <c r="AE244" s="180">
        <f t="shared" si="107"/>
        <v>1</v>
      </c>
      <c r="AF244" s="180">
        <f t="shared" si="108"/>
        <v>0</v>
      </c>
      <c r="AG244" s="180">
        <f t="shared" si="109"/>
        <v>0</v>
      </c>
      <c r="AH244" s="180">
        <f t="shared" si="110"/>
        <v>0</v>
      </c>
      <c r="AI244" s="214" t="str">
        <f t="shared" si="111"/>
        <v/>
      </c>
      <c r="AK244" s="36">
        <f t="shared" si="112"/>
        <v>0</v>
      </c>
      <c r="AL244" s="21">
        <f t="shared" si="113"/>
        <v>0</v>
      </c>
      <c r="AM244" s="21">
        <f t="shared" si="114"/>
        <v>0</v>
      </c>
      <c r="AN244" s="21">
        <f t="shared" si="115"/>
        <v>0</v>
      </c>
      <c r="AO244" s="21">
        <f t="shared" si="116"/>
        <v>0</v>
      </c>
      <c r="AP244" s="21">
        <f t="shared" si="117"/>
        <v>0</v>
      </c>
      <c r="AQ244" s="21">
        <f t="shared" si="118"/>
        <v>0</v>
      </c>
      <c r="AR244" s="21">
        <f t="shared" si="119"/>
        <v>0</v>
      </c>
      <c r="AS244" s="21">
        <f t="shared" si="120"/>
        <v>0</v>
      </c>
      <c r="AT244" s="21">
        <f t="shared" si="121"/>
        <v>0</v>
      </c>
      <c r="AU244" s="21">
        <f t="shared" si="122"/>
        <v>0</v>
      </c>
      <c r="AV244" s="21">
        <f t="shared" si="123"/>
        <v>0</v>
      </c>
      <c r="AW244" s="21">
        <f t="shared" si="124"/>
        <v>0</v>
      </c>
      <c r="AX244" s="21">
        <f t="shared" si="125"/>
        <v>0</v>
      </c>
      <c r="AY244" s="21">
        <f t="shared" si="126"/>
        <v>0</v>
      </c>
      <c r="AZ244" s="21">
        <f t="shared" si="127"/>
        <v>0</v>
      </c>
      <c r="BA244" s="21">
        <f t="shared" si="128"/>
        <v>0</v>
      </c>
      <c r="BB244" s="21">
        <f t="shared" si="129"/>
        <v>0</v>
      </c>
      <c r="BC244" s="21">
        <f t="shared" si="130"/>
        <v>0</v>
      </c>
      <c r="BD244" s="21">
        <f t="shared" si="131"/>
        <v>0</v>
      </c>
      <c r="BE244" s="21">
        <f t="shared" si="132"/>
        <v>0</v>
      </c>
      <c r="BF244" s="21">
        <f t="shared" si="133"/>
        <v>0</v>
      </c>
      <c r="BG244" s="21">
        <f t="shared" si="134"/>
        <v>0</v>
      </c>
      <c r="BH244" s="21">
        <f t="shared" si="135"/>
        <v>0</v>
      </c>
    </row>
    <row r="245" spans="1:60" ht="63.95" customHeight="1">
      <c r="A245" s="245"/>
      <c r="B245" s="97"/>
      <c r="C245" s="98"/>
      <c r="D245" s="99"/>
      <c r="E245" s="100"/>
      <c r="F245" s="100"/>
      <c r="G245" s="100"/>
      <c r="H245" s="101"/>
      <c r="I245" s="102"/>
      <c r="J245" s="103"/>
      <c r="K245" s="103"/>
      <c r="L245" s="103"/>
      <c r="M245" s="103"/>
      <c r="N245" s="99"/>
      <c r="O245" s="99"/>
      <c r="P245" s="100"/>
      <c r="Q245" s="100"/>
      <c r="R245" s="104"/>
      <c r="S245" s="31" t="str">
        <f t="shared" si="136"/>
        <v/>
      </c>
      <c r="T245" s="105"/>
      <c r="U245" s="101"/>
      <c r="V245" s="107"/>
      <c r="W245" s="169"/>
      <c r="X245" s="170"/>
      <c r="Y245" s="68"/>
      <c r="Z245" s="190">
        <f t="shared" si="105"/>
        <v>1.0165720071704217E-3</v>
      </c>
      <c r="AA245" s="208" t="b">
        <f t="shared" si="106"/>
        <v>0</v>
      </c>
      <c r="AB245" s="20">
        <f t="shared" si="137"/>
        <v>0</v>
      </c>
      <c r="AC245" s="67" t="b">
        <f t="shared" si="138"/>
        <v>1</v>
      </c>
      <c r="AD245" s="200">
        <f t="shared" si="139"/>
        <v>1</v>
      </c>
      <c r="AE245" s="180">
        <f t="shared" si="107"/>
        <v>1</v>
      </c>
      <c r="AF245" s="180">
        <f t="shared" si="108"/>
        <v>0</v>
      </c>
      <c r="AG245" s="180">
        <f t="shared" si="109"/>
        <v>0</v>
      </c>
      <c r="AH245" s="180">
        <f t="shared" si="110"/>
        <v>0</v>
      </c>
      <c r="AI245" s="214" t="str">
        <f t="shared" si="111"/>
        <v/>
      </c>
      <c r="AK245" s="36">
        <f t="shared" si="112"/>
        <v>0</v>
      </c>
      <c r="AL245" s="21">
        <f t="shared" si="113"/>
        <v>0</v>
      </c>
      <c r="AM245" s="21">
        <f t="shared" si="114"/>
        <v>0</v>
      </c>
      <c r="AN245" s="21">
        <f t="shared" si="115"/>
        <v>0</v>
      </c>
      <c r="AO245" s="21">
        <f t="shared" si="116"/>
        <v>0</v>
      </c>
      <c r="AP245" s="21">
        <f t="shared" si="117"/>
        <v>0</v>
      </c>
      <c r="AQ245" s="21">
        <f t="shared" si="118"/>
        <v>0</v>
      </c>
      <c r="AR245" s="21">
        <f t="shared" si="119"/>
        <v>0</v>
      </c>
      <c r="AS245" s="21">
        <f t="shared" si="120"/>
        <v>0</v>
      </c>
      <c r="AT245" s="21">
        <f t="shared" si="121"/>
        <v>0</v>
      </c>
      <c r="AU245" s="21">
        <f t="shared" si="122"/>
        <v>0</v>
      </c>
      <c r="AV245" s="21">
        <f t="shared" si="123"/>
        <v>0</v>
      </c>
      <c r="AW245" s="21">
        <f t="shared" si="124"/>
        <v>0</v>
      </c>
      <c r="AX245" s="21">
        <f t="shared" si="125"/>
        <v>0</v>
      </c>
      <c r="AY245" s="21">
        <f t="shared" si="126"/>
        <v>0</v>
      </c>
      <c r="AZ245" s="21">
        <f t="shared" si="127"/>
        <v>0</v>
      </c>
      <c r="BA245" s="21">
        <f t="shared" si="128"/>
        <v>0</v>
      </c>
      <c r="BB245" s="21">
        <f t="shared" si="129"/>
        <v>0</v>
      </c>
      <c r="BC245" s="21">
        <f t="shared" si="130"/>
        <v>0</v>
      </c>
      <c r="BD245" s="21">
        <f t="shared" si="131"/>
        <v>0</v>
      </c>
      <c r="BE245" s="21">
        <f t="shared" si="132"/>
        <v>0</v>
      </c>
      <c r="BF245" s="21">
        <f t="shared" si="133"/>
        <v>0</v>
      </c>
      <c r="BG245" s="21">
        <f t="shared" si="134"/>
        <v>0</v>
      </c>
      <c r="BH245" s="21">
        <f t="shared" si="135"/>
        <v>0</v>
      </c>
    </row>
    <row r="246" spans="1:60" ht="63.95" customHeight="1">
      <c r="A246" s="245"/>
      <c r="B246" s="97"/>
      <c r="C246" s="98"/>
      <c r="D246" s="99"/>
      <c r="E246" s="100"/>
      <c r="F246" s="100"/>
      <c r="G246" s="100"/>
      <c r="H246" s="101"/>
      <c r="I246" s="102"/>
      <c r="J246" s="103"/>
      <c r="K246" s="103"/>
      <c r="L246" s="103"/>
      <c r="M246" s="103"/>
      <c r="N246" s="99"/>
      <c r="O246" s="99"/>
      <c r="P246" s="100"/>
      <c r="Q246" s="100"/>
      <c r="R246" s="104"/>
      <c r="S246" s="31" t="str">
        <f t="shared" si="136"/>
        <v/>
      </c>
      <c r="T246" s="105"/>
      <c r="U246" s="101"/>
      <c r="V246" s="107"/>
      <c r="W246" s="169"/>
      <c r="X246" s="170"/>
      <c r="Y246" s="68"/>
      <c r="Z246" s="190">
        <f t="shared" si="105"/>
        <v>1.0165720071704217E-3</v>
      </c>
      <c r="AA246" s="208" t="b">
        <f t="shared" si="106"/>
        <v>0</v>
      </c>
      <c r="AB246" s="20">
        <f t="shared" si="137"/>
        <v>0</v>
      </c>
      <c r="AC246" s="67" t="b">
        <f t="shared" si="138"/>
        <v>1</v>
      </c>
      <c r="AD246" s="200">
        <f t="shared" si="139"/>
        <v>1</v>
      </c>
      <c r="AE246" s="180">
        <f t="shared" si="107"/>
        <v>1</v>
      </c>
      <c r="AF246" s="180">
        <f t="shared" si="108"/>
        <v>0</v>
      </c>
      <c r="AG246" s="180">
        <f t="shared" si="109"/>
        <v>0</v>
      </c>
      <c r="AH246" s="180">
        <f t="shared" si="110"/>
        <v>0</v>
      </c>
      <c r="AI246" s="214" t="str">
        <f t="shared" si="111"/>
        <v/>
      </c>
      <c r="AK246" s="36">
        <f t="shared" si="112"/>
        <v>0</v>
      </c>
      <c r="AL246" s="21">
        <f t="shared" si="113"/>
        <v>0</v>
      </c>
      <c r="AM246" s="21">
        <f t="shared" si="114"/>
        <v>0</v>
      </c>
      <c r="AN246" s="21">
        <f t="shared" si="115"/>
        <v>0</v>
      </c>
      <c r="AO246" s="21">
        <f t="shared" si="116"/>
        <v>0</v>
      </c>
      <c r="AP246" s="21">
        <f t="shared" si="117"/>
        <v>0</v>
      </c>
      <c r="AQ246" s="21">
        <f t="shared" si="118"/>
        <v>0</v>
      </c>
      <c r="AR246" s="21">
        <f t="shared" si="119"/>
        <v>0</v>
      </c>
      <c r="AS246" s="21">
        <f t="shared" si="120"/>
        <v>0</v>
      </c>
      <c r="AT246" s="21">
        <f t="shared" si="121"/>
        <v>0</v>
      </c>
      <c r="AU246" s="21">
        <f t="shared" si="122"/>
        <v>0</v>
      </c>
      <c r="AV246" s="21">
        <f t="shared" si="123"/>
        <v>0</v>
      </c>
      <c r="AW246" s="21">
        <f t="shared" si="124"/>
        <v>0</v>
      </c>
      <c r="AX246" s="21">
        <f t="shared" si="125"/>
        <v>0</v>
      </c>
      <c r="AY246" s="21">
        <f t="shared" si="126"/>
        <v>0</v>
      </c>
      <c r="AZ246" s="21">
        <f t="shared" si="127"/>
        <v>0</v>
      </c>
      <c r="BA246" s="21">
        <f t="shared" si="128"/>
        <v>0</v>
      </c>
      <c r="BB246" s="21">
        <f t="shared" si="129"/>
        <v>0</v>
      </c>
      <c r="BC246" s="21">
        <f t="shared" si="130"/>
        <v>0</v>
      </c>
      <c r="BD246" s="21">
        <f t="shared" si="131"/>
        <v>0</v>
      </c>
      <c r="BE246" s="21">
        <f t="shared" si="132"/>
        <v>0</v>
      </c>
      <c r="BF246" s="21">
        <f t="shared" si="133"/>
        <v>0</v>
      </c>
      <c r="BG246" s="21">
        <f t="shared" si="134"/>
        <v>0</v>
      </c>
      <c r="BH246" s="21">
        <f t="shared" si="135"/>
        <v>0</v>
      </c>
    </row>
    <row r="247" spans="1:60" ht="63.95" customHeight="1">
      <c r="A247" s="245"/>
      <c r="B247" s="97"/>
      <c r="C247" s="98"/>
      <c r="D247" s="99"/>
      <c r="E247" s="100"/>
      <c r="F247" s="100"/>
      <c r="G247" s="100"/>
      <c r="H247" s="101"/>
      <c r="I247" s="102"/>
      <c r="J247" s="103"/>
      <c r="K247" s="103"/>
      <c r="L247" s="103"/>
      <c r="M247" s="103"/>
      <c r="N247" s="99"/>
      <c r="O247" s="99"/>
      <c r="P247" s="100"/>
      <c r="Q247" s="100"/>
      <c r="R247" s="104"/>
      <c r="S247" s="31" t="str">
        <f t="shared" si="136"/>
        <v/>
      </c>
      <c r="T247" s="105"/>
      <c r="U247" s="101"/>
      <c r="V247" s="107"/>
      <c r="W247" s="169"/>
      <c r="X247" s="170"/>
      <c r="Y247" s="68"/>
      <c r="Z247" s="190">
        <f t="shared" si="105"/>
        <v>1.0165720071704217E-3</v>
      </c>
      <c r="AA247" s="208" t="b">
        <f t="shared" si="106"/>
        <v>0</v>
      </c>
      <c r="AB247" s="20">
        <f t="shared" si="137"/>
        <v>0</v>
      </c>
      <c r="AC247" s="67" t="b">
        <f t="shared" si="138"/>
        <v>1</v>
      </c>
      <c r="AD247" s="200">
        <f t="shared" si="139"/>
        <v>1</v>
      </c>
      <c r="AE247" s="180">
        <f t="shared" si="107"/>
        <v>1</v>
      </c>
      <c r="AF247" s="180">
        <f t="shared" si="108"/>
        <v>0</v>
      </c>
      <c r="AG247" s="180">
        <f t="shared" si="109"/>
        <v>0</v>
      </c>
      <c r="AH247" s="180">
        <f t="shared" si="110"/>
        <v>0</v>
      </c>
      <c r="AI247" s="214" t="str">
        <f t="shared" si="111"/>
        <v/>
      </c>
      <c r="AK247" s="36">
        <f t="shared" si="112"/>
        <v>0</v>
      </c>
      <c r="AL247" s="21">
        <f t="shared" si="113"/>
        <v>0</v>
      </c>
      <c r="AM247" s="21">
        <f t="shared" si="114"/>
        <v>0</v>
      </c>
      <c r="AN247" s="21">
        <f t="shared" si="115"/>
        <v>0</v>
      </c>
      <c r="AO247" s="21">
        <f t="shared" si="116"/>
        <v>0</v>
      </c>
      <c r="AP247" s="21">
        <f t="shared" si="117"/>
        <v>0</v>
      </c>
      <c r="AQ247" s="21">
        <f t="shared" si="118"/>
        <v>0</v>
      </c>
      <c r="AR247" s="21">
        <f t="shared" si="119"/>
        <v>0</v>
      </c>
      <c r="AS247" s="21">
        <f t="shared" si="120"/>
        <v>0</v>
      </c>
      <c r="AT247" s="21">
        <f t="shared" si="121"/>
        <v>0</v>
      </c>
      <c r="AU247" s="21">
        <f t="shared" si="122"/>
        <v>0</v>
      </c>
      <c r="AV247" s="21">
        <f t="shared" si="123"/>
        <v>0</v>
      </c>
      <c r="AW247" s="21">
        <f t="shared" si="124"/>
        <v>0</v>
      </c>
      <c r="AX247" s="21">
        <f t="shared" si="125"/>
        <v>0</v>
      </c>
      <c r="AY247" s="21">
        <f t="shared" si="126"/>
        <v>0</v>
      </c>
      <c r="AZ247" s="21">
        <f t="shared" si="127"/>
        <v>0</v>
      </c>
      <c r="BA247" s="21">
        <f t="shared" si="128"/>
        <v>0</v>
      </c>
      <c r="BB247" s="21">
        <f t="shared" si="129"/>
        <v>0</v>
      </c>
      <c r="BC247" s="21">
        <f t="shared" si="130"/>
        <v>0</v>
      </c>
      <c r="BD247" s="21">
        <f t="shared" si="131"/>
        <v>0</v>
      </c>
      <c r="BE247" s="21">
        <f t="shared" si="132"/>
        <v>0</v>
      </c>
      <c r="BF247" s="21">
        <f t="shared" si="133"/>
        <v>0</v>
      </c>
      <c r="BG247" s="21">
        <f t="shared" si="134"/>
        <v>0</v>
      </c>
      <c r="BH247" s="21">
        <f t="shared" si="135"/>
        <v>0</v>
      </c>
    </row>
    <row r="248" spans="1:60" ht="63.95" customHeight="1">
      <c r="A248" s="245"/>
      <c r="B248" s="97"/>
      <c r="C248" s="98"/>
      <c r="D248" s="99"/>
      <c r="E248" s="100"/>
      <c r="F248" s="100"/>
      <c r="G248" s="100"/>
      <c r="H248" s="101"/>
      <c r="I248" s="102"/>
      <c r="J248" s="103"/>
      <c r="K248" s="103"/>
      <c r="L248" s="103"/>
      <c r="M248" s="103"/>
      <c r="N248" s="99"/>
      <c r="O248" s="99"/>
      <c r="P248" s="100"/>
      <c r="Q248" s="100"/>
      <c r="R248" s="104"/>
      <c r="S248" s="31" t="str">
        <f t="shared" si="136"/>
        <v/>
      </c>
      <c r="T248" s="105"/>
      <c r="U248" s="101"/>
      <c r="V248" s="107"/>
      <c r="W248" s="169"/>
      <c r="X248" s="170"/>
      <c r="Y248" s="68"/>
      <c r="Z248" s="190">
        <f t="shared" si="105"/>
        <v>1.0165720071704217E-3</v>
      </c>
      <c r="AA248" s="208" t="b">
        <f t="shared" si="106"/>
        <v>0</v>
      </c>
      <c r="AB248" s="20">
        <f t="shared" si="137"/>
        <v>0</v>
      </c>
      <c r="AC248" s="67" t="b">
        <f t="shared" si="138"/>
        <v>1</v>
      </c>
      <c r="AD248" s="200">
        <f t="shared" si="139"/>
        <v>1</v>
      </c>
      <c r="AE248" s="180">
        <f t="shared" si="107"/>
        <v>1</v>
      </c>
      <c r="AF248" s="180">
        <f t="shared" si="108"/>
        <v>0</v>
      </c>
      <c r="AG248" s="180">
        <f t="shared" si="109"/>
        <v>0</v>
      </c>
      <c r="AH248" s="180">
        <f t="shared" si="110"/>
        <v>0</v>
      </c>
      <c r="AI248" s="214" t="str">
        <f t="shared" si="111"/>
        <v/>
      </c>
      <c r="AK248" s="36">
        <f t="shared" si="112"/>
        <v>0</v>
      </c>
      <c r="AL248" s="21">
        <f t="shared" si="113"/>
        <v>0</v>
      </c>
      <c r="AM248" s="21">
        <f t="shared" si="114"/>
        <v>0</v>
      </c>
      <c r="AN248" s="21">
        <f t="shared" si="115"/>
        <v>0</v>
      </c>
      <c r="AO248" s="21">
        <f t="shared" si="116"/>
        <v>0</v>
      </c>
      <c r="AP248" s="21">
        <f t="shared" si="117"/>
        <v>0</v>
      </c>
      <c r="AQ248" s="21">
        <f t="shared" si="118"/>
        <v>0</v>
      </c>
      <c r="AR248" s="21">
        <f t="shared" si="119"/>
        <v>0</v>
      </c>
      <c r="AS248" s="21">
        <f t="shared" si="120"/>
        <v>0</v>
      </c>
      <c r="AT248" s="21">
        <f t="shared" si="121"/>
        <v>0</v>
      </c>
      <c r="AU248" s="21">
        <f t="shared" si="122"/>
        <v>0</v>
      </c>
      <c r="AV248" s="21">
        <f t="shared" si="123"/>
        <v>0</v>
      </c>
      <c r="AW248" s="21">
        <f t="shared" si="124"/>
        <v>0</v>
      </c>
      <c r="AX248" s="21">
        <f t="shared" si="125"/>
        <v>0</v>
      </c>
      <c r="AY248" s="21">
        <f t="shared" si="126"/>
        <v>0</v>
      </c>
      <c r="AZ248" s="21">
        <f t="shared" si="127"/>
        <v>0</v>
      </c>
      <c r="BA248" s="21">
        <f t="shared" si="128"/>
        <v>0</v>
      </c>
      <c r="BB248" s="21">
        <f t="shared" si="129"/>
        <v>0</v>
      </c>
      <c r="BC248" s="21">
        <f t="shared" si="130"/>
        <v>0</v>
      </c>
      <c r="BD248" s="21">
        <f t="shared" si="131"/>
        <v>0</v>
      </c>
      <c r="BE248" s="21">
        <f t="shared" si="132"/>
        <v>0</v>
      </c>
      <c r="BF248" s="21">
        <f t="shared" si="133"/>
        <v>0</v>
      </c>
      <c r="BG248" s="21">
        <f t="shared" si="134"/>
        <v>0</v>
      </c>
      <c r="BH248" s="21">
        <f t="shared" si="135"/>
        <v>0</v>
      </c>
    </row>
    <row r="249" spans="1:60" ht="63.95" customHeight="1">
      <c r="A249" s="245"/>
      <c r="B249" s="97"/>
      <c r="C249" s="98"/>
      <c r="D249" s="99"/>
      <c r="E249" s="100"/>
      <c r="F249" s="100"/>
      <c r="G249" s="100"/>
      <c r="H249" s="101"/>
      <c r="I249" s="102"/>
      <c r="J249" s="103"/>
      <c r="K249" s="103"/>
      <c r="L249" s="103"/>
      <c r="M249" s="103"/>
      <c r="N249" s="99"/>
      <c r="O249" s="99"/>
      <c r="P249" s="100"/>
      <c r="Q249" s="100"/>
      <c r="R249" s="104"/>
      <c r="S249" s="31" t="str">
        <f t="shared" si="136"/>
        <v/>
      </c>
      <c r="T249" s="105"/>
      <c r="U249" s="101"/>
      <c r="V249" s="107"/>
      <c r="W249" s="169"/>
      <c r="X249" s="170"/>
      <c r="Y249" s="68"/>
      <c r="Z249" s="190">
        <f t="shared" si="105"/>
        <v>1.0165720071704217E-3</v>
      </c>
      <c r="AA249" s="208" t="b">
        <f t="shared" si="106"/>
        <v>0</v>
      </c>
      <c r="AB249" s="20">
        <f t="shared" si="137"/>
        <v>0</v>
      </c>
      <c r="AC249" s="67" t="b">
        <f t="shared" si="138"/>
        <v>1</v>
      </c>
      <c r="AD249" s="200">
        <f t="shared" si="139"/>
        <v>1</v>
      </c>
      <c r="AE249" s="180">
        <f t="shared" si="107"/>
        <v>1</v>
      </c>
      <c r="AF249" s="180">
        <f t="shared" si="108"/>
        <v>0</v>
      </c>
      <c r="AG249" s="180">
        <f t="shared" si="109"/>
        <v>0</v>
      </c>
      <c r="AH249" s="180">
        <f t="shared" si="110"/>
        <v>0</v>
      </c>
      <c r="AI249" s="214" t="str">
        <f t="shared" si="111"/>
        <v/>
      </c>
      <c r="AK249" s="36">
        <f t="shared" si="112"/>
        <v>0</v>
      </c>
      <c r="AL249" s="21">
        <f t="shared" si="113"/>
        <v>0</v>
      </c>
      <c r="AM249" s="21">
        <f t="shared" si="114"/>
        <v>0</v>
      </c>
      <c r="AN249" s="21">
        <f t="shared" si="115"/>
        <v>0</v>
      </c>
      <c r="AO249" s="21">
        <f t="shared" si="116"/>
        <v>0</v>
      </c>
      <c r="AP249" s="21">
        <f t="shared" si="117"/>
        <v>0</v>
      </c>
      <c r="AQ249" s="21">
        <f t="shared" si="118"/>
        <v>0</v>
      </c>
      <c r="AR249" s="21">
        <f t="shared" si="119"/>
        <v>0</v>
      </c>
      <c r="AS249" s="21">
        <f t="shared" si="120"/>
        <v>0</v>
      </c>
      <c r="AT249" s="21">
        <f t="shared" si="121"/>
        <v>0</v>
      </c>
      <c r="AU249" s="21">
        <f t="shared" si="122"/>
        <v>0</v>
      </c>
      <c r="AV249" s="21">
        <f t="shared" si="123"/>
        <v>0</v>
      </c>
      <c r="AW249" s="21">
        <f t="shared" si="124"/>
        <v>0</v>
      </c>
      <c r="AX249" s="21">
        <f t="shared" si="125"/>
        <v>0</v>
      </c>
      <c r="AY249" s="21">
        <f t="shared" si="126"/>
        <v>0</v>
      </c>
      <c r="AZ249" s="21">
        <f t="shared" si="127"/>
        <v>0</v>
      </c>
      <c r="BA249" s="21">
        <f t="shared" si="128"/>
        <v>0</v>
      </c>
      <c r="BB249" s="21">
        <f t="shared" si="129"/>
        <v>0</v>
      </c>
      <c r="BC249" s="21">
        <f t="shared" si="130"/>
        <v>0</v>
      </c>
      <c r="BD249" s="21">
        <f t="shared" si="131"/>
        <v>0</v>
      </c>
      <c r="BE249" s="21">
        <f t="shared" si="132"/>
        <v>0</v>
      </c>
      <c r="BF249" s="21">
        <f t="shared" si="133"/>
        <v>0</v>
      </c>
      <c r="BG249" s="21">
        <f t="shared" si="134"/>
        <v>0</v>
      </c>
      <c r="BH249" s="21">
        <f t="shared" si="135"/>
        <v>0</v>
      </c>
    </row>
    <row r="250" spans="1:60" ht="63.95" customHeight="1">
      <c r="A250" s="245"/>
      <c r="B250" s="97"/>
      <c r="C250" s="98"/>
      <c r="D250" s="99"/>
      <c r="E250" s="100"/>
      <c r="F250" s="100"/>
      <c r="G250" s="100"/>
      <c r="H250" s="101"/>
      <c r="I250" s="102"/>
      <c r="J250" s="103"/>
      <c r="K250" s="103"/>
      <c r="L250" s="103"/>
      <c r="M250" s="103"/>
      <c r="N250" s="99"/>
      <c r="O250" s="99"/>
      <c r="P250" s="100"/>
      <c r="Q250" s="100"/>
      <c r="R250" s="104"/>
      <c r="S250" s="31" t="str">
        <f t="shared" si="136"/>
        <v/>
      </c>
      <c r="T250" s="105"/>
      <c r="U250" s="101"/>
      <c r="V250" s="107"/>
      <c r="W250" s="169"/>
      <c r="X250" s="170"/>
      <c r="Y250" s="68"/>
      <c r="Z250" s="190">
        <f t="shared" si="105"/>
        <v>1.0165720071704217E-3</v>
      </c>
      <c r="AA250" s="208" t="b">
        <f t="shared" si="106"/>
        <v>0</v>
      </c>
      <c r="AB250" s="20">
        <f t="shared" si="137"/>
        <v>0</v>
      </c>
      <c r="AC250" s="67" t="b">
        <f t="shared" si="138"/>
        <v>1</v>
      </c>
      <c r="AD250" s="200">
        <f t="shared" si="139"/>
        <v>1</v>
      </c>
      <c r="AE250" s="180">
        <f t="shared" si="107"/>
        <v>1</v>
      </c>
      <c r="AF250" s="180">
        <f t="shared" si="108"/>
        <v>0</v>
      </c>
      <c r="AG250" s="180">
        <f t="shared" si="109"/>
        <v>0</v>
      </c>
      <c r="AH250" s="180">
        <f t="shared" si="110"/>
        <v>0</v>
      </c>
      <c r="AI250" s="214" t="str">
        <f t="shared" si="111"/>
        <v/>
      </c>
      <c r="AK250" s="36">
        <f t="shared" si="112"/>
        <v>0</v>
      </c>
      <c r="AL250" s="21">
        <f t="shared" si="113"/>
        <v>0</v>
      </c>
      <c r="AM250" s="21">
        <f t="shared" si="114"/>
        <v>0</v>
      </c>
      <c r="AN250" s="21">
        <f t="shared" si="115"/>
        <v>0</v>
      </c>
      <c r="AO250" s="21">
        <f t="shared" si="116"/>
        <v>0</v>
      </c>
      <c r="AP250" s="21">
        <f t="shared" si="117"/>
        <v>0</v>
      </c>
      <c r="AQ250" s="21">
        <f t="shared" si="118"/>
        <v>0</v>
      </c>
      <c r="AR250" s="21">
        <f t="shared" si="119"/>
        <v>0</v>
      </c>
      <c r="AS250" s="21">
        <f t="shared" si="120"/>
        <v>0</v>
      </c>
      <c r="AT250" s="21">
        <f t="shared" si="121"/>
        <v>0</v>
      </c>
      <c r="AU250" s="21">
        <f t="shared" si="122"/>
        <v>0</v>
      </c>
      <c r="AV250" s="21">
        <f t="shared" si="123"/>
        <v>0</v>
      </c>
      <c r="AW250" s="21">
        <f t="shared" si="124"/>
        <v>0</v>
      </c>
      <c r="AX250" s="21">
        <f t="shared" si="125"/>
        <v>0</v>
      </c>
      <c r="AY250" s="21">
        <f t="shared" si="126"/>
        <v>0</v>
      </c>
      <c r="AZ250" s="21">
        <f t="shared" si="127"/>
        <v>0</v>
      </c>
      <c r="BA250" s="21">
        <f t="shared" si="128"/>
        <v>0</v>
      </c>
      <c r="BB250" s="21">
        <f t="shared" si="129"/>
        <v>0</v>
      </c>
      <c r="BC250" s="21">
        <f t="shared" si="130"/>
        <v>0</v>
      </c>
      <c r="BD250" s="21">
        <f t="shared" si="131"/>
        <v>0</v>
      </c>
      <c r="BE250" s="21">
        <f t="shared" si="132"/>
        <v>0</v>
      </c>
      <c r="BF250" s="21">
        <f t="shared" si="133"/>
        <v>0</v>
      </c>
      <c r="BG250" s="21">
        <f t="shared" si="134"/>
        <v>0</v>
      </c>
      <c r="BH250" s="21">
        <f t="shared" si="135"/>
        <v>0</v>
      </c>
    </row>
    <row r="251" spans="1:60" ht="63.95" customHeight="1">
      <c r="A251" s="245"/>
      <c r="B251" s="97"/>
      <c r="C251" s="98"/>
      <c r="D251" s="99"/>
      <c r="E251" s="100"/>
      <c r="F251" s="100"/>
      <c r="G251" s="100"/>
      <c r="H251" s="101"/>
      <c r="I251" s="102"/>
      <c r="J251" s="103"/>
      <c r="K251" s="103"/>
      <c r="L251" s="103"/>
      <c r="M251" s="103"/>
      <c r="N251" s="99"/>
      <c r="O251" s="99"/>
      <c r="P251" s="100"/>
      <c r="Q251" s="100"/>
      <c r="R251" s="104"/>
      <c r="S251" s="31" t="str">
        <f t="shared" si="136"/>
        <v/>
      </c>
      <c r="T251" s="105"/>
      <c r="U251" s="101"/>
      <c r="V251" s="107"/>
      <c r="W251" s="169"/>
      <c r="X251" s="170"/>
      <c r="Y251" s="68"/>
      <c r="Z251" s="190">
        <f t="shared" si="105"/>
        <v>1.0165720071704217E-3</v>
      </c>
      <c r="AA251" s="208" t="b">
        <f t="shared" si="106"/>
        <v>0</v>
      </c>
      <c r="AB251" s="20">
        <f t="shared" si="137"/>
        <v>0</v>
      </c>
      <c r="AC251" s="67" t="b">
        <f t="shared" si="138"/>
        <v>1</v>
      </c>
      <c r="AD251" s="200">
        <f t="shared" si="139"/>
        <v>1</v>
      </c>
      <c r="AE251" s="180">
        <f t="shared" si="107"/>
        <v>1</v>
      </c>
      <c r="AF251" s="180">
        <f t="shared" si="108"/>
        <v>0</v>
      </c>
      <c r="AG251" s="180">
        <f t="shared" si="109"/>
        <v>0</v>
      </c>
      <c r="AH251" s="180">
        <f t="shared" si="110"/>
        <v>0</v>
      </c>
      <c r="AI251" s="214" t="str">
        <f t="shared" si="111"/>
        <v/>
      </c>
      <c r="AK251" s="36">
        <f t="shared" si="112"/>
        <v>0</v>
      </c>
      <c r="AL251" s="21">
        <f t="shared" si="113"/>
        <v>0</v>
      </c>
      <c r="AM251" s="21">
        <f t="shared" si="114"/>
        <v>0</v>
      </c>
      <c r="AN251" s="21">
        <f t="shared" si="115"/>
        <v>0</v>
      </c>
      <c r="AO251" s="21">
        <f t="shared" si="116"/>
        <v>0</v>
      </c>
      <c r="AP251" s="21">
        <f t="shared" si="117"/>
        <v>0</v>
      </c>
      <c r="AQ251" s="21">
        <f t="shared" si="118"/>
        <v>0</v>
      </c>
      <c r="AR251" s="21">
        <f t="shared" si="119"/>
        <v>0</v>
      </c>
      <c r="AS251" s="21">
        <f t="shared" si="120"/>
        <v>0</v>
      </c>
      <c r="AT251" s="21">
        <f t="shared" si="121"/>
        <v>0</v>
      </c>
      <c r="AU251" s="21">
        <f t="shared" si="122"/>
        <v>0</v>
      </c>
      <c r="AV251" s="21">
        <f t="shared" si="123"/>
        <v>0</v>
      </c>
      <c r="AW251" s="21">
        <f t="shared" si="124"/>
        <v>0</v>
      </c>
      <c r="AX251" s="21">
        <f t="shared" si="125"/>
        <v>0</v>
      </c>
      <c r="AY251" s="21">
        <f t="shared" si="126"/>
        <v>0</v>
      </c>
      <c r="AZ251" s="21">
        <f t="shared" si="127"/>
        <v>0</v>
      </c>
      <c r="BA251" s="21">
        <f t="shared" si="128"/>
        <v>0</v>
      </c>
      <c r="BB251" s="21">
        <f t="shared" si="129"/>
        <v>0</v>
      </c>
      <c r="BC251" s="21">
        <f t="shared" si="130"/>
        <v>0</v>
      </c>
      <c r="BD251" s="21">
        <f t="shared" si="131"/>
        <v>0</v>
      </c>
      <c r="BE251" s="21">
        <f t="shared" si="132"/>
        <v>0</v>
      </c>
      <c r="BF251" s="21">
        <f t="shared" si="133"/>
        <v>0</v>
      </c>
      <c r="BG251" s="21">
        <f t="shared" si="134"/>
        <v>0</v>
      </c>
      <c r="BH251" s="21">
        <f t="shared" si="135"/>
        <v>0</v>
      </c>
    </row>
    <row r="252" spans="1:60" ht="63.95" customHeight="1">
      <c r="A252" s="245"/>
      <c r="B252" s="97"/>
      <c r="C252" s="98"/>
      <c r="D252" s="99"/>
      <c r="E252" s="100"/>
      <c r="F252" s="100"/>
      <c r="G252" s="100"/>
      <c r="H252" s="101"/>
      <c r="I252" s="102"/>
      <c r="J252" s="103"/>
      <c r="K252" s="103"/>
      <c r="L252" s="103"/>
      <c r="M252" s="103"/>
      <c r="N252" s="99"/>
      <c r="O252" s="99"/>
      <c r="P252" s="100"/>
      <c r="Q252" s="100"/>
      <c r="R252" s="104"/>
      <c r="S252" s="31" t="str">
        <f t="shared" si="136"/>
        <v/>
      </c>
      <c r="T252" s="105"/>
      <c r="U252" s="101"/>
      <c r="V252" s="107"/>
      <c r="W252" s="169"/>
      <c r="X252" s="170"/>
      <c r="Y252" s="68"/>
      <c r="Z252" s="190">
        <f t="shared" si="105"/>
        <v>1.0165720071704217E-3</v>
      </c>
      <c r="AA252" s="208" t="b">
        <f t="shared" si="106"/>
        <v>0</v>
      </c>
      <c r="AB252" s="20">
        <f t="shared" si="137"/>
        <v>0</v>
      </c>
      <c r="AC252" s="67" t="b">
        <f t="shared" si="138"/>
        <v>1</v>
      </c>
      <c r="AD252" s="200">
        <f t="shared" si="139"/>
        <v>1</v>
      </c>
      <c r="AE252" s="180">
        <f t="shared" si="107"/>
        <v>1</v>
      </c>
      <c r="AF252" s="180">
        <f t="shared" si="108"/>
        <v>0</v>
      </c>
      <c r="AG252" s="180">
        <f t="shared" si="109"/>
        <v>0</v>
      </c>
      <c r="AH252" s="180">
        <f t="shared" si="110"/>
        <v>0</v>
      </c>
      <c r="AI252" s="214" t="str">
        <f t="shared" si="111"/>
        <v/>
      </c>
      <c r="AK252" s="36">
        <f t="shared" si="112"/>
        <v>0</v>
      </c>
      <c r="AL252" s="21">
        <f t="shared" si="113"/>
        <v>0</v>
      </c>
      <c r="AM252" s="21">
        <f t="shared" si="114"/>
        <v>0</v>
      </c>
      <c r="AN252" s="21">
        <f t="shared" si="115"/>
        <v>0</v>
      </c>
      <c r="AO252" s="21">
        <f t="shared" si="116"/>
        <v>0</v>
      </c>
      <c r="AP252" s="21">
        <f t="shared" si="117"/>
        <v>0</v>
      </c>
      <c r="AQ252" s="21">
        <f t="shared" si="118"/>
        <v>0</v>
      </c>
      <c r="AR252" s="21">
        <f t="shared" si="119"/>
        <v>0</v>
      </c>
      <c r="AS252" s="21">
        <f t="shared" si="120"/>
        <v>0</v>
      </c>
      <c r="AT252" s="21">
        <f t="shared" si="121"/>
        <v>0</v>
      </c>
      <c r="AU252" s="21">
        <f t="shared" si="122"/>
        <v>0</v>
      </c>
      <c r="AV252" s="21">
        <f t="shared" si="123"/>
        <v>0</v>
      </c>
      <c r="AW252" s="21">
        <f t="shared" si="124"/>
        <v>0</v>
      </c>
      <c r="AX252" s="21">
        <f t="shared" si="125"/>
        <v>0</v>
      </c>
      <c r="AY252" s="21">
        <f t="shared" si="126"/>
        <v>0</v>
      </c>
      <c r="AZ252" s="21">
        <f t="shared" si="127"/>
        <v>0</v>
      </c>
      <c r="BA252" s="21">
        <f t="shared" si="128"/>
        <v>0</v>
      </c>
      <c r="BB252" s="21">
        <f t="shared" si="129"/>
        <v>0</v>
      </c>
      <c r="BC252" s="21">
        <f t="shared" si="130"/>
        <v>0</v>
      </c>
      <c r="BD252" s="21">
        <f t="shared" si="131"/>
        <v>0</v>
      </c>
      <c r="BE252" s="21">
        <f t="shared" si="132"/>
        <v>0</v>
      </c>
      <c r="BF252" s="21">
        <f t="shared" si="133"/>
        <v>0</v>
      </c>
      <c r="BG252" s="21">
        <f t="shared" si="134"/>
        <v>0</v>
      </c>
      <c r="BH252" s="21">
        <f t="shared" si="135"/>
        <v>0</v>
      </c>
    </row>
    <row r="253" spans="1:60" ht="63.95" customHeight="1">
      <c r="A253" s="245"/>
      <c r="B253" s="97"/>
      <c r="C253" s="98"/>
      <c r="D253" s="99"/>
      <c r="E253" s="100"/>
      <c r="F253" s="100"/>
      <c r="G253" s="100"/>
      <c r="H253" s="101"/>
      <c r="I253" s="102"/>
      <c r="J253" s="103"/>
      <c r="K253" s="103"/>
      <c r="L253" s="103"/>
      <c r="M253" s="103"/>
      <c r="N253" s="99"/>
      <c r="O253" s="99"/>
      <c r="P253" s="100"/>
      <c r="Q253" s="100"/>
      <c r="R253" s="104"/>
      <c r="S253" s="31" t="str">
        <f t="shared" si="136"/>
        <v/>
      </c>
      <c r="T253" s="105"/>
      <c r="U253" s="101"/>
      <c r="V253" s="107"/>
      <c r="W253" s="169"/>
      <c r="X253" s="170"/>
      <c r="Y253" s="68"/>
      <c r="Z253" s="190">
        <f t="shared" si="105"/>
        <v>1.0165720071704217E-3</v>
      </c>
      <c r="AA253" s="208" t="b">
        <f t="shared" si="106"/>
        <v>0</v>
      </c>
      <c r="AB253" s="20">
        <f t="shared" si="137"/>
        <v>0</v>
      </c>
      <c r="AC253" s="67" t="b">
        <f t="shared" si="138"/>
        <v>1</v>
      </c>
      <c r="AD253" s="200">
        <f t="shared" si="139"/>
        <v>1</v>
      </c>
      <c r="AE253" s="180">
        <f t="shared" si="107"/>
        <v>1</v>
      </c>
      <c r="AF253" s="180">
        <f t="shared" si="108"/>
        <v>0</v>
      </c>
      <c r="AG253" s="180">
        <f t="shared" si="109"/>
        <v>0</v>
      </c>
      <c r="AH253" s="180">
        <f t="shared" si="110"/>
        <v>0</v>
      </c>
      <c r="AI253" s="214" t="str">
        <f t="shared" si="111"/>
        <v/>
      </c>
      <c r="AK253" s="36">
        <f t="shared" si="112"/>
        <v>0</v>
      </c>
      <c r="AL253" s="21">
        <f t="shared" si="113"/>
        <v>0</v>
      </c>
      <c r="AM253" s="21">
        <f t="shared" si="114"/>
        <v>0</v>
      </c>
      <c r="AN253" s="21">
        <f t="shared" si="115"/>
        <v>0</v>
      </c>
      <c r="AO253" s="21">
        <f t="shared" si="116"/>
        <v>0</v>
      </c>
      <c r="AP253" s="21">
        <f t="shared" si="117"/>
        <v>0</v>
      </c>
      <c r="AQ253" s="21">
        <f t="shared" si="118"/>
        <v>0</v>
      </c>
      <c r="AR253" s="21">
        <f t="shared" si="119"/>
        <v>0</v>
      </c>
      <c r="AS253" s="21">
        <f t="shared" si="120"/>
        <v>0</v>
      </c>
      <c r="AT253" s="21">
        <f t="shared" si="121"/>
        <v>0</v>
      </c>
      <c r="AU253" s="21">
        <f t="shared" si="122"/>
        <v>0</v>
      </c>
      <c r="AV253" s="21">
        <f t="shared" si="123"/>
        <v>0</v>
      </c>
      <c r="AW253" s="21">
        <f t="shared" si="124"/>
        <v>0</v>
      </c>
      <c r="AX253" s="21">
        <f t="shared" si="125"/>
        <v>0</v>
      </c>
      <c r="AY253" s="21">
        <f t="shared" si="126"/>
        <v>0</v>
      </c>
      <c r="AZ253" s="21">
        <f t="shared" si="127"/>
        <v>0</v>
      </c>
      <c r="BA253" s="21">
        <f t="shared" si="128"/>
        <v>0</v>
      </c>
      <c r="BB253" s="21">
        <f t="shared" si="129"/>
        <v>0</v>
      </c>
      <c r="BC253" s="21">
        <f t="shared" si="130"/>
        <v>0</v>
      </c>
      <c r="BD253" s="21">
        <f t="shared" si="131"/>
        <v>0</v>
      </c>
      <c r="BE253" s="21">
        <f t="shared" si="132"/>
        <v>0</v>
      </c>
      <c r="BF253" s="21">
        <f t="shared" si="133"/>
        <v>0</v>
      </c>
      <c r="BG253" s="21">
        <f t="shared" si="134"/>
        <v>0</v>
      </c>
      <c r="BH253" s="21">
        <f t="shared" si="135"/>
        <v>0</v>
      </c>
    </row>
    <row r="254" spans="1:60" ht="63.95" customHeight="1">
      <c r="A254" s="245"/>
      <c r="B254" s="97"/>
      <c r="C254" s="98"/>
      <c r="D254" s="99"/>
      <c r="E254" s="100"/>
      <c r="F254" s="100"/>
      <c r="G254" s="100"/>
      <c r="H254" s="101"/>
      <c r="I254" s="102"/>
      <c r="J254" s="103"/>
      <c r="K254" s="103"/>
      <c r="L254" s="103"/>
      <c r="M254" s="103"/>
      <c r="N254" s="99"/>
      <c r="O254" s="99"/>
      <c r="P254" s="100"/>
      <c r="Q254" s="100"/>
      <c r="R254" s="104"/>
      <c r="S254" s="31" t="str">
        <f t="shared" si="136"/>
        <v/>
      </c>
      <c r="T254" s="105"/>
      <c r="U254" s="101"/>
      <c r="V254" s="107"/>
      <c r="W254" s="169"/>
      <c r="X254" s="170"/>
      <c r="Y254" s="68"/>
      <c r="Z254" s="190">
        <f t="shared" si="105"/>
        <v>1.0165720071704217E-3</v>
      </c>
      <c r="AA254" s="208" t="b">
        <f t="shared" si="106"/>
        <v>0</v>
      </c>
      <c r="AB254" s="20">
        <f t="shared" si="137"/>
        <v>0</v>
      </c>
      <c r="AC254" s="67" t="b">
        <f t="shared" si="138"/>
        <v>1</v>
      </c>
      <c r="AD254" s="200">
        <f t="shared" si="139"/>
        <v>1</v>
      </c>
      <c r="AE254" s="180">
        <f t="shared" si="107"/>
        <v>1</v>
      </c>
      <c r="AF254" s="180">
        <f t="shared" si="108"/>
        <v>0</v>
      </c>
      <c r="AG254" s="180">
        <f t="shared" si="109"/>
        <v>0</v>
      </c>
      <c r="AH254" s="180">
        <f t="shared" si="110"/>
        <v>0</v>
      </c>
      <c r="AI254" s="214" t="str">
        <f t="shared" si="111"/>
        <v/>
      </c>
      <c r="AK254" s="36">
        <f t="shared" si="112"/>
        <v>0</v>
      </c>
      <c r="AL254" s="21">
        <f t="shared" si="113"/>
        <v>0</v>
      </c>
      <c r="AM254" s="21">
        <f t="shared" si="114"/>
        <v>0</v>
      </c>
      <c r="AN254" s="21">
        <f t="shared" si="115"/>
        <v>0</v>
      </c>
      <c r="AO254" s="21">
        <f t="shared" si="116"/>
        <v>0</v>
      </c>
      <c r="AP254" s="21">
        <f t="shared" si="117"/>
        <v>0</v>
      </c>
      <c r="AQ254" s="21">
        <f t="shared" si="118"/>
        <v>0</v>
      </c>
      <c r="AR254" s="21">
        <f t="shared" si="119"/>
        <v>0</v>
      </c>
      <c r="AS254" s="21">
        <f t="shared" si="120"/>
        <v>0</v>
      </c>
      <c r="AT254" s="21">
        <f t="shared" si="121"/>
        <v>0</v>
      </c>
      <c r="AU254" s="21">
        <f t="shared" si="122"/>
        <v>0</v>
      </c>
      <c r="AV254" s="21">
        <f t="shared" si="123"/>
        <v>0</v>
      </c>
      <c r="AW254" s="21">
        <f t="shared" si="124"/>
        <v>0</v>
      </c>
      <c r="AX254" s="21">
        <f t="shared" si="125"/>
        <v>0</v>
      </c>
      <c r="AY254" s="21">
        <f t="shared" si="126"/>
        <v>0</v>
      </c>
      <c r="AZ254" s="21">
        <f t="shared" si="127"/>
        <v>0</v>
      </c>
      <c r="BA254" s="21">
        <f t="shared" si="128"/>
        <v>0</v>
      </c>
      <c r="BB254" s="21">
        <f t="shared" si="129"/>
        <v>0</v>
      </c>
      <c r="BC254" s="21">
        <f t="shared" si="130"/>
        <v>0</v>
      </c>
      <c r="BD254" s="21">
        <f t="shared" si="131"/>
        <v>0</v>
      </c>
      <c r="BE254" s="21">
        <f t="shared" si="132"/>
        <v>0</v>
      </c>
      <c r="BF254" s="21">
        <f t="shared" si="133"/>
        <v>0</v>
      </c>
      <c r="BG254" s="21">
        <f t="shared" si="134"/>
        <v>0</v>
      </c>
      <c r="BH254" s="21">
        <f t="shared" si="135"/>
        <v>0</v>
      </c>
    </row>
    <row r="255" spans="1:60" ht="63.95" customHeight="1">
      <c r="A255" s="245"/>
      <c r="B255" s="97"/>
      <c r="C255" s="98"/>
      <c r="D255" s="99"/>
      <c r="E255" s="100"/>
      <c r="F255" s="100"/>
      <c r="G255" s="100"/>
      <c r="H255" s="101"/>
      <c r="I255" s="102"/>
      <c r="J255" s="103"/>
      <c r="K255" s="103"/>
      <c r="L255" s="103"/>
      <c r="M255" s="103"/>
      <c r="N255" s="99"/>
      <c r="O255" s="99"/>
      <c r="P255" s="100"/>
      <c r="Q255" s="100"/>
      <c r="R255" s="104"/>
      <c r="S255" s="31" t="str">
        <f t="shared" si="136"/>
        <v/>
      </c>
      <c r="T255" s="105"/>
      <c r="U255" s="101"/>
      <c r="V255" s="107"/>
      <c r="W255" s="169"/>
      <c r="X255" s="170"/>
      <c r="Y255" s="68"/>
      <c r="Z255" s="190">
        <f t="shared" si="105"/>
        <v>1.0165720071704217E-3</v>
      </c>
      <c r="AA255" s="208" t="b">
        <f t="shared" si="106"/>
        <v>0</v>
      </c>
      <c r="AB255" s="20">
        <f t="shared" si="137"/>
        <v>0</v>
      </c>
      <c r="AC255" s="67" t="b">
        <f t="shared" si="138"/>
        <v>1</v>
      </c>
      <c r="AD255" s="200">
        <f t="shared" si="139"/>
        <v>1</v>
      </c>
      <c r="AE255" s="180">
        <f t="shared" si="107"/>
        <v>1</v>
      </c>
      <c r="AF255" s="180">
        <f t="shared" si="108"/>
        <v>0</v>
      </c>
      <c r="AG255" s="180">
        <f t="shared" si="109"/>
        <v>0</v>
      </c>
      <c r="AH255" s="180">
        <f t="shared" si="110"/>
        <v>0</v>
      </c>
      <c r="AI255" s="214" t="str">
        <f t="shared" si="111"/>
        <v/>
      </c>
      <c r="AK255" s="36">
        <f t="shared" si="112"/>
        <v>0</v>
      </c>
      <c r="AL255" s="21">
        <f t="shared" si="113"/>
        <v>0</v>
      </c>
      <c r="AM255" s="21">
        <f t="shared" si="114"/>
        <v>0</v>
      </c>
      <c r="AN255" s="21">
        <f t="shared" si="115"/>
        <v>0</v>
      </c>
      <c r="AO255" s="21">
        <f t="shared" si="116"/>
        <v>0</v>
      </c>
      <c r="AP255" s="21">
        <f t="shared" si="117"/>
        <v>0</v>
      </c>
      <c r="AQ255" s="21">
        <f t="shared" si="118"/>
        <v>0</v>
      </c>
      <c r="AR255" s="21">
        <f t="shared" si="119"/>
        <v>0</v>
      </c>
      <c r="AS255" s="21">
        <f t="shared" si="120"/>
        <v>0</v>
      </c>
      <c r="AT255" s="21">
        <f t="shared" si="121"/>
        <v>0</v>
      </c>
      <c r="AU255" s="21">
        <f t="shared" si="122"/>
        <v>0</v>
      </c>
      <c r="AV255" s="21">
        <f t="shared" si="123"/>
        <v>0</v>
      </c>
      <c r="AW255" s="21">
        <f t="shared" si="124"/>
        <v>0</v>
      </c>
      <c r="AX255" s="21">
        <f t="shared" si="125"/>
        <v>0</v>
      </c>
      <c r="AY255" s="21">
        <f t="shared" si="126"/>
        <v>0</v>
      </c>
      <c r="AZ255" s="21">
        <f t="shared" si="127"/>
        <v>0</v>
      </c>
      <c r="BA255" s="21">
        <f t="shared" si="128"/>
        <v>0</v>
      </c>
      <c r="BB255" s="21">
        <f t="shared" si="129"/>
        <v>0</v>
      </c>
      <c r="BC255" s="21">
        <f t="shared" si="130"/>
        <v>0</v>
      </c>
      <c r="BD255" s="21">
        <f t="shared" si="131"/>
        <v>0</v>
      </c>
      <c r="BE255" s="21">
        <f t="shared" si="132"/>
        <v>0</v>
      </c>
      <c r="BF255" s="21">
        <f t="shared" si="133"/>
        <v>0</v>
      </c>
      <c r="BG255" s="21">
        <f t="shared" si="134"/>
        <v>0</v>
      </c>
      <c r="BH255" s="21">
        <f t="shared" si="135"/>
        <v>0</v>
      </c>
    </row>
    <row r="256" spans="1:60" ht="63.95" customHeight="1">
      <c r="A256" s="245"/>
      <c r="B256" s="97"/>
      <c r="C256" s="98"/>
      <c r="D256" s="99"/>
      <c r="E256" s="100"/>
      <c r="F256" s="100"/>
      <c r="G256" s="100"/>
      <c r="H256" s="101"/>
      <c r="I256" s="102"/>
      <c r="J256" s="103"/>
      <c r="K256" s="103"/>
      <c r="L256" s="103"/>
      <c r="M256" s="103"/>
      <c r="N256" s="99"/>
      <c r="O256" s="99"/>
      <c r="P256" s="100"/>
      <c r="Q256" s="100"/>
      <c r="R256" s="104"/>
      <c r="S256" s="31" t="str">
        <f t="shared" si="136"/>
        <v/>
      </c>
      <c r="T256" s="105"/>
      <c r="U256" s="101"/>
      <c r="V256" s="107"/>
      <c r="W256" s="169"/>
      <c r="X256" s="170"/>
      <c r="Y256" s="68"/>
      <c r="Z256" s="190">
        <f t="shared" si="105"/>
        <v>1.0165720071704217E-3</v>
      </c>
      <c r="AA256" s="208" t="b">
        <f t="shared" si="106"/>
        <v>0</v>
      </c>
      <c r="AB256" s="20">
        <f t="shared" si="137"/>
        <v>0</v>
      </c>
      <c r="AC256" s="67" t="b">
        <f t="shared" si="138"/>
        <v>1</v>
      </c>
      <c r="AD256" s="200">
        <f t="shared" si="139"/>
        <v>1</v>
      </c>
      <c r="AE256" s="180">
        <f t="shared" si="107"/>
        <v>1</v>
      </c>
      <c r="AF256" s="180">
        <f t="shared" si="108"/>
        <v>0</v>
      </c>
      <c r="AG256" s="180">
        <f t="shared" si="109"/>
        <v>0</v>
      </c>
      <c r="AH256" s="180">
        <f t="shared" si="110"/>
        <v>0</v>
      </c>
      <c r="AI256" s="214" t="str">
        <f t="shared" si="111"/>
        <v/>
      </c>
      <c r="AK256" s="36">
        <f t="shared" si="112"/>
        <v>0</v>
      </c>
      <c r="AL256" s="21">
        <f t="shared" si="113"/>
        <v>0</v>
      </c>
      <c r="AM256" s="21">
        <f t="shared" si="114"/>
        <v>0</v>
      </c>
      <c r="AN256" s="21">
        <f t="shared" si="115"/>
        <v>0</v>
      </c>
      <c r="AO256" s="21">
        <f t="shared" si="116"/>
        <v>0</v>
      </c>
      <c r="AP256" s="21">
        <f t="shared" si="117"/>
        <v>0</v>
      </c>
      <c r="AQ256" s="21">
        <f t="shared" si="118"/>
        <v>0</v>
      </c>
      <c r="AR256" s="21">
        <f t="shared" si="119"/>
        <v>0</v>
      </c>
      <c r="AS256" s="21">
        <f t="shared" si="120"/>
        <v>0</v>
      </c>
      <c r="AT256" s="21">
        <f t="shared" si="121"/>
        <v>0</v>
      </c>
      <c r="AU256" s="21">
        <f t="shared" si="122"/>
        <v>0</v>
      </c>
      <c r="AV256" s="21">
        <f t="shared" si="123"/>
        <v>0</v>
      </c>
      <c r="AW256" s="21">
        <f t="shared" si="124"/>
        <v>0</v>
      </c>
      <c r="AX256" s="21">
        <f t="shared" si="125"/>
        <v>0</v>
      </c>
      <c r="AY256" s="21">
        <f t="shared" si="126"/>
        <v>0</v>
      </c>
      <c r="AZ256" s="21">
        <f t="shared" si="127"/>
        <v>0</v>
      </c>
      <c r="BA256" s="21">
        <f t="shared" si="128"/>
        <v>0</v>
      </c>
      <c r="BB256" s="21">
        <f t="shared" si="129"/>
        <v>0</v>
      </c>
      <c r="BC256" s="21">
        <f t="shared" si="130"/>
        <v>0</v>
      </c>
      <c r="BD256" s="21">
        <f t="shared" si="131"/>
        <v>0</v>
      </c>
      <c r="BE256" s="21">
        <f t="shared" si="132"/>
        <v>0</v>
      </c>
      <c r="BF256" s="21">
        <f t="shared" si="133"/>
        <v>0</v>
      </c>
      <c r="BG256" s="21">
        <f t="shared" si="134"/>
        <v>0</v>
      </c>
      <c r="BH256" s="21">
        <f t="shared" si="135"/>
        <v>0</v>
      </c>
    </row>
    <row r="257" spans="1:60" ht="63.95" customHeight="1">
      <c r="A257" s="245"/>
      <c r="B257" s="97"/>
      <c r="C257" s="98"/>
      <c r="D257" s="99"/>
      <c r="E257" s="100"/>
      <c r="F257" s="100"/>
      <c r="G257" s="100"/>
      <c r="H257" s="101"/>
      <c r="I257" s="102"/>
      <c r="J257" s="103"/>
      <c r="K257" s="103"/>
      <c r="L257" s="103"/>
      <c r="M257" s="103"/>
      <c r="N257" s="99"/>
      <c r="O257" s="99"/>
      <c r="P257" s="100"/>
      <c r="Q257" s="100"/>
      <c r="R257" s="104"/>
      <c r="S257" s="31" t="str">
        <f t="shared" si="136"/>
        <v/>
      </c>
      <c r="T257" s="105"/>
      <c r="U257" s="101"/>
      <c r="V257" s="107"/>
      <c r="W257" s="169"/>
      <c r="X257" s="170"/>
      <c r="Y257" s="68"/>
      <c r="Z257" s="190">
        <f t="shared" si="105"/>
        <v>1.0165720071704217E-3</v>
      </c>
      <c r="AA257" s="208" t="b">
        <f t="shared" si="106"/>
        <v>0</v>
      </c>
      <c r="AB257" s="20">
        <f t="shared" si="137"/>
        <v>0</v>
      </c>
      <c r="AC257" s="67" t="b">
        <f t="shared" si="138"/>
        <v>1</v>
      </c>
      <c r="AD257" s="200">
        <f t="shared" si="139"/>
        <v>1</v>
      </c>
      <c r="AE257" s="180">
        <f t="shared" si="107"/>
        <v>1</v>
      </c>
      <c r="AF257" s="180">
        <f t="shared" si="108"/>
        <v>0</v>
      </c>
      <c r="AG257" s="180">
        <f t="shared" si="109"/>
        <v>0</v>
      </c>
      <c r="AH257" s="180">
        <f t="shared" si="110"/>
        <v>0</v>
      </c>
      <c r="AI257" s="214" t="str">
        <f t="shared" si="111"/>
        <v/>
      </c>
      <c r="AK257" s="36">
        <f t="shared" si="112"/>
        <v>0</v>
      </c>
      <c r="AL257" s="21">
        <f t="shared" si="113"/>
        <v>0</v>
      </c>
      <c r="AM257" s="21">
        <f t="shared" si="114"/>
        <v>0</v>
      </c>
      <c r="AN257" s="21">
        <f t="shared" si="115"/>
        <v>0</v>
      </c>
      <c r="AO257" s="21">
        <f t="shared" si="116"/>
        <v>0</v>
      </c>
      <c r="AP257" s="21">
        <f t="shared" si="117"/>
        <v>0</v>
      </c>
      <c r="AQ257" s="21">
        <f t="shared" si="118"/>
        <v>0</v>
      </c>
      <c r="AR257" s="21">
        <f t="shared" si="119"/>
        <v>0</v>
      </c>
      <c r="AS257" s="21">
        <f t="shared" si="120"/>
        <v>0</v>
      </c>
      <c r="AT257" s="21">
        <f t="shared" si="121"/>
        <v>0</v>
      </c>
      <c r="AU257" s="21">
        <f t="shared" si="122"/>
        <v>0</v>
      </c>
      <c r="AV257" s="21">
        <f t="shared" si="123"/>
        <v>0</v>
      </c>
      <c r="AW257" s="21">
        <f t="shared" si="124"/>
        <v>0</v>
      </c>
      <c r="AX257" s="21">
        <f t="shared" si="125"/>
        <v>0</v>
      </c>
      <c r="AY257" s="21">
        <f t="shared" si="126"/>
        <v>0</v>
      </c>
      <c r="AZ257" s="21">
        <f t="shared" si="127"/>
        <v>0</v>
      </c>
      <c r="BA257" s="21">
        <f t="shared" si="128"/>
        <v>0</v>
      </c>
      <c r="BB257" s="21">
        <f t="shared" si="129"/>
        <v>0</v>
      </c>
      <c r="BC257" s="21">
        <f t="shared" si="130"/>
        <v>0</v>
      </c>
      <c r="BD257" s="21">
        <f t="shared" si="131"/>
        <v>0</v>
      </c>
      <c r="BE257" s="21">
        <f t="shared" si="132"/>
        <v>0</v>
      </c>
      <c r="BF257" s="21">
        <f t="shared" si="133"/>
        <v>0</v>
      </c>
      <c r="BG257" s="21">
        <f t="shared" si="134"/>
        <v>0</v>
      </c>
      <c r="BH257" s="21">
        <f t="shared" si="135"/>
        <v>0</v>
      </c>
    </row>
    <row r="258" spans="1:60" ht="63.95" customHeight="1">
      <c r="A258" s="245"/>
      <c r="B258" s="97"/>
      <c r="C258" s="98"/>
      <c r="D258" s="99"/>
      <c r="E258" s="100"/>
      <c r="F258" s="100"/>
      <c r="G258" s="100"/>
      <c r="H258" s="101"/>
      <c r="I258" s="102"/>
      <c r="J258" s="103"/>
      <c r="K258" s="103"/>
      <c r="L258" s="103"/>
      <c r="M258" s="103"/>
      <c r="N258" s="99"/>
      <c r="O258" s="99"/>
      <c r="P258" s="100"/>
      <c r="Q258" s="100"/>
      <c r="R258" s="104"/>
      <c r="S258" s="31" t="str">
        <f t="shared" si="136"/>
        <v/>
      </c>
      <c r="T258" s="105"/>
      <c r="U258" s="101"/>
      <c r="V258" s="107"/>
      <c r="W258" s="169"/>
      <c r="X258" s="170"/>
      <c r="Y258" s="68"/>
      <c r="Z258" s="190">
        <f t="shared" si="105"/>
        <v>1.0165720071704217E-3</v>
      </c>
      <c r="AA258" s="208" t="b">
        <f t="shared" si="106"/>
        <v>0</v>
      </c>
      <c r="AB258" s="20">
        <f t="shared" si="137"/>
        <v>0</v>
      </c>
      <c r="AC258" s="67" t="b">
        <f t="shared" si="138"/>
        <v>1</v>
      </c>
      <c r="AD258" s="200">
        <f t="shared" si="139"/>
        <v>1</v>
      </c>
      <c r="AE258" s="180">
        <f t="shared" si="107"/>
        <v>1</v>
      </c>
      <c r="AF258" s="180">
        <f t="shared" si="108"/>
        <v>0</v>
      </c>
      <c r="AG258" s="180">
        <f t="shared" si="109"/>
        <v>0</v>
      </c>
      <c r="AH258" s="180">
        <f t="shared" si="110"/>
        <v>0</v>
      </c>
      <c r="AI258" s="214" t="str">
        <f t="shared" si="111"/>
        <v/>
      </c>
      <c r="AK258" s="36">
        <f t="shared" si="112"/>
        <v>0</v>
      </c>
      <c r="AL258" s="21">
        <f t="shared" si="113"/>
        <v>0</v>
      </c>
      <c r="AM258" s="21">
        <f t="shared" si="114"/>
        <v>0</v>
      </c>
      <c r="AN258" s="21">
        <f t="shared" si="115"/>
        <v>0</v>
      </c>
      <c r="AO258" s="21">
        <f t="shared" si="116"/>
        <v>0</v>
      </c>
      <c r="AP258" s="21">
        <f t="shared" si="117"/>
        <v>0</v>
      </c>
      <c r="AQ258" s="21">
        <f t="shared" si="118"/>
        <v>0</v>
      </c>
      <c r="AR258" s="21">
        <f t="shared" si="119"/>
        <v>0</v>
      </c>
      <c r="AS258" s="21">
        <f t="shared" si="120"/>
        <v>0</v>
      </c>
      <c r="AT258" s="21">
        <f t="shared" si="121"/>
        <v>0</v>
      </c>
      <c r="AU258" s="21">
        <f t="shared" si="122"/>
        <v>0</v>
      </c>
      <c r="AV258" s="21">
        <f t="shared" si="123"/>
        <v>0</v>
      </c>
      <c r="AW258" s="21">
        <f t="shared" si="124"/>
        <v>0</v>
      </c>
      <c r="AX258" s="21">
        <f t="shared" si="125"/>
        <v>0</v>
      </c>
      <c r="AY258" s="21">
        <f t="shared" si="126"/>
        <v>0</v>
      </c>
      <c r="AZ258" s="21">
        <f t="shared" si="127"/>
        <v>0</v>
      </c>
      <c r="BA258" s="21">
        <f t="shared" si="128"/>
        <v>0</v>
      </c>
      <c r="BB258" s="21">
        <f t="shared" si="129"/>
        <v>0</v>
      </c>
      <c r="BC258" s="21">
        <f t="shared" si="130"/>
        <v>0</v>
      </c>
      <c r="BD258" s="21">
        <f t="shared" si="131"/>
        <v>0</v>
      </c>
      <c r="BE258" s="21">
        <f t="shared" si="132"/>
        <v>0</v>
      </c>
      <c r="BF258" s="21">
        <f t="shared" si="133"/>
        <v>0</v>
      </c>
      <c r="BG258" s="21">
        <f t="shared" si="134"/>
        <v>0</v>
      </c>
      <c r="BH258" s="21">
        <f t="shared" si="135"/>
        <v>0</v>
      </c>
    </row>
    <row r="259" spans="1:60" ht="63.95" customHeight="1">
      <c r="A259" s="245"/>
      <c r="B259" s="97"/>
      <c r="C259" s="98"/>
      <c r="D259" s="99"/>
      <c r="E259" s="100"/>
      <c r="F259" s="100"/>
      <c r="G259" s="100"/>
      <c r="H259" s="101"/>
      <c r="I259" s="102"/>
      <c r="J259" s="103"/>
      <c r="K259" s="103"/>
      <c r="L259" s="103"/>
      <c r="M259" s="103"/>
      <c r="N259" s="99"/>
      <c r="O259" s="99"/>
      <c r="P259" s="100"/>
      <c r="Q259" s="100"/>
      <c r="R259" s="104"/>
      <c r="S259" s="31" t="str">
        <f t="shared" si="136"/>
        <v/>
      </c>
      <c r="T259" s="105"/>
      <c r="U259" s="101"/>
      <c r="V259" s="107"/>
      <c r="W259" s="169"/>
      <c r="X259" s="170"/>
      <c r="Y259" s="68"/>
      <c r="Z259" s="190">
        <f t="shared" si="105"/>
        <v>1.0165720071704217E-3</v>
      </c>
      <c r="AA259" s="208" t="b">
        <f t="shared" si="106"/>
        <v>0</v>
      </c>
      <c r="AB259" s="20">
        <f t="shared" si="137"/>
        <v>0</v>
      </c>
      <c r="AC259" s="67" t="b">
        <f t="shared" si="138"/>
        <v>1</v>
      </c>
      <c r="AD259" s="200">
        <f t="shared" si="139"/>
        <v>1</v>
      </c>
      <c r="AE259" s="180">
        <f t="shared" si="107"/>
        <v>1</v>
      </c>
      <c r="AF259" s="180">
        <f t="shared" si="108"/>
        <v>0</v>
      </c>
      <c r="AG259" s="180">
        <f t="shared" si="109"/>
        <v>0</v>
      </c>
      <c r="AH259" s="180">
        <f t="shared" si="110"/>
        <v>0</v>
      </c>
      <c r="AI259" s="214" t="str">
        <f t="shared" si="111"/>
        <v/>
      </c>
      <c r="AK259" s="36">
        <f t="shared" si="112"/>
        <v>0</v>
      </c>
      <c r="AL259" s="21">
        <f t="shared" si="113"/>
        <v>0</v>
      </c>
      <c r="AM259" s="21">
        <f t="shared" si="114"/>
        <v>0</v>
      </c>
      <c r="AN259" s="21">
        <f t="shared" si="115"/>
        <v>0</v>
      </c>
      <c r="AO259" s="21">
        <f t="shared" si="116"/>
        <v>0</v>
      </c>
      <c r="AP259" s="21">
        <f t="shared" si="117"/>
        <v>0</v>
      </c>
      <c r="AQ259" s="21">
        <f t="shared" si="118"/>
        <v>0</v>
      </c>
      <c r="AR259" s="21">
        <f t="shared" si="119"/>
        <v>0</v>
      </c>
      <c r="AS259" s="21">
        <f t="shared" si="120"/>
        <v>0</v>
      </c>
      <c r="AT259" s="21">
        <f t="shared" si="121"/>
        <v>0</v>
      </c>
      <c r="AU259" s="21">
        <f t="shared" si="122"/>
        <v>0</v>
      </c>
      <c r="AV259" s="21">
        <f t="shared" si="123"/>
        <v>0</v>
      </c>
      <c r="AW259" s="21">
        <f t="shared" si="124"/>
        <v>0</v>
      </c>
      <c r="AX259" s="21">
        <f t="shared" si="125"/>
        <v>0</v>
      </c>
      <c r="AY259" s="21">
        <f t="shared" si="126"/>
        <v>0</v>
      </c>
      <c r="AZ259" s="21">
        <f t="shared" si="127"/>
        <v>0</v>
      </c>
      <c r="BA259" s="21">
        <f t="shared" si="128"/>
        <v>0</v>
      </c>
      <c r="BB259" s="21">
        <f t="shared" si="129"/>
        <v>0</v>
      </c>
      <c r="BC259" s="21">
        <f t="shared" si="130"/>
        <v>0</v>
      </c>
      <c r="BD259" s="21">
        <f t="shared" si="131"/>
        <v>0</v>
      </c>
      <c r="BE259" s="21">
        <f t="shared" si="132"/>
        <v>0</v>
      </c>
      <c r="BF259" s="21">
        <f t="shared" si="133"/>
        <v>0</v>
      </c>
      <c r="BG259" s="21">
        <f t="shared" si="134"/>
        <v>0</v>
      </c>
      <c r="BH259" s="21">
        <f t="shared" si="135"/>
        <v>0</v>
      </c>
    </row>
    <row r="260" spans="1:60" ht="63.95" customHeight="1">
      <c r="A260" s="245"/>
      <c r="B260" s="97"/>
      <c r="C260" s="98"/>
      <c r="D260" s="99"/>
      <c r="E260" s="100"/>
      <c r="F260" s="100"/>
      <c r="G260" s="100"/>
      <c r="H260" s="101"/>
      <c r="I260" s="102"/>
      <c r="J260" s="103"/>
      <c r="K260" s="103"/>
      <c r="L260" s="103"/>
      <c r="M260" s="103"/>
      <c r="N260" s="99"/>
      <c r="O260" s="99"/>
      <c r="P260" s="100"/>
      <c r="Q260" s="100"/>
      <c r="R260" s="104"/>
      <c r="S260" s="31" t="str">
        <f t="shared" si="136"/>
        <v/>
      </c>
      <c r="T260" s="105"/>
      <c r="U260" s="101"/>
      <c r="V260" s="107"/>
      <c r="W260" s="169"/>
      <c r="X260" s="170"/>
      <c r="Y260" s="68"/>
      <c r="Z260" s="190">
        <f t="shared" si="105"/>
        <v>1.0165720071704217E-3</v>
      </c>
      <c r="AA260" s="208" t="b">
        <f t="shared" si="106"/>
        <v>0</v>
      </c>
      <c r="AB260" s="20">
        <f t="shared" si="137"/>
        <v>0</v>
      </c>
      <c r="AC260" s="67" t="b">
        <f t="shared" si="138"/>
        <v>1</v>
      </c>
      <c r="AD260" s="200">
        <f t="shared" si="139"/>
        <v>1</v>
      </c>
      <c r="AE260" s="180">
        <f t="shared" si="107"/>
        <v>1</v>
      </c>
      <c r="AF260" s="180">
        <f t="shared" si="108"/>
        <v>0</v>
      </c>
      <c r="AG260" s="180">
        <f t="shared" si="109"/>
        <v>0</v>
      </c>
      <c r="AH260" s="180">
        <f t="shared" si="110"/>
        <v>0</v>
      </c>
      <c r="AI260" s="214" t="str">
        <f t="shared" si="111"/>
        <v/>
      </c>
      <c r="AK260" s="36">
        <f t="shared" si="112"/>
        <v>0</v>
      </c>
      <c r="AL260" s="21">
        <f t="shared" si="113"/>
        <v>0</v>
      </c>
      <c r="AM260" s="21">
        <f t="shared" si="114"/>
        <v>0</v>
      </c>
      <c r="AN260" s="21">
        <f t="shared" si="115"/>
        <v>0</v>
      </c>
      <c r="AO260" s="21">
        <f t="shared" si="116"/>
        <v>0</v>
      </c>
      <c r="AP260" s="21">
        <f t="shared" si="117"/>
        <v>0</v>
      </c>
      <c r="AQ260" s="21">
        <f t="shared" si="118"/>
        <v>0</v>
      </c>
      <c r="AR260" s="21">
        <f t="shared" si="119"/>
        <v>0</v>
      </c>
      <c r="AS260" s="21">
        <f t="shared" si="120"/>
        <v>0</v>
      </c>
      <c r="AT260" s="21">
        <f t="shared" si="121"/>
        <v>0</v>
      </c>
      <c r="AU260" s="21">
        <f t="shared" si="122"/>
        <v>0</v>
      </c>
      <c r="AV260" s="21">
        <f t="shared" si="123"/>
        <v>0</v>
      </c>
      <c r="AW260" s="21">
        <f t="shared" si="124"/>
        <v>0</v>
      </c>
      <c r="AX260" s="21">
        <f t="shared" si="125"/>
        <v>0</v>
      </c>
      <c r="AY260" s="21">
        <f t="shared" si="126"/>
        <v>0</v>
      </c>
      <c r="AZ260" s="21">
        <f t="shared" si="127"/>
        <v>0</v>
      </c>
      <c r="BA260" s="21">
        <f t="shared" si="128"/>
        <v>0</v>
      </c>
      <c r="BB260" s="21">
        <f t="shared" si="129"/>
        <v>0</v>
      </c>
      <c r="BC260" s="21">
        <f t="shared" si="130"/>
        <v>0</v>
      </c>
      <c r="BD260" s="21">
        <f t="shared" si="131"/>
        <v>0</v>
      </c>
      <c r="BE260" s="21">
        <f t="shared" si="132"/>
        <v>0</v>
      </c>
      <c r="BF260" s="21">
        <f t="shared" si="133"/>
        <v>0</v>
      </c>
      <c r="BG260" s="21">
        <f t="shared" si="134"/>
        <v>0</v>
      </c>
      <c r="BH260" s="21">
        <f t="shared" si="135"/>
        <v>0</v>
      </c>
    </row>
    <row r="261" spans="1:60" ht="63.95" customHeight="1">
      <c r="A261" s="245"/>
      <c r="B261" s="97"/>
      <c r="C261" s="98"/>
      <c r="D261" s="99"/>
      <c r="E261" s="100"/>
      <c r="F261" s="100"/>
      <c r="G261" s="100"/>
      <c r="H261" s="101"/>
      <c r="I261" s="102"/>
      <c r="J261" s="103"/>
      <c r="K261" s="103"/>
      <c r="L261" s="103"/>
      <c r="M261" s="103"/>
      <c r="N261" s="99"/>
      <c r="O261" s="99"/>
      <c r="P261" s="100"/>
      <c r="Q261" s="100"/>
      <c r="R261" s="104"/>
      <c r="S261" s="31" t="str">
        <f t="shared" si="136"/>
        <v/>
      </c>
      <c r="T261" s="105"/>
      <c r="U261" s="101"/>
      <c r="V261" s="107"/>
      <c r="W261" s="169"/>
      <c r="X261" s="170"/>
      <c r="Y261" s="68"/>
      <c r="Z261" s="190">
        <f t="shared" si="105"/>
        <v>1.0165720071704217E-3</v>
      </c>
      <c r="AA261" s="208" t="b">
        <f t="shared" si="106"/>
        <v>0</v>
      </c>
      <c r="AB261" s="20">
        <f t="shared" si="137"/>
        <v>0</v>
      </c>
      <c r="AC261" s="67" t="b">
        <f t="shared" si="138"/>
        <v>1</v>
      </c>
      <c r="AD261" s="200">
        <f t="shared" si="139"/>
        <v>1</v>
      </c>
      <c r="AE261" s="180">
        <f t="shared" si="107"/>
        <v>1</v>
      </c>
      <c r="AF261" s="180">
        <f t="shared" si="108"/>
        <v>0</v>
      </c>
      <c r="AG261" s="180">
        <f t="shared" si="109"/>
        <v>0</v>
      </c>
      <c r="AH261" s="180">
        <f t="shared" si="110"/>
        <v>0</v>
      </c>
      <c r="AI261" s="214" t="str">
        <f t="shared" si="111"/>
        <v/>
      </c>
      <c r="AK261" s="36">
        <f t="shared" si="112"/>
        <v>0</v>
      </c>
      <c r="AL261" s="21">
        <f t="shared" si="113"/>
        <v>0</v>
      </c>
      <c r="AM261" s="21">
        <f t="shared" si="114"/>
        <v>0</v>
      </c>
      <c r="AN261" s="21">
        <f t="shared" si="115"/>
        <v>0</v>
      </c>
      <c r="AO261" s="21">
        <f t="shared" si="116"/>
        <v>0</v>
      </c>
      <c r="AP261" s="21">
        <f t="shared" si="117"/>
        <v>0</v>
      </c>
      <c r="AQ261" s="21">
        <f t="shared" si="118"/>
        <v>0</v>
      </c>
      <c r="AR261" s="21">
        <f t="shared" si="119"/>
        <v>0</v>
      </c>
      <c r="AS261" s="21">
        <f t="shared" si="120"/>
        <v>0</v>
      </c>
      <c r="AT261" s="21">
        <f t="shared" si="121"/>
        <v>0</v>
      </c>
      <c r="AU261" s="21">
        <f t="shared" si="122"/>
        <v>0</v>
      </c>
      <c r="AV261" s="21">
        <f t="shared" si="123"/>
        <v>0</v>
      </c>
      <c r="AW261" s="21">
        <f t="shared" si="124"/>
        <v>0</v>
      </c>
      <c r="AX261" s="21">
        <f t="shared" si="125"/>
        <v>0</v>
      </c>
      <c r="AY261" s="21">
        <f t="shared" si="126"/>
        <v>0</v>
      </c>
      <c r="AZ261" s="21">
        <f t="shared" si="127"/>
        <v>0</v>
      </c>
      <c r="BA261" s="21">
        <f t="shared" si="128"/>
        <v>0</v>
      </c>
      <c r="BB261" s="21">
        <f t="shared" si="129"/>
        <v>0</v>
      </c>
      <c r="BC261" s="21">
        <f t="shared" si="130"/>
        <v>0</v>
      </c>
      <c r="BD261" s="21">
        <f t="shared" si="131"/>
        <v>0</v>
      </c>
      <c r="BE261" s="21">
        <f t="shared" si="132"/>
        <v>0</v>
      </c>
      <c r="BF261" s="21">
        <f t="shared" si="133"/>
        <v>0</v>
      </c>
      <c r="BG261" s="21">
        <f t="shared" si="134"/>
        <v>0</v>
      </c>
      <c r="BH261" s="21">
        <f t="shared" si="135"/>
        <v>0</v>
      </c>
    </row>
    <row r="262" spans="1:60" ht="63.95" customHeight="1">
      <c r="A262" s="245"/>
      <c r="B262" s="97"/>
      <c r="C262" s="98"/>
      <c r="D262" s="99"/>
      <c r="E262" s="100"/>
      <c r="F262" s="100"/>
      <c r="G262" s="100"/>
      <c r="H262" s="101"/>
      <c r="I262" s="102"/>
      <c r="J262" s="103"/>
      <c r="K262" s="103"/>
      <c r="L262" s="103"/>
      <c r="M262" s="103"/>
      <c r="N262" s="99"/>
      <c r="O262" s="99"/>
      <c r="P262" s="100"/>
      <c r="Q262" s="100"/>
      <c r="R262" s="104"/>
      <c r="S262" s="31" t="str">
        <f t="shared" si="136"/>
        <v/>
      </c>
      <c r="T262" s="105"/>
      <c r="U262" s="101"/>
      <c r="V262" s="107"/>
      <c r="W262" s="169"/>
      <c r="X262" s="170"/>
      <c r="Y262" s="68"/>
      <c r="Z262" s="190">
        <f t="shared" si="105"/>
        <v>1.0165720071704217E-3</v>
      </c>
      <c r="AA262" s="208" t="b">
        <f t="shared" si="106"/>
        <v>0</v>
      </c>
      <c r="AB262" s="20">
        <f t="shared" si="137"/>
        <v>0</v>
      </c>
      <c r="AC262" s="67" t="b">
        <f t="shared" si="138"/>
        <v>1</v>
      </c>
      <c r="AD262" s="200">
        <f t="shared" si="139"/>
        <v>1</v>
      </c>
      <c r="AE262" s="180">
        <f t="shared" si="107"/>
        <v>1</v>
      </c>
      <c r="AF262" s="180">
        <f t="shared" si="108"/>
        <v>0</v>
      </c>
      <c r="AG262" s="180">
        <f t="shared" si="109"/>
        <v>0</v>
      </c>
      <c r="AH262" s="180">
        <f t="shared" si="110"/>
        <v>0</v>
      </c>
      <c r="AI262" s="214" t="str">
        <f t="shared" si="111"/>
        <v/>
      </c>
      <c r="AK262" s="36">
        <f t="shared" si="112"/>
        <v>0</v>
      </c>
      <c r="AL262" s="21">
        <f t="shared" si="113"/>
        <v>0</v>
      </c>
      <c r="AM262" s="21">
        <f t="shared" si="114"/>
        <v>0</v>
      </c>
      <c r="AN262" s="21">
        <f t="shared" si="115"/>
        <v>0</v>
      </c>
      <c r="AO262" s="21">
        <f t="shared" si="116"/>
        <v>0</v>
      </c>
      <c r="AP262" s="21">
        <f t="shared" si="117"/>
        <v>0</v>
      </c>
      <c r="AQ262" s="21">
        <f t="shared" si="118"/>
        <v>0</v>
      </c>
      <c r="AR262" s="21">
        <f t="shared" si="119"/>
        <v>0</v>
      </c>
      <c r="AS262" s="21">
        <f t="shared" si="120"/>
        <v>0</v>
      </c>
      <c r="AT262" s="21">
        <f t="shared" si="121"/>
        <v>0</v>
      </c>
      <c r="AU262" s="21">
        <f t="shared" si="122"/>
        <v>0</v>
      </c>
      <c r="AV262" s="21">
        <f t="shared" si="123"/>
        <v>0</v>
      </c>
      <c r="AW262" s="21">
        <f t="shared" si="124"/>
        <v>0</v>
      </c>
      <c r="AX262" s="21">
        <f t="shared" si="125"/>
        <v>0</v>
      </c>
      <c r="AY262" s="21">
        <f t="shared" si="126"/>
        <v>0</v>
      </c>
      <c r="AZ262" s="21">
        <f t="shared" si="127"/>
        <v>0</v>
      </c>
      <c r="BA262" s="21">
        <f t="shared" si="128"/>
        <v>0</v>
      </c>
      <c r="BB262" s="21">
        <f t="shared" si="129"/>
        <v>0</v>
      </c>
      <c r="BC262" s="21">
        <f t="shared" si="130"/>
        <v>0</v>
      </c>
      <c r="BD262" s="21">
        <f t="shared" si="131"/>
        <v>0</v>
      </c>
      <c r="BE262" s="21">
        <f t="shared" si="132"/>
        <v>0</v>
      </c>
      <c r="BF262" s="21">
        <f t="shared" si="133"/>
        <v>0</v>
      </c>
      <c r="BG262" s="21">
        <f t="shared" si="134"/>
        <v>0</v>
      </c>
      <c r="BH262" s="21">
        <f t="shared" si="135"/>
        <v>0</v>
      </c>
    </row>
    <row r="263" spans="1:60" ht="63.95" customHeight="1">
      <c r="A263" s="245"/>
      <c r="B263" s="97"/>
      <c r="C263" s="98"/>
      <c r="D263" s="99"/>
      <c r="E263" s="100"/>
      <c r="F263" s="100"/>
      <c r="G263" s="100"/>
      <c r="H263" s="101"/>
      <c r="I263" s="102"/>
      <c r="J263" s="103"/>
      <c r="K263" s="103"/>
      <c r="L263" s="103"/>
      <c r="M263" s="103"/>
      <c r="N263" s="99"/>
      <c r="O263" s="99"/>
      <c r="P263" s="100"/>
      <c r="Q263" s="100"/>
      <c r="R263" s="104"/>
      <c r="S263" s="31" t="str">
        <f t="shared" si="136"/>
        <v/>
      </c>
      <c r="T263" s="105"/>
      <c r="U263" s="101"/>
      <c r="V263" s="107"/>
      <c r="W263" s="169"/>
      <c r="X263" s="170"/>
      <c r="Y263" s="68"/>
      <c r="Z263" s="190">
        <f t="shared" si="105"/>
        <v>1.0165720071704217E-3</v>
      </c>
      <c r="AA263" s="208" t="b">
        <f t="shared" si="106"/>
        <v>0</v>
      </c>
      <c r="AB263" s="20">
        <f t="shared" si="137"/>
        <v>0</v>
      </c>
      <c r="AC263" s="67" t="b">
        <f t="shared" si="138"/>
        <v>1</v>
      </c>
      <c r="AD263" s="200">
        <f t="shared" si="139"/>
        <v>1</v>
      </c>
      <c r="AE263" s="180">
        <f t="shared" si="107"/>
        <v>1</v>
      </c>
      <c r="AF263" s="180">
        <f t="shared" si="108"/>
        <v>0</v>
      </c>
      <c r="AG263" s="180">
        <f t="shared" si="109"/>
        <v>0</v>
      </c>
      <c r="AH263" s="180">
        <f t="shared" si="110"/>
        <v>0</v>
      </c>
      <c r="AI263" s="214" t="str">
        <f t="shared" si="111"/>
        <v/>
      </c>
      <c r="AK263" s="36">
        <f t="shared" si="112"/>
        <v>0</v>
      </c>
      <c r="AL263" s="21">
        <f t="shared" si="113"/>
        <v>0</v>
      </c>
      <c r="AM263" s="21">
        <f t="shared" si="114"/>
        <v>0</v>
      </c>
      <c r="AN263" s="21">
        <f t="shared" si="115"/>
        <v>0</v>
      </c>
      <c r="AO263" s="21">
        <f t="shared" si="116"/>
        <v>0</v>
      </c>
      <c r="AP263" s="21">
        <f t="shared" si="117"/>
        <v>0</v>
      </c>
      <c r="AQ263" s="21">
        <f t="shared" si="118"/>
        <v>0</v>
      </c>
      <c r="AR263" s="21">
        <f t="shared" si="119"/>
        <v>0</v>
      </c>
      <c r="AS263" s="21">
        <f t="shared" si="120"/>
        <v>0</v>
      </c>
      <c r="AT263" s="21">
        <f t="shared" si="121"/>
        <v>0</v>
      </c>
      <c r="AU263" s="21">
        <f t="shared" si="122"/>
        <v>0</v>
      </c>
      <c r="AV263" s="21">
        <f t="shared" si="123"/>
        <v>0</v>
      </c>
      <c r="AW263" s="21">
        <f t="shared" si="124"/>
        <v>0</v>
      </c>
      <c r="AX263" s="21">
        <f t="shared" si="125"/>
        <v>0</v>
      </c>
      <c r="AY263" s="21">
        <f t="shared" si="126"/>
        <v>0</v>
      </c>
      <c r="AZ263" s="21">
        <f t="shared" si="127"/>
        <v>0</v>
      </c>
      <c r="BA263" s="21">
        <f t="shared" si="128"/>
        <v>0</v>
      </c>
      <c r="BB263" s="21">
        <f t="shared" si="129"/>
        <v>0</v>
      </c>
      <c r="BC263" s="21">
        <f t="shared" si="130"/>
        <v>0</v>
      </c>
      <c r="BD263" s="21">
        <f t="shared" si="131"/>
        <v>0</v>
      </c>
      <c r="BE263" s="21">
        <f t="shared" si="132"/>
        <v>0</v>
      </c>
      <c r="BF263" s="21">
        <f t="shared" si="133"/>
        <v>0</v>
      </c>
      <c r="BG263" s="21">
        <f t="shared" si="134"/>
        <v>0</v>
      </c>
      <c r="BH263" s="21">
        <f t="shared" si="135"/>
        <v>0</v>
      </c>
    </row>
    <row r="264" spans="1:60" ht="63.95" customHeight="1">
      <c r="A264" s="245"/>
      <c r="B264" s="97"/>
      <c r="C264" s="98"/>
      <c r="D264" s="99"/>
      <c r="E264" s="100"/>
      <c r="F264" s="100"/>
      <c r="G264" s="100"/>
      <c r="H264" s="101"/>
      <c r="I264" s="102"/>
      <c r="J264" s="103"/>
      <c r="K264" s="103"/>
      <c r="L264" s="103"/>
      <c r="M264" s="103"/>
      <c r="N264" s="99"/>
      <c r="O264" s="99"/>
      <c r="P264" s="100"/>
      <c r="Q264" s="100"/>
      <c r="R264" s="104"/>
      <c r="S264" s="31" t="str">
        <f t="shared" si="136"/>
        <v/>
      </c>
      <c r="T264" s="105"/>
      <c r="U264" s="101"/>
      <c r="V264" s="107"/>
      <c r="W264" s="169"/>
      <c r="X264" s="170"/>
      <c r="Y264" s="68"/>
      <c r="Z264" s="190">
        <f t="shared" si="105"/>
        <v>1.0165720071704217E-3</v>
      </c>
      <c r="AA264" s="208" t="b">
        <f t="shared" si="106"/>
        <v>0</v>
      </c>
      <c r="AB264" s="20">
        <f t="shared" si="137"/>
        <v>0</v>
      </c>
      <c r="AC264" s="67" t="b">
        <f t="shared" si="138"/>
        <v>1</v>
      </c>
      <c r="AD264" s="200">
        <f t="shared" si="139"/>
        <v>1</v>
      </c>
      <c r="AE264" s="180">
        <f t="shared" si="107"/>
        <v>1</v>
      </c>
      <c r="AF264" s="180">
        <f t="shared" si="108"/>
        <v>0</v>
      </c>
      <c r="AG264" s="180">
        <f t="shared" si="109"/>
        <v>0</v>
      </c>
      <c r="AH264" s="180">
        <f t="shared" si="110"/>
        <v>0</v>
      </c>
      <c r="AI264" s="214" t="str">
        <f t="shared" si="111"/>
        <v/>
      </c>
      <c r="AK264" s="36">
        <f t="shared" si="112"/>
        <v>0</v>
      </c>
      <c r="AL264" s="21">
        <f t="shared" si="113"/>
        <v>0</v>
      </c>
      <c r="AM264" s="21">
        <f t="shared" si="114"/>
        <v>0</v>
      </c>
      <c r="AN264" s="21">
        <f t="shared" si="115"/>
        <v>0</v>
      </c>
      <c r="AO264" s="21">
        <f t="shared" si="116"/>
        <v>0</v>
      </c>
      <c r="AP264" s="21">
        <f t="shared" si="117"/>
        <v>0</v>
      </c>
      <c r="AQ264" s="21">
        <f t="shared" si="118"/>
        <v>0</v>
      </c>
      <c r="AR264" s="21">
        <f t="shared" si="119"/>
        <v>0</v>
      </c>
      <c r="AS264" s="21">
        <f t="shared" si="120"/>
        <v>0</v>
      </c>
      <c r="AT264" s="21">
        <f t="shared" si="121"/>
        <v>0</v>
      </c>
      <c r="AU264" s="21">
        <f t="shared" si="122"/>
        <v>0</v>
      </c>
      <c r="AV264" s="21">
        <f t="shared" si="123"/>
        <v>0</v>
      </c>
      <c r="AW264" s="21">
        <f t="shared" si="124"/>
        <v>0</v>
      </c>
      <c r="AX264" s="21">
        <f t="shared" si="125"/>
        <v>0</v>
      </c>
      <c r="AY264" s="21">
        <f t="shared" si="126"/>
        <v>0</v>
      </c>
      <c r="AZ264" s="21">
        <f t="shared" si="127"/>
        <v>0</v>
      </c>
      <c r="BA264" s="21">
        <f t="shared" si="128"/>
        <v>0</v>
      </c>
      <c r="BB264" s="21">
        <f t="shared" si="129"/>
        <v>0</v>
      </c>
      <c r="BC264" s="21">
        <f t="shared" si="130"/>
        <v>0</v>
      </c>
      <c r="BD264" s="21">
        <f t="shared" si="131"/>
        <v>0</v>
      </c>
      <c r="BE264" s="21">
        <f t="shared" si="132"/>
        <v>0</v>
      </c>
      <c r="BF264" s="21">
        <f t="shared" si="133"/>
        <v>0</v>
      </c>
      <c r="BG264" s="21">
        <f t="shared" si="134"/>
        <v>0</v>
      </c>
      <c r="BH264" s="21">
        <f t="shared" si="135"/>
        <v>0</v>
      </c>
    </row>
    <row r="265" spans="1:60" ht="63.95" customHeight="1">
      <c r="A265" s="245"/>
      <c r="B265" s="97"/>
      <c r="C265" s="98"/>
      <c r="D265" s="99"/>
      <c r="E265" s="100"/>
      <c r="F265" s="100"/>
      <c r="G265" s="100"/>
      <c r="H265" s="101"/>
      <c r="I265" s="102"/>
      <c r="J265" s="103"/>
      <c r="K265" s="103"/>
      <c r="L265" s="103"/>
      <c r="M265" s="103"/>
      <c r="N265" s="99"/>
      <c r="O265" s="99"/>
      <c r="P265" s="100"/>
      <c r="Q265" s="100"/>
      <c r="R265" s="104"/>
      <c r="S265" s="31" t="str">
        <f t="shared" si="136"/>
        <v/>
      </c>
      <c r="T265" s="105"/>
      <c r="U265" s="101"/>
      <c r="V265" s="107"/>
      <c r="W265" s="169"/>
      <c r="X265" s="170"/>
      <c r="Y265" s="68"/>
      <c r="Z265" s="190">
        <f t="shared" si="105"/>
        <v>1.0165720071704217E-3</v>
      </c>
      <c r="AA265" s="208" t="b">
        <f t="shared" si="106"/>
        <v>0</v>
      </c>
      <c r="AB265" s="20">
        <f t="shared" si="137"/>
        <v>0</v>
      </c>
      <c r="AC265" s="67" t="b">
        <f t="shared" si="138"/>
        <v>1</v>
      </c>
      <c r="AD265" s="200">
        <f t="shared" si="139"/>
        <v>1</v>
      </c>
      <c r="AE265" s="180">
        <f t="shared" si="107"/>
        <v>1</v>
      </c>
      <c r="AF265" s="180">
        <f t="shared" si="108"/>
        <v>0</v>
      </c>
      <c r="AG265" s="180">
        <f t="shared" si="109"/>
        <v>0</v>
      </c>
      <c r="AH265" s="180">
        <f t="shared" si="110"/>
        <v>0</v>
      </c>
      <c r="AI265" s="214" t="str">
        <f t="shared" si="111"/>
        <v/>
      </c>
      <c r="AK265" s="36">
        <f t="shared" si="112"/>
        <v>0</v>
      </c>
      <c r="AL265" s="21">
        <f t="shared" si="113"/>
        <v>0</v>
      </c>
      <c r="AM265" s="21">
        <f t="shared" si="114"/>
        <v>0</v>
      </c>
      <c r="AN265" s="21">
        <f t="shared" si="115"/>
        <v>0</v>
      </c>
      <c r="AO265" s="21">
        <f t="shared" si="116"/>
        <v>0</v>
      </c>
      <c r="AP265" s="21">
        <f t="shared" si="117"/>
        <v>0</v>
      </c>
      <c r="AQ265" s="21">
        <f t="shared" si="118"/>
        <v>0</v>
      </c>
      <c r="AR265" s="21">
        <f t="shared" si="119"/>
        <v>0</v>
      </c>
      <c r="AS265" s="21">
        <f t="shared" si="120"/>
        <v>0</v>
      </c>
      <c r="AT265" s="21">
        <f t="shared" si="121"/>
        <v>0</v>
      </c>
      <c r="AU265" s="21">
        <f t="shared" si="122"/>
        <v>0</v>
      </c>
      <c r="AV265" s="21">
        <f t="shared" si="123"/>
        <v>0</v>
      </c>
      <c r="AW265" s="21">
        <f t="shared" si="124"/>
        <v>0</v>
      </c>
      <c r="AX265" s="21">
        <f t="shared" si="125"/>
        <v>0</v>
      </c>
      <c r="AY265" s="21">
        <f t="shared" si="126"/>
        <v>0</v>
      </c>
      <c r="AZ265" s="21">
        <f t="shared" si="127"/>
        <v>0</v>
      </c>
      <c r="BA265" s="21">
        <f t="shared" si="128"/>
        <v>0</v>
      </c>
      <c r="BB265" s="21">
        <f t="shared" si="129"/>
        <v>0</v>
      </c>
      <c r="BC265" s="21">
        <f t="shared" si="130"/>
        <v>0</v>
      </c>
      <c r="BD265" s="21">
        <f t="shared" si="131"/>
        <v>0</v>
      </c>
      <c r="BE265" s="21">
        <f t="shared" si="132"/>
        <v>0</v>
      </c>
      <c r="BF265" s="21">
        <f t="shared" si="133"/>
        <v>0</v>
      </c>
      <c r="BG265" s="21">
        <f t="shared" si="134"/>
        <v>0</v>
      </c>
      <c r="BH265" s="21">
        <f t="shared" si="135"/>
        <v>0</v>
      </c>
    </row>
    <row r="266" spans="1:60" ht="63.95" customHeight="1">
      <c r="A266" s="245"/>
      <c r="B266" s="97"/>
      <c r="C266" s="98"/>
      <c r="D266" s="99"/>
      <c r="E266" s="100"/>
      <c r="F266" s="100"/>
      <c r="G266" s="100"/>
      <c r="H266" s="101"/>
      <c r="I266" s="102"/>
      <c r="J266" s="103"/>
      <c r="K266" s="103"/>
      <c r="L266" s="103"/>
      <c r="M266" s="103"/>
      <c r="N266" s="99"/>
      <c r="O266" s="99"/>
      <c r="P266" s="100"/>
      <c r="Q266" s="100"/>
      <c r="R266" s="104"/>
      <c r="S266" s="31" t="str">
        <f t="shared" si="136"/>
        <v/>
      </c>
      <c r="T266" s="105"/>
      <c r="U266" s="101"/>
      <c r="V266" s="107"/>
      <c r="W266" s="169"/>
      <c r="X266" s="170"/>
      <c r="Y266" s="68"/>
      <c r="Z266" s="190">
        <f t="shared" si="105"/>
        <v>1.0165720071704217E-3</v>
      </c>
      <c r="AA266" s="208" t="b">
        <f t="shared" si="106"/>
        <v>0</v>
      </c>
      <c r="AB266" s="20">
        <f t="shared" si="137"/>
        <v>0</v>
      </c>
      <c r="AC266" s="67" t="b">
        <f t="shared" si="138"/>
        <v>1</v>
      </c>
      <c r="AD266" s="200">
        <f t="shared" si="139"/>
        <v>1</v>
      </c>
      <c r="AE266" s="180">
        <f t="shared" si="107"/>
        <v>1</v>
      </c>
      <c r="AF266" s="180">
        <f t="shared" si="108"/>
        <v>0</v>
      </c>
      <c r="AG266" s="180">
        <f t="shared" si="109"/>
        <v>0</v>
      </c>
      <c r="AH266" s="180">
        <f t="shared" si="110"/>
        <v>0</v>
      </c>
      <c r="AI266" s="214" t="str">
        <f t="shared" si="111"/>
        <v/>
      </c>
      <c r="AK266" s="36">
        <f t="shared" si="112"/>
        <v>0</v>
      </c>
      <c r="AL266" s="21">
        <f t="shared" si="113"/>
        <v>0</v>
      </c>
      <c r="AM266" s="21">
        <f t="shared" si="114"/>
        <v>0</v>
      </c>
      <c r="AN266" s="21">
        <f t="shared" si="115"/>
        <v>0</v>
      </c>
      <c r="AO266" s="21">
        <f t="shared" si="116"/>
        <v>0</v>
      </c>
      <c r="AP266" s="21">
        <f t="shared" si="117"/>
        <v>0</v>
      </c>
      <c r="AQ266" s="21">
        <f t="shared" si="118"/>
        <v>0</v>
      </c>
      <c r="AR266" s="21">
        <f t="shared" si="119"/>
        <v>0</v>
      </c>
      <c r="AS266" s="21">
        <f t="shared" si="120"/>
        <v>0</v>
      </c>
      <c r="AT266" s="21">
        <f t="shared" si="121"/>
        <v>0</v>
      </c>
      <c r="AU266" s="21">
        <f t="shared" si="122"/>
        <v>0</v>
      </c>
      <c r="AV266" s="21">
        <f t="shared" si="123"/>
        <v>0</v>
      </c>
      <c r="AW266" s="21">
        <f t="shared" si="124"/>
        <v>0</v>
      </c>
      <c r="AX266" s="21">
        <f t="shared" si="125"/>
        <v>0</v>
      </c>
      <c r="AY266" s="21">
        <f t="shared" si="126"/>
        <v>0</v>
      </c>
      <c r="AZ266" s="21">
        <f t="shared" si="127"/>
        <v>0</v>
      </c>
      <c r="BA266" s="21">
        <f t="shared" si="128"/>
        <v>0</v>
      </c>
      <c r="BB266" s="21">
        <f t="shared" si="129"/>
        <v>0</v>
      </c>
      <c r="BC266" s="21">
        <f t="shared" si="130"/>
        <v>0</v>
      </c>
      <c r="BD266" s="21">
        <f t="shared" si="131"/>
        <v>0</v>
      </c>
      <c r="BE266" s="21">
        <f t="shared" si="132"/>
        <v>0</v>
      </c>
      <c r="BF266" s="21">
        <f t="shared" si="133"/>
        <v>0</v>
      </c>
      <c r="BG266" s="21">
        <f t="shared" si="134"/>
        <v>0</v>
      </c>
      <c r="BH266" s="21">
        <f t="shared" si="135"/>
        <v>0</v>
      </c>
    </row>
    <row r="267" spans="1:60" ht="63.95" customHeight="1">
      <c r="A267" s="245"/>
      <c r="B267" s="97"/>
      <c r="C267" s="98"/>
      <c r="D267" s="99"/>
      <c r="E267" s="100"/>
      <c r="F267" s="100"/>
      <c r="G267" s="100"/>
      <c r="H267" s="101"/>
      <c r="I267" s="102"/>
      <c r="J267" s="103"/>
      <c r="K267" s="103"/>
      <c r="L267" s="103"/>
      <c r="M267" s="103"/>
      <c r="N267" s="99"/>
      <c r="O267" s="99"/>
      <c r="P267" s="100"/>
      <c r="Q267" s="100"/>
      <c r="R267" s="104"/>
      <c r="S267" s="31" t="str">
        <f t="shared" si="136"/>
        <v/>
      </c>
      <c r="T267" s="105"/>
      <c r="U267" s="101"/>
      <c r="V267" s="107"/>
      <c r="W267" s="169"/>
      <c r="X267" s="170"/>
      <c r="Y267" s="68"/>
      <c r="Z267" s="190">
        <f t="shared" ref="Z267:Z330" si="140">(1/(1+1/EXP(-6.890302+0.02864*C267+1.031436*AK267+0.778425*AL267+0.360346*AN267+0.60263*AM267+0.753107*AO267+0.545244*AP267+0.384306*AR267-0.187684*AS267+1.813184*AQ267+0.767287*AT267+2.269855*AU267-1.12373*AV267+0.15005*AW267-1.208723*BH267-1.205755*AY267+1.265984*AX267+2.604289*AZ267+2.423725*BA267+0.541135*BB267+2.25148*BC267+1.903119*BD267+1.169436*BE267+2.307466*BF267+2.193053*BG267)))</f>
        <v>1.0165720071704217E-3</v>
      </c>
      <c r="AA267" s="208" t="b">
        <f t="shared" ref="AA267:AA330" si="141">AND(C267&lt;&gt;"", D267&lt;&gt;"",E267&lt;&gt;"",F267&lt;&gt;"",G267&lt;&gt;"",H267&lt;&gt;"",I267&lt;&gt;"",J267&lt;&gt;"",K267&lt;&gt;"",L267&lt;&gt;"",M267&lt;&gt;"",N267&lt;&gt;"",O267&lt;&gt;"",P267&lt;&gt;"",Q267&lt;&gt;"",R267&lt;&gt;"")</f>
        <v>0</v>
      </c>
      <c r="AB267" s="20">
        <f t="shared" si="137"/>
        <v>0</v>
      </c>
      <c r="AC267" s="67" t="b">
        <f t="shared" si="138"/>
        <v>1</v>
      </c>
      <c r="AD267" s="200">
        <f t="shared" si="139"/>
        <v>1</v>
      </c>
      <c r="AE267" s="180">
        <f t="shared" ref="AE267:AE330" si="142">IF(AND(B267="", AD267=1), 1, 0)</f>
        <v>1</v>
      </c>
      <c r="AF267" s="180">
        <f t="shared" ref="AF267:AF330" si="143">IF(AND(B267="", AB267=1), 1, 0)</f>
        <v>0</v>
      </c>
      <c r="AG267" s="180">
        <f t="shared" ref="AG267:AG330" si="144">IF(AND(B267="", AD267=0), 1, 0)</f>
        <v>0</v>
      </c>
      <c r="AH267" s="180">
        <f t="shared" ref="AH267:AH330" si="145">IF(AND(B267&lt;&gt;"", AB267=0), 1, 0)</f>
        <v>0</v>
      </c>
      <c r="AI267" s="214" t="str">
        <f t="shared" ref="AI267:AI330" si="146">IF(AE267=1, "", IF(AF267=1, AF$7, IF(AG267=1, AG$7,IF(AH267=1, AH$7,IF(Z267&lt;0.071,AI$2,IF(Z267&gt;=0.071,AI$3,"Whoops!"))))))</f>
        <v/>
      </c>
      <c r="AK267" s="36">
        <f t="shared" ref="AK267:AK330" si="147">IF(D267="male", 1, 0)</f>
        <v>0</v>
      </c>
      <c r="AL267" s="21">
        <f t="shared" ref="AL267:AL330" si="148">IF(G267="yes", 1, 0)</f>
        <v>0</v>
      </c>
      <c r="AM267" s="21">
        <f t="shared" ref="AM267:AM330" si="149">IF(E267=E$3, 1, 0)</f>
        <v>0</v>
      </c>
      <c r="AN267" s="21">
        <f t="shared" ref="AN267:AN330" si="150">IF(E267=E$4, 1, 0)</f>
        <v>0</v>
      </c>
      <c r="AO267" s="21">
        <f t="shared" ref="AO267:AO330" si="151">IF(F267=F$3, 1, 0)</f>
        <v>0</v>
      </c>
      <c r="AP267" s="21">
        <f t="shared" ref="AP267:AP330" si="152">IF(F267=F$4, 1, 0)</f>
        <v>0</v>
      </c>
      <c r="AQ267" s="21">
        <f t="shared" ref="AQ267:AQ330" si="153">IF(H267=H$3, 1, 0)</f>
        <v>0</v>
      </c>
      <c r="AR267" s="21">
        <f t="shared" ref="AR267:AR330" si="154">IF(H267=H$5, 1, 0)</f>
        <v>0</v>
      </c>
      <c r="AS267" s="21">
        <f t="shared" ref="AS267:AS330" si="155">IF(H267=H$4, 1, 0)</f>
        <v>0</v>
      </c>
      <c r="AT267" s="21">
        <f t="shared" ref="AT267:AT330" si="156">IF(K267=K$3, 1, 0)</f>
        <v>0</v>
      </c>
      <c r="AU267" s="21">
        <f t="shared" ref="AU267:AU330" si="157">IF(K267=K$4,1, 0)</f>
        <v>0</v>
      </c>
      <c r="AV267" s="21">
        <f t="shared" ref="AV267:AV330" si="158">IF(K267=K$5,1, 0)</f>
        <v>0</v>
      </c>
      <c r="AW267" s="21">
        <f t="shared" ref="AW267:AW330" si="159">IF(K267=K$6, 1, 0)</f>
        <v>0</v>
      </c>
      <c r="AX267" s="21">
        <f t="shared" ref="AX267:AX330" si="160">IF(M267=M$3,1, 0)</f>
        <v>0</v>
      </c>
      <c r="AY267" s="21">
        <f t="shared" ref="AY267:AY330" si="161">IF(M267=M$4,1,0)</f>
        <v>0</v>
      </c>
      <c r="AZ267" s="21">
        <f t="shared" ref="AZ267:AZ330" si="162">IF(L267="yes",1, 0)</f>
        <v>0</v>
      </c>
      <c r="BA267" s="21">
        <f t="shared" ref="BA267:BA330" si="163">IF(Q267=Q$3,1,0)</f>
        <v>0</v>
      </c>
      <c r="BB267" s="21">
        <f t="shared" ref="BB267:BB330" si="164">IF(Q267=Q$4, 1,0)</f>
        <v>0</v>
      </c>
      <c r="BC267" s="21">
        <f t="shared" ref="BC267:BC330" si="165">IF(N267="yes", 1, 0)</f>
        <v>0</v>
      </c>
      <c r="BD267" s="21">
        <f t="shared" ref="BD267:BD330" si="166">IF(O267="yes",1,0)</f>
        <v>0</v>
      </c>
      <c r="BE267" s="21">
        <f t="shared" ref="BE267:BE330" si="167">IF(P267="yes", 1, 0)</f>
        <v>0</v>
      </c>
      <c r="BF267" s="21">
        <f t="shared" ref="BF267:BF330" si="168">IF(I267="yes", 1, 0)</f>
        <v>0</v>
      </c>
      <c r="BG267" s="21">
        <f t="shared" ref="BG267:BG330" si="169">IF(R267="yes", 1, 0)</f>
        <v>0</v>
      </c>
      <c r="BH267" s="21">
        <f t="shared" ref="BH267:BH330" si="170">IF(J267="yes", 1, 0)</f>
        <v>0</v>
      </c>
    </row>
    <row r="268" spans="1:60" ht="63.95" customHeight="1">
      <c r="A268" s="245"/>
      <c r="B268" s="97"/>
      <c r="C268" s="98"/>
      <c r="D268" s="99"/>
      <c r="E268" s="100"/>
      <c r="F268" s="100"/>
      <c r="G268" s="100"/>
      <c r="H268" s="101"/>
      <c r="I268" s="102"/>
      <c r="J268" s="103"/>
      <c r="K268" s="103"/>
      <c r="L268" s="103"/>
      <c r="M268" s="103"/>
      <c r="N268" s="99"/>
      <c r="O268" s="99"/>
      <c r="P268" s="100"/>
      <c r="Q268" s="100"/>
      <c r="R268" s="104"/>
      <c r="S268" s="31" t="str">
        <f t="shared" ref="S268:S331" si="171">AI268</f>
        <v/>
      </c>
      <c r="T268" s="105"/>
      <c r="U268" s="101"/>
      <c r="V268" s="107"/>
      <c r="W268" s="169"/>
      <c r="X268" s="170"/>
      <c r="Y268" s="68"/>
      <c r="Z268" s="190">
        <f t="shared" si="140"/>
        <v>1.0165720071704217E-3</v>
      </c>
      <c r="AA268" s="208" t="b">
        <f t="shared" si="141"/>
        <v>0</v>
      </c>
      <c r="AB268" s="20">
        <f t="shared" ref="AB268:AB331" si="172">IF(AA268=TRUE, 1, 0)</f>
        <v>0</v>
      </c>
      <c r="AC268" s="67" t="b">
        <f t="shared" ref="AC268:AC331" si="173">AND(C268="", D268="",E268="",F268="",G268="",H268="",I268="",J268="",K268="",L268="",M268="",N268="",O268="",P268="",Q268="",R268="")</f>
        <v>1</v>
      </c>
      <c r="AD268" s="200">
        <f t="shared" ref="AD268:AD331" si="174">IF(AC268=TRUE, 1, 0)</f>
        <v>1</v>
      </c>
      <c r="AE268" s="180">
        <f t="shared" si="142"/>
        <v>1</v>
      </c>
      <c r="AF268" s="180">
        <f t="shared" si="143"/>
        <v>0</v>
      </c>
      <c r="AG268" s="180">
        <f t="shared" si="144"/>
        <v>0</v>
      </c>
      <c r="AH268" s="180">
        <f t="shared" si="145"/>
        <v>0</v>
      </c>
      <c r="AI268" s="214" t="str">
        <f t="shared" si="146"/>
        <v/>
      </c>
      <c r="AK268" s="36">
        <f t="shared" si="147"/>
        <v>0</v>
      </c>
      <c r="AL268" s="21">
        <f t="shared" si="148"/>
        <v>0</v>
      </c>
      <c r="AM268" s="21">
        <f t="shared" si="149"/>
        <v>0</v>
      </c>
      <c r="AN268" s="21">
        <f t="shared" si="150"/>
        <v>0</v>
      </c>
      <c r="AO268" s="21">
        <f t="shared" si="151"/>
        <v>0</v>
      </c>
      <c r="AP268" s="21">
        <f t="shared" si="152"/>
        <v>0</v>
      </c>
      <c r="AQ268" s="21">
        <f t="shared" si="153"/>
        <v>0</v>
      </c>
      <c r="AR268" s="21">
        <f t="shared" si="154"/>
        <v>0</v>
      </c>
      <c r="AS268" s="21">
        <f t="shared" si="155"/>
        <v>0</v>
      </c>
      <c r="AT268" s="21">
        <f t="shared" si="156"/>
        <v>0</v>
      </c>
      <c r="AU268" s="21">
        <f t="shared" si="157"/>
        <v>0</v>
      </c>
      <c r="AV268" s="21">
        <f t="shared" si="158"/>
        <v>0</v>
      </c>
      <c r="AW268" s="21">
        <f t="shared" si="159"/>
        <v>0</v>
      </c>
      <c r="AX268" s="21">
        <f t="shared" si="160"/>
        <v>0</v>
      </c>
      <c r="AY268" s="21">
        <f t="shared" si="161"/>
        <v>0</v>
      </c>
      <c r="AZ268" s="21">
        <f t="shared" si="162"/>
        <v>0</v>
      </c>
      <c r="BA268" s="21">
        <f t="shared" si="163"/>
        <v>0</v>
      </c>
      <c r="BB268" s="21">
        <f t="shared" si="164"/>
        <v>0</v>
      </c>
      <c r="BC268" s="21">
        <f t="shared" si="165"/>
        <v>0</v>
      </c>
      <c r="BD268" s="21">
        <f t="shared" si="166"/>
        <v>0</v>
      </c>
      <c r="BE268" s="21">
        <f t="shared" si="167"/>
        <v>0</v>
      </c>
      <c r="BF268" s="21">
        <f t="shared" si="168"/>
        <v>0</v>
      </c>
      <c r="BG268" s="21">
        <f t="shared" si="169"/>
        <v>0</v>
      </c>
      <c r="BH268" s="21">
        <f t="shared" si="170"/>
        <v>0</v>
      </c>
    </row>
    <row r="269" spans="1:60" ht="63.95" customHeight="1">
      <c r="A269" s="245"/>
      <c r="B269" s="97"/>
      <c r="C269" s="98"/>
      <c r="D269" s="99"/>
      <c r="E269" s="100"/>
      <c r="F269" s="100"/>
      <c r="G269" s="100"/>
      <c r="H269" s="101"/>
      <c r="I269" s="102"/>
      <c r="J269" s="103"/>
      <c r="K269" s="103"/>
      <c r="L269" s="103"/>
      <c r="M269" s="103"/>
      <c r="N269" s="99"/>
      <c r="O269" s="99"/>
      <c r="P269" s="100"/>
      <c r="Q269" s="100"/>
      <c r="R269" s="104"/>
      <c r="S269" s="31" t="str">
        <f t="shared" si="171"/>
        <v/>
      </c>
      <c r="T269" s="105"/>
      <c r="U269" s="101"/>
      <c r="V269" s="107"/>
      <c r="W269" s="169"/>
      <c r="X269" s="170"/>
      <c r="Y269" s="68"/>
      <c r="Z269" s="190">
        <f t="shared" si="140"/>
        <v>1.0165720071704217E-3</v>
      </c>
      <c r="AA269" s="208" t="b">
        <f t="shared" si="141"/>
        <v>0</v>
      </c>
      <c r="AB269" s="20">
        <f t="shared" si="172"/>
        <v>0</v>
      </c>
      <c r="AC269" s="67" t="b">
        <f t="shared" si="173"/>
        <v>1</v>
      </c>
      <c r="AD269" s="200">
        <f t="shared" si="174"/>
        <v>1</v>
      </c>
      <c r="AE269" s="180">
        <f t="shared" si="142"/>
        <v>1</v>
      </c>
      <c r="AF269" s="180">
        <f t="shared" si="143"/>
        <v>0</v>
      </c>
      <c r="AG269" s="180">
        <f t="shared" si="144"/>
        <v>0</v>
      </c>
      <c r="AH269" s="180">
        <f t="shared" si="145"/>
        <v>0</v>
      </c>
      <c r="AI269" s="214" t="str">
        <f t="shared" si="146"/>
        <v/>
      </c>
      <c r="AK269" s="36">
        <f t="shared" si="147"/>
        <v>0</v>
      </c>
      <c r="AL269" s="21">
        <f t="shared" si="148"/>
        <v>0</v>
      </c>
      <c r="AM269" s="21">
        <f t="shared" si="149"/>
        <v>0</v>
      </c>
      <c r="AN269" s="21">
        <f t="shared" si="150"/>
        <v>0</v>
      </c>
      <c r="AO269" s="21">
        <f t="shared" si="151"/>
        <v>0</v>
      </c>
      <c r="AP269" s="21">
        <f t="shared" si="152"/>
        <v>0</v>
      </c>
      <c r="AQ269" s="21">
        <f t="shared" si="153"/>
        <v>0</v>
      </c>
      <c r="AR269" s="21">
        <f t="shared" si="154"/>
        <v>0</v>
      </c>
      <c r="AS269" s="21">
        <f t="shared" si="155"/>
        <v>0</v>
      </c>
      <c r="AT269" s="21">
        <f t="shared" si="156"/>
        <v>0</v>
      </c>
      <c r="AU269" s="21">
        <f t="shared" si="157"/>
        <v>0</v>
      </c>
      <c r="AV269" s="21">
        <f t="shared" si="158"/>
        <v>0</v>
      </c>
      <c r="AW269" s="21">
        <f t="shared" si="159"/>
        <v>0</v>
      </c>
      <c r="AX269" s="21">
        <f t="shared" si="160"/>
        <v>0</v>
      </c>
      <c r="AY269" s="21">
        <f t="shared" si="161"/>
        <v>0</v>
      </c>
      <c r="AZ269" s="21">
        <f t="shared" si="162"/>
        <v>0</v>
      </c>
      <c r="BA269" s="21">
        <f t="shared" si="163"/>
        <v>0</v>
      </c>
      <c r="BB269" s="21">
        <f t="shared" si="164"/>
        <v>0</v>
      </c>
      <c r="BC269" s="21">
        <f t="shared" si="165"/>
        <v>0</v>
      </c>
      <c r="BD269" s="21">
        <f t="shared" si="166"/>
        <v>0</v>
      </c>
      <c r="BE269" s="21">
        <f t="shared" si="167"/>
        <v>0</v>
      </c>
      <c r="BF269" s="21">
        <f t="shared" si="168"/>
        <v>0</v>
      </c>
      <c r="BG269" s="21">
        <f t="shared" si="169"/>
        <v>0</v>
      </c>
      <c r="BH269" s="21">
        <f t="shared" si="170"/>
        <v>0</v>
      </c>
    </row>
    <row r="270" spans="1:60" ht="63.95" customHeight="1">
      <c r="A270" s="245"/>
      <c r="B270" s="97"/>
      <c r="C270" s="98"/>
      <c r="D270" s="99"/>
      <c r="E270" s="100"/>
      <c r="F270" s="100"/>
      <c r="G270" s="100"/>
      <c r="H270" s="101"/>
      <c r="I270" s="102"/>
      <c r="J270" s="103"/>
      <c r="K270" s="103"/>
      <c r="L270" s="103"/>
      <c r="M270" s="103"/>
      <c r="N270" s="99"/>
      <c r="O270" s="99"/>
      <c r="P270" s="100"/>
      <c r="Q270" s="100"/>
      <c r="R270" s="104"/>
      <c r="S270" s="31" t="str">
        <f t="shared" si="171"/>
        <v/>
      </c>
      <c r="T270" s="105"/>
      <c r="U270" s="101"/>
      <c r="V270" s="107"/>
      <c r="W270" s="169"/>
      <c r="X270" s="170"/>
      <c r="Y270" s="68"/>
      <c r="Z270" s="190">
        <f t="shared" si="140"/>
        <v>1.0165720071704217E-3</v>
      </c>
      <c r="AA270" s="208" t="b">
        <f t="shared" si="141"/>
        <v>0</v>
      </c>
      <c r="AB270" s="20">
        <f t="shared" si="172"/>
        <v>0</v>
      </c>
      <c r="AC270" s="67" t="b">
        <f t="shared" si="173"/>
        <v>1</v>
      </c>
      <c r="AD270" s="200">
        <f t="shared" si="174"/>
        <v>1</v>
      </c>
      <c r="AE270" s="180">
        <f t="shared" si="142"/>
        <v>1</v>
      </c>
      <c r="AF270" s="180">
        <f t="shared" si="143"/>
        <v>0</v>
      </c>
      <c r="AG270" s="180">
        <f t="shared" si="144"/>
        <v>0</v>
      </c>
      <c r="AH270" s="180">
        <f t="shared" si="145"/>
        <v>0</v>
      </c>
      <c r="AI270" s="214" t="str">
        <f t="shared" si="146"/>
        <v/>
      </c>
      <c r="AK270" s="36">
        <f t="shared" si="147"/>
        <v>0</v>
      </c>
      <c r="AL270" s="21">
        <f t="shared" si="148"/>
        <v>0</v>
      </c>
      <c r="AM270" s="21">
        <f t="shared" si="149"/>
        <v>0</v>
      </c>
      <c r="AN270" s="21">
        <f t="shared" si="150"/>
        <v>0</v>
      </c>
      <c r="AO270" s="21">
        <f t="shared" si="151"/>
        <v>0</v>
      </c>
      <c r="AP270" s="21">
        <f t="shared" si="152"/>
        <v>0</v>
      </c>
      <c r="AQ270" s="21">
        <f t="shared" si="153"/>
        <v>0</v>
      </c>
      <c r="AR270" s="21">
        <f t="shared" si="154"/>
        <v>0</v>
      </c>
      <c r="AS270" s="21">
        <f t="shared" si="155"/>
        <v>0</v>
      </c>
      <c r="AT270" s="21">
        <f t="shared" si="156"/>
        <v>0</v>
      </c>
      <c r="AU270" s="21">
        <f t="shared" si="157"/>
        <v>0</v>
      </c>
      <c r="AV270" s="21">
        <f t="shared" si="158"/>
        <v>0</v>
      </c>
      <c r="AW270" s="21">
        <f t="shared" si="159"/>
        <v>0</v>
      </c>
      <c r="AX270" s="21">
        <f t="shared" si="160"/>
        <v>0</v>
      </c>
      <c r="AY270" s="21">
        <f t="shared" si="161"/>
        <v>0</v>
      </c>
      <c r="AZ270" s="21">
        <f t="shared" si="162"/>
        <v>0</v>
      </c>
      <c r="BA270" s="21">
        <f t="shared" si="163"/>
        <v>0</v>
      </c>
      <c r="BB270" s="21">
        <f t="shared" si="164"/>
        <v>0</v>
      </c>
      <c r="BC270" s="21">
        <f t="shared" si="165"/>
        <v>0</v>
      </c>
      <c r="BD270" s="21">
        <f t="shared" si="166"/>
        <v>0</v>
      </c>
      <c r="BE270" s="21">
        <f t="shared" si="167"/>
        <v>0</v>
      </c>
      <c r="BF270" s="21">
        <f t="shared" si="168"/>
        <v>0</v>
      </c>
      <c r="BG270" s="21">
        <f t="shared" si="169"/>
        <v>0</v>
      </c>
      <c r="BH270" s="21">
        <f t="shared" si="170"/>
        <v>0</v>
      </c>
    </row>
    <row r="271" spans="1:60" ht="63.95" customHeight="1">
      <c r="A271" s="245"/>
      <c r="B271" s="97"/>
      <c r="C271" s="98"/>
      <c r="D271" s="99"/>
      <c r="E271" s="100"/>
      <c r="F271" s="100"/>
      <c r="G271" s="100"/>
      <c r="H271" s="101"/>
      <c r="I271" s="102"/>
      <c r="J271" s="103"/>
      <c r="K271" s="103"/>
      <c r="L271" s="103"/>
      <c r="M271" s="103"/>
      <c r="N271" s="99"/>
      <c r="O271" s="99"/>
      <c r="P271" s="100"/>
      <c r="Q271" s="100"/>
      <c r="R271" s="104"/>
      <c r="S271" s="31" t="str">
        <f t="shared" si="171"/>
        <v/>
      </c>
      <c r="T271" s="105"/>
      <c r="U271" s="101"/>
      <c r="V271" s="107"/>
      <c r="W271" s="169"/>
      <c r="X271" s="170"/>
      <c r="Y271" s="68"/>
      <c r="Z271" s="190">
        <f t="shared" si="140"/>
        <v>1.0165720071704217E-3</v>
      </c>
      <c r="AA271" s="208" t="b">
        <f t="shared" si="141"/>
        <v>0</v>
      </c>
      <c r="AB271" s="20">
        <f t="shared" si="172"/>
        <v>0</v>
      </c>
      <c r="AC271" s="67" t="b">
        <f t="shared" si="173"/>
        <v>1</v>
      </c>
      <c r="AD271" s="200">
        <f t="shared" si="174"/>
        <v>1</v>
      </c>
      <c r="AE271" s="180">
        <f t="shared" si="142"/>
        <v>1</v>
      </c>
      <c r="AF271" s="180">
        <f t="shared" si="143"/>
        <v>0</v>
      </c>
      <c r="AG271" s="180">
        <f t="shared" si="144"/>
        <v>0</v>
      </c>
      <c r="AH271" s="180">
        <f t="shared" si="145"/>
        <v>0</v>
      </c>
      <c r="AI271" s="214" t="str">
        <f t="shared" si="146"/>
        <v/>
      </c>
      <c r="AK271" s="36">
        <f t="shared" si="147"/>
        <v>0</v>
      </c>
      <c r="AL271" s="21">
        <f t="shared" si="148"/>
        <v>0</v>
      </c>
      <c r="AM271" s="21">
        <f t="shared" si="149"/>
        <v>0</v>
      </c>
      <c r="AN271" s="21">
        <f t="shared" si="150"/>
        <v>0</v>
      </c>
      <c r="AO271" s="21">
        <f t="shared" si="151"/>
        <v>0</v>
      </c>
      <c r="AP271" s="21">
        <f t="shared" si="152"/>
        <v>0</v>
      </c>
      <c r="AQ271" s="21">
        <f t="shared" si="153"/>
        <v>0</v>
      </c>
      <c r="AR271" s="21">
        <f t="shared" si="154"/>
        <v>0</v>
      </c>
      <c r="AS271" s="21">
        <f t="shared" si="155"/>
        <v>0</v>
      </c>
      <c r="AT271" s="21">
        <f t="shared" si="156"/>
        <v>0</v>
      </c>
      <c r="AU271" s="21">
        <f t="shared" si="157"/>
        <v>0</v>
      </c>
      <c r="AV271" s="21">
        <f t="shared" si="158"/>
        <v>0</v>
      </c>
      <c r="AW271" s="21">
        <f t="shared" si="159"/>
        <v>0</v>
      </c>
      <c r="AX271" s="21">
        <f t="shared" si="160"/>
        <v>0</v>
      </c>
      <c r="AY271" s="21">
        <f t="shared" si="161"/>
        <v>0</v>
      </c>
      <c r="AZ271" s="21">
        <f t="shared" si="162"/>
        <v>0</v>
      </c>
      <c r="BA271" s="21">
        <f t="shared" si="163"/>
        <v>0</v>
      </c>
      <c r="BB271" s="21">
        <f t="shared" si="164"/>
        <v>0</v>
      </c>
      <c r="BC271" s="21">
        <f t="shared" si="165"/>
        <v>0</v>
      </c>
      <c r="BD271" s="21">
        <f t="shared" si="166"/>
        <v>0</v>
      </c>
      <c r="BE271" s="21">
        <f t="shared" si="167"/>
        <v>0</v>
      </c>
      <c r="BF271" s="21">
        <f t="shared" si="168"/>
        <v>0</v>
      </c>
      <c r="BG271" s="21">
        <f t="shared" si="169"/>
        <v>0</v>
      </c>
      <c r="BH271" s="21">
        <f t="shared" si="170"/>
        <v>0</v>
      </c>
    </row>
    <row r="272" spans="1:60" ht="63.95" customHeight="1">
      <c r="A272" s="245"/>
      <c r="B272" s="97"/>
      <c r="C272" s="98"/>
      <c r="D272" s="99"/>
      <c r="E272" s="100"/>
      <c r="F272" s="100"/>
      <c r="G272" s="100"/>
      <c r="H272" s="101"/>
      <c r="I272" s="102"/>
      <c r="J272" s="103"/>
      <c r="K272" s="103"/>
      <c r="L272" s="103"/>
      <c r="M272" s="103"/>
      <c r="N272" s="99"/>
      <c r="O272" s="99"/>
      <c r="P272" s="100"/>
      <c r="Q272" s="100"/>
      <c r="R272" s="104"/>
      <c r="S272" s="31" t="str">
        <f t="shared" si="171"/>
        <v/>
      </c>
      <c r="T272" s="105"/>
      <c r="U272" s="101"/>
      <c r="V272" s="107"/>
      <c r="W272" s="169"/>
      <c r="X272" s="170"/>
      <c r="Y272" s="68"/>
      <c r="Z272" s="190">
        <f t="shared" si="140"/>
        <v>1.0165720071704217E-3</v>
      </c>
      <c r="AA272" s="208" t="b">
        <f t="shared" si="141"/>
        <v>0</v>
      </c>
      <c r="AB272" s="20">
        <f t="shared" si="172"/>
        <v>0</v>
      </c>
      <c r="AC272" s="67" t="b">
        <f t="shared" si="173"/>
        <v>1</v>
      </c>
      <c r="AD272" s="200">
        <f t="shared" si="174"/>
        <v>1</v>
      </c>
      <c r="AE272" s="180">
        <f t="shared" si="142"/>
        <v>1</v>
      </c>
      <c r="AF272" s="180">
        <f t="shared" si="143"/>
        <v>0</v>
      </c>
      <c r="AG272" s="180">
        <f t="shared" si="144"/>
        <v>0</v>
      </c>
      <c r="AH272" s="180">
        <f t="shared" si="145"/>
        <v>0</v>
      </c>
      <c r="AI272" s="214" t="str">
        <f t="shared" si="146"/>
        <v/>
      </c>
      <c r="AK272" s="36">
        <f t="shared" si="147"/>
        <v>0</v>
      </c>
      <c r="AL272" s="21">
        <f t="shared" si="148"/>
        <v>0</v>
      </c>
      <c r="AM272" s="21">
        <f t="shared" si="149"/>
        <v>0</v>
      </c>
      <c r="AN272" s="21">
        <f t="shared" si="150"/>
        <v>0</v>
      </c>
      <c r="AO272" s="21">
        <f t="shared" si="151"/>
        <v>0</v>
      </c>
      <c r="AP272" s="21">
        <f t="shared" si="152"/>
        <v>0</v>
      </c>
      <c r="AQ272" s="21">
        <f t="shared" si="153"/>
        <v>0</v>
      </c>
      <c r="AR272" s="21">
        <f t="shared" si="154"/>
        <v>0</v>
      </c>
      <c r="AS272" s="21">
        <f t="shared" si="155"/>
        <v>0</v>
      </c>
      <c r="AT272" s="21">
        <f t="shared" si="156"/>
        <v>0</v>
      </c>
      <c r="AU272" s="21">
        <f t="shared" si="157"/>
        <v>0</v>
      </c>
      <c r="AV272" s="21">
        <f t="shared" si="158"/>
        <v>0</v>
      </c>
      <c r="AW272" s="21">
        <f t="shared" si="159"/>
        <v>0</v>
      </c>
      <c r="AX272" s="21">
        <f t="shared" si="160"/>
        <v>0</v>
      </c>
      <c r="AY272" s="21">
        <f t="shared" si="161"/>
        <v>0</v>
      </c>
      <c r="AZ272" s="21">
        <f t="shared" si="162"/>
        <v>0</v>
      </c>
      <c r="BA272" s="21">
        <f t="shared" si="163"/>
        <v>0</v>
      </c>
      <c r="BB272" s="21">
        <f t="shared" si="164"/>
        <v>0</v>
      </c>
      <c r="BC272" s="21">
        <f t="shared" si="165"/>
        <v>0</v>
      </c>
      <c r="BD272" s="21">
        <f t="shared" si="166"/>
        <v>0</v>
      </c>
      <c r="BE272" s="21">
        <f t="shared" si="167"/>
        <v>0</v>
      </c>
      <c r="BF272" s="21">
        <f t="shared" si="168"/>
        <v>0</v>
      </c>
      <c r="BG272" s="21">
        <f t="shared" si="169"/>
        <v>0</v>
      </c>
      <c r="BH272" s="21">
        <f t="shared" si="170"/>
        <v>0</v>
      </c>
    </row>
    <row r="273" spans="1:60" ht="63.95" customHeight="1">
      <c r="A273" s="245"/>
      <c r="B273" s="97"/>
      <c r="C273" s="98"/>
      <c r="D273" s="99"/>
      <c r="E273" s="100"/>
      <c r="F273" s="100"/>
      <c r="G273" s="100"/>
      <c r="H273" s="101"/>
      <c r="I273" s="102"/>
      <c r="J273" s="103"/>
      <c r="K273" s="103"/>
      <c r="L273" s="103"/>
      <c r="M273" s="103"/>
      <c r="N273" s="99"/>
      <c r="O273" s="99"/>
      <c r="P273" s="100"/>
      <c r="Q273" s="100"/>
      <c r="R273" s="104"/>
      <c r="S273" s="31" t="str">
        <f t="shared" si="171"/>
        <v/>
      </c>
      <c r="T273" s="105"/>
      <c r="U273" s="101"/>
      <c r="V273" s="107"/>
      <c r="W273" s="169"/>
      <c r="X273" s="170"/>
      <c r="Y273" s="68"/>
      <c r="Z273" s="190">
        <f t="shared" si="140"/>
        <v>1.0165720071704217E-3</v>
      </c>
      <c r="AA273" s="208" t="b">
        <f t="shared" si="141"/>
        <v>0</v>
      </c>
      <c r="AB273" s="20">
        <f t="shared" si="172"/>
        <v>0</v>
      </c>
      <c r="AC273" s="67" t="b">
        <f t="shared" si="173"/>
        <v>1</v>
      </c>
      <c r="AD273" s="200">
        <f t="shared" si="174"/>
        <v>1</v>
      </c>
      <c r="AE273" s="180">
        <f t="shared" si="142"/>
        <v>1</v>
      </c>
      <c r="AF273" s="180">
        <f t="shared" si="143"/>
        <v>0</v>
      </c>
      <c r="AG273" s="180">
        <f t="shared" si="144"/>
        <v>0</v>
      </c>
      <c r="AH273" s="180">
        <f t="shared" si="145"/>
        <v>0</v>
      </c>
      <c r="AI273" s="214" t="str">
        <f t="shared" si="146"/>
        <v/>
      </c>
      <c r="AK273" s="36">
        <f t="shared" si="147"/>
        <v>0</v>
      </c>
      <c r="AL273" s="21">
        <f t="shared" si="148"/>
        <v>0</v>
      </c>
      <c r="AM273" s="21">
        <f t="shared" si="149"/>
        <v>0</v>
      </c>
      <c r="AN273" s="21">
        <f t="shared" si="150"/>
        <v>0</v>
      </c>
      <c r="AO273" s="21">
        <f t="shared" si="151"/>
        <v>0</v>
      </c>
      <c r="AP273" s="21">
        <f t="shared" si="152"/>
        <v>0</v>
      </c>
      <c r="AQ273" s="21">
        <f t="shared" si="153"/>
        <v>0</v>
      </c>
      <c r="AR273" s="21">
        <f t="shared" si="154"/>
        <v>0</v>
      </c>
      <c r="AS273" s="21">
        <f t="shared" si="155"/>
        <v>0</v>
      </c>
      <c r="AT273" s="21">
        <f t="shared" si="156"/>
        <v>0</v>
      </c>
      <c r="AU273" s="21">
        <f t="shared" si="157"/>
        <v>0</v>
      </c>
      <c r="AV273" s="21">
        <f t="shared" si="158"/>
        <v>0</v>
      </c>
      <c r="AW273" s="21">
        <f t="shared" si="159"/>
        <v>0</v>
      </c>
      <c r="AX273" s="21">
        <f t="shared" si="160"/>
        <v>0</v>
      </c>
      <c r="AY273" s="21">
        <f t="shared" si="161"/>
        <v>0</v>
      </c>
      <c r="AZ273" s="21">
        <f t="shared" si="162"/>
        <v>0</v>
      </c>
      <c r="BA273" s="21">
        <f t="shared" si="163"/>
        <v>0</v>
      </c>
      <c r="BB273" s="21">
        <f t="shared" si="164"/>
        <v>0</v>
      </c>
      <c r="BC273" s="21">
        <f t="shared" si="165"/>
        <v>0</v>
      </c>
      <c r="BD273" s="21">
        <f t="shared" si="166"/>
        <v>0</v>
      </c>
      <c r="BE273" s="21">
        <f t="shared" si="167"/>
        <v>0</v>
      </c>
      <c r="BF273" s="21">
        <f t="shared" si="168"/>
        <v>0</v>
      </c>
      <c r="BG273" s="21">
        <f t="shared" si="169"/>
        <v>0</v>
      </c>
      <c r="BH273" s="21">
        <f t="shared" si="170"/>
        <v>0</v>
      </c>
    </row>
    <row r="274" spans="1:60" ht="63.95" customHeight="1">
      <c r="A274" s="245"/>
      <c r="B274" s="97"/>
      <c r="C274" s="98"/>
      <c r="D274" s="99"/>
      <c r="E274" s="100"/>
      <c r="F274" s="100"/>
      <c r="G274" s="100"/>
      <c r="H274" s="101"/>
      <c r="I274" s="102"/>
      <c r="J274" s="103"/>
      <c r="K274" s="103"/>
      <c r="L274" s="103"/>
      <c r="M274" s="103"/>
      <c r="N274" s="99"/>
      <c r="O274" s="99"/>
      <c r="P274" s="100"/>
      <c r="Q274" s="100"/>
      <c r="R274" s="104"/>
      <c r="S274" s="31" t="str">
        <f t="shared" si="171"/>
        <v/>
      </c>
      <c r="T274" s="105"/>
      <c r="U274" s="101"/>
      <c r="V274" s="107"/>
      <c r="W274" s="169"/>
      <c r="X274" s="170"/>
      <c r="Y274" s="68"/>
      <c r="Z274" s="190">
        <f t="shared" si="140"/>
        <v>1.0165720071704217E-3</v>
      </c>
      <c r="AA274" s="208" t="b">
        <f t="shared" si="141"/>
        <v>0</v>
      </c>
      <c r="AB274" s="20">
        <f t="shared" si="172"/>
        <v>0</v>
      </c>
      <c r="AC274" s="67" t="b">
        <f t="shared" si="173"/>
        <v>1</v>
      </c>
      <c r="AD274" s="200">
        <f t="shared" si="174"/>
        <v>1</v>
      </c>
      <c r="AE274" s="180">
        <f t="shared" si="142"/>
        <v>1</v>
      </c>
      <c r="AF274" s="180">
        <f t="shared" si="143"/>
        <v>0</v>
      </c>
      <c r="AG274" s="180">
        <f t="shared" si="144"/>
        <v>0</v>
      </c>
      <c r="AH274" s="180">
        <f t="shared" si="145"/>
        <v>0</v>
      </c>
      <c r="AI274" s="214" t="str">
        <f t="shared" si="146"/>
        <v/>
      </c>
      <c r="AK274" s="36">
        <f t="shared" si="147"/>
        <v>0</v>
      </c>
      <c r="AL274" s="21">
        <f t="shared" si="148"/>
        <v>0</v>
      </c>
      <c r="AM274" s="21">
        <f t="shared" si="149"/>
        <v>0</v>
      </c>
      <c r="AN274" s="21">
        <f t="shared" si="150"/>
        <v>0</v>
      </c>
      <c r="AO274" s="21">
        <f t="shared" si="151"/>
        <v>0</v>
      </c>
      <c r="AP274" s="21">
        <f t="shared" si="152"/>
        <v>0</v>
      </c>
      <c r="AQ274" s="21">
        <f t="shared" si="153"/>
        <v>0</v>
      </c>
      <c r="AR274" s="21">
        <f t="shared" si="154"/>
        <v>0</v>
      </c>
      <c r="AS274" s="21">
        <f t="shared" si="155"/>
        <v>0</v>
      </c>
      <c r="AT274" s="21">
        <f t="shared" si="156"/>
        <v>0</v>
      </c>
      <c r="AU274" s="21">
        <f t="shared" si="157"/>
        <v>0</v>
      </c>
      <c r="AV274" s="21">
        <f t="shared" si="158"/>
        <v>0</v>
      </c>
      <c r="AW274" s="21">
        <f t="shared" si="159"/>
        <v>0</v>
      </c>
      <c r="AX274" s="21">
        <f t="shared" si="160"/>
        <v>0</v>
      </c>
      <c r="AY274" s="21">
        <f t="shared" si="161"/>
        <v>0</v>
      </c>
      <c r="AZ274" s="21">
        <f t="shared" si="162"/>
        <v>0</v>
      </c>
      <c r="BA274" s="21">
        <f t="shared" si="163"/>
        <v>0</v>
      </c>
      <c r="BB274" s="21">
        <f t="shared" si="164"/>
        <v>0</v>
      </c>
      <c r="BC274" s="21">
        <f t="shared" si="165"/>
        <v>0</v>
      </c>
      <c r="BD274" s="21">
        <f t="shared" si="166"/>
        <v>0</v>
      </c>
      <c r="BE274" s="21">
        <f t="shared" si="167"/>
        <v>0</v>
      </c>
      <c r="BF274" s="21">
        <f t="shared" si="168"/>
        <v>0</v>
      </c>
      <c r="BG274" s="21">
        <f t="shared" si="169"/>
        <v>0</v>
      </c>
      <c r="BH274" s="21">
        <f t="shared" si="170"/>
        <v>0</v>
      </c>
    </row>
    <row r="275" spans="1:60" ht="63.95" customHeight="1">
      <c r="A275" s="245"/>
      <c r="B275" s="97"/>
      <c r="C275" s="98"/>
      <c r="D275" s="99"/>
      <c r="E275" s="100"/>
      <c r="F275" s="100"/>
      <c r="G275" s="100"/>
      <c r="H275" s="101"/>
      <c r="I275" s="102"/>
      <c r="J275" s="103"/>
      <c r="K275" s="103"/>
      <c r="L275" s="103"/>
      <c r="M275" s="103"/>
      <c r="N275" s="99"/>
      <c r="O275" s="99"/>
      <c r="P275" s="100"/>
      <c r="Q275" s="100"/>
      <c r="R275" s="104"/>
      <c r="S275" s="31" t="str">
        <f t="shared" si="171"/>
        <v/>
      </c>
      <c r="T275" s="105"/>
      <c r="U275" s="101"/>
      <c r="V275" s="107"/>
      <c r="W275" s="169"/>
      <c r="X275" s="170"/>
      <c r="Y275" s="68"/>
      <c r="Z275" s="190">
        <f t="shared" si="140"/>
        <v>1.0165720071704217E-3</v>
      </c>
      <c r="AA275" s="208" t="b">
        <f t="shared" si="141"/>
        <v>0</v>
      </c>
      <c r="AB275" s="20">
        <f t="shared" si="172"/>
        <v>0</v>
      </c>
      <c r="AC275" s="67" t="b">
        <f t="shared" si="173"/>
        <v>1</v>
      </c>
      <c r="AD275" s="200">
        <f t="shared" si="174"/>
        <v>1</v>
      </c>
      <c r="AE275" s="180">
        <f t="shared" si="142"/>
        <v>1</v>
      </c>
      <c r="AF275" s="180">
        <f t="shared" si="143"/>
        <v>0</v>
      </c>
      <c r="AG275" s="180">
        <f t="shared" si="144"/>
        <v>0</v>
      </c>
      <c r="AH275" s="180">
        <f t="shared" si="145"/>
        <v>0</v>
      </c>
      <c r="AI275" s="214" t="str">
        <f t="shared" si="146"/>
        <v/>
      </c>
      <c r="AK275" s="36">
        <f t="shared" si="147"/>
        <v>0</v>
      </c>
      <c r="AL275" s="21">
        <f t="shared" si="148"/>
        <v>0</v>
      </c>
      <c r="AM275" s="21">
        <f t="shared" si="149"/>
        <v>0</v>
      </c>
      <c r="AN275" s="21">
        <f t="shared" si="150"/>
        <v>0</v>
      </c>
      <c r="AO275" s="21">
        <f t="shared" si="151"/>
        <v>0</v>
      </c>
      <c r="AP275" s="21">
        <f t="shared" si="152"/>
        <v>0</v>
      </c>
      <c r="AQ275" s="21">
        <f t="shared" si="153"/>
        <v>0</v>
      </c>
      <c r="AR275" s="21">
        <f t="shared" si="154"/>
        <v>0</v>
      </c>
      <c r="AS275" s="21">
        <f t="shared" si="155"/>
        <v>0</v>
      </c>
      <c r="AT275" s="21">
        <f t="shared" si="156"/>
        <v>0</v>
      </c>
      <c r="AU275" s="21">
        <f t="shared" si="157"/>
        <v>0</v>
      </c>
      <c r="AV275" s="21">
        <f t="shared" si="158"/>
        <v>0</v>
      </c>
      <c r="AW275" s="21">
        <f t="shared" si="159"/>
        <v>0</v>
      </c>
      <c r="AX275" s="21">
        <f t="shared" si="160"/>
        <v>0</v>
      </c>
      <c r="AY275" s="21">
        <f t="shared" si="161"/>
        <v>0</v>
      </c>
      <c r="AZ275" s="21">
        <f t="shared" si="162"/>
        <v>0</v>
      </c>
      <c r="BA275" s="21">
        <f t="shared" si="163"/>
        <v>0</v>
      </c>
      <c r="BB275" s="21">
        <f t="shared" si="164"/>
        <v>0</v>
      </c>
      <c r="BC275" s="21">
        <f t="shared" si="165"/>
        <v>0</v>
      </c>
      <c r="BD275" s="21">
        <f t="shared" si="166"/>
        <v>0</v>
      </c>
      <c r="BE275" s="21">
        <f t="shared" si="167"/>
        <v>0</v>
      </c>
      <c r="BF275" s="21">
        <f t="shared" si="168"/>
        <v>0</v>
      </c>
      <c r="BG275" s="21">
        <f t="shared" si="169"/>
        <v>0</v>
      </c>
      <c r="BH275" s="21">
        <f t="shared" si="170"/>
        <v>0</v>
      </c>
    </row>
    <row r="276" spans="1:60" ht="63.95" customHeight="1">
      <c r="A276" s="245"/>
      <c r="B276" s="97"/>
      <c r="C276" s="98"/>
      <c r="D276" s="99"/>
      <c r="E276" s="100"/>
      <c r="F276" s="100"/>
      <c r="G276" s="100"/>
      <c r="H276" s="101"/>
      <c r="I276" s="102"/>
      <c r="J276" s="103"/>
      <c r="K276" s="103"/>
      <c r="L276" s="103"/>
      <c r="M276" s="103"/>
      <c r="N276" s="99"/>
      <c r="O276" s="99"/>
      <c r="P276" s="100"/>
      <c r="Q276" s="100"/>
      <c r="R276" s="104"/>
      <c r="S276" s="31" t="str">
        <f t="shared" si="171"/>
        <v/>
      </c>
      <c r="T276" s="105"/>
      <c r="U276" s="101"/>
      <c r="V276" s="107"/>
      <c r="W276" s="169"/>
      <c r="X276" s="170"/>
      <c r="Y276" s="68"/>
      <c r="Z276" s="190">
        <f t="shared" si="140"/>
        <v>1.0165720071704217E-3</v>
      </c>
      <c r="AA276" s="208" t="b">
        <f t="shared" si="141"/>
        <v>0</v>
      </c>
      <c r="AB276" s="20">
        <f t="shared" si="172"/>
        <v>0</v>
      </c>
      <c r="AC276" s="67" t="b">
        <f t="shared" si="173"/>
        <v>1</v>
      </c>
      <c r="AD276" s="200">
        <f t="shared" si="174"/>
        <v>1</v>
      </c>
      <c r="AE276" s="180">
        <f t="shared" si="142"/>
        <v>1</v>
      </c>
      <c r="AF276" s="180">
        <f t="shared" si="143"/>
        <v>0</v>
      </c>
      <c r="AG276" s="180">
        <f t="shared" si="144"/>
        <v>0</v>
      </c>
      <c r="AH276" s="180">
        <f t="shared" si="145"/>
        <v>0</v>
      </c>
      <c r="AI276" s="214" t="str">
        <f t="shared" si="146"/>
        <v/>
      </c>
      <c r="AK276" s="36">
        <f t="shared" si="147"/>
        <v>0</v>
      </c>
      <c r="AL276" s="21">
        <f t="shared" si="148"/>
        <v>0</v>
      </c>
      <c r="AM276" s="21">
        <f t="shared" si="149"/>
        <v>0</v>
      </c>
      <c r="AN276" s="21">
        <f t="shared" si="150"/>
        <v>0</v>
      </c>
      <c r="AO276" s="21">
        <f t="shared" si="151"/>
        <v>0</v>
      </c>
      <c r="AP276" s="21">
        <f t="shared" si="152"/>
        <v>0</v>
      </c>
      <c r="AQ276" s="21">
        <f t="shared" si="153"/>
        <v>0</v>
      </c>
      <c r="AR276" s="21">
        <f t="shared" si="154"/>
        <v>0</v>
      </c>
      <c r="AS276" s="21">
        <f t="shared" si="155"/>
        <v>0</v>
      </c>
      <c r="AT276" s="21">
        <f t="shared" si="156"/>
        <v>0</v>
      </c>
      <c r="AU276" s="21">
        <f t="shared" si="157"/>
        <v>0</v>
      </c>
      <c r="AV276" s="21">
        <f t="shared" si="158"/>
        <v>0</v>
      </c>
      <c r="AW276" s="21">
        <f t="shared" si="159"/>
        <v>0</v>
      </c>
      <c r="AX276" s="21">
        <f t="shared" si="160"/>
        <v>0</v>
      </c>
      <c r="AY276" s="21">
        <f t="shared" si="161"/>
        <v>0</v>
      </c>
      <c r="AZ276" s="21">
        <f t="shared" si="162"/>
        <v>0</v>
      </c>
      <c r="BA276" s="21">
        <f t="shared" si="163"/>
        <v>0</v>
      </c>
      <c r="BB276" s="21">
        <f t="shared" si="164"/>
        <v>0</v>
      </c>
      <c r="BC276" s="21">
        <f t="shared" si="165"/>
        <v>0</v>
      </c>
      <c r="BD276" s="21">
        <f t="shared" si="166"/>
        <v>0</v>
      </c>
      <c r="BE276" s="21">
        <f t="shared" si="167"/>
        <v>0</v>
      </c>
      <c r="BF276" s="21">
        <f t="shared" si="168"/>
        <v>0</v>
      </c>
      <c r="BG276" s="21">
        <f t="shared" si="169"/>
        <v>0</v>
      </c>
      <c r="BH276" s="21">
        <f t="shared" si="170"/>
        <v>0</v>
      </c>
    </row>
    <row r="277" spans="1:60" ht="63.95" customHeight="1">
      <c r="A277" s="245"/>
      <c r="B277" s="97"/>
      <c r="C277" s="98"/>
      <c r="D277" s="99"/>
      <c r="E277" s="100"/>
      <c r="F277" s="100"/>
      <c r="G277" s="100"/>
      <c r="H277" s="101"/>
      <c r="I277" s="102"/>
      <c r="J277" s="103"/>
      <c r="K277" s="103"/>
      <c r="L277" s="103"/>
      <c r="M277" s="103"/>
      <c r="N277" s="99"/>
      <c r="O277" s="99"/>
      <c r="P277" s="100"/>
      <c r="Q277" s="100"/>
      <c r="R277" s="104"/>
      <c r="S277" s="31" t="str">
        <f t="shared" si="171"/>
        <v/>
      </c>
      <c r="T277" s="105"/>
      <c r="U277" s="101"/>
      <c r="V277" s="107"/>
      <c r="W277" s="169"/>
      <c r="X277" s="170"/>
      <c r="Y277" s="68"/>
      <c r="Z277" s="190">
        <f t="shared" si="140"/>
        <v>1.0165720071704217E-3</v>
      </c>
      <c r="AA277" s="208" t="b">
        <f t="shared" si="141"/>
        <v>0</v>
      </c>
      <c r="AB277" s="20">
        <f t="shared" si="172"/>
        <v>0</v>
      </c>
      <c r="AC277" s="67" t="b">
        <f t="shared" si="173"/>
        <v>1</v>
      </c>
      <c r="AD277" s="200">
        <f t="shared" si="174"/>
        <v>1</v>
      </c>
      <c r="AE277" s="180">
        <f t="shared" si="142"/>
        <v>1</v>
      </c>
      <c r="AF277" s="180">
        <f t="shared" si="143"/>
        <v>0</v>
      </c>
      <c r="AG277" s="180">
        <f t="shared" si="144"/>
        <v>0</v>
      </c>
      <c r="AH277" s="180">
        <f t="shared" si="145"/>
        <v>0</v>
      </c>
      <c r="AI277" s="214" t="str">
        <f t="shared" si="146"/>
        <v/>
      </c>
      <c r="AK277" s="36">
        <f t="shared" si="147"/>
        <v>0</v>
      </c>
      <c r="AL277" s="21">
        <f t="shared" si="148"/>
        <v>0</v>
      </c>
      <c r="AM277" s="21">
        <f t="shared" si="149"/>
        <v>0</v>
      </c>
      <c r="AN277" s="21">
        <f t="shared" si="150"/>
        <v>0</v>
      </c>
      <c r="AO277" s="21">
        <f t="shared" si="151"/>
        <v>0</v>
      </c>
      <c r="AP277" s="21">
        <f t="shared" si="152"/>
        <v>0</v>
      </c>
      <c r="AQ277" s="21">
        <f t="shared" si="153"/>
        <v>0</v>
      </c>
      <c r="AR277" s="21">
        <f t="shared" si="154"/>
        <v>0</v>
      </c>
      <c r="AS277" s="21">
        <f t="shared" si="155"/>
        <v>0</v>
      </c>
      <c r="AT277" s="21">
        <f t="shared" si="156"/>
        <v>0</v>
      </c>
      <c r="AU277" s="21">
        <f t="shared" si="157"/>
        <v>0</v>
      </c>
      <c r="AV277" s="21">
        <f t="shared" si="158"/>
        <v>0</v>
      </c>
      <c r="AW277" s="21">
        <f t="shared" si="159"/>
        <v>0</v>
      </c>
      <c r="AX277" s="21">
        <f t="shared" si="160"/>
        <v>0</v>
      </c>
      <c r="AY277" s="21">
        <f t="shared" si="161"/>
        <v>0</v>
      </c>
      <c r="AZ277" s="21">
        <f t="shared" si="162"/>
        <v>0</v>
      </c>
      <c r="BA277" s="21">
        <f t="shared" si="163"/>
        <v>0</v>
      </c>
      <c r="BB277" s="21">
        <f t="shared" si="164"/>
        <v>0</v>
      </c>
      <c r="BC277" s="21">
        <f t="shared" si="165"/>
        <v>0</v>
      </c>
      <c r="BD277" s="21">
        <f t="shared" si="166"/>
        <v>0</v>
      </c>
      <c r="BE277" s="21">
        <f t="shared" si="167"/>
        <v>0</v>
      </c>
      <c r="BF277" s="21">
        <f t="shared" si="168"/>
        <v>0</v>
      </c>
      <c r="BG277" s="21">
        <f t="shared" si="169"/>
        <v>0</v>
      </c>
      <c r="BH277" s="21">
        <f t="shared" si="170"/>
        <v>0</v>
      </c>
    </row>
    <row r="278" spans="1:60" ht="63.95" customHeight="1">
      <c r="A278" s="245"/>
      <c r="B278" s="97"/>
      <c r="C278" s="98"/>
      <c r="D278" s="99"/>
      <c r="E278" s="100"/>
      <c r="F278" s="100"/>
      <c r="G278" s="100"/>
      <c r="H278" s="101"/>
      <c r="I278" s="102"/>
      <c r="J278" s="103"/>
      <c r="K278" s="103"/>
      <c r="L278" s="103"/>
      <c r="M278" s="103"/>
      <c r="N278" s="99"/>
      <c r="O278" s="99"/>
      <c r="P278" s="100"/>
      <c r="Q278" s="100"/>
      <c r="R278" s="104"/>
      <c r="S278" s="31" t="str">
        <f t="shared" si="171"/>
        <v/>
      </c>
      <c r="T278" s="105"/>
      <c r="U278" s="101"/>
      <c r="V278" s="107"/>
      <c r="W278" s="169"/>
      <c r="X278" s="170"/>
      <c r="Y278" s="68"/>
      <c r="Z278" s="190">
        <f t="shared" si="140"/>
        <v>1.0165720071704217E-3</v>
      </c>
      <c r="AA278" s="208" t="b">
        <f t="shared" si="141"/>
        <v>0</v>
      </c>
      <c r="AB278" s="20">
        <f t="shared" si="172"/>
        <v>0</v>
      </c>
      <c r="AC278" s="67" t="b">
        <f t="shared" si="173"/>
        <v>1</v>
      </c>
      <c r="AD278" s="200">
        <f t="shared" si="174"/>
        <v>1</v>
      </c>
      <c r="AE278" s="180">
        <f t="shared" si="142"/>
        <v>1</v>
      </c>
      <c r="AF278" s="180">
        <f t="shared" si="143"/>
        <v>0</v>
      </c>
      <c r="AG278" s="180">
        <f t="shared" si="144"/>
        <v>0</v>
      </c>
      <c r="AH278" s="180">
        <f t="shared" si="145"/>
        <v>0</v>
      </c>
      <c r="AI278" s="214" t="str">
        <f t="shared" si="146"/>
        <v/>
      </c>
      <c r="AK278" s="36">
        <f t="shared" si="147"/>
        <v>0</v>
      </c>
      <c r="AL278" s="21">
        <f t="shared" si="148"/>
        <v>0</v>
      </c>
      <c r="AM278" s="21">
        <f t="shared" si="149"/>
        <v>0</v>
      </c>
      <c r="AN278" s="21">
        <f t="shared" si="150"/>
        <v>0</v>
      </c>
      <c r="AO278" s="21">
        <f t="shared" si="151"/>
        <v>0</v>
      </c>
      <c r="AP278" s="21">
        <f t="shared" si="152"/>
        <v>0</v>
      </c>
      <c r="AQ278" s="21">
        <f t="shared" si="153"/>
        <v>0</v>
      </c>
      <c r="AR278" s="21">
        <f t="shared" si="154"/>
        <v>0</v>
      </c>
      <c r="AS278" s="21">
        <f t="shared" si="155"/>
        <v>0</v>
      </c>
      <c r="AT278" s="21">
        <f t="shared" si="156"/>
        <v>0</v>
      </c>
      <c r="AU278" s="21">
        <f t="shared" si="157"/>
        <v>0</v>
      </c>
      <c r="AV278" s="21">
        <f t="shared" si="158"/>
        <v>0</v>
      </c>
      <c r="AW278" s="21">
        <f t="shared" si="159"/>
        <v>0</v>
      </c>
      <c r="AX278" s="21">
        <f t="shared" si="160"/>
        <v>0</v>
      </c>
      <c r="AY278" s="21">
        <f t="shared" si="161"/>
        <v>0</v>
      </c>
      <c r="AZ278" s="21">
        <f t="shared" si="162"/>
        <v>0</v>
      </c>
      <c r="BA278" s="21">
        <f t="shared" si="163"/>
        <v>0</v>
      </c>
      <c r="BB278" s="21">
        <f t="shared" si="164"/>
        <v>0</v>
      </c>
      <c r="BC278" s="21">
        <f t="shared" si="165"/>
        <v>0</v>
      </c>
      <c r="BD278" s="21">
        <f t="shared" si="166"/>
        <v>0</v>
      </c>
      <c r="BE278" s="21">
        <f t="shared" si="167"/>
        <v>0</v>
      </c>
      <c r="BF278" s="21">
        <f t="shared" si="168"/>
        <v>0</v>
      </c>
      <c r="BG278" s="21">
        <f t="shared" si="169"/>
        <v>0</v>
      </c>
      <c r="BH278" s="21">
        <f t="shared" si="170"/>
        <v>0</v>
      </c>
    </row>
    <row r="279" spans="1:60" ht="63.95" customHeight="1">
      <c r="A279" s="245"/>
      <c r="B279" s="97"/>
      <c r="C279" s="98"/>
      <c r="D279" s="99"/>
      <c r="E279" s="100"/>
      <c r="F279" s="100"/>
      <c r="G279" s="100"/>
      <c r="H279" s="101"/>
      <c r="I279" s="102"/>
      <c r="J279" s="103"/>
      <c r="K279" s="103"/>
      <c r="L279" s="103"/>
      <c r="M279" s="103"/>
      <c r="N279" s="99"/>
      <c r="O279" s="99"/>
      <c r="P279" s="100"/>
      <c r="Q279" s="100"/>
      <c r="R279" s="104"/>
      <c r="S279" s="31" t="str">
        <f t="shared" si="171"/>
        <v/>
      </c>
      <c r="T279" s="105"/>
      <c r="U279" s="101"/>
      <c r="V279" s="107"/>
      <c r="W279" s="169"/>
      <c r="X279" s="170"/>
      <c r="Y279" s="68"/>
      <c r="Z279" s="190">
        <f t="shared" si="140"/>
        <v>1.0165720071704217E-3</v>
      </c>
      <c r="AA279" s="208" t="b">
        <f t="shared" si="141"/>
        <v>0</v>
      </c>
      <c r="AB279" s="20">
        <f t="shared" si="172"/>
        <v>0</v>
      </c>
      <c r="AC279" s="67" t="b">
        <f t="shared" si="173"/>
        <v>1</v>
      </c>
      <c r="AD279" s="200">
        <f t="shared" si="174"/>
        <v>1</v>
      </c>
      <c r="AE279" s="180">
        <f t="shared" si="142"/>
        <v>1</v>
      </c>
      <c r="AF279" s="180">
        <f t="shared" si="143"/>
        <v>0</v>
      </c>
      <c r="AG279" s="180">
        <f t="shared" si="144"/>
        <v>0</v>
      </c>
      <c r="AH279" s="180">
        <f t="shared" si="145"/>
        <v>0</v>
      </c>
      <c r="AI279" s="214" t="str">
        <f t="shared" si="146"/>
        <v/>
      </c>
      <c r="AK279" s="36">
        <f t="shared" si="147"/>
        <v>0</v>
      </c>
      <c r="AL279" s="21">
        <f t="shared" si="148"/>
        <v>0</v>
      </c>
      <c r="AM279" s="21">
        <f t="shared" si="149"/>
        <v>0</v>
      </c>
      <c r="AN279" s="21">
        <f t="shared" si="150"/>
        <v>0</v>
      </c>
      <c r="AO279" s="21">
        <f t="shared" si="151"/>
        <v>0</v>
      </c>
      <c r="AP279" s="21">
        <f t="shared" si="152"/>
        <v>0</v>
      </c>
      <c r="AQ279" s="21">
        <f t="shared" si="153"/>
        <v>0</v>
      </c>
      <c r="AR279" s="21">
        <f t="shared" si="154"/>
        <v>0</v>
      </c>
      <c r="AS279" s="21">
        <f t="shared" si="155"/>
        <v>0</v>
      </c>
      <c r="AT279" s="21">
        <f t="shared" si="156"/>
        <v>0</v>
      </c>
      <c r="AU279" s="21">
        <f t="shared" si="157"/>
        <v>0</v>
      </c>
      <c r="AV279" s="21">
        <f t="shared" si="158"/>
        <v>0</v>
      </c>
      <c r="AW279" s="21">
        <f t="shared" si="159"/>
        <v>0</v>
      </c>
      <c r="AX279" s="21">
        <f t="shared" si="160"/>
        <v>0</v>
      </c>
      <c r="AY279" s="21">
        <f t="shared" si="161"/>
        <v>0</v>
      </c>
      <c r="AZ279" s="21">
        <f t="shared" si="162"/>
        <v>0</v>
      </c>
      <c r="BA279" s="21">
        <f t="shared" si="163"/>
        <v>0</v>
      </c>
      <c r="BB279" s="21">
        <f t="shared" si="164"/>
        <v>0</v>
      </c>
      <c r="BC279" s="21">
        <f t="shared" si="165"/>
        <v>0</v>
      </c>
      <c r="BD279" s="21">
        <f t="shared" si="166"/>
        <v>0</v>
      </c>
      <c r="BE279" s="21">
        <f t="shared" si="167"/>
        <v>0</v>
      </c>
      <c r="BF279" s="21">
        <f t="shared" si="168"/>
        <v>0</v>
      </c>
      <c r="BG279" s="21">
        <f t="shared" si="169"/>
        <v>0</v>
      </c>
      <c r="BH279" s="21">
        <f t="shared" si="170"/>
        <v>0</v>
      </c>
    </row>
    <row r="280" spans="1:60" ht="63.95" customHeight="1">
      <c r="A280" s="245"/>
      <c r="B280" s="97"/>
      <c r="C280" s="98"/>
      <c r="D280" s="99"/>
      <c r="E280" s="100"/>
      <c r="F280" s="100"/>
      <c r="G280" s="100"/>
      <c r="H280" s="101"/>
      <c r="I280" s="102"/>
      <c r="J280" s="103"/>
      <c r="K280" s="103"/>
      <c r="L280" s="103"/>
      <c r="M280" s="103"/>
      <c r="N280" s="99"/>
      <c r="O280" s="99"/>
      <c r="P280" s="100"/>
      <c r="Q280" s="100"/>
      <c r="R280" s="104"/>
      <c r="S280" s="31" t="str">
        <f t="shared" si="171"/>
        <v/>
      </c>
      <c r="T280" s="105"/>
      <c r="U280" s="101"/>
      <c r="V280" s="107"/>
      <c r="W280" s="169"/>
      <c r="X280" s="170"/>
      <c r="Y280" s="68"/>
      <c r="Z280" s="190">
        <f t="shared" si="140"/>
        <v>1.0165720071704217E-3</v>
      </c>
      <c r="AA280" s="208" t="b">
        <f t="shared" si="141"/>
        <v>0</v>
      </c>
      <c r="AB280" s="20">
        <f t="shared" si="172"/>
        <v>0</v>
      </c>
      <c r="AC280" s="67" t="b">
        <f t="shared" si="173"/>
        <v>1</v>
      </c>
      <c r="AD280" s="200">
        <f t="shared" si="174"/>
        <v>1</v>
      </c>
      <c r="AE280" s="180">
        <f t="shared" si="142"/>
        <v>1</v>
      </c>
      <c r="AF280" s="180">
        <f t="shared" si="143"/>
        <v>0</v>
      </c>
      <c r="AG280" s="180">
        <f t="shared" si="144"/>
        <v>0</v>
      </c>
      <c r="AH280" s="180">
        <f t="shared" si="145"/>
        <v>0</v>
      </c>
      <c r="AI280" s="214" t="str">
        <f t="shared" si="146"/>
        <v/>
      </c>
      <c r="AK280" s="36">
        <f t="shared" si="147"/>
        <v>0</v>
      </c>
      <c r="AL280" s="21">
        <f t="shared" si="148"/>
        <v>0</v>
      </c>
      <c r="AM280" s="21">
        <f t="shared" si="149"/>
        <v>0</v>
      </c>
      <c r="AN280" s="21">
        <f t="shared" si="150"/>
        <v>0</v>
      </c>
      <c r="AO280" s="21">
        <f t="shared" si="151"/>
        <v>0</v>
      </c>
      <c r="AP280" s="21">
        <f t="shared" si="152"/>
        <v>0</v>
      </c>
      <c r="AQ280" s="21">
        <f t="shared" si="153"/>
        <v>0</v>
      </c>
      <c r="AR280" s="21">
        <f t="shared" si="154"/>
        <v>0</v>
      </c>
      <c r="AS280" s="21">
        <f t="shared" si="155"/>
        <v>0</v>
      </c>
      <c r="AT280" s="21">
        <f t="shared" si="156"/>
        <v>0</v>
      </c>
      <c r="AU280" s="21">
        <f t="shared" si="157"/>
        <v>0</v>
      </c>
      <c r="AV280" s="21">
        <f t="shared" si="158"/>
        <v>0</v>
      </c>
      <c r="AW280" s="21">
        <f t="shared" si="159"/>
        <v>0</v>
      </c>
      <c r="AX280" s="21">
        <f t="shared" si="160"/>
        <v>0</v>
      </c>
      <c r="AY280" s="21">
        <f t="shared" si="161"/>
        <v>0</v>
      </c>
      <c r="AZ280" s="21">
        <f t="shared" si="162"/>
        <v>0</v>
      </c>
      <c r="BA280" s="21">
        <f t="shared" si="163"/>
        <v>0</v>
      </c>
      <c r="BB280" s="21">
        <f t="shared" si="164"/>
        <v>0</v>
      </c>
      <c r="BC280" s="21">
        <f t="shared" si="165"/>
        <v>0</v>
      </c>
      <c r="BD280" s="21">
        <f t="shared" si="166"/>
        <v>0</v>
      </c>
      <c r="BE280" s="21">
        <f t="shared" si="167"/>
        <v>0</v>
      </c>
      <c r="BF280" s="21">
        <f t="shared" si="168"/>
        <v>0</v>
      </c>
      <c r="BG280" s="21">
        <f t="shared" si="169"/>
        <v>0</v>
      </c>
      <c r="BH280" s="21">
        <f t="shared" si="170"/>
        <v>0</v>
      </c>
    </row>
    <row r="281" spans="1:60" ht="63.95" customHeight="1">
      <c r="A281" s="245"/>
      <c r="B281" s="97"/>
      <c r="C281" s="98"/>
      <c r="D281" s="99"/>
      <c r="E281" s="100"/>
      <c r="F281" s="100"/>
      <c r="G281" s="100"/>
      <c r="H281" s="101"/>
      <c r="I281" s="102"/>
      <c r="J281" s="103"/>
      <c r="K281" s="103"/>
      <c r="L281" s="103"/>
      <c r="M281" s="103"/>
      <c r="N281" s="99"/>
      <c r="O281" s="99"/>
      <c r="P281" s="100"/>
      <c r="Q281" s="100"/>
      <c r="R281" s="104"/>
      <c r="S281" s="31" t="str">
        <f t="shared" si="171"/>
        <v/>
      </c>
      <c r="T281" s="105"/>
      <c r="U281" s="101"/>
      <c r="V281" s="107"/>
      <c r="W281" s="169"/>
      <c r="X281" s="170"/>
      <c r="Y281" s="68"/>
      <c r="Z281" s="190">
        <f t="shared" si="140"/>
        <v>1.0165720071704217E-3</v>
      </c>
      <c r="AA281" s="208" t="b">
        <f t="shared" si="141"/>
        <v>0</v>
      </c>
      <c r="AB281" s="20">
        <f t="shared" si="172"/>
        <v>0</v>
      </c>
      <c r="AC281" s="67" t="b">
        <f t="shared" si="173"/>
        <v>1</v>
      </c>
      <c r="AD281" s="200">
        <f t="shared" si="174"/>
        <v>1</v>
      </c>
      <c r="AE281" s="180">
        <f t="shared" si="142"/>
        <v>1</v>
      </c>
      <c r="AF281" s="180">
        <f t="shared" si="143"/>
        <v>0</v>
      </c>
      <c r="AG281" s="180">
        <f t="shared" si="144"/>
        <v>0</v>
      </c>
      <c r="AH281" s="180">
        <f t="shared" si="145"/>
        <v>0</v>
      </c>
      <c r="AI281" s="214" t="str">
        <f t="shared" si="146"/>
        <v/>
      </c>
      <c r="AK281" s="36">
        <f t="shared" si="147"/>
        <v>0</v>
      </c>
      <c r="AL281" s="21">
        <f t="shared" si="148"/>
        <v>0</v>
      </c>
      <c r="AM281" s="21">
        <f t="shared" si="149"/>
        <v>0</v>
      </c>
      <c r="AN281" s="21">
        <f t="shared" si="150"/>
        <v>0</v>
      </c>
      <c r="AO281" s="21">
        <f t="shared" si="151"/>
        <v>0</v>
      </c>
      <c r="AP281" s="21">
        <f t="shared" si="152"/>
        <v>0</v>
      </c>
      <c r="AQ281" s="21">
        <f t="shared" si="153"/>
        <v>0</v>
      </c>
      <c r="AR281" s="21">
        <f t="shared" si="154"/>
        <v>0</v>
      </c>
      <c r="AS281" s="21">
        <f t="shared" si="155"/>
        <v>0</v>
      </c>
      <c r="AT281" s="21">
        <f t="shared" si="156"/>
        <v>0</v>
      </c>
      <c r="AU281" s="21">
        <f t="shared" si="157"/>
        <v>0</v>
      </c>
      <c r="AV281" s="21">
        <f t="shared" si="158"/>
        <v>0</v>
      </c>
      <c r="AW281" s="21">
        <f t="shared" si="159"/>
        <v>0</v>
      </c>
      <c r="AX281" s="21">
        <f t="shared" si="160"/>
        <v>0</v>
      </c>
      <c r="AY281" s="21">
        <f t="shared" si="161"/>
        <v>0</v>
      </c>
      <c r="AZ281" s="21">
        <f t="shared" si="162"/>
        <v>0</v>
      </c>
      <c r="BA281" s="21">
        <f t="shared" si="163"/>
        <v>0</v>
      </c>
      <c r="BB281" s="21">
        <f t="shared" si="164"/>
        <v>0</v>
      </c>
      <c r="BC281" s="21">
        <f t="shared" si="165"/>
        <v>0</v>
      </c>
      <c r="BD281" s="21">
        <f t="shared" si="166"/>
        <v>0</v>
      </c>
      <c r="BE281" s="21">
        <f t="shared" si="167"/>
        <v>0</v>
      </c>
      <c r="BF281" s="21">
        <f t="shared" si="168"/>
        <v>0</v>
      </c>
      <c r="BG281" s="21">
        <f t="shared" si="169"/>
        <v>0</v>
      </c>
      <c r="BH281" s="21">
        <f t="shared" si="170"/>
        <v>0</v>
      </c>
    </row>
    <row r="282" spans="1:60" ht="63.95" customHeight="1">
      <c r="A282" s="245"/>
      <c r="B282" s="97"/>
      <c r="C282" s="98"/>
      <c r="D282" s="99"/>
      <c r="E282" s="100"/>
      <c r="F282" s="100"/>
      <c r="G282" s="100"/>
      <c r="H282" s="101"/>
      <c r="I282" s="102"/>
      <c r="J282" s="103"/>
      <c r="K282" s="103"/>
      <c r="L282" s="103"/>
      <c r="M282" s="103"/>
      <c r="N282" s="99"/>
      <c r="O282" s="99"/>
      <c r="P282" s="100"/>
      <c r="Q282" s="100"/>
      <c r="R282" s="104"/>
      <c r="S282" s="31" t="str">
        <f t="shared" si="171"/>
        <v/>
      </c>
      <c r="T282" s="105"/>
      <c r="U282" s="101"/>
      <c r="V282" s="107"/>
      <c r="W282" s="169"/>
      <c r="X282" s="170"/>
      <c r="Y282" s="68"/>
      <c r="Z282" s="190">
        <f t="shared" si="140"/>
        <v>1.0165720071704217E-3</v>
      </c>
      <c r="AA282" s="208" t="b">
        <f t="shared" si="141"/>
        <v>0</v>
      </c>
      <c r="AB282" s="20">
        <f t="shared" si="172"/>
        <v>0</v>
      </c>
      <c r="AC282" s="67" t="b">
        <f t="shared" si="173"/>
        <v>1</v>
      </c>
      <c r="AD282" s="200">
        <f t="shared" si="174"/>
        <v>1</v>
      </c>
      <c r="AE282" s="180">
        <f t="shared" si="142"/>
        <v>1</v>
      </c>
      <c r="AF282" s="180">
        <f t="shared" si="143"/>
        <v>0</v>
      </c>
      <c r="AG282" s="180">
        <f t="shared" si="144"/>
        <v>0</v>
      </c>
      <c r="AH282" s="180">
        <f t="shared" si="145"/>
        <v>0</v>
      </c>
      <c r="AI282" s="214" t="str">
        <f t="shared" si="146"/>
        <v/>
      </c>
      <c r="AK282" s="36">
        <f t="shared" si="147"/>
        <v>0</v>
      </c>
      <c r="AL282" s="21">
        <f t="shared" si="148"/>
        <v>0</v>
      </c>
      <c r="AM282" s="21">
        <f t="shared" si="149"/>
        <v>0</v>
      </c>
      <c r="AN282" s="21">
        <f t="shared" si="150"/>
        <v>0</v>
      </c>
      <c r="AO282" s="21">
        <f t="shared" si="151"/>
        <v>0</v>
      </c>
      <c r="AP282" s="21">
        <f t="shared" si="152"/>
        <v>0</v>
      </c>
      <c r="AQ282" s="21">
        <f t="shared" si="153"/>
        <v>0</v>
      </c>
      <c r="AR282" s="21">
        <f t="shared" si="154"/>
        <v>0</v>
      </c>
      <c r="AS282" s="21">
        <f t="shared" si="155"/>
        <v>0</v>
      </c>
      <c r="AT282" s="21">
        <f t="shared" si="156"/>
        <v>0</v>
      </c>
      <c r="AU282" s="21">
        <f t="shared" si="157"/>
        <v>0</v>
      </c>
      <c r="AV282" s="21">
        <f t="shared" si="158"/>
        <v>0</v>
      </c>
      <c r="AW282" s="21">
        <f t="shared" si="159"/>
        <v>0</v>
      </c>
      <c r="AX282" s="21">
        <f t="shared" si="160"/>
        <v>0</v>
      </c>
      <c r="AY282" s="21">
        <f t="shared" si="161"/>
        <v>0</v>
      </c>
      <c r="AZ282" s="21">
        <f t="shared" si="162"/>
        <v>0</v>
      </c>
      <c r="BA282" s="21">
        <f t="shared" si="163"/>
        <v>0</v>
      </c>
      <c r="BB282" s="21">
        <f t="shared" si="164"/>
        <v>0</v>
      </c>
      <c r="BC282" s="21">
        <f t="shared" si="165"/>
        <v>0</v>
      </c>
      <c r="BD282" s="21">
        <f t="shared" si="166"/>
        <v>0</v>
      </c>
      <c r="BE282" s="21">
        <f t="shared" si="167"/>
        <v>0</v>
      </c>
      <c r="BF282" s="21">
        <f t="shared" si="168"/>
        <v>0</v>
      </c>
      <c r="BG282" s="21">
        <f t="shared" si="169"/>
        <v>0</v>
      </c>
      <c r="BH282" s="21">
        <f t="shared" si="170"/>
        <v>0</v>
      </c>
    </row>
    <row r="283" spans="1:60" ht="63.95" customHeight="1">
      <c r="A283" s="245"/>
      <c r="B283" s="97"/>
      <c r="C283" s="98"/>
      <c r="D283" s="99"/>
      <c r="E283" s="100"/>
      <c r="F283" s="100"/>
      <c r="G283" s="100"/>
      <c r="H283" s="101"/>
      <c r="I283" s="102"/>
      <c r="J283" s="103"/>
      <c r="K283" s="103"/>
      <c r="L283" s="103"/>
      <c r="M283" s="103"/>
      <c r="N283" s="99"/>
      <c r="O283" s="99"/>
      <c r="P283" s="100"/>
      <c r="Q283" s="100"/>
      <c r="R283" s="104"/>
      <c r="S283" s="31" t="str">
        <f t="shared" si="171"/>
        <v/>
      </c>
      <c r="T283" s="105"/>
      <c r="U283" s="101"/>
      <c r="V283" s="107"/>
      <c r="W283" s="169"/>
      <c r="X283" s="170"/>
      <c r="Y283" s="68"/>
      <c r="Z283" s="190">
        <f t="shared" si="140"/>
        <v>1.0165720071704217E-3</v>
      </c>
      <c r="AA283" s="208" t="b">
        <f t="shared" si="141"/>
        <v>0</v>
      </c>
      <c r="AB283" s="20">
        <f t="shared" si="172"/>
        <v>0</v>
      </c>
      <c r="AC283" s="67" t="b">
        <f t="shared" si="173"/>
        <v>1</v>
      </c>
      <c r="AD283" s="200">
        <f t="shared" si="174"/>
        <v>1</v>
      </c>
      <c r="AE283" s="180">
        <f t="shared" si="142"/>
        <v>1</v>
      </c>
      <c r="AF283" s="180">
        <f t="shared" si="143"/>
        <v>0</v>
      </c>
      <c r="AG283" s="180">
        <f t="shared" si="144"/>
        <v>0</v>
      </c>
      <c r="AH283" s="180">
        <f t="shared" si="145"/>
        <v>0</v>
      </c>
      <c r="AI283" s="214" t="str">
        <f t="shared" si="146"/>
        <v/>
      </c>
      <c r="AK283" s="36">
        <f t="shared" si="147"/>
        <v>0</v>
      </c>
      <c r="AL283" s="21">
        <f t="shared" si="148"/>
        <v>0</v>
      </c>
      <c r="AM283" s="21">
        <f t="shared" si="149"/>
        <v>0</v>
      </c>
      <c r="AN283" s="21">
        <f t="shared" si="150"/>
        <v>0</v>
      </c>
      <c r="AO283" s="21">
        <f t="shared" si="151"/>
        <v>0</v>
      </c>
      <c r="AP283" s="21">
        <f t="shared" si="152"/>
        <v>0</v>
      </c>
      <c r="AQ283" s="21">
        <f t="shared" si="153"/>
        <v>0</v>
      </c>
      <c r="AR283" s="21">
        <f t="shared" si="154"/>
        <v>0</v>
      </c>
      <c r="AS283" s="21">
        <f t="shared" si="155"/>
        <v>0</v>
      </c>
      <c r="AT283" s="21">
        <f t="shared" si="156"/>
        <v>0</v>
      </c>
      <c r="AU283" s="21">
        <f t="shared" si="157"/>
        <v>0</v>
      </c>
      <c r="AV283" s="21">
        <f t="shared" si="158"/>
        <v>0</v>
      </c>
      <c r="AW283" s="21">
        <f t="shared" si="159"/>
        <v>0</v>
      </c>
      <c r="AX283" s="21">
        <f t="shared" si="160"/>
        <v>0</v>
      </c>
      <c r="AY283" s="21">
        <f t="shared" si="161"/>
        <v>0</v>
      </c>
      <c r="AZ283" s="21">
        <f t="shared" si="162"/>
        <v>0</v>
      </c>
      <c r="BA283" s="21">
        <f t="shared" si="163"/>
        <v>0</v>
      </c>
      <c r="BB283" s="21">
        <f t="shared" si="164"/>
        <v>0</v>
      </c>
      <c r="BC283" s="21">
        <f t="shared" si="165"/>
        <v>0</v>
      </c>
      <c r="BD283" s="21">
        <f t="shared" si="166"/>
        <v>0</v>
      </c>
      <c r="BE283" s="21">
        <f t="shared" si="167"/>
        <v>0</v>
      </c>
      <c r="BF283" s="21">
        <f t="shared" si="168"/>
        <v>0</v>
      </c>
      <c r="BG283" s="21">
        <f t="shared" si="169"/>
        <v>0</v>
      </c>
      <c r="BH283" s="21">
        <f t="shared" si="170"/>
        <v>0</v>
      </c>
    </row>
    <row r="284" spans="1:60" ht="63.95" customHeight="1">
      <c r="A284" s="245"/>
      <c r="B284" s="97"/>
      <c r="C284" s="98"/>
      <c r="D284" s="99"/>
      <c r="E284" s="100"/>
      <c r="F284" s="100"/>
      <c r="G284" s="100"/>
      <c r="H284" s="101"/>
      <c r="I284" s="102"/>
      <c r="J284" s="103"/>
      <c r="K284" s="103"/>
      <c r="L284" s="103"/>
      <c r="M284" s="103"/>
      <c r="N284" s="99"/>
      <c r="O284" s="99"/>
      <c r="P284" s="100"/>
      <c r="Q284" s="100"/>
      <c r="R284" s="104"/>
      <c r="S284" s="31" t="str">
        <f t="shared" si="171"/>
        <v/>
      </c>
      <c r="T284" s="105"/>
      <c r="U284" s="101"/>
      <c r="V284" s="107"/>
      <c r="W284" s="169"/>
      <c r="X284" s="170"/>
      <c r="Y284" s="68"/>
      <c r="Z284" s="190">
        <f t="shared" si="140"/>
        <v>1.0165720071704217E-3</v>
      </c>
      <c r="AA284" s="208" t="b">
        <f t="shared" si="141"/>
        <v>0</v>
      </c>
      <c r="AB284" s="20">
        <f t="shared" si="172"/>
        <v>0</v>
      </c>
      <c r="AC284" s="67" t="b">
        <f t="shared" si="173"/>
        <v>1</v>
      </c>
      <c r="AD284" s="200">
        <f t="shared" si="174"/>
        <v>1</v>
      </c>
      <c r="AE284" s="180">
        <f t="shared" si="142"/>
        <v>1</v>
      </c>
      <c r="AF284" s="180">
        <f t="shared" si="143"/>
        <v>0</v>
      </c>
      <c r="AG284" s="180">
        <f t="shared" si="144"/>
        <v>0</v>
      </c>
      <c r="AH284" s="180">
        <f t="shared" si="145"/>
        <v>0</v>
      </c>
      <c r="AI284" s="214" t="str">
        <f t="shared" si="146"/>
        <v/>
      </c>
      <c r="AK284" s="36">
        <f t="shared" si="147"/>
        <v>0</v>
      </c>
      <c r="AL284" s="21">
        <f t="shared" si="148"/>
        <v>0</v>
      </c>
      <c r="AM284" s="21">
        <f t="shared" si="149"/>
        <v>0</v>
      </c>
      <c r="AN284" s="21">
        <f t="shared" si="150"/>
        <v>0</v>
      </c>
      <c r="AO284" s="21">
        <f t="shared" si="151"/>
        <v>0</v>
      </c>
      <c r="AP284" s="21">
        <f t="shared" si="152"/>
        <v>0</v>
      </c>
      <c r="AQ284" s="21">
        <f t="shared" si="153"/>
        <v>0</v>
      </c>
      <c r="AR284" s="21">
        <f t="shared" si="154"/>
        <v>0</v>
      </c>
      <c r="AS284" s="21">
        <f t="shared" si="155"/>
        <v>0</v>
      </c>
      <c r="AT284" s="21">
        <f t="shared" si="156"/>
        <v>0</v>
      </c>
      <c r="AU284" s="21">
        <f t="shared" si="157"/>
        <v>0</v>
      </c>
      <c r="AV284" s="21">
        <f t="shared" si="158"/>
        <v>0</v>
      </c>
      <c r="AW284" s="21">
        <f t="shared" si="159"/>
        <v>0</v>
      </c>
      <c r="AX284" s="21">
        <f t="shared" si="160"/>
        <v>0</v>
      </c>
      <c r="AY284" s="21">
        <f t="shared" si="161"/>
        <v>0</v>
      </c>
      <c r="AZ284" s="21">
        <f t="shared" si="162"/>
        <v>0</v>
      </c>
      <c r="BA284" s="21">
        <f t="shared" si="163"/>
        <v>0</v>
      </c>
      <c r="BB284" s="21">
        <f t="shared" si="164"/>
        <v>0</v>
      </c>
      <c r="BC284" s="21">
        <f t="shared" si="165"/>
        <v>0</v>
      </c>
      <c r="BD284" s="21">
        <f t="shared" si="166"/>
        <v>0</v>
      </c>
      <c r="BE284" s="21">
        <f t="shared" si="167"/>
        <v>0</v>
      </c>
      <c r="BF284" s="21">
        <f t="shared" si="168"/>
        <v>0</v>
      </c>
      <c r="BG284" s="21">
        <f t="shared" si="169"/>
        <v>0</v>
      </c>
      <c r="BH284" s="21">
        <f t="shared" si="170"/>
        <v>0</v>
      </c>
    </row>
    <row r="285" spans="1:60" ht="63.95" customHeight="1">
      <c r="A285" s="245"/>
      <c r="B285" s="97"/>
      <c r="C285" s="98"/>
      <c r="D285" s="99"/>
      <c r="E285" s="100"/>
      <c r="F285" s="100"/>
      <c r="G285" s="100"/>
      <c r="H285" s="101"/>
      <c r="I285" s="102"/>
      <c r="J285" s="103"/>
      <c r="K285" s="103"/>
      <c r="L285" s="103"/>
      <c r="M285" s="103"/>
      <c r="N285" s="99"/>
      <c r="O285" s="99"/>
      <c r="P285" s="100"/>
      <c r="Q285" s="100"/>
      <c r="R285" s="104"/>
      <c r="S285" s="31" t="str">
        <f t="shared" si="171"/>
        <v/>
      </c>
      <c r="T285" s="105"/>
      <c r="U285" s="101"/>
      <c r="V285" s="107"/>
      <c r="W285" s="169"/>
      <c r="X285" s="170"/>
      <c r="Y285" s="68"/>
      <c r="Z285" s="190">
        <f t="shared" si="140"/>
        <v>1.0165720071704217E-3</v>
      </c>
      <c r="AA285" s="208" t="b">
        <f t="shared" si="141"/>
        <v>0</v>
      </c>
      <c r="AB285" s="20">
        <f t="shared" si="172"/>
        <v>0</v>
      </c>
      <c r="AC285" s="67" t="b">
        <f t="shared" si="173"/>
        <v>1</v>
      </c>
      <c r="AD285" s="200">
        <f t="shared" si="174"/>
        <v>1</v>
      </c>
      <c r="AE285" s="180">
        <f t="shared" si="142"/>
        <v>1</v>
      </c>
      <c r="AF285" s="180">
        <f t="shared" si="143"/>
        <v>0</v>
      </c>
      <c r="AG285" s="180">
        <f t="shared" si="144"/>
        <v>0</v>
      </c>
      <c r="AH285" s="180">
        <f t="shared" si="145"/>
        <v>0</v>
      </c>
      <c r="AI285" s="214" t="str">
        <f t="shared" si="146"/>
        <v/>
      </c>
      <c r="AK285" s="36">
        <f t="shared" si="147"/>
        <v>0</v>
      </c>
      <c r="AL285" s="21">
        <f t="shared" si="148"/>
        <v>0</v>
      </c>
      <c r="AM285" s="21">
        <f t="shared" si="149"/>
        <v>0</v>
      </c>
      <c r="AN285" s="21">
        <f t="shared" si="150"/>
        <v>0</v>
      </c>
      <c r="AO285" s="21">
        <f t="shared" si="151"/>
        <v>0</v>
      </c>
      <c r="AP285" s="21">
        <f t="shared" si="152"/>
        <v>0</v>
      </c>
      <c r="AQ285" s="21">
        <f t="shared" si="153"/>
        <v>0</v>
      </c>
      <c r="AR285" s="21">
        <f t="shared" si="154"/>
        <v>0</v>
      </c>
      <c r="AS285" s="21">
        <f t="shared" si="155"/>
        <v>0</v>
      </c>
      <c r="AT285" s="21">
        <f t="shared" si="156"/>
        <v>0</v>
      </c>
      <c r="AU285" s="21">
        <f t="shared" si="157"/>
        <v>0</v>
      </c>
      <c r="AV285" s="21">
        <f t="shared" si="158"/>
        <v>0</v>
      </c>
      <c r="AW285" s="21">
        <f t="shared" si="159"/>
        <v>0</v>
      </c>
      <c r="AX285" s="21">
        <f t="shared" si="160"/>
        <v>0</v>
      </c>
      <c r="AY285" s="21">
        <f t="shared" si="161"/>
        <v>0</v>
      </c>
      <c r="AZ285" s="21">
        <f t="shared" si="162"/>
        <v>0</v>
      </c>
      <c r="BA285" s="21">
        <f t="shared" si="163"/>
        <v>0</v>
      </c>
      <c r="BB285" s="21">
        <f t="shared" si="164"/>
        <v>0</v>
      </c>
      <c r="BC285" s="21">
        <f t="shared" si="165"/>
        <v>0</v>
      </c>
      <c r="BD285" s="21">
        <f t="shared" si="166"/>
        <v>0</v>
      </c>
      <c r="BE285" s="21">
        <f t="shared" si="167"/>
        <v>0</v>
      </c>
      <c r="BF285" s="21">
        <f t="shared" si="168"/>
        <v>0</v>
      </c>
      <c r="BG285" s="21">
        <f t="shared" si="169"/>
        <v>0</v>
      </c>
      <c r="BH285" s="21">
        <f t="shared" si="170"/>
        <v>0</v>
      </c>
    </row>
    <row r="286" spans="1:60" ht="63.95" customHeight="1">
      <c r="A286" s="245"/>
      <c r="B286" s="97"/>
      <c r="C286" s="98"/>
      <c r="D286" s="99"/>
      <c r="E286" s="100"/>
      <c r="F286" s="100"/>
      <c r="G286" s="100"/>
      <c r="H286" s="101"/>
      <c r="I286" s="102"/>
      <c r="J286" s="103"/>
      <c r="K286" s="103"/>
      <c r="L286" s="103"/>
      <c r="M286" s="103"/>
      <c r="N286" s="99"/>
      <c r="O286" s="99"/>
      <c r="P286" s="100"/>
      <c r="Q286" s="100"/>
      <c r="R286" s="104"/>
      <c r="S286" s="31" t="str">
        <f t="shared" si="171"/>
        <v/>
      </c>
      <c r="T286" s="105"/>
      <c r="U286" s="101"/>
      <c r="V286" s="107"/>
      <c r="W286" s="169"/>
      <c r="X286" s="170"/>
      <c r="Y286" s="68"/>
      <c r="Z286" s="190">
        <f t="shared" si="140"/>
        <v>1.0165720071704217E-3</v>
      </c>
      <c r="AA286" s="208" t="b">
        <f t="shared" si="141"/>
        <v>0</v>
      </c>
      <c r="AB286" s="20">
        <f t="shared" si="172"/>
        <v>0</v>
      </c>
      <c r="AC286" s="67" t="b">
        <f t="shared" si="173"/>
        <v>1</v>
      </c>
      <c r="AD286" s="200">
        <f t="shared" si="174"/>
        <v>1</v>
      </c>
      <c r="AE286" s="180">
        <f t="shared" si="142"/>
        <v>1</v>
      </c>
      <c r="AF286" s="180">
        <f t="shared" si="143"/>
        <v>0</v>
      </c>
      <c r="AG286" s="180">
        <f t="shared" si="144"/>
        <v>0</v>
      </c>
      <c r="AH286" s="180">
        <f t="shared" si="145"/>
        <v>0</v>
      </c>
      <c r="AI286" s="214" t="str">
        <f t="shared" si="146"/>
        <v/>
      </c>
      <c r="AK286" s="36">
        <f t="shared" si="147"/>
        <v>0</v>
      </c>
      <c r="AL286" s="21">
        <f t="shared" si="148"/>
        <v>0</v>
      </c>
      <c r="AM286" s="21">
        <f t="shared" si="149"/>
        <v>0</v>
      </c>
      <c r="AN286" s="21">
        <f t="shared" si="150"/>
        <v>0</v>
      </c>
      <c r="AO286" s="21">
        <f t="shared" si="151"/>
        <v>0</v>
      </c>
      <c r="AP286" s="21">
        <f t="shared" si="152"/>
        <v>0</v>
      </c>
      <c r="AQ286" s="21">
        <f t="shared" si="153"/>
        <v>0</v>
      </c>
      <c r="AR286" s="21">
        <f t="shared" si="154"/>
        <v>0</v>
      </c>
      <c r="AS286" s="21">
        <f t="shared" si="155"/>
        <v>0</v>
      </c>
      <c r="AT286" s="21">
        <f t="shared" si="156"/>
        <v>0</v>
      </c>
      <c r="AU286" s="21">
        <f t="shared" si="157"/>
        <v>0</v>
      </c>
      <c r="AV286" s="21">
        <f t="shared" si="158"/>
        <v>0</v>
      </c>
      <c r="AW286" s="21">
        <f t="shared" si="159"/>
        <v>0</v>
      </c>
      <c r="AX286" s="21">
        <f t="shared" si="160"/>
        <v>0</v>
      </c>
      <c r="AY286" s="21">
        <f t="shared" si="161"/>
        <v>0</v>
      </c>
      <c r="AZ286" s="21">
        <f t="shared" si="162"/>
        <v>0</v>
      </c>
      <c r="BA286" s="21">
        <f t="shared" si="163"/>
        <v>0</v>
      </c>
      <c r="BB286" s="21">
        <f t="shared" si="164"/>
        <v>0</v>
      </c>
      <c r="BC286" s="21">
        <f t="shared" si="165"/>
        <v>0</v>
      </c>
      <c r="BD286" s="21">
        <f t="shared" si="166"/>
        <v>0</v>
      </c>
      <c r="BE286" s="21">
        <f t="shared" si="167"/>
        <v>0</v>
      </c>
      <c r="BF286" s="21">
        <f t="shared" si="168"/>
        <v>0</v>
      </c>
      <c r="BG286" s="21">
        <f t="shared" si="169"/>
        <v>0</v>
      </c>
      <c r="BH286" s="21">
        <f t="shared" si="170"/>
        <v>0</v>
      </c>
    </row>
    <row r="287" spans="1:60" ht="63.95" customHeight="1">
      <c r="A287" s="245"/>
      <c r="B287" s="97"/>
      <c r="C287" s="98"/>
      <c r="D287" s="99"/>
      <c r="E287" s="100"/>
      <c r="F287" s="100"/>
      <c r="G287" s="100"/>
      <c r="H287" s="101"/>
      <c r="I287" s="102"/>
      <c r="J287" s="103"/>
      <c r="K287" s="103"/>
      <c r="L287" s="103"/>
      <c r="M287" s="103"/>
      <c r="N287" s="99"/>
      <c r="O287" s="99"/>
      <c r="P287" s="100"/>
      <c r="Q287" s="100"/>
      <c r="R287" s="104"/>
      <c r="S287" s="31" t="str">
        <f t="shared" si="171"/>
        <v/>
      </c>
      <c r="T287" s="105"/>
      <c r="U287" s="101"/>
      <c r="V287" s="107"/>
      <c r="W287" s="169"/>
      <c r="X287" s="170"/>
      <c r="Y287" s="68"/>
      <c r="Z287" s="190">
        <f t="shared" si="140"/>
        <v>1.0165720071704217E-3</v>
      </c>
      <c r="AA287" s="208" t="b">
        <f t="shared" si="141"/>
        <v>0</v>
      </c>
      <c r="AB287" s="20">
        <f t="shared" si="172"/>
        <v>0</v>
      </c>
      <c r="AC287" s="67" t="b">
        <f t="shared" si="173"/>
        <v>1</v>
      </c>
      <c r="AD287" s="200">
        <f t="shared" si="174"/>
        <v>1</v>
      </c>
      <c r="AE287" s="180">
        <f t="shared" si="142"/>
        <v>1</v>
      </c>
      <c r="AF287" s="180">
        <f t="shared" si="143"/>
        <v>0</v>
      </c>
      <c r="AG287" s="180">
        <f t="shared" si="144"/>
        <v>0</v>
      </c>
      <c r="AH287" s="180">
        <f t="shared" si="145"/>
        <v>0</v>
      </c>
      <c r="AI287" s="214" t="str">
        <f t="shared" si="146"/>
        <v/>
      </c>
      <c r="AK287" s="36">
        <f t="shared" si="147"/>
        <v>0</v>
      </c>
      <c r="AL287" s="21">
        <f t="shared" si="148"/>
        <v>0</v>
      </c>
      <c r="AM287" s="21">
        <f t="shared" si="149"/>
        <v>0</v>
      </c>
      <c r="AN287" s="21">
        <f t="shared" si="150"/>
        <v>0</v>
      </c>
      <c r="AO287" s="21">
        <f t="shared" si="151"/>
        <v>0</v>
      </c>
      <c r="AP287" s="21">
        <f t="shared" si="152"/>
        <v>0</v>
      </c>
      <c r="AQ287" s="21">
        <f t="shared" si="153"/>
        <v>0</v>
      </c>
      <c r="AR287" s="21">
        <f t="shared" si="154"/>
        <v>0</v>
      </c>
      <c r="AS287" s="21">
        <f t="shared" si="155"/>
        <v>0</v>
      </c>
      <c r="AT287" s="21">
        <f t="shared" si="156"/>
        <v>0</v>
      </c>
      <c r="AU287" s="21">
        <f t="shared" si="157"/>
        <v>0</v>
      </c>
      <c r="AV287" s="21">
        <f t="shared" si="158"/>
        <v>0</v>
      </c>
      <c r="AW287" s="21">
        <f t="shared" si="159"/>
        <v>0</v>
      </c>
      <c r="AX287" s="21">
        <f t="shared" si="160"/>
        <v>0</v>
      </c>
      <c r="AY287" s="21">
        <f t="shared" si="161"/>
        <v>0</v>
      </c>
      <c r="AZ287" s="21">
        <f t="shared" si="162"/>
        <v>0</v>
      </c>
      <c r="BA287" s="21">
        <f t="shared" si="163"/>
        <v>0</v>
      </c>
      <c r="BB287" s="21">
        <f t="shared" si="164"/>
        <v>0</v>
      </c>
      <c r="BC287" s="21">
        <f t="shared" si="165"/>
        <v>0</v>
      </c>
      <c r="BD287" s="21">
        <f t="shared" si="166"/>
        <v>0</v>
      </c>
      <c r="BE287" s="21">
        <f t="shared" si="167"/>
        <v>0</v>
      </c>
      <c r="BF287" s="21">
        <f t="shared" si="168"/>
        <v>0</v>
      </c>
      <c r="BG287" s="21">
        <f t="shared" si="169"/>
        <v>0</v>
      </c>
      <c r="BH287" s="21">
        <f t="shared" si="170"/>
        <v>0</v>
      </c>
    </row>
    <row r="288" spans="1:60" ht="63.95" customHeight="1">
      <c r="A288" s="245"/>
      <c r="B288" s="97"/>
      <c r="C288" s="98"/>
      <c r="D288" s="99"/>
      <c r="E288" s="100"/>
      <c r="F288" s="100"/>
      <c r="G288" s="100"/>
      <c r="H288" s="101"/>
      <c r="I288" s="102"/>
      <c r="J288" s="103"/>
      <c r="K288" s="103"/>
      <c r="L288" s="103"/>
      <c r="M288" s="103"/>
      <c r="N288" s="99"/>
      <c r="O288" s="99"/>
      <c r="P288" s="100"/>
      <c r="Q288" s="100"/>
      <c r="R288" s="104"/>
      <c r="S288" s="31" t="str">
        <f t="shared" si="171"/>
        <v/>
      </c>
      <c r="T288" s="105"/>
      <c r="U288" s="101"/>
      <c r="V288" s="107"/>
      <c r="W288" s="169"/>
      <c r="X288" s="170"/>
      <c r="Y288" s="68"/>
      <c r="Z288" s="190">
        <f t="shared" si="140"/>
        <v>1.0165720071704217E-3</v>
      </c>
      <c r="AA288" s="208" t="b">
        <f t="shared" si="141"/>
        <v>0</v>
      </c>
      <c r="AB288" s="20">
        <f t="shared" si="172"/>
        <v>0</v>
      </c>
      <c r="AC288" s="67" t="b">
        <f t="shared" si="173"/>
        <v>1</v>
      </c>
      <c r="AD288" s="200">
        <f t="shared" si="174"/>
        <v>1</v>
      </c>
      <c r="AE288" s="180">
        <f t="shared" si="142"/>
        <v>1</v>
      </c>
      <c r="AF288" s="180">
        <f t="shared" si="143"/>
        <v>0</v>
      </c>
      <c r="AG288" s="180">
        <f t="shared" si="144"/>
        <v>0</v>
      </c>
      <c r="AH288" s="180">
        <f t="shared" si="145"/>
        <v>0</v>
      </c>
      <c r="AI288" s="214" t="str">
        <f t="shared" si="146"/>
        <v/>
      </c>
      <c r="AK288" s="36">
        <f t="shared" si="147"/>
        <v>0</v>
      </c>
      <c r="AL288" s="21">
        <f t="shared" si="148"/>
        <v>0</v>
      </c>
      <c r="AM288" s="21">
        <f t="shared" si="149"/>
        <v>0</v>
      </c>
      <c r="AN288" s="21">
        <f t="shared" si="150"/>
        <v>0</v>
      </c>
      <c r="AO288" s="21">
        <f t="shared" si="151"/>
        <v>0</v>
      </c>
      <c r="AP288" s="21">
        <f t="shared" si="152"/>
        <v>0</v>
      </c>
      <c r="AQ288" s="21">
        <f t="shared" si="153"/>
        <v>0</v>
      </c>
      <c r="AR288" s="21">
        <f t="shared" si="154"/>
        <v>0</v>
      </c>
      <c r="AS288" s="21">
        <f t="shared" si="155"/>
        <v>0</v>
      </c>
      <c r="AT288" s="21">
        <f t="shared" si="156"/>
        <v>0</v>
      </c>
      <c r="AU288" s="21">
        <f t="shared" si="157"/>
        <v>0</v>
      </c>
      <c r="AV288" s="21">
        <f t="shared" si="158"/>
        <v>0</v>
      </c>
      <c r="AW288" s="21">
        <f t="shared" si="159"/>
        <v>0</v>
      </c>
      <c r="AX288" s="21">
        <f t="shared" si="160"/>
        <v>0</v>
      </c>
      <c r="AY288" s="21">
        <f t="shared" si="161"/>
        <v>0</v>
      </c>
      <c r="AZ288" s="21">
        <f t="shared" si="162"/>
        <v>0</v>
      </c>
      <c r="BA288" s="21">
        <f t="shared" si="163"/>
        <v>0</v>
      </c>
      <c r="BB288" s="21">
        <f t="shared" si="164"/>
        <v>0</v>
      </c>
      <c r="BC288" s="21">
        <f t="shared" si="165"/>
        <v>0</v>
      </c>
      <c r="BD288" s="21">
        <f t="shared" si="166"/>
        <v>0</v>
      </c>
      <c r="BE288" s="21">
        <f t="shared" si="167"/>
        <v>0</v>
      </c>
      <c r="BF288" s="21">
        <f t="shared" si="168"/>
        <v>0</v>
      </c>
      <c r="BG288" s="21">
        <f t="shared" si="169"/>
        <v>0</v>
      </c>
      <c r="BH288" s="21">
        <f t="shared" si="170"/>
        <v>0</v>
      </c>
    </row>
    <row r="289" spans="1:60" ht="63.95" customHeight="1">
      <c r="A289" s="245"/>
      <c r="B289" s="97"/>
      <c r="C289" s="98"/>
      <c r="D289" s="99"/>
      <c r="E289" s="100"/>
      <c r="F289" s="100"/>
      <c r="G289" s="100"/>
      <c r="H289" s="101"/>
      <c r="I289" s="102"/>
      <c r="J289" s="103"/>
      <c r="K289" s="103"/>
      <c r="L289" s="103"/>
      <c r="M289" s="103"/>
      <c r="N289" s="99"/>
      <c r="O289" s="99"/>
      <c r="P289" s="100"/>
      <c r="Q289" s="100"/>
      <c r="R289" s="104"/>
      <c r="S289" s="31" t="str">
        <f t="shared" si="171"/>
        <v/>
      </c>
      <c r="T289" s="105"/>
      <c r="U289" s="101"/>
      <c r="V289" s="107"/>
      <c r="W289" s="169"/>
      <c r="X289" s="170"/>
      <c r="Y289" s="68"/>
      <c r="Z289" s="190">
        <f t="shared" si="140"/>
        <v>1.0165720071704217E-3</v>
      </c>
      <c r="AA289" s="208" t="b">
        <f t="shared" si="141"/>
        <v>0</v>
      </c>
      <c r="AB289" s="20">
        <f t="shared" si="172"/>
        <v>0</v>
      </c>
      <c r="AC289" s="67" t="b">
        <f t="shared" si="173"/>
        <v>1</v>
      </c>
      <c r="AD289" s="200">
        <f t="shared" si="174"/>
        <v>1</v>
      </c>
      <c r="AE289" s="180">
        <f t="shared" si="142"/>
        <v>1</v>
      </c>
      <c r="AF289" s="180">
        <f t="shared" si="143"/>
        <v>0</v>
      </c>
      <c r="AG289" s="180">
        <f t="shared" si="144"/>
        <v>0</v>
      </c>
      <c r="AH289" s="180">
        <f t="shared" si="145"/>
        <v>0</v>
      </c>
      <c r="AI289" s="214" t="str">
        <f t="shared" si="146"/>
        <v/>
      </c>
      <c r="AK289" s="36">
        <f t="shared" si="147"/>
        <v>0</v>
      </c>
      <c r="AL289" s="21">
        <f t="shared" si="148"/>
        <v>0</v>
      </c>
      <c r="AM289" s="21">
        <f t="shared" si="149"/>
        <v>0</v>
      </c>
      <c r="AN289" s="21">
        <f t="shared" si="150"/>
        <v>0</v>
      </c>
      <c r="AO289" s="21">
        <f t="shared" si="151"/>
        <v>0</v>
      </c>
      <c r="AP289" s="21">
        <f t="shared" si="152"/>
        <v>0</v>
      </c>
      <c r="AQ289" s="21">
        <f t="shared" si="153"/>
        <v>0</v>
      </c>
      <c r="AR289" s="21">
        <f t="shared" si="154"/>
        <v>0</v>
      </c>
      <c r="AS289" s="21">
        <f t="shared" si="155"/>
        <v>0</v>
      </c>
      <c r="AT289" s="21">
        <f t="shared" si="156"/>
        <v>0</v>
      </c>
      <c r="AU289" s="21">
        <f t="shared" si="157"/>
        <v>0</v>
      </c>
      <c r="AV289" s="21">
        <f t="shared" si="158"/>
        <v>0</v>
      </c>
      <c r="AW289" s="21">
        <f t="shared" si="159"/>
        <v>0</v>
      </c>
      <c r="AX289" s="21">
        <f t="shared" si="160"/>
        <v>0</v>
      </c>
      <c r="AY289" s="21">
        <f t="shared" si="161"/>
        <v>0</v>
      </c>
      <c r="AZ289" s="21">
        <f t="shared" si="162"/>
        <v>0</v>
      </c>
      <c r="BA289" s="21">
        <f t="shared" si="163"/>
        <v>0</v>
      </c>
      <c r="BB289" s="21">
        <f t="shared" si="164"/>
        <v>0</v>
      </c>
      <c r="BC289" s="21">
        <f t="shared" si="165"/>
        <v>0</v>
      </c>
      <c r="BD289" s="21">
        <f t="shared" si="166"/>
        <v>0</v>
      </c>
      <c r="BE289" s="21">
        <f t="shared" si="167"/>
        <v>0</v>
      </c>
      <c r="BF289" s="21">
        <f t="shared" si="168"/>
        <v>0</v>
      </c>
      <c r="BG289" s="21">
        <f t="shared" si="169"/>
        <v>0</v>
      </c>
      <c r="BH289" s="21">
        <f t="shared" si="170"/>
        <v>0</v>
      </c>
    </row>
    <row r="290" spans="1:60" ht="63.95" customHeight="1">
      <c r="A290" s="245"/>
      <c r="B290" s="97"/>
      <c r="C290" s="98"/>
      <c r="D290" s="99"/>
      <c r="E290" s="100"/>
      <c r="F290" s="100"/>
      <c r="G290" s="100"/>
      <c r="H290" s="101"/>
      <c r="I290" s="102"/>
      <c r="J290" s="103"/>
      <c r="K290" s="103"/>
      <c r="L290" s="103"/>
      <c r="M290" s="103"/>
      <c r="N290" s="99"/>
      <c r="O290" s="99"/>
      <c r="P290" s="100"/>
      <c r="Q290" s="100"/>
      <c r="R290" s="104"/>
      <c r="S290" s="31" t="str">
        <f t="shared" si="171"/>
        <v/>
      </c>
      <c r="T290" s="105"/>
      <c r="U290" s="101"/>
      <c r="V290" s="107"/>
      <c r="W290" s="169"/>
      <c r="X290" s="170"/>
      <c r="Y290" s="68"/>
      <c r="Z290" s="190">
        <f t="shared" si="140"/>
        <v>1.0165720071704217E-3</v>
      </c>
      <c r="AA290" s="208" t="b">
        <f t="shared" si="141"/>
        <v>0</v>
      </c>
      <c r="AB290" s="20">
        <f t="shared" si="172"/>
        <v>0</v>
      </c>
      <c r="AC290" s="67" t="b">
        <f t="shared" si="173"/>
        <v>1</v>
      </c>
      <c r="AD290" s="200">
        <f t="shared" si="174"/>
        <v>1</v>
      </c>
      <c r="AE290" s="180">
        <f t="shared" si="142"/>
        <v>1</v>
      </c>
      <c r="AF290" s="180">
        <f t="shared" si="143"/>
        <v>0</v>
      </c>
      <c r="AG290" s="180">
        <f t="shared" si="144"/>
        <v>0</v>
      </c>
      <c r="AH290" s="180">
        <f t="shared" si="145"/>
        <v>0</v>
      </c>
      <c r="AI290" s="214" t="str">
        <f t="shared" si="146"/>
        <v/>
      </c>
      <c r="AK290" s="36">
        <f t="shared" si="147"/>
        <v>0</v>
      </c>
      <c r="AL290" s="21">
        <f t="shared" si="148"/>
        <v>0</v>
      </c>
      <c r="AM290" s="21">
        <f t="shared" si="149"/>
        <v>0</v>
      </c>
      <c r="AN290" s="21">
        <f t="shared" si="150"/>
        <v>0</v>
      </c>
      <c r="AO290" s="21">
        <f t="shared" si="151"/>
        <v>0</v>
      </c>
      <c r="AP290" s="21">
        <f t="shared" si="152"/>
        <v>0</v>
      </c>
      <c r="AQ290" s="21">
        <f t="shared" si="153"/>
        <v>0</v>
      </c>
      <c r="AR290" s="21">
        <f t="shared" si="154"/>
        <v>0</v>
      </c>
      <c r="AS290" s="21">
        <f t="shared" si="155"/>
        <v>0</v>
      </c>
      <c r="AT290" s="21">
        <f t="shared" si="156"/>
        <v>0</v>
      </c>
      <c r="AU290" s="21">
        <f t="shared" si="157"/>
        <v>0</v>
      </c>
      <c r="AV290" s="21">
        <f t="shared" si="158"/>
        <v>0</v>
      </c>
      <c r="AW290" s="21">
        <f t="shared" si="159"/>
        <v>0</v>
      </c>
      <c r="AX290" s="21">
        <f t="shared" si="160"/>
        <v>0</v>
      </c>
      <c r="AY290" s="21">
        <f t="shared" si="161"/>
        <v>0</v>
      </c>
      <c r="AZ290" s="21">
        <f t="shared" si="162"/>
        <v>0</v>
      </c>
      <c r="BA290" s="21">
        <f t="shared" si="163"/>
        <v>0</v>
      </c>
      <c r="BB290" s="21">
        <f t="shared" si="164"/>
        <v>0</v>
      </c>
      <c r="BC290" s="21">
        <f t="shared" si="165"/>
        <v>0</v>
      </c>
      <c r="BD290" s="21">
        <f t="shared" si="166"/>
        <v>0</v>
      </c>
      <c r="BE290" s="21">
        <f t="shared" si="167"/>
        <v>0</v>
      </c>
      <c r="BF290" s="21">
        <f t="shared" si="168"/>
        <v>0</v>
      </c>
      <c r="BG290" s="21">
        <f t="shared" si="169"/>
        <v>0</v>
      </c>
      <c r="BH290" s="21">
        <f t="shared" si="170"/>
        <v>0</v>
      </c>
    </row>
    <row r="291" spans="1:60" ht="63.95" customHeight="1">
      <c r="A291" s="245"/>
      <c r="B291" s="97"/>
      <c r="C291" s="98"/>
      <c r="D291" s="99"/>
      <c r="E291" s="100"/>
      <c r="F291" s="100"/>
      <c r="G291" s="100"/>
      <c r="H291" s="101"/>
      <c r="I291" s="102"/>
      <c r="J291" s="103"/>
      <c r="K291" s="103"/>
      <c r="L291" s="103"/>
      <c r="M291" s="103"/>
      <c r="N291" s="99"/>
      <c r="O291" s="99"/>
      <c r="P291" s="100"/>
      <c r="Q291" s="100"/>
      <c r="R291" s="104"/>
      <c r="S291" s="31" t="str">
        <f t="shared" si="171"/>
        <v/>
      </c>
      <c r="T291" s="105"/>
      <c r="U291" s="101"/>
      <c r="V291" s="107"/>
      <c r="W291" s="169"/>
      <c r="X291" s="170"/>
      <c r="Y291" s="68"/>
      <c r="Z291" s="190">
        <f t="shared" si="140"/>
        <v>1.0165720071704217E-3</v>
      </c>
      <c r="AA291" s="208" t="b">
        <f t="shared" si="141"/>
        <v>0</v>
      </c>
      <c r="AB291" s="20">
        <f t="shared" si="172"/>
        <v>0</v>
      </c>
      <c r="AC291" s="67" t="b">
        <f t="shared" si="173"/>
        <v>1</v>
      </c>
      <c r="AD291" s="200">
        <f t="shared" si="174"/>
        <v>1</v>
      </c>
      <c r="AE291" s="180">
        <f t="shared" si="142"/>
        <v>1</v>
      </c>
      <c r="AF291" s="180">
        <f t="shared" si="143"/>
        <v>0</v>
      </c>
      <c r="AG291" s="180">
        <f t="shared" si="144"/>
        <v>0</v>
      </c>
      <c r="AH291" s="180">
        <f t="shared" si="145"/>
        <v>0</v>
      </c>
      <c r="AI291" s="214" t="str">
        <f t="shared" si="146"/>
        <v/>
      </c>
      <c r="AK291" s="36">
        <f t="shared" si="147"/>
        <v>0</v>
      </c>
      <c r="AL291" s="21">
        <f t="shared" si="148"/>
        <v>0</v>
      </c>
      <c r="AM291" s="21">
        <f t="shared" si="149"/>
        <v>0</v>
      </c>
      <c r="AN291" s="21">
        <f t="shared" si="150"/>
        <v>0</v>
      </c>
      <c r="AO291" s="21">
        <f t="shared" si="151"/>
        <v>0</v>
      </c>
      <c r="AP291" s="21">
        <f t="shared" si="152"/>
        <v>0</v>
      </c>
      <c r="AQ291" s="21">
        <f t="shared" si="153"/>
        <v>0</v>
      </c>
      <c r="AR291" s="21">
        <f t="shared" si="154"/>
        <v>0</v>
      </c>
      <c r="AS291" s="21">
        <f t="shared" si="155"/>
        <v>0</v>
      </c>
      <c r="AT291" s="21">
        <f t="shared" si="156"/>
        <v>0</v>
      </c>
      <c r="AU291" s="21">
        <f t="shared" si="157"/>
        <v>0</v>
      </c>
      <c r="AV291" s="21">
        <f t="shared" si="158"/>
        <v>0</v>
      </c>
      <c r="AW291" s="21">
        <f t="shared" si="159"/>
        <v>0</v>
      </c>
      <c r="AX291" s="21">
        <f t="shared" si="160"/>
        <v>0</v>
      </c>
      <c r="AY291" s="21">
        <f t="shared" si="161"/>
        <v>0</v>
      </c>
      <c r="AZ291" s="21">
        <f t="shared" si="162"/>
        <v>0</v>
      </c>
      <c r="BA291" s="21">
        <f t="shared" si="163"/>
        <v>0</v>
      </c>
      <c r="BB291" s="21">
        <f t="shared" si="164"/>
        <v>0</v>
      </c>
      <c r="BC291" s="21">
        <f t="shared" si="165"/>
        <v>0</v>
      </c>
      <c r="BD291" s="21">
        <f t="shared" si="166"/>
        <v>0</v>
      </c>
      <c r="BE291" s="21">
        <f t="shared" si="167"/>
        <v>0</v>
      </c>
      <c r="BF291" s="21">
        <f t="shared" si="168"/>
        <v>0</v>
      </c>
      <c r="BG291" s="21">
        <f t="shared" si="169"/>
        <v>0</v>
      </c>
      <c r="BH291" s="21">
        <f t="shared" si="170"/>
        <v>0</v>
      </c>
    </row>
    <row r="292" spans="1:60" ht="63.95" customHeight="1">
      <c r="A292" s="245"/>
      <c r="B292" s="97"/>
      <c r="C292" s="98"/>
      <c r="D292" s="99"/>
      <c r="E292" s="100"/>
      <c r="F292" s="100"/>
      <c r="G292" s="100"/>
      <c r="H292" s="101"/>
      <c r="I292" s="102"/>
      <c r="J292" s="103"/>
      <c r="K292" s="103"/>
      <c r="L292" s="103"/>
      <c r="M292" s="103"/>
      <c r="N292" s="99"/>
      <c r="O292" s="99"/>
      <c r="P292" s="100"/>
      <c r="Q292" s="100"/>
      <c r="R292" s="104"/>
      <c r="S292" s="31" t="str">
        <f t="shared" si="171"/>
        <v/>
      </c>
      <c r="T292" s="105"/>
      <c r="U292" s="101"/>
      <c r="V292" s="107"/>
      <c r="W292" s="169"/>
      <c r="X292" s="170"/>
      <c r="Y292" s="68"/>
      <c r="Z292" s="190">
        <f t="shared" si="140"/>
        <v>1.0165720071704217E-3</v>
      </c>
      <c r="AA292" s="208" t="b">
        <f t="shared" si="141"/>
        <v>0</v>
      </c>
      <c r="AB292" s="20">
        <f t="shared" si="172"/>
        <v>0</v>
      </c>
      <c r="AC292" s="67" t="b">
        <f t="shared" si="173"/>
        <v>1</v>
      </c>
      <c r="AD292" s="200">
        <f t="shared" si="174"/>
        <v>1</v>
      </c>
      <c r="AE292" s="180">
        <f t="shared" si="142"/>
        <v>1</v>
      </c>
      <c r="AF292" s="180">
        <f t="shared" si="143"/>
        <v>0</v>
      </c>
      <c r="AG292" s="180">
        <f t="shared" si="144"/>
        <v>0</v>
      </c>
      <c r="AH292" s="180">
        <f t="shared" si="145"/>
        <v>0</v>
      </c>
      <c r="AI292" s="214" t="str">
        <f t="shared" si="146"/>
        <v/>
      </c>
      <c r="AK292" s="36">
        <f t="shared" si="147"/>
        <v>0</v>
      </c>
      <c r="AL292" s="21">
        <f t="shared" si="148"/>
        <v>0</v>
      </c>
      <c r="AM292" s="21">
        <f t="shared" si="149"/>
        <v>0</v>
      </c>
      <c r="AN292" s="21">
        <f t="shared" si="150"/>
        <v>0</v>
      </c>
      <c r="AO292" s="21">
        <f t="shared" si="151"/>
        <v>0</v>
      </c>
      <c r="AP292" s="21">
        <f t="shared" si="152"/>
        <v>0</v>
      </c>
      <c r="AQ292" s="21">
        <f t="shared" si="153"/>
        <v>0</v>
      </c>
      <c r="AR292" s="21">
        <f t="shared" si="154"/>
        <v>0</v>
      </c>
      <c r="AS292" s="21">
        <f t="shared" si="155"/>
        <v>0</v>
      </c>
      <c r="AT292" s="21">
        <f t="shared" si="156"/>
        <v>0</v>
      </c>
      <c r="AU292" s="21">
        <f t="shared" si="157"/>
        <v>0</v>
      </c>
      <c r="AV292" s="21">
        <f t="shared" si="158"/>
        <v>0</v>
      </c>
      <c r="AW292" s="21">
        <f t="shared" si="159"/>
        <v>0</v>
      </c>
      <c r="AX292" s="21">
        <f t="shared" si="160"/>
        <v>0</v>
      </c>
      <c r="AY292" s="21">
        <f t="shared" si="161"/>
        <v>0</v>
      </c>
      <c r="AZ292" s="21">
        <f t="shared" si="162"/>
        <v>0</v>
      </c>
      <c r="BA292" s="21">
        <f t="shared" si="163"/>
        <v>0</v>
      </c>
      <c r="BB292" s="21">
        <f t="shared" si="164"/>
        <v>0</v>
      </c>
      <c r="BC292" s="21">
        <f t="shared" si="165"/>
        <v>0</v>
      </c>
      <c r="BD292" s="21">
        <f t="shared" si="166"/>
        <v>0</v>
      </c>
      <c r="BE292" s="21">
        <f t="shared" si="167"/>
        <v>0</v>
      </c>
      <c r="BF292" s="21">
        <f t="shared" si="168"/>
        <v>0</v>
      </c>
      <c r="BG292" s="21">
        <f t="shared" si="169"/>
        <v>0</v>
      </c>
      <c r="BH292" s="21">
        <f t="shared" si="170"/>
        <v>0</v>
      </c>
    </row>
    <row r="293" spans="1:60" ht="63.95" customHeight="1">
      <c r="A293" s="245"/>
      <c r="B293" s="97"/>
      <c r="C293" s="98"/>
      <c r="D293" s="99"/>
      <c r="E293" s="100"/>
      <c r="F293" s="100"/>
      <c r="G293" s="100"/>
      <c r="H293" s="101"/>
      <c r="I293" s="102"/>
      <c r="J293" s="103"/>
      <c r="K293" s="103"/>
      <c r="L293" s="103"/>
      <c r="M293" s="103"/>
      <c r="N293" s="99"/>
      <c r="O293" s="99"/>
      <c r="P293" s="100"/>
      <c r="Q293" s="100"/>
      <c r="R293" s="104"/>
      <c r="S293" s="31" t="str">
        <f t="shared" si="171"/>
        <v/>
      </c>
      <c r="T293" s="105"/>
      <c r="U293" s="101"/>
      <c r="V293" s="107"/>
      <c r="W293" s="169"/>
      <c r="X293" s="170"/>
      <c r="Y293" s="68"/>
      <c r="Z293" s="190">
        <f t="shared" si="140"/>
        <v>1.0165720071704217E-3</v>
      </c>
      <c r="AA293" s="208" t="b">
        <f t="shared" si="141"/>
        <v>0</v>
      </c>
      <c r="AB293" s="20">
        <f t="shared" si="172"/>
        <v>0</v>
      </c>
      <c r="AC293" s="67" t="b">
        <f t="shared" si="173"/>
        <v>1</v>
      </c>
      <c r="AD293" s="200">
        <f t="shared" si="174"/>
        <v>1</v>
      </c>
      <c r="AE293" s="180">
        <f t="shared" si="142"/>
        <v>1</v>
      </c>
      <c r="AF293" s="180">
        <f t="shared" si="143"/>
        <v>0</v>
      </c>
      <c r="AG293" s="180">
        <f t="shared" si="144"/>
        <v>0</v>
      </c>
      <c r="AH293" s="180">
        <f t="shared" si="145"/>
        <v>0</v>
      </c>
      <c r="AI293" s="214" t="str">
        <f t="shared" si="146"/>
        <v/>
      </c>
      <c r="AK293" s="36">
        <f t="shared" si="147"/>
        <v>0</v>
      </c>
      <c r="AL293" s="21">
        <f t="shared" si="148"/>
        <v>0</v>
      </c>
      <c r="AM293" s="21">
        <f t="shared" si="149"/>
        <v>0</v>
      </c>
      <c r="AN293" s="21">
        <f t="shared" si="150"/>
        <v>0</v>
      </c>
      <c r="AO293" s="21">
        <f t="shared" si="151"/>
        <v>0</v>
      </c>
      <c r="AP293" s="21">
        <f t="shared" si="152"/>
        <v>0</v>
      </c>
      <c r="AQ293" s="21">
        <f t="shared" si="153"/>
        <v>0</v>
      </c>
      <c r="AR293" s="21">
        <f t="shared" si="154"/>
        <v>0</v>
      </c>
      <c r="AS293" s="21">
        <f t="shared" si="155"/>
        <v>0</v>
      </c>
      <c r="AT293" s="21">
        <f t="shared" si="156"/>
        <v>0</v>
      </c>
      <c r="AU293" s="21">
        <f t="shared" si="157"/>
        <v>0</v>
      </c>
      <c r="AV293" s="21">
        <f t="shared" si="158"/>
        <v>0</v>
      </c>
      <c r="AW293" s="21">
        <f t="shared" si="159"/>
        <v>0</v>
      </c>
      <c r="AX293" s="21">
        <f t="shared" si="160"/>
        <v>0</v>
      </c>
      <c r="AY293" s="21">
        <f t="shared" si="161"/>
        <v>0</v>
      </c>
      <c r="AZ293" s="21">
        <f t="shared" si="162"/>
        <v>0</v>
      </c>
      <c r="BA293" s="21">
        <f t="shared" si="163"/>
        <v>0</v>
      </c>
      <c r="BB293" s="21">
        <f t="shared" si="164"/>
        <v>0</v>
      </c>
      <c r="BC293" s="21">
        <f t="shared" si="165"/>
        <v>0</v>
      </c>
      <c r="BD293" s="21">
        <f t="shared" si="166"/>
        <v>0</v>
      </c>
      <c r="BE293" s="21">
        <f t="shared" si="167"/>
        <v>0</v>
      </c>
      <c r="BF293" s="21">
        <f t="shared" si="168"/>
        <v>0</v>
      </c>
      <c r="BG293" s="21">
        <f t="shared" si="169"/>
        <v>0</v>
      </c>
      <c r="BH293" s="21">
        <f t="shared" si="170"/>
        <v>0</v>
      </c>
    </row>
    <row r="294" spans="1:60" ht="63.95" customHeight="1">
      <c r="A294" s="245"/>
      <c r="B294" s="97"/>
      <c r="C294" s="98"/>
      <c r="D294" s="99"/>
      <c r="E294" s="100"/>
      <c r="F294" s="100"/>
      <c r="G294" s="100"/>
      <c r="H294" s="101"/>
      <c r="I294" s="102"/>
      <c r="J294" s="103"/>
      <c r="K294" s="103"/>
      <c r="L294" s="103"/>
      <c r="M294" s="103"/>
      <c r="N294" s="99"/>
      <c r="O294" s="99"/>
      <c r="P294" s="100"/>
      <c r="Q294" s="100"/>
      <c r="R294" s="104"/>
      <c r="S294" s="31" t="str">
        <f t="shared" si="171"/>
        <v/>
      </c>
      <c r="T294" s="105"/>
      <c r="U294" s="101"/>
      <c r="V294" s="107"/>
      <c r="W294" s="169"/>
      <c r="X294" s="170"/>
      <c r="Y294" s="68"/>
      <c r="Z294" s="190">
        <f t="shared" si="140"/>
        <v>1.0165720071704217E-3</v>
      </c>
      <c r="AA294" s="208" t="b">
        <f t="shared" si="141"/>
        <v>0</v>
      </c>
      <c r="AB294" s="20">
        <f t="shared" si="172"/>
        <v>0</v>
      </c>
      <c r="AC294" s="67" t="b">
        <f t="shared" si="173"/>
        <v>1</v>
      </c>
      <c r="AD294" s="200">
        <f t="shared" si="174"/>
        <v>1</v>
      </c>
      <c r="AE294" s="180">
        <f t="shared" si="142"/>
        <v>1</v>
      </c>
      <c r="AF294" s="180">
        <f t="shared" si="143"/>
        <v>0</v>
      </c>
      <c r="AG294" s="180">
        <f t="shared" si="144"/>
        <v>0</v>
      </c>
      <c r="AH294" s="180">
        <f t="shared" si="145"/>
        <v>0</v>
      </c>
      <c r="AI294" s="214" t="str">
        <f t="shared" si="146"/>
        <v/>
      </c>
      <c r="AK294" s="36">
        <f t="shared" si="147"/>
        <v>0</v>
      </c>
      <c r="AL294" s="21">
        <f t="shared" si="148"/>
        <v>0</v>
      </c>
      <c r="AM294" s="21">
        <f t="shared" si="149"/>
        <v>0</v>
      </c>
      <c r="AN294" s="21">
        <f t="shared" si="150"/>
        <v>0</v>
      </c>
      <c r="AO294" s="21">
        <f t="shared" si="151"/>
        <v>0</v>
      </c>
      <c r="AP294" s="21">
        <f t="shared" si="152"/>
        <v>0</v>
      </c>
      <c r="AQ294" s="21">
        <f t="shared" si="153"/>
        <v>0</v>
      </c>
      <c r="AR294" s="21">
        <f t="shared" si="154"/>
        <v>0</v>
      </c>
      <c r="AS294" s="21">
        <f t="shared" si="155"/>
        <v>0</v>
      </c>
      <c r="AT294" s="21">
        <f t="shared" si="156"/>
        <v>0</v>
      </c>
      <c r="AU294" s="21">
        <f t="shared" si="157"/>
        <v>0</v>
      </c>
      <c r="AV294" s="21">
        <f t="shared" si="158"/>
        <v>0</v>
      </c>
      <c r="AW294" s="21">
        <f t="shared" si="159"/>
        <v>0</v>
      </c>
      <c r="AX294" s="21">
        <f t="shared" si="160"/>
        <v>0</v>
      </c>
      <c r="AY294" s="21">
        <f t="shared" si="161"/>
        <v>0</v>
      </c>
      <c r="AZ294" s="21">
        <f t="shared" si="162"/>
        <v>0</v>
      </c>
      <c r="BA294" s="21">
        <f t="shared" si="163"/>
        <v>0</v>
      </c>
      <c r="BB294" s="21">
        <f t="shared" si="164"/>
        <v>0</v>
      </c>
      <c r="BC294" s="21">
        <f t="shared" si="165"/>
        <v>0</v>
      </c>
      <c r="BD294" s="21">
        <f t="shared" si="166"/>
        <v>0</v>
      </c>
      <c r="BE294" s="21">
        <f t="shared" si="167"/>
        <v>0</v>
      </c>
      <c r="BF294" s="21">
        <f t="shared" si="168"/>
        <v>0</v>
      </c>
      <c r="BG294" s="21">
        <f t="shared" si="169"/>
        <v>0</v>
      </c>
      <c r="BH294" s="21">
        <f t="shared" si="170"/>
        <v>0</v>
      </c>
    </row>
    <row r="295" spans="1:60" ht="63.95" customHeight="1">
      <c r="A295" s="245"/>
      <c r="B295" s="97"/>
      <c r="C295" s="98"/>
      <c r="D295" s="99"/>
      <c r="E295" s="100"/>
      <c r="F295" s="100"/>
      <c r="G295" s="100"/>
      <c r="H295" s="101"/>
      <c r="I295" s="102"/>
      <c r="J295" s="103"/>
      <c r="K295" s="103"/>
      <c r="L295" s="103"/>
      <c r="M295" s="103"/>
      <c r="N295" s="99"/>
      <c r="O295" s="99"/>
      <c r="P295" s="100"/>
      <c r="Q295" s="100"/>
      <c r="R295" s="104"/>
      <c r="S295" s="31" t="str">
        <f t="shared" si="171"/>
        <v/>
      </c>
      <c r="T295" s="105"/>
      <c r="U295" s="101"/>
      <c r="V295" s="107"/>
      <c r="W295" s="169"/>
      <c r="X295" s="170"/>
      <c r="Y295" s="68"/>
      <c r="Z295" s="190">
        <f t="shared" si="140"/>
        <v>1.0165720071704217E-3</v>
      </c>
      <c r="AA295" s="208" t="b">
        <f t="shared" si="141"/>
        <v>0</v>
      </c>
      <c r="AB295" s="20">
        <f t="shared" si="172"/>
        <v>0</v>
      </c>
      <c r="AC295" s="67" t="b">
        <f t="shared" si="173"/>
        <v>1</v>
      </c>
      <c r="AD295" s="200">
        <f t="shared" si="174"/>
        <v>1</v>
      </c>
      <c r="AE295" s="180">
        <f t="shared" si="142"/>
        <v>1</v>
      </c>
      <c r="AF295" s="180">
        <f t="shared" si="143"/>
        <v>0</v>
      </c>
      <c r="AG295" s="180">
        <f t="shared" si="144"/>
        <v>0</v>
      </c>
      <c r="AH295" s="180">
        <f t="shared" si="145"/>
        <v>0</v>
      </c>
      <c r="AI295" s="214" t="str">
        <f t="shared" si="146"/>
        <v/>
      </c>
      <c r="AK295" s="36">
        <f t="shared" si="147"/>
        <v>0</v>
      </c>
      <c r="AL295" s="21">
        <f t="shared" si="148"/>
        <v>0</v>
      </c>
      <c r="AM295" s="21">
        <f t="shared" si="149"/>
        <v>0</v>
      </c>
      <c r="AN295" s="21">
        <f t="shared" si="150"/>
        <v>0</v>
      </c>
      <c r="AO295" s="21">
        <f t="shared" si="151"/>
        <v>0</v>
      </c>
      <c r="AP295" s="21">
        <f t="shared" si="152"/>
        <v>0</v>
      </c>
      <c r="AQ295" s="21">
        <f t="shared" si="153"/>
        <v>0</v>
      </c>
      <c r="AR295" s="21">
        <f t="shared" si="154"/>
        <v>0</v>
      </c>
      <c r="AS295" s="21">
        <f t="shared" si="155"/>
        <v>0</v>
      </c>
      <c r="AT295" s="21">
        <f t="shared" si="156"/>
        <v>0</v>
      </c>
      <c r="AU295" s="21">
        <f t="shared" si="157"/>
        <v>0</v>
      </c>
      <c r="AV295" s="21">
        <f t="shared" si="158"/>
        <v>0</v>
      </c>
      <c r="AW295" s="21">
        <f t="shared" si="159"/>
        <v>0</v>
      </c>
      <c r="AX295" s="21">
        <f t="shared" si="160"/>
        <v>0</v>
      </c>
      <c r="AY295" s="21">
        <f t="shared" si="161"/>
        <v>0</v>
      </c>
      <c r="AZ295" s="21">
        <f t="shared" si="162"/>
        <v>0</v>
      </c>
      <c r="BA295" s="21">
        <f t="shared" si="163"/>
        <v>0</v>
      </c>
      <c r="BB295" s="21">
        <f t="shared" si="164"/>
        <v>0</v>
      </c>
      <c r="BC295" s="21">
        <f t="shared" si="165"/>
        <v>0</v>
      </c>
      <c r="BD295" s="21">
        <f t="shared" si="166"/>
        <v>0</v>
      </c>
      <c r="BE295" s="21">
        <f t="shared" si="167"/>
        <v>0</v>
      </c>
      <c r="BF295" s="21">
        <f t="shared" si="168"/>
        <v>0</v>
      </c>
      <c r="BG295" s="21">
        <f t="shared" si="169"/>
        <v>0</v>
      </c>
      <c r="BH295" s="21">
        <f t="shared" si="170"/>
        <v>0</v>
      </c>
    </row>
    <row r="296" spans="1:60" ht="63.95" customHeight="1">
      <c r="A296" s="245"/>
      <c r="B296" s="97"/>
      <c r="C296" s="98"/>
      <c r="D296" s="99"/>
      <c r="E296" s="100"/>
      <c r="F296" s="100"/>
      <c r="G296" s="100"/>
      <c r="H296" s="101"/>
      <c r="I296" s="102"/>
      <c r="J296" s="103"/>
      <c r="K296" s="103"/>
      <c r="L296" s="103"/>
      <c r="M296" s="103"/>
      <c r="N296" s="99"/>
      <c r="O296" s="99"/>
      <c r="P296" s="100"/>
      <c r="Q296" s="100"/>
      <c r="R296" s="104"/>
      <c r="S296" s="31" t="str">
        <f t="shared" si="171"/>
        <v/>
      </c>
      <c r="T296" s="105"/>
      <c r="U296" s="101"/>
      <c r="V296" s="107"/>
      <c r="W296" s="169"/>
      <c r="X296" s="170"/>
      <c r="Y296" s="68"/>
      <c r="Z296" s="190">
        <f t="shared" si="140"/>
        <v>1.0165720071704217E-3</v>
      </c>
      <c r="AA296" s="208" t="b">
        <f t="shared" si="141"/>
        <v>0</v>
      </c>
      <c r="AB296" s="20">
        <f t="shared" si="172"/>
        <v>0</v>
      </c>
      <c r="AC296" s="67" t="b">
        <f t="shared" si="173"/>
        <v>1</v>
      </c>
      <c r="AD296" s="200">
        <f t="shared" si="174"/>
        <v>1</v>
      </c>
      <c r="AE296" s="180">
        <f t="shared" si="142"/>
        <v>1</v>
      </c>
      <c r="AF296" s="180">
        <f t="shared" si="143"/>
        <v>0</v>
      </c>
      <c r="AG296" s="180">
        <f t="shared" si="144"/>
        <v>0</v>
      </c>
      <c r="AH296" s="180">
        <f t="shared" si="145"/>
        <v>0</v>
      </c>
      <c r="AI296" s="214" t="str">
        <f t="shared" si="146"/>
        <v/>
      </c>
      <c r="AK296" s="36">
        <f t="shared" si="147"/>
        <v>0</v>
      </c>
      <c r="AL296" s="21">
        <f t="shared" si="148"/>
        <v>0</v>
      </c>
      <c r="AM296" s="21">
        <f t="shared" si="149"/>
        <v>0</v>
      </c>
      <c r="AN296" s="21">
        <f t="shared" si="150"/>
        <v>0</v>
      </c>
      <c r="AO296" s="21">
        <f t="shared" si="151"/>
        <v>0</v>
      </c>
      <c r="AP296" s="21">
        <f t="shared" si="152"/>
        <v>0</v>
      </c>
      <c r="AQ296" s="21">
        <f t="shared" si="153"/>
        <v>0</v>
      </c>
      <c r="AR296" s="21">
        <f t="shared" si="154"/>
        <v>0</v>
      </c>
      <c r="AS296" s="21">
        <f t="shared" si="155"/>
        <v>0</v>
      </c>
      <c r="AT296" s="21">
        <f t="shared" si="156"/>
        <v>0</v>
      </c>
      <c r="AU296" s="21">
        <f t="shared" si="157"/>
        <v>0</v>
      </c>
      <c r="AV296" s="21">
        <f t="shared" si="158"/>
        <v>0</v>
      </c>
      <c r="AW296" s="21">
        <f t="shared" si="159"/>
        <v>0</v>
      </c>
      <c r="AX296" s="21">
        <f t="shared" si="160"/>
        <v>0</v>
      </c>
      <c r="AY296" s="21">
        <f t="shared" si="161"/>
        <v>0</v>
      </c>
      <c r="AZ296" s="21">
        <f t="shared" si="162"/>
        <v>0</v>
      </c>
      <c r="BA296" s="21">
        <f t="shared" si="163"/>
        <v>0</v>
      </c>
      <c r="BB296" s="21">
        <f t="shared" si="164"/>
        <v>0</v>
      </c>
      <c r="BC296" s="21">
        <f t="shared" si="165"/>
        <v>0</v>
      </c>
      <c r="BD296" s="21">
        <f t="shared" si="166"/>
        <v>0</v>
      </c>
      <c r="BE296" s="21">
        <f t="shared" si="167"/>
        <v>0</v>
      </c>
      <c r="BF296" s="21">
        <f t="shared" si="168"/>
        <v>0</v>
      </c>
      <c r="BG296" s="21">
        <f t="shared" si="169"/>
        <v>0</v>
      </c>
      <c r="BH296" s="21">
        <f t="shared" si="170"/>
        <v>0</v>
      </c>
    </row>
    <row r="297" spans="1:60" ht="63.95" customHeight="1">
      <c r="A297" s="245"/>
      <c r="B297" s="97"/>
      <c r="C297" s="98"/>
      <c r="D297" s="99"/>
      <c r="E297" s="100"/>
      <c r="F297" s="100"/>
      <c r="G297" s="100"/>
      <c r="H297" s="101"/>
      <c r="I297" s="102"/>
      <c r="J297" s="103"/>
      <c r="K297" s="103"/>
      <c r="L297" s="103"/>
      <c r="M297" s="103"/>
      <c r="N297" s="99"/>
      <c r="O297" s="99"/>
      <c r="P297" s="100"/>
      <c r="Q297" s="100"/>
      <c r="R297" s="104"/>
      <c r="S297" s="31" t="str">
        <f t="shared" si="171"/>
        <v/>
      </c>
      <c r="T297" s="105"/>
      <c r="U297" s="101"/>
      <c r="V297" s="107"/>
      <c r="W297" s="169"/>
      <c r="X297" s="170"/>
      <c r="Y297" s="68"/>
      <c r="Z297" s="190">
        <f t="shared" si="140"/>
        <v>1.0165720071704217E-3</v>
      </c>
      <c r="AA297" s="208" t="b">
        <f t="shared" si="141"/>
        <v>0</v>
      </c>
      <c r="AB297" s="20">
        <f t="shared" si="172"/>
        <v>0</v>
      </c>
      <c r="AC297" s="67" t="b">
        <f t="shared" si="173"/>
        <v>1</v>
      </c>
      <c r="AD297" s="200">
        <f t="shared" si="174"/>
        <v>1</v>
      </c>
      <c r="AE297" s="180">
        <f t="shared" si="142"/>
        <v>1</v>
      </c>
      <c r="AF297" s="180">
        <f t="shared" si="143"/>
        <v>0</v>
      </c>
      <c r="AG297" s="180">
        <f t="shared" si="144"/>
        <v>0</v>
      </c>
      <c r="AH297" s="180">
        <f t="shared" si="145"/>
        <v>0</v>
      </c>
      <c r="AI297" s="214" t="str">
        <f t="shared" si="146"/>
        <v/>
      </c>
      <c r="AK297" s="36">
        <f t="shared" si="147"/>
        <v>0</v>
      </c>
      <c r="AL297" s="21">
        <f t="shared" si="148"/>
        <v>0</v>
      </c>
      <c r="AM297" s="21">
        <f t="shared" si="149"/>
        <v>0</v>
      </c>
      <c r="AN297" s="21">
        <f t="shared" si="150"/>
        <v>0</v>
      </c>
      <c r="AO297" s="21">
        <f t="shared" si="151"/>
        <v>0</v>
      </c>
      <c r="AP297" s="21">
        <f t="shared" si="152"/>
        <v>0</v>
      </c>
      <c r="AQ297" s="21">
        <f t="shared" si="153"/>
        <v>0</v>
      </c>
      <c r="AR297" s="21">
        <f t="shared" si="154"/>
        <v>0</v>
      </c>
      <c r="AS297" s="21">
        <f t="shared" si="155"/>
        <v>0</v>
      </c>
      <c r="AT297" s="21">
        <f t="shared" si="156"/>
        <v>0</v>
      </c>
      <c r="AU297" s="21">
        <f t="shared" si="157"/>
        <v>0</v>
      </c>
      <c r="AV297" s="21">
        <f t="shared" si="158"/>
        <v>0</v>
      </c>
      <c r="AW297" s="21">
        <f t="shared" si="159"/>
        <v>0</v>
      </c>
      <c r="AX297" s="21">
        <f t="shared" si="160"/>
        <v>0</v>
      </c>
      <c r="AY297" s="21">
        <f t="shared" si="161"/>
        <v>0</v>
      </c>
      <c r="AZ297" s="21">
        <f t="shared" si="162"/>
        <v>0</v>
      </c>
      <c r="BA297" s="21">
        <f t="shared" si="163"/>
        <v>0</v>
      </c>
      <c r="BB297" s="21">
        <f t="shared" si="164"/>
        <v>0</v>
      </c>
      <c r="BC297" s="21">
        <f t="shared" si="165"/>
        <v>0</v>
      </c>
      <c r="BD297" s="21">
        <f t="shared" si="166"/>
        <v>0</v>
      </c>
      <c r="BE297" s="21">
        <f t="shared" si="167"/>
        <v>0</v>
      </c>
      <c r="BF297" s="21">
        <f t="shared" si="168"/>
        <v>0</v>
      </c>
      <c r="BG297" s="21">
        <f t="shared" si="169"/>
        <v>0</v>
      </c>
      <c r="BH297" s="21">
        <f t="shared" si="170"/>
        <v>0</v>
      </c>
    </row>
    <row r="298" spans="1:60" ht="63.95" customHeight="1">
      <c r="A298" s="245"/>
      <c r="B298" s="97"/>
      <c r="C298" s="98"/>
      <c r="D298" s="99"/>
      <c r="E298" s="100"/>
      <c r="F298" s="100"/>
      <c r="G298" s="100"/>
      <c r="H298" s="101"/>
      <c r="I298" s="102"/>
      <c r="J298" s="103"/>
      <c r="K298" s="103"/>
      <c r="L298" s="103"/>
      <c r="M298" s="103"/>
      <c r="N298" s="99"/>
      <c r="O298" s="99"/>
      <c r="P298" s="100"/>
      <c r="Q298" s="100"/>
      <c r="R298" s="104"/>
      <c r="S298" s="31" t="str">
        <f t="shared" si="171"/>
        <v/>
      </c>
      <c r="T298" s="105"/>
      <c r="U298" s="101"/>
      <c r="V298" s="107"/>
      <c r="W298" s="169"/>
      <c r="X298" s="170"/>
      <c r="Y298" s="68"/>
      <c r="Z298" s="190">
        <f t="shared" si="140"/>
        <v>1.0165720071704217E-3</v>
      </c>
      <c r="AA298" s="208" t="b">
        <f t="shared" si="141"/>
        <v>0</v>
      </c>
      <c r="AB298" s="20">
        <f t="shared" si="172"/>
        <v>0</v>
      </c>
      <c r="AC298" s="67" t="b">
        <f t="shared" si="173"/>
        <v>1</v>
      </c>
      <c r="AD298" s="200">
        <f t="shared" si="174"/>
        <v>1</v>
      </c>
      <c r="AE298" s="180">
        <f t="shared" si="142"/>
        <v>1</v>
      </c>
      <c r="AF298" s="180">
        <f t="shared" si="143"/>
        <v>0</v>
      </c>
      <c r="AG298" s="180">
        <f t="shared" si="144"/>
        <v>0</v>
      </c>
      <c r="AH298" s="180">
        <f t="shared" si="145"/>
        <v>0</v>
      </c>
      <c r="AI298" s="214" t="str">
        <f t="shared" si="146"/>
        <v/>
      </c>
      <c r="AK298" s="36">
        <f t="shared" si="147"/>
        <v>0</v>
      </c>
      <c r="AL298" s="21">
        <f t="shared" si="148"/>
        <v>0</v>
      </c>
      <c r="AM298" s="21">
        <f t="shared" si="149"/>
        <v>0</v>
      </c>
      <c r="AN298" s="21">
        <f t="shared" si="150"/>
        <v>0</v>
      </c>
      <c r="AO298" s="21">
        <f t="shared" si="151"/>
        <v>0</v>
      </c>
      <c r="AP298" s="21">
        <f t="shared" si="152"/>
        <v>0</v>
      </c>
      <c r="AQ298" s="21">
        <f t="shared" si="153"/>
        <v>0</v>
      </c>
      <c r="AR298" s="21">
        <f t="shared" si="154"/>
        <v>0</v>
      </c>
      <c r="AS298" s="21">
        <f t="shared" si="155"/>
        <v>0</v>
      </c>
      <c r="AT298" s="21">
        <f t="shared" si="156"/>
        <v>0</v>
      </c>
      <c r="AU298" s="21">
        <f t="shared" si="157"/>
        <v>0</v>
      </c>
      <c r="AV298" s="21">
        <f t="shared" si="158"/>
        <v>0</v>
      </c>
      <c r="AW298" s="21">
        <f t="shared" si="159"/>
        <v>0</v>
      </c>
      <c r="AX298" s="21">
        <f t="shared" si="160"/>
        <v>0</v>
      </c>
      <c r="AY298" s="21">
        <f t="shared" si="161"/>
        <v>0</v>
      </c>
      <c r="AZ298" s="21">
        <f t="shared" si="162"/>
        <v>0</v>
      </c>
      <c r="BA298" s="21">
        <f t="shared" si="163"/>
        <v>0</v>
      </c>
      <c r="BB298" s="21">
        <f t="shared" si="164"/>
        <v>0</v>
      </c>
      <c r="BC298" s="21">
        <f t="shared" si="165"/>
        <v>0</v>
      </c>
      <c r="BD298" s="21">
        <f t="shared" si="166"/>
        <v>0</v>
      </c>
      <c r="BE298" s="21">
        <f t="shared" si="167"/>
        <v>0</v>
      </c>
      <c r="BF298" s="21">
        <f t="shared" si="168"/>
        <v>0</v>
      </c>
      <c r="BG298" s="21">
        <f t="shared" si="169"/>
        <v>0</v>
      </c>
      <c r="BH298" s="21">
        <f t="shared" si="170"/>
        <v>0</v>
      </c>
    </row>
    <row r="299" spans="1:60" ht="63.95" customHeight="1">
      <c r="A299" s="245"/>
      <c r="B299" s="97"/>
      <c r="C299" s="98"/>
      <c r="D299" s="99"/>
      <c r="E299" s="100"/>
      <c r="F299" s="100"/>
      <c r="G299" s="100"/>
      <c r="H299" s="101"/>
      <c r="I299" s="102"/>
      <c r="J299" s="103"/>
      <c r="K299" s="103"/>
      <c r="L299" s="103"/>
      <c r="M299" s="103"/>
      <c r="N299" s="99"/>
      <c r="O299" s="99"/>
      <c r="P299" s="100"/>
      <c r="Q299" s="100"/>
      <c r="R299" s="104"/>
      <c r="S299" s="31" t="str">
        <f t="shared" si="171"/>
        <v/>
      </c>
      <c r="T299" s="105"/>
      <c r="U299" s="101"/>
      <c r="V299" s="107"/>
      <c r="W299" s="169"/>
      <c r="X299" s="170"/>
      <c r="Y299" s="68"/>
      <c r="Z299" s="190">
        <f t="shared" si="140"/>
        <v>1.0165720071704217E-3</v>
      </c>
      <c r="AA299" s="208" t="b">
        <f t="shared" si="141"/>
        <v>0</v>
      </c>
      <c r="AB299" s="20">
        <f t="shared" si="172"/>
        <v>0</v>
      </c>
      <c r="AC299" s="67" t="b">
        <f t="shared" si="173"/>
        <v>1</v>
      </c>
      <c r="AD299" s="200">
        <f t="shared" si="174"/>
        <v>1</v>
      </c>
      <c r="AE299" s="180">
        <f t="shared" si="142"/>
        <v>1</v>
      </c>
      <c r="AF299" s="180">
        <f t="shared" si="143"/>
        <v>0</v>
      </c>
      <c r="AG299" s="180">
        <f t="shared" si="144"/>
        <v>0</v>
      </c>
      <c r="AH299" s="180">
        <f t="shared" si="145"/>
        <v>0</v>
      </c>
      <c r="AI299" s="214" t="str">
        <f t="shared" si="146"/>
        <v/>
      </c>
      <c r="AK299" s="36">
        <f t="shared" si="147"/>
        <v>0</v>
      </c>
      <c r="AL299" s="21">
        <f t="shared" si="148"/>
        <v>0</v>
      </c>
      <c r="AM299" s="21">
        <f t="shared" si="149"/>
        <v>0</v>
      </c>
      <c r="AN299" s="21">
        <f t="shared" si="150"/>
        <v>0</v>
      </c>
      <c r="AO299" s="21">
        <f t="shared" si="151"/>
        <v>0</v>
      </c>
      <c r="AP299" s="21">
        <f t="shared" si="152"/>
        <v>0</v>
      </c>
      <c r="AQ299" s="21">
        <f t="shared" si="153"/>
        <v>0</v>
      </c>
      <c r="AR299" s="21">
        <f t="shared" si="154"/>
        <v>0</v>
      </c>
      <c r="AS299" s="21">
        <f t="shared" si="155"/>
        <v>0</v>
      </c>
      <c r="AT299" s="21">
        <f t="shared" si="156"/>
        <v>0</v>
      </c>
      <c r="AU299" s="21">
        <f t="shared" si="157"/>
        <v>0</v>
      </c>
      <c r="AV299" s="21">
        <f t="shared" si="158"/>
        <v>0</v>
      </c>
      <c r="AW299" s="21">
        <f t="shared" si="159"/>
        <v>0</v>
      </c>
      <c r="AX299" s="21">
        <f t="shared" si="160"/>
        <v>0</v>
      </c>
      <c r="AY299" s="21">
        <f t="shared" si="161"/>
        <v>0</v>
      </c>
      <c r="AZ299" s="21">
        <f t="shared" si="162"/>
        <v>0</v>
      </c>
      <c r="BA299" s="21">
        <f t="shared" si="163"/>
        <v>0</v>
      </c>
      <c r="BB299" s="21">
        <f t="shared" si="164"/>
        <v>0</v>
      </c>
      <c r="BC299" s="21">
        <f t="shared" si="165"/>
        <v>0</v>
      </c>
      <c r="BD299" s="21">
        <f t="shared" si="166"/>
        <v>0</v>
      </c>
      <c r="BE299" s="21">
        <f t="shared" si="167"/>
        <v>0</v>
      </c>
      <c r="BF299" s="21">
        <f t="shared" si="168"/>
        <v>0</v>
      </c>
      <c r="BG299" s="21">
        <f t="shared" si="169"/>
        <v>0</v>
      </c>
      <c r="BH299" s="21">
        <f t="shared" si="170"/>
        <v>0</v>
      </c>
    </row>
    <row r="300" spans="1:60" ht="63.95" customHeight="1">
      <c r="A300" s="245"/>
      <c r="B300" s="97"/>
      <c r="C300" s="98"/>
      <c r="D300" s="99"/>
      <c r="E300" s="100"/>
      <c r="F300" s="100"/>
      <c r="G300" s="100"/>
      <c r="H300" s="101"/>
      <c r="I300" s="102"/>
      <c r="J300" s="103"/>
      <c r="K300" s="103"/>
      <c r="L300" s="103"/>
      <c r="M300" s="103"/>
      <c r="N300" s="99"/>
      <c r="O300" s="99"/>
      <c r="P300" s="100"/>
      <c r="Q300" s="100"/>
      <c r="R300" s="104"/>
      <c r="S300" s="31" t="str">
        <f t="shared" si="171"/>
        <v/>
      </c>
      <c r="T300" s="105"/>
      <c r="U300" s="101"/>
      <c r="V300" s="107"/>
      <c r="W300" s="169"/>
      <c r="X300" s="170"/>
      <c r="Y300" s="68"/>
      <c r="Z300" s="190">
        <f t="shared" si="140"/>
        <v>1.0165720071704217E-3</v>
      </c>
      <c r="AA300" s="208" t="b">
        <f t="shared" si="141"/>
        <v>0</v>
      </c>
      <c r="AB300" s="20">
        <f t="shared" si="172"/>
        <v>0</v>
      </c>
      <c r="AC300" s="67" t="b">
        <f t="shared" si="173"/>
        <v>1</v>
      </c>
      <c r="AD300" s="200">
        <f t="shared" si="174"/>
        <v>1</v>
      </c>
      <c r="AE300" s="180">
        <f t="shared" si="142"/>
        <v>1</v>
      </c>
      <c r="AF300" s="180">
        <f t="shared" si="143"/>
        <v>0</v>
      </c>
      <c r="AG300" s="180">
        <f t="shared" si="144"/>
        <v>0</v>
      </c>
      <c r="AH300" s="180">
        <f t="shared" si="145"/>
        <v>0</v>
      </c>
      <c r="AI300" s="214" t="str">
        <f t="shared" si="146"/>
        <v/>
      </c>
      <c r="AK300" s="36">
        <f t="shared" si="147"/>
        <v>0</v>
      </c>
      <c r="AL300" s="21">
        <f t="shared" si="148"/>
        <v>0</v>
      </c>
      <c r="AM300" s="21">
        <f t="shared" si="149"/>
        <v>0</v>
      </c>
      <c r="AN300" s="21">
        <f t="shared" si="150"/>
        <v>0</v>
      </c>
      <c r="AO300" s="21">
        <f t="shared" si="151"/>
        <v>0</v>
      </c>
      <c r="AP300" s="21">
        <f t="shared" si="152"/>
        <v>0</v>
      </c>
      <c r="AQ300" s="21">
        <f t="shared" si="153"/>
        <v>0</v>
      </c>
      <c r="AR300" s="21">
        <f t="shared" si="154"/>
        <v>0</v>
      </c>
      <c r="AS300" s="21">
        <f t="shared" si="155"/>
        <v>0</v>
      </c>
      <c r="AT300" s="21">
        <f t="shared" si="156"/>
        <v>0</v>
      </c>
      <c r="AU300" s="21">
        <f t="shared" si="157"/>
        <v>0</v>
      </c>
      <c r="AV300" s="21">
        <f t="shared" si="158"/>
        <v>0</v>
      </c>
      <c r="AW300" s="21">
        <f t="shared" si="159"/>
        <v>0</v>
      </c>
      <c r="AX300" s="21">
        <f t="shared" si="160"/>
        <v>0</v>
      </c>
      <c r="AY300" s="21">
        <f t="shared" si="161"/>
        <v>0</v>
      </c>
      <c r="AZ300" s="21">
        <f t="shared" si="162"/>
        <v>0</v>
      </c>
      <c r="BA300" s="21">
        <f t="shared" si="163"/>
        <v>0</v>
      </c>
      <c r="BB300" s="21">
        <f t="shared" si="164"/>
        <v>0</v>
      </c>
      <c r="BC300" s="21">
        <f t="shared" si="165"/>
        <v>0</v>
      </c>
      <c r="BD300" s="21">
        <f t="shared" si="166"/>
        <v>0</v>
      </c>
      <c r="BE300" s="21">
        <f t="shared" si="167"/>
        <v>0</v>
      </c>
      <c r="BF300" s="21">
        <f t="shared" si="168"/>
        <v>0</v>
      </c>
      <c r="BG300" s="21">
        <f t="shared" si="169"/>
        <v>0</v>
      </c>
      <c r="BH300" s="21">
        <f t="shared" si="170"/>
        <v>0</v>
      </c>
    </row>
    <row r="301" spans="1:60" ht="63.95" customHeight="1">
      <c r="A301" s="245"/>
      <c r="B301" s="97"/>
      <c r="C301" s="98"/>
      <c r="D301" s="99"/>
      <c r="E301" s="100"/>
      <c r="F301" s="100"/>
      <c r="G301" s="100"/>
      <c r="H301" s="101"/>
      <c r="I301" s="102"/>
      <c r="J301" s="103"/>
      <c r="K301" s="103"/>
      <c r="L301" s="103"/>
      <c r="M301" s="103"/>
      <c r="N301" s="99"/>
      <c r="O301" s="99"/>
      <c r="P301" s="100"/>
      <c r="Q301" s="100"/>
      <c r="R301" s="104"/>
      <c r="S301" s="31" t="str">
        <f t="shared" si="171"/>
        <v/>
      </c>
      <c r="T301" s="105"/>
      <c r="U301" s="101"/>
      <c r="V301" s="107"/>
      <c r="W301" s="169"/>
      <c r="X301" s="170"/>
      <c r="Y301" s="68"/>
      <c r="Z301" s="190">
        <f t="shared" si="140"/>
        <v>1.0165720071704217E-3</v>
      </c>
      <c r="AA301" s="208" t="b">
        <f t="shared" si="141"/>
        <v>0</v>
      </c>
      <c r="AB301" s="20">
        <f t="shared" si="172"/>
        <v>0</v>
      </c>
      <c r="AC301" s="67" t="b">
        <f t="shared" si="173"/>
        <v>1</v>
      </c>
      <c r="AD301" s="200">
        <f t="shared" si="174"/>
        <v>1</v>
      </c>
      <c r="AE301" s="180">
        <f t="shared" si="142"/>
        <v>1</v>
      </c>
      <c r="AF301" s="180">
        <f t="shared" si="143"/>
        <v>0</v>
      </c>
      <c r="AG301" s="180">
        <f t="shared" si="144"/>
        <v>0</v>
      </c>
      <c r="AH301" s="180">
        <f t="shared" si="145"/>
        <v>0</v>
      </c>
      <c r="AI301" s="214" t="str">
        <f t="shared" si="146"/>
        <v/>
      </c>
      <c r="AK301" s="36">
        <f t="shared" si="147"/>
        <v>0</v>
      </c>
      <c r="AL301" s="21">
        <f t="shared" si="148"/>
        <v>0</v>
      </c>
      <c r="AM301" s="21">
        <f t="shared" si="149"/>
        <v>0</v>
      </c>
      <c r="AN301" s="21">
        <f t="shared" si="150"/>
        <v>0</v>
      </c>
      <c r="AO301" s="21">
        <f t="shared" si="151"/>
        <v>0</v>
      </c>
      <c r="AP301" s="21">
        <f t="shared" si="152"/>
        <v>0</v>
      </c>
      <c r="AQ301" s="21">
        <f t="shared" si="153"/>
        <v>0</v>
      </c>
      <c r="AR301" s="21">
        <f t="shared" si="154"/>
        <v>0</v>
      </c>
      <c r="AS301" s="21">
        <f t="shared" si="155"/>
        <v>0</v>
      </c>
      <c r="AT301" s="21">
        <f t="shared" si="156"/>
        <v>0</v>
      </c>
      <c r="AU301" s="21">
        <f t="shared" si="157"/>
        <v>0</v>
      </c>
      <c r="AV301" s="21">
        <f t="shared" si="158"/>
        <v>0</v>
      </c>
      <c r="AW301" s="21">
        <f t="shared" si="159"/>
        <v>0</v>
      </c>
      <c r="AX301" s="21">
        <f t="shared" si="160"/>
        <v>0</v>
      </c>
      <c r="AY301" s="21">
        <f t="shared" si="161"/>
        <v>0</v>
      </c>
      <c r="AZ301" s="21">
        <f t="shared" si="162"/>
        <v>0</v>
      </c>
      <c r="BA301" s="21">
        <f t="shared" si="163"/>
        <v>0</v>
      </c>
      <c r="BB301" s="21">
        <f t="shared" si="164"/>
        <v>0</v>
      </c>
      <c r="BC301" s="21">
        <f t="shared" si="165"/>
        <v>0</v>
      </c>
      <c r="BD301" s="21">
        <f t="shared" si="166"/>
        <v>0</v>
      </c>
      <c r="BE301" s="21">
        <f t="shared" si="167"/>
        <v>0</v>
      </c>
      <c r="BF301" s="21">
        <f t="shared" si="168"/>
        <v>0</v>
      </c>
      <c r="BG301" s="21">
        <f t="shared" si="169"/>
        <v>0</v>
      </c>
      <c r="BH301" s="21">
        <f t="shared" si="170"/>
        <v>0</v>
      </c>
    </row>
    <row r="302" spans="1:60" ht="63.95" customHeight="1">
      <c r="A302" s="245"/>
      <c r="B302" s="97"/>
      <c r="C302" s="98"/>
      <c r="D302" s="99"/>
      <c r="E302" s="100"/>
      <c r="F302" s="100"/>
      <c r="G302" s="100"/>
      <c r="H302" s="101"/>
      <c r="I302" s="102"/>
      <c r="J302" s="103"/>
      <c r="K302" s="103"/>
      <c r="L302" s="103"/>
      <c r="M302" s="103"/>
      <c r="N302" s="99"/>
      <c r="O302" s="99"/>
      <c r="P302" s="100"/>
      <c r="Q302" s="100"/>
      <c r="R302" s="104"/>
      <c r="S302" s="31" t="str">
        <f t="shared" si="171"/>
        <v/>
      </c>
      <c r="T302" s="105"/>
      <c r="U302" s="101"/>
      <c r="V302" s="107"/>
      <c r="W302" s="169"/>
      <c r="X302" s="170"/>
      <c r="Y302" s="68"/>
      <c r="Z302" s="190">
        <f t="shared" si="140"/>
        <v>1.0165720071704217E-3</v>
      </c>
      <c r="AA302" s="208" t="b">
        <f t="shared" si="141"/>
        <v>0</v>
      </c>
      <c r="AB302" s="20">
        <f t="shared" si="172"/>
        <v>0</v>
      </c>
      <c r="AC302" s="67" t="b">
        <f t="shared" si="173"/>
        <v>1</v>
      </c>
      <c r="AD302" s="200">
        <f t="shared" si="174"/>
        <v>1</v>
      </c>
      <c r="AE302" s="180">
        <f t="shared" si="142"/>
        <v>1</v>
      </c>
      <c r="AF302" s="180">
        <f t="shared" si="143"/>
        <v>0</v>
      </c>
      <c r="AG302" s="180">
        <f t="shared" si="144"/>
        <v>0</v>
      </c>
      <c r="AH302" s="180">
        <f t="shared" si="145"/>
        <v>0</v>
      </c>
      <c r="AI302" s="214" t="str">
        <f t="shared" si="146"/>
        <v/>
      </c>
      <c r="AK302" s="36">
        <f t="shared" si="147"/>
        <v>0</v>
      </c>
      <c r="AL302" s="21">
        <f t="shared" si="148"/>
        <v>0</v>
      </c>
      <c r="AM302" s="21">
        <f t="shared" si="149"/>
        <v>0</v>
      </c>
      <c r="AN302" s="21">
        <f t="shared" si="150"/>
        <v>0</v>
      </c>
      <c r="AO302" s="21">
        <f t="shared" si="151"/>
        <v>0</v>
      </c>
      <c r="AP302" s="21">
        <f t="shared" si="152"/>
        <v>0</v>
      </c>
      <c r="AQ302" s="21">
        <f t="shared" si="153"/>
        <v>0</v>
      </c>
      <c r="AR302" s="21">
        <f t="shared" si="154"/>
        <v>0</v>
      </c>
      <c r="AS302" s="21">
        <f t="shared" si="155"/>
        <v>0</v>
      </c>
      <c r="AT302" s="21">
        <f t="shared" si="156"/>
        <v>0</v>
      </c>
      <c r="AU302" s="21">
        <f t="shared" si="157"/>
        <v>0</v>
      </c>
      <c r="AV302" s="21">
        <f t="shared" si="158"/>
        <v>0</v>
      </c>
      <c r="AW302" s="21">
        <f t="shared" si="159"/>
        <v>0</v>
      </c>
      <c r="AX302" s="21">
        <f t="shared" si="160"/>
        <v>0</v>
      </c>
      <c r="AY302" s="21">
        <f t="shared" si="161"/>
        <v>0</v>
      </c>
      <c r="AZ302" s="21">
        <f t="shared" si="162"/>
        <v>0</v>
      </c>
      <c r="BA302" s="21">
        <f t="shared" si="163"/>
        <v>0</v>
      </c>
      <c r="BB302" s="21">
        <f t="shared" si="164"/>
        <v>0</v>
      </c>
      <c r="BC302" s="21">
        <f t="shared" si="165"/>
        <v>0</v>
      </c>
      <c r="BD302" s="21">
        <f t="shared" si="166"/>
        <v>0</v>
      </c>
      <c r="BE302" s="21">
        <f t="shared" si="167"/>
        <v>0</v>
      </c>
      <c r="BF302" s="21">
        <f t="shared" si="168"/>
        <v>0</v>
      </c>
      <c r="BG302" s="21">
        <f t="shared" si="169"/>
        <v>0</v>
      </c>
      <c r="BH302" s="21">
        <f t="shared" si="170"/>
        <v>0</v>
      </c>
    </row>
    <row r="303" spans="1:60" ht="63.95" customHeight="1">
      <c r="A303" s="245"/>
      <c r="B303" s="97"/>
      <c r="C303" s="98"/>
      <c r="D303" s="99"/>
      <c r="E303" s="100"/>
      <c r="F303" s="100"/>
      <c r="G303" s="100"/>
      <c r="H303" s="101"/>
      <c r="I303" s="102"/>
      <c r="J303" s="103"/>
      <c r="K303" s="103"/>
      <c r="L303" s="103"/>
      <c r="M303" s="103"/>
      <c r="N303" s="99"/>
      <c r="O303" s="99"/>
      <c r="P303" s="100"/>
      <c r="Q303" s="100"/>
      <c r="R303" s="104"/>
      <c r="S303" s="31" t="str">
        <f t="shared" si="171"/>
        <v/>
      </c>
      <c r="T303" s="105"/>
      <c r="U303" s="101"/>
      <c r="V303" s="107"/>
      <c r="W303" s="169"/>
      <c r="X303" s="170"/>
      <c r="Y303" s="68"/>
      <c r="Z303" s="190">
        <f t="shared" si="140"/>
        <v>1.0165720071704217E-3</v>
      </c>
      <c r="AA303" s="208" t="b">
        <f t="shared" si="141"/>
        <v>0</v>
      </c>
      <c r="AB303" s="20">
        <f t="shared" si="172"/>
        <v>0</v>
      </c>
      <c r="AC303" s="67" t="b">
        <f t="shared" si="173"/>
        <v>1</v>
      </c>
      <c r="AD303" s="200">
        <f t="shared" si="174"/>
        <v>1</v>
      </c>
      <c r="AE303" s="180">
        <f t="shared" si="142"/>
        <v>1</v>
      </c>
      <c r="AF303" s="180">
        <f t="shared" si="143"/>
        <v>0</v>
      </c>
      <c r="AG303" s="180">
        <f t="shared" si="144"/>
        <v>0</v>
      </c>
      <c r="AH303" s="180">
        <f t="shared" si="145"/>
        <v>0</v>
      </c>
      <c r="AI303" s="214" t="str">
        <f t="shared" si="146"/>
        <v/>
      </c>
      <c r="AK303" s="36">
        <f t="shared" si="147"/>
        <v>0</v>
      </c>
      <c r="AL303" s="21">
        <f t="shared" si="148"/>
        <v>0</v>
      </c>
      <c r="AM303" s="21">
        <f t="shared" si="149"/>
        <v>0</v>
      </c>
      <c r="AN303" s="21">
        <f t="shared" si="150"/>
        <v>0</v>
      </c>
      <c r="AO303" s="21">
        <f t="shared" si="151"/>
        <v>0</v>
      </c>
      <c r="AP303" s="21">
        <f t="shared" si="152"/>
        <v>0</v>
      </c>
      <c r="AQ303" s="21">
        <f t="shared" si="153"/>
        <v>0</v>
      </c>
      <c r="AR303" s="21">
        <f t="shared" si="154"/>
        <v>0</v>
      </c>
      <c r="AS303" s="21">
        <f t="shared" si="155"/>
        <v>0</v>
      </c>
      <c r="AT303" s="21">
        <f t="shared" si="156"/>
        <v>0</v>
      </c>
      <c r="AU303" s="21">
        <f t="shared" si="157"/>
        <v>0</v>
      </c>
      <c r="AV303" s="21">
        <f t="shared" si="158"/>
        <v>0</v>
      </c>
      <c r="AW303" s="21">
        <f t="shared" si="159"/>
        <v>0</v>
      </c>
      <c r="AX303" s="21">
        <f t="shared" si="160"/>
        <v>0</v>
      </c>
      <c r="AY303" s="21">
        <f t="shared" si="161"/>
        <v>0</v>
      </c>
      <c r="AZ303" s="21">
        <f t="shared" si="162"/>
        <v>0</v>
      </c>
      <c r="BA303" s="21">
        <f t="shared" si="163"/>
        <v>0</v>
      </c>
      <c r="BB303" s="21">
        <f t="shared" si="164"/>
        <v>0</v>
      </c>
      <c r="BC303" s="21">
        <f t="shared" si="165"/>
        <v>0</v>
      </c>
      <c r="BD303" s="21">
        <f t="shared" si="166"/>
        <v>0</v>
      </c>
      <c r="BE303" s="21">
        <f t="shared" si="167"/>
        <v>0</v>
      </c>
      <c r="BF303" s="21">
        <f t="shared" si="168"/>
        <v>0</v>
      </c>
      <c r="BG303" s="21">
        <f t="shared" si="169"/>
        <v>0</v>
      </c>
      <c r="BH303" s="21">
        <f t="shared" si="170"/>
        <v>0</v>
      </c>
    </row>
    <row r="304" spans="1:60" ht="63.95" customHeight="1">
      <c r="A304" s="245"/>
      <c r="B304" s="97"/>
      <c r="C304" s="98"/>
      <c r="D304" s="99"/>
      <c r="E304" s="100"/>
      <c r="F304" s="100"/>
      <c r="G304" s="100"/>
      <c r="H304" s="101"/>
      <c r="I304" s="102"/>
      <c r="J304" s="103"/>
      <c r="K304" s="103"/>
      <c r="L304" s="103"/>
      <c r="M304" s="103"/>
      <c r="N304" s="99"/>
      <c r="O304" s="99"/>
      <c r="P304" s="100"/>
      <c r="Q304" s="100"/>
      <c r="R304" s="104"/>
      <c r="S304" s="31" t="str">
        <f t="shared" si="171"/>
        <v/>
      </c>
      <c r="T304" s="105"/>
      <c r="U304" s="101"/>
      <c r="V304" s="107"/>
      <c r="W304" s="169"/>
      <c r="X304" s="170"/>
      <c r="Y304" s="68"/>
      <c r="Z304" s="190">
        <f t="shared" si="140"/>
        <v>1.0165720071704217E-3</v>
      </c>
      <c r="AA304" s="208" t="b">
        <f t="shared" si="141"/>
        <v>0</v>
      </c>
      <c r="AB304" s="20">
        <f t="shared" si="172"/>
        <v>0</v>
      </c>
      <c r="AC304" s="67" t="b">
        <f t="shared" si="173"/>
        <v>1</v>
      </c>
      <c r="AD304" s="200">
        <f t="shared" si="174"/>
        <v>1</v>
      </c>
      <c r="AE304" s="180">
        <f t="shared" si="142"/>
        <v>1</v>
      </c>
      <c r="AF304" s="180">
        <f t="shared" si="143"/>
        <v>0</v>
      </c>
      <c r="AG304" s="180">
        <f t="shared" si="144"/>
        <v>0</v>
      </c>
      <c r="AH304" s="180">
        <f t="shared" si="145"/>
        <v>0</v>
      </c>
      <c r="AI304" s="214" t="str">
        <f t="shared" si="146"/>
        <v/>
      </c>
      <c r="AK304" s="36">
        <f t="shared" si="147"/>
        <v>0</v>
      </c>
      <c r="AL304" s="21">
        <f t="shared" si="148"/>
        <v>0</v>
      </c>
      <c r="AM304" s="21">
        <f t="shared" si="149"/>
        <v>0</v>
      </c>
      <c r="AN304" s="21">
        <f t="shared" si="150"/>
        <v>0</v>
      </c>
      <c r="AO304" s="21">
        <f t="shared" si="151"/>
        <v>0</v>
      </c>
      <c r="AP304" s="21">
        <f t="shared" si="152"/>
        <v>0</v>
      </c>
      <c r="AQ304" s="21">
        <f t="shared" si="153"/>
        <v>0</v>
      </c>
      <c r="AR304" s="21">
        <f t="shared" si="154"/>
        <v>0</v>
      </c>
      <c r="AS304" s="21">
        <f t="shared" si="155"/>
        <v>0</v>
      </c>
      <c r="AT304" s="21">
        <f t="shared" si="156"/>
        <v>0</v>
      </c>
      <c r="AU304" s="21">
        <f t="shared" si="157"/>
        <v>0</v>
      </c>
      <c r="AV304" s="21">
        <f t="shared" si="158"/>
        <v>0</v>
      </c>
      <c r="AW304" s="21">
        <f t="shared" si="159"/>
        <v>0</v>
      </c>
      <c r="AX304" s="21">
        <f t="shared" si="160"/>
        <v>0</v>
      </c>
      <c r="AY304" s="21">
        <f t="shared" si="161"/>
        <v>0</v>
      </c>
      <c r="AZ304" s="21">
        <f t="shared" si="162"/>
        <v>0</v>
      </c>
      <c r="BA304" s="21">
        <f t="shared" si="163"/>
        <v>0</v>
      </c>
      <c r="BB304" s="21">
        <f t="shared" si="164"/>
        <v>0</v>
      </c>
      <c r="BC304" s="21">
        <f t="shared" si="165"/>
        <v>0</v>
      </c>
      <c r="BD304" s="21">
        <f t="shared" si="166"/>
        <v>0</v>
      </c>
      <c r="BE304" s="21">
        <f t="shared" si="167"/>
        <v>0</v>
      </c>
      <c r="BF304" s="21">
        <f t="shared" si="168"/>
        <v>0</v>
      </c>
      <c r="BG304" s="21">
        <f t="shared" si="169"/>
        <v>0</v>
      </c>
      <c r="BH304" s="21">
        <f t="shared" si="170"/>
        <v>0</v>
      </c>
    </row>
    <row r="305" spans="1:60" ht="63.95" customHeight="1">
      <c r="A305" s="245"/>
      <c r="B305" s="97"/>
      <c r="C305" s="98"/>
      <c r="D305" s="99"/>
      <c r="E305" s="100"/>
      <c r="F305" s="100"/>
      <c r="G305" s="100"/>
      <c r="H305" s="101"/>
      <c r="I305" s="102"/>
      <c r="J305" s="103"/>
      <c r="K305" s="103"/>
      <c r="L305" s="103"/>
      <c r="M305" s="103"/>
      <c r="N305" s="99"/>
      <c r="O305" s="99"/>
      <c r="P305" s="100"/>
      <c r="Q305" s="100"/>
      <c r="R305" s="104"/>
      <c r="S305" s="31" t="str">
        <f t="shared" si="171"/>
        <v/>
      </c>
      <c r="T305" s="105"/>
      <c r="U305" s="101"/>
      <c r="V305" s="107"/>
      <c r="W305" s="169"/>
      <c r="X305" s="170"/>
      <c r="Y305" s="68"/>
      <c r="Z305" s="190">
        <f t="shared" si="140"/>
        <v>1.0165720071704217E-3</v>
      </c>
      <c r="AA305" s="208" t="b">
        <f t="shared" si="141"/>
        <v>0</v>
      </c>
      <c r="AB305" s="20">
        <f t="shared" si="172"/>
        <v>0</v>
      </c>
      <c r="AC305" s="67" t="b">
        <f t="shared" si="173"/>
        <v>1</v>
      </c>
      <c r="AD305" s="200">
        <f t="shared" si="174"/>
        <v>1</v>
      </c>
      <c r="AE305" s="180">
        <f t="shared" si="142"/>
        <v>1</v>
      </c>
      <c r="AF305" s="180">
        <f t="shared" si="143"/>
        <v>0</v>
      </c>
      <c r="AG305" s="180">
        <f t="shared" si="144"/>
        <v>0</v>
      </c>
      <c r="AH305" s="180">
        <f t="shared" si="145"/>
        <v>0</v>
      </c>
      <c r="AI305" s="214" t="str">
        <f t="shared" si="146"/>
        <v/>
      </c>
      <c r="AK305" s="36">
        <f t="shared" si="147"/>
        <v>0</v>
      </c>
      <c r="AL305" s="21">
        <f t="shared" si="148"/>
        <v>0</v>
      </c>
      <c r="AM305" s="21">
        <f t="shared" si="149"/>
        <v>0</v>
      </c>
      <c r="AN305" s="21">
        <f t="shared" si="150"/>
        <v>0</v>
      </c>
      <c r="AO305" s="21">
        <f t="shared" si="151"/>
        <v>0</v>
      </c>
      <c r="AP305" s="21">
        <f t="shared" si="152"/>
        <v>0</v>
      </c>
      <c r="AQ305" s="21">
        <f t="shared" si="153"/>
        <v>0</v>
      </c>
      <c r="AR305" s="21">
        <f t="shared" si="154"/>
        <v>0</v>
      </c>
      <c r="AS305" s="21">
        <f t="shared" si="155"/>
        <v>0</v>
      </c>
      <c r="AT305" s="21">
        <f t="shared" si="156"/>
        <v>0</v>
      </c>
      <c r="AU305" s="21">
        <f t="shared" si="157"/>
        <v>0</v>
      </c>
      <c r="AV305" s="21">
        <f t="shared" si="158"/>
        <v>0</v>
      </c>
      <c r="AW305" s="21">
        <f t="shared" si="159"/>
        <v>0</v>
      </c>
      <c r="AX305" s="21">
        <f t="shared" si="160"/>
        <v>0</v>
      </c>
      <c r="AY305" s="21">
        <f t="shared" si="161"/>
        <v>0</v>
      </c>
      <c r="AZ305" s="21">
        <f t="shared" si="162"/>
        <v>0</v>
      </c>
      <c r="BA305" s="21">
        <f t="shared" si="163"/>
        <v>0</v>
      </c>
      <c r="BB305" s="21">
        <f t="shared" si="164"/>
        <v>0</v>
      </c>
      <c r="BC305" s="21">
        <f t="shared" si="165"/>
        <v>0</v>
      </c>
      <c r="BD305" s="21">
        <f t="shared" si="166"/>
        <v>0</v>
      </c>
      <c r="BE305" s="21">
        <f t="shared" si="167"/>
        <v>0</v>
      </c>
      <c r="BF305" s="21">
        <f t="shared" si="168"/>
        <v>0</v>
      </c>
      <c r="BG305" s="21">
        <f t="shared" si="169"/>
        <v>0</v>
      </c>
      <c r="BH305" s="21">
        <f t="shared" si="170"/>
        <v>0</v>
      </c>
    </row>
    <row r="306" spans="1:60" ht="63.95" customHeight="1">
      <c r="A306" s="245"/>
      <c r="B306" s="97"/>
      <c r="C306" s="98"/>
      <c r="D306" s="99"/>
      <c r="E306" s="100"/>
      <c r="F306" s="100"/>
      <c r="G306" s="100"/>
      <c r="H306" s="101"/>
      <c r="I306" s="102"/>
      <c r="J306" s="103"/>
      <c r="K306" s="103"/>
      <c r="L306" s="103"/>
      <c r="M306" s="103"/>
      <c r="N306" s="99"/>
      <c r="O306" s="99"/>
      <c r="P306" s="100"/>
      <c r="Q306" s="100"/>
      <c r="R306" s="104"/>
      <c r="S306" s="31" t="str">
        <f t="shared" si="171"/>
        <v/>
      </c>
      <c r="T306" s="105"/>
      <c r="U306" s="101"/>
      <c r="V306" s="107"/>
      <c r="W306" s="169"/>
      <c r="X306" s="170"/>
      <c r="Y306" s="68"/>
      <c r="Z306" s="190">
        <f t="shared" si="140"/>
        <v>1.0165720071704217E-3</v>
      </c>
      <c r="AA306" s="208" t="b">
        <f t="shared" si="141"/>
        <v>0</v>
      </c>
      <c r="AB306" s="20">
        <f t="shared" si="172"/>
        <v>0</v>
      </c>
      <c r="AC306" s="67" t="b">
        <f t="shared" si="173"/>
        <v>1</v>
      </c>
      <c r="AD306" s="200">
        <f t="shared" si="174"/>
        <v>1</v>
      </c>
      <c r="AE306" s="180">
        <f t="shared" si="142"/>
        <v>1</v>
      </c>
      <c r="AF306" s="180">
        <f t="shared" si="143"/>
        <v>0</v>
      </c>
      <c r="AG306" s="180">
        <f t="shared" si="144"/>
        <v>0</v>
      </c>
      <c r="AH306" s="180">
        <f t="shared" si="145"/>
        <v>0</v>
      </c>
      <c r="AI306" s="214" t="str">
        <f t="shared" si="146"/>
        <v/>
      </c>
      <c r="AK306" s="36">
        <f t="shared" si="147"/>
        <v>0</v>
      </c>
      <c r="AL306" s="21">
        <f t="shared" si="148"/>
        <v>0</v>
      </c>
      <c r="AM306" s="21">
        <f t="shared" si="149"/>
        <v>0</v>
      </c>
      <c r="AN306" s="21">
        <f t="shared" si="150"/>
        <v>0</v>
      </c>
      <c r="AO306" s="21">
        <f t="shared" si="151"/>
        <v>0</v>
      </c>
      <c r="AP306" s="21">
        <f t="shared" si="152"/>
        <v>0</v>
      </c>
      <c r="AQ306" s="21">
        <f t="shared" si="153"/>
        <v>0</v>
      </c>
      <c r="AR306" s="21">
        <f t="shared" si="154"/>
        <v>0</v>
      </c>
      <c r="AS306" s="21">
        <f t="shared" si="155"/>
        <v>0</v>
      </c>
      <c r="AT306" s="21">
        <f t="shared" si="156"/>
        <v>0</v>
      </c>
      <c r="AU306" s="21">
        <f t="shared" si="157"/>
        <v>0</v>
      </c>
      <c r="AV306" s="21">
        <f t="shared" si="158"/>
        <v>0</v>
      </c>
      <c r="AW306" s="21">
        <f t="shared" si="159"/>
        <v>0</v>
      </c>
      <c r="AX306" s="21">
        <f t="shared" si="160"/>
        <v>0</v>
      </c>
      <c r="AY306" s="21">
        <f t="shared" si="161"/>
        <v>0</v>
      </c>
      <c r="AZ306" s="21">
        <f t="shared" si="162"/>
        <v>0</v>
      </c>
      <c r="BA306" s="21">
        <f t="shared" si="163"/>
        <v>0</v>
      </c>
      <c r="BB306" s="21">
        <f t="shared" si="164"/>
        <v>0</v>
      </c>
      <c r="BC306" s="21">
        <f t="shared" si="165"/>
        <v>0</v>
      </c>
      <c r="BD306" s="21">
        <f t="shared" si="166"/>
        <v>0</v>
      </c>
      <c r="BE306" s="21">
        <f t="shared" si="167"/>
        <v>0</v>
      </c>
      <c r="BF306" s="21">
        <f t="shared" si="168"/>
        <v>0</v>
      </c>
      <c r="BG306" s="21">
        <f t="shared" si="169"/>
        <v>0</v>
      </c>
      <c r="BH306" s="21">
        <f t="shared" si="170"/>
        <v>0</v>
      </c>
    </row>
    <row r="307" spans="1:60" ht="63.95" customHeight="1">
      <c r="A307" s="245"/>
      <c r="B307" s="97"/>
      <c r="C307" s="98"/>
      <c r="D307" s="99"/>
      <c r="E307" s="100"/>
      <c r="F307" s="100"/>
      <c r="G307" s="100"/>
      <c r="H307" s="101"/>
      <c r="I307" s="102"/>
      <c r="J307" s="103"/>
      <c r="K307" s="103"/>
      <c r="L307" s="103"/>
      <c r="M307" s="103"/>
      <c r="N307" s="99"/>
      <c r="O307" s="99"/>
      <c r="P307" s="100"/>
      <c r="Q307" s="100"/>
      <c r="R307" s="104"/>
      <c r="S307" s="31" t="str">
        <f t="shared" si="171"/>
        <v/>
      </c>
      <c r="T307" s="105"/>
      <c r="U307" s="101"/>
      <c r="V307" s="107"/>
      <c r="W307" s="169"/>
      <c r="X307" s="170"/>
      <c r="Y307" s="68"/>
      <c r="Z307" s="190">
        <f t="shared" si="140"/>
        <v>1.0165720071704217E-3</v>
      </c>
      <c r="AA307" s="208" t="b">
        <f t="shared" si="141"/>
        <v>0</v>
      </c>
      <c r="AB307" s="20">
        <f t="shared" si="172"/>
        <v>0</v>
      </c>
      <c r="AC307" s="67" t="b">
        <f t="shared" si="173"/>
        <v>1</v>
      </c>
      <c r="AD307" s="200">
        <f t="shared" si="174"/>
        <v>1</v>
      </c>
      <c r="AE307" s="180">
        <f t="shared" si="142"/>
        <v>1</v>
      </c>
      <c r="AF307" s="180">
        <f t="shared" si="143"/>
        <v>0</v>
      </c>
      <c r="AG307" s="180">
        <f t="shared" si="144"/>
        <v>0</v>
      </c>
      <c r="AH307" s="180">
        <f t="shared" si="145"/>
        <v>0</v>
      </c>
      <c r="AI307" s="214" t="str">
        <f t="shared" si="146"/>
        <v/>
      </c>
      <c r="AK307" s="36">
        <f t="shared" si="147"/>
        <v>0</v>
      </c>
      <c r="AL307" s="21">
        <f t="shared" si="148"/>
        <v>0</v>
      </c>
      <c r="AM307" s="21">
        <f t="shared" si="149"/>
        <v>0</v>
      </c>
      <c r="AN307" s="21">
        <f t="shared" si="150"/>
        <v>0</v>
      </c>
      <c r="AO307" s="21">
        <f t="shared" si="151"/>
        <v>0</v>
      </c>
      <c r="AP307" s="21">
        <f t="shared" si="152"/>
        <v>0</v>
      </c>
      <c r="AQ307" s="21">
        <f t="shared" si="153"/>
        <v>0</v>
      </c>
      <c r="AR307" s="21">
        <f t="shared" si="154"/>
        <v>0</v>
      </c>
      <c r="AS307" s="21">
        <f t="shared" si="155"/>
        <v>0</v>
      </c>
      <c r="AT307" s="21">
        <f t="shared" si="156"/>
        <v>0</v>
      </c>
      <c r="AU307" s="21">
        <f t="shared" si="157"/>
        <v>0</v>
      </c>
      <c r="AV307" s="21">
        <f t="shared" si="158"/>
        <v>0</v>
      </c>
      <c r="AW307" s="21">
        <f t="shared" si="159"/>
        <v>0</v>
      </c>
      <c r="AX307" s="21">
        <f t="shared" si="160"/>
        <v>0</v>
      </c>
      <c r="AY307" s="21">
        <f t="shared" si="161"/>
        <v>0</v>
      </c>
      <c r="AZ307" s="21">
        <f t="shared" si="162"/>
        <v>0</v>
      </c>
      <c r="BA307" s="21">
        <f t="shared" si="163"/>
        <v>0</v>
      </c>
      <c r="BB307" s="21">
        <f t="shared" si="164"/>
        <v>0</v>
      </c>
      <c r="BC307" s="21">
        <f t="shared" si="165"/>
        <v>0</v>
      </c>
      <c r="BD307" s="21">
        <f t="shared" si="166"/>
        <v>0</v>
      </c>
      <c r="BE307" s="21">
        <f t="shared" si="167"/>
        <v>0</v>
      </c>
      <c r="BF307" s="21">
        <f t="shared" si="168"/>
        <v>0</v>
      </c>
      <c r="BG307" s="21">
        <f t="shared" si="169"/>
        <v>0</v>
      </c>
      <c r="BH307" s="21">
        <f t="shared" si="170"/>
        <v>0</v>
      </c>
    </row>
    <row r="308" spans="1:60" ht="63.95" customHeight="1">
      <c r="A308" s="245"/>
      <c r="B308" s="97"/>
      <c r="C308" s="98"/>
      <c r="D308" s="99"/>
      <c r="E308" s="100"/>
      <c r="F308" s="100"/>
      <c r="G308" s="100"/>
      <c r="H308" s="101"/>
      <c r="I308" s="102"/>
      <c r="J308" s="103"/>
      <c r="K308" s="103"/>
      <c r="L308" s="103"/>
      <c r="M308" s="103"/>
      <c r="N308" s="99"/>
      <c r="O308" s="99"/>
      <c r="P308" s="100"/>
      <c r="Q308" s="100"/>
      <c r="R308" s="104"/>
      <c r="S308" s="31" t="str">
        <f t="shared" si="171"/>
        <v/>
      </c>
      <c r="T308" s="105"/>
      <c r="U308" s="101"/>
      <c r="V308" s="107"/>
      <c r="W308" s="169"/>
      <c r="X308" s="170"/>
      <c r="Y308" s="68"/>
      <c r="Z308" s="190">
        <f t="shared" si="140"/>
        <v>1.0165720071704217E-3</v>
      </c>
      <c r="AA308" s="208" t="b">
        <f t="shared" si="141"/>
        <v>0</v>
      </c>
      <c r="AB308" s="20">
        <f t="shared" si="172"/>
        <v>0</v>
      </c>
      <c r="AC308" s="67" t="b">
        <f t="shared" si="173"/>
        <v>1</v>
      </c>
      <c r="AD308" s="200">
        <f t="shared" si="174"/>
        <v>1</v>
      </c>
      <c r="AE308" s="180">
        <f t="shared" si="142"/>
        <v>1</v>
      </c>
      <c r="AF308" s="180">
        <f t="shared" si="143"/>
        <v>0</v>
      </c>
      <c r="AG308" s="180">
        <f t="shared" si="144"/>
        <v>0</v>
      </c>
      <c r="AH308" s="180">
        <f t="shared" si="145"/>
        <v>0</v>
      </c>
      <c r="AI308" s="214" t="str">
        <f t="shared" si="146"/>
        <v/>
      </c>
      <c r="AK308" s="36">
        <f t="shared" si="147"/>
        <v>0</v>
      </c>
      <c r="AL308" s="21">
        <f t="shared" si="148"/>
        <v>0</v>
      </c>
      <c r="AM308" s="21">
        <f t="shared" si="149"/>
        <v>0</v>
      </c>
      <c r="AN308" s="21">
        <f t="shared" si="150"/>
        <v>0</v>
      </c>
      <c r="AO308" s="21">
        <f t="shared" si="151"/>
        <v>0</v>
      </c>
      <c r="AP308" s="21">
        <f t="shared" si="152"/>
        <v>0</v>
      </c>
      <c r="AQ308" s="21">
        <f t="shared" si="153"/>
        <v>0</v>
      </c>
      <c r="AR308" s="21">
        <f t="shared" si="154"/>
        <v>0</v>
      </c>
      <c r="AS308" s="21">
        <f t="shared" si="155"/>
        <v>0</v>
      </c>
      <c r="AT308" s="21">
        <f t="shared" si="156"/>
        <v>0</v>
      </c>
      <c r="AU308" s="21">
        <f t="shared" si="157"/>
        <v>0</v>
      </c>
      <c r="AV308" s="21">
        <f t="shared" si="158"/>
        <v>0</v>
      </c>
      <c r="AW308" s="21">
        <f t="shared" si="159"/>
        <v>0</v>
      </c>
      <c r="AX308" s="21">
        <f t="shared" si="160"/>
        <v>0</v>
      </c>
      <c r="AY308" s="21">
        <f t="shared" si="161"/>
        <v>0</v>
      </c>
      <c r="AZ308" s="21">
        <f t="shared" si="162"/>
        <v>0</v>
      </c>
      <c r="BA308" s="21">
        <f t="shared" si="163"/>
        <v>0</v>
      </c>
      <c r="BB308" s="21">
        <f t="shared" si="164"/>
        <v>0</v>
      </c>
      <c r="BC308" s="21">
        <f t="shared" si="165"/>
        <v>0</v>
      </c>
      <c r="BD308" s="21">
        <f t="shared" si="166"/>
        <v>0</v>
      </c>
      <c r="BE308" s="21">
        <f t="shared" si="167"/>
        <v>0</v>
      </c>
      <c r="BF308" s="21">
        <f t="shared" si="168"/>
        <v>0</v>
      </c>
      <c r="BG308" s="21">
        <f t="shared" si="169"/>
        <v>0</v>
      </c>
      <c r="BH308" s="21">
        <f t="shared" si="170"/>
        <v>0</v>
      </c>
    </row>
    <row r="309" spans="1:60" ht="63.95" customHeight="1">
      <c r="A309" s="245"/>
      <c r="B309" s="97"/>
      <c r="C309" s="98"/>
      <c r="D309" s="99"/>
      <c r="E309" s="100"/>
      <c r="F309" s="100"/>
      <c r="G309" s="100"/>
      <c r="H309" s="101"/>
      <c r="I309" s="102"/>
      <c r="J309" s="103"/>
      <c r="K309" s="103"/>
      <c r="L309" s="103"/>
      <c r="M309" s="103"/>
      <c r="N309" s="99"/>
      <c r="O309" s="99"/>
      <c r="P309" s="100"/>
      <c r="Q309" s="100"/>
      <c r="R309" s="104"/>
      <c r="S309" s="31" t="str">
        <f t="shared" si="171"/>
        <v/>
      </c>
      <c r="T309" s="105"/>
      <c r="U309" s="101"/>
      <c r="V309" s="107"/>
      <c r="W309" s="169"/>
      <c r="X309" s="170"/>
      <c r="Y309" s="68"/>
      <c r="Z309" s="190">
        <f t="shared" si="140"/>
        <v>1.0165720071704217E-3</v>
      </c>
      <c r="AA309" s="208" t="b">
        <f t="shared" si="141"/>
        <v>0</v>
      </c>
      <c r="AB309" s="20">
        <f t="shared" si="172"/>
        <v>0</v>
      </c>
      <c r="AC309" s="67" t="b">
        <f t="shared" si="173"/>
        <v>1</v>
      </c>
      <c r="AD309" s="200">
        <f t="shared" si="174"/>
        <v>1</v>
      </c>
      <c r="AE309" s="180">
        <f t="shared" si="142"/>
        <v>1</v>
      </c>
      <c r="AF309" s="180">
        <f t="shared" si="143"/>
        <v>0</v>
      </c>
      <c r="AG309" s="180">
        <f t="shared" si="144"/>
        <v>0</v>
      </c>
      <c r="AH309" s="180">
        <f t="shared" si="145"/>
        <v>0</v>
      </c>
      <c r="AI309" s="214" t="str">
        <f t="shared" si="146"/>
        <v/>
      </c>
      <c r="AK309" s="36">
        <f t="shared" si="147"/>
        <v>0</v>
      </c>
      <c r="AL309" s="21">
        <f t="shared" si="148"/>
        <v>0</v>
      </c>
      <c r="AM309" s="21">
        <f t="shared" si="149"/>
        <v>0</v>
      </c>
      <c r="AN309" s="21">
        <f t="shared" si="150"/>
        <v>0</v>
      </c>
      <c r="AO309" s="21">
        <f t="shared" si="151"/>
        <v>0</v>
      </c>
      <c r="AP309" s="21">
        <f t="shared" si="152"/>
        <v>0</v>
      </c>
      <c r="AQ309" s="21">
        <f t="shared" si="153"/>
        <v>0</v>
      </c>
      <c r="AR309" s="21">
        <f t="shared" si="154"/>
        <v>0</v>
      </c>
      <c r="AS309" s="21">
        <f t="shared" si="155"/>
        <v>0</v>
      </c>
      <c r="AT309" s="21">
        <f t="shared" si="156"/>
        <v>0</v>
      </c>
      <c r="AU309" s="21">
        <f t="shared" si="157"/>
        <v>0</v>
      </c>
      <c r="AV309" s="21">
        <f t="shared" si="158"/>
        <v>0</v>
      </c>
      <c r="AW309" s="21">
        <f t="shared" si="159"/>
        <v>0</v>
      </c>
      <c r="AX309" s="21">
        <f t="shared" si="160"/>
        <v>0</v>
      </c>
      <c r="AY309" s="21">
        <f t="shared" si="161"/>
        <v>0</v>
      </c>
      <c r="AZ309" s="21">
        <f t="shared" si="162"/>
        <v>0</v>
      </c>
      <c r="BA309" s="21">
        <f t="shared" si="163"/>
        <v>0</v>
      </c>
      <c r="BB309" s="21">
        <f t="shared" si="164"/>
        <v>0</v>
      </c>
      <c r="BC309" s="21">
        <f t="shared" si="165"/>
        <v>0</v>
      </c>
      <c r="BD309" s="21">
        <f t="shared" si="166"/>
        <v>0</v>
      </c>
      <c r="BE309" s="21">
        <f t="shared" si="167"/>
        <v>0</v>
      </c>
      <c r="BF309" s="21">
        <f t="shared" si="168"/>
        <v>0</v>
      </c>
      <c r="BG309" s="21">
        <f t="shared" si="169"/>
        <v>0</v>
      </c>
      <c r="BH309" s="21">
        <f t="shared" si="170"/>
        <v>0</v>
      </c>
    </row>
    <row r="310" spans="1:60" ht="63.95" customHeight="1">
      <c r="A310" s="245"/>
      <c r="B310" s="97"/>
      <c r="C310" s="98"/>
      <c r="D310" s="99"/>
      <c r="E310" s="100"/>
      <c r="F310" s="100"/>
      <c r="G310" s="100"/>
      <c r="H310" s="101"/>
      <c r="I310" s="102"/>
      <c r="J310" s="103"/>
      <c r="K310" s="103"/>
      <c r="L310" s="103"/>
      <c r="M310" s="103"/>
      <c r="N310" s="99"/>
      <c r="O310" s="99"/>
      <c r="P310" s="100"/>
      <c r="Q310" s="100"/>
      <c r="R310" s="104"/>
      <c r="S310" s="31" t="str">
        <f t="shared" si="171"/>
        <v/>
      </c>
      <c r="T310" s="105"/>
      <c r="U310" s="101"/>
      <c r="V310" s="107"/>
      <c r="W310" s="169"/>
      <c r="X310" s="170"/>
      <c r="Y310" s="68"/>
      <c r="Z310" s="190">
        <f t="shared" si="140"/>
        <v>1.0165720071704217E-3</v>
      </c>
      <c r="AA310" s="208" t="b">
        <f t="shared" si="141"/>
        <v>0</v>
      </c>
      <c r="AB310" s="20">
        <f t="shared" si="172"/>
        <v>0</v>
      </c>
      <c r="AC310" s="67" t="b">
        <f t="shared" si="173"/>
        <v>1</v>
      </c>
      <c r="AD310" s="200">
        <f t="shared" si="174"/>
        <v>1</v>
      </c>
      <c r="AE310" s="180">
        <f t="shared" si="142"/>
        <v>1</v>
      </c>
      <c r="AF310" s="180">
        <f t="shared" si="143"/>
        <v>0</v>
      </c>
      <c r="AG310" s="180">
        <f t="shared" si="144"/>
        <v>0</v>
      </c>
      <c r="AH310" s="180">
        <f t="shared" si="145"/>
        <v>0</v>
      </c>
      <c r="AI310" s="214" t="str">
        <f t="shared" si="146"/>
        <v/>
      </c>
      <c r="AK310" s="36">
        <f t="shared" si="147"/>
        <v>0</v>
      </c>
      <c r="AL310" s="21">
        <f t="shared" si="148"/>
        <v>0</v>
      </c>
      <c r="AM310" s="21">
        <f t="shared" si="149"/>
        <v>0</v>
      </c>
      <c r="AN310" s="21">
        <f t="shared" si="150"/>
        <v>0</v>
      </c>
      <c r="AO310" s="21">
        <f t="shared" si="151"/>
        <v>0</v>
      </c>
      <c r="AP310" s="21">
        <f t="shared" si="152"/>
        <v>0</v>
      </c>
      <c r="AQ310" s="21">
        <f t="shared" si="153"/>
        <v>0</v>
      </c>
      <c r="AR310" s="21">
        <f t="shared" si="154"/>
        <v>0</v>
      </c>
      <c r="AS310" s="21">
        <f t="shared" si="155"/>
        <v>0</v>
      </c>
      <c r="AT310" s="21">
        <f t="shared" si="156"/>
        <v>0</v>
      </c>
      <c r="AU310" s="21">
        <f t="shared" si="157"/>
        <v>0</v>
      </c>
      <c r="AV310" s="21">
        <f t="shared" si="158"/>
        <v>0</v>
      </c>
      <c r="AW310" s="21">
        <f t="shared" si="159"/>
        <v>0</v>
      </c>
      <c r="AX310" s="21">
        <f t="shared" si="160"/>
        <v>0</v>
      </c>
      <c r="AY310" s="21">
        <f t="shared" si="161"/>
        <v>0</v>
      </c>
      <c r="AZ310" s="21">
        <f t="shared" si="162"/>
        <v>0</v>
      </c>
      <c r="BA310" s="21">
        <f t="shared" si="163"/>
        <v>0</v>
      </c>
      <c r="BB310" s="21">
        <f t="shared" si="164"/>
        <v>0</v>
      </c>
      <c r="BC310" s="21">
        <f t="shared" si="165"/>
        <v>0</v>
      </c>
      <c r="BD310" s="21">
        <f t="shared" si="166"/>
        <v>0</v>
      </c>
      <c r="BE310" s="21">
        <f t="shared" si="167"/>
        <v>0</v>
      </c>
      <c r="BF310" s="21">
        <f t="shared" si="168"/>
        <v>0</v>
      </c>
      <c r="BG310" s="21">
        <f t="shared" si="169"/>
        <v>0</v>
      </c>
      <c r="BH310" s="21">
        <f t="shared" si="170"/>
        <v>0</v>
      </c>
    </row>
    <row r="311" spans="1:60" ht="63.95" customHeight="1">
      <c r="A311" s="245"/>
      <c r="B311" s="97"/>
      <c r="C311" s="98"/>
      <c r="D311" s="99"/>
      <c r="E311" s="100"/>
      <c r="F311" s="100"/>
      <c r="G311" s="100"/>
      <c r="H311" s="101"/>
      <c r="I311" s="102"/>
      <c r="J311" s="103"/>
      <c r="K311" s="103"/>
      <c r="L311" s="103"/>
      <c r="M311" s="103"/>
      <c r="N311" s="99"/>
      <c r="O311" s="99"/>
      <c r="P311" s="100"/>
      <c r="Q311" s="100"/>
      <c r="R311" s="104"/>
      <c r="S311" s="31" t="str">
        <f t="shared" si="171"/>
        <v/>
      </c>
      <c r="T311" s="105"/>
      <c r="U311" s="101"/>
      <c r="V311" s="107"/>
      <c r="W311" s="169"/>
      <c r="X311" s="170"/>
      <c r="Y311" s="68"/>
      <c r="Z311" s="190">
        <f t="shared" si="140"/>
        <v>1.0165720071704217E-3</v>
      </c>
      <c r="AA311" s="208" t="b">
        <f t="shared" si="141"/>
        <v>0</v>
      </c>
      <c r="AB311" s="20">
        <f t="shared" si="172"/>
        <v>0</v>
      </c>
      <c r="AC311" s="67" t="b">
        <f t="shared" si="173"/>
        <v>1</v>
      </c>
      <c r="AD311" s="200">
        <f t="shared" si="174"/>
        <v>1</v>
      </c>
      <c r="AE311" s="180">
        <f t="shared" si="142"/>
        <v>1</v>
      </c>
      <c r="AF311" s="180">
        <f t="shared" si="143"/>
        <v>0</v>
      </c>
      <c r="AG311" s="180">
        <f t="shared" si="144"/>
        <v>0</v>
      </c>
      <c r="AH311" s="180">
        <f t="shared" si="145"/>
        <v>0</v>
      </c>
      <c r="AI311" s="214" t="str">
        <f t="shared" si="146"/>
        <v/>
      </c>
      <c r="AK311" s="36">
        <f t="shared" si="147"/>
        <v>0</v>
      </c>
      <c r="AL311" s="21">
        <f t="shared" si="148"/>
        <v>0</v>
      </c>
      <c r="AM311" s="21">
        <f t="shared" si="149"/>
        <v>0</v>
      </c>
      <c r="AN311" s="21">
        <f t="shared" si="150"/>
        <v>0</v>
      </c>
      <c r="AO311" s="21">
        <f t="shared" si="151"/>
        <v>0</v>
      </c>
      <c r="AP311" s="21">
        <f t="shared" si="152"/>
        <v>0</v>
      </c>
      <c r="AQ311" s="21">
        <f t="shared" si="153"/>
        <v>0</v>
      </c>
      <c r="AR311" s="21">
        <f t="shared" si="154"/>
        <v>0</v>
      </c>
      <c r="AS311" s="21">
        <f t="shared" si="155"/>
        <v>0</v>
      </c>
      <c r="AT311" s="21">
        <f t="shared" si="156"/>
        <v>0</v>
      </c>
      <c r="AU311" s="21">
        <f t="shared" si="157"/>
        <v>0</v>
      </c>
      <c r="AV311" s="21">
        <f t="shared" si="158"/>
        <v>0</v>
      </c>
      <c r="AW311" s="21">
        <f t="shared" si="159"/>
        <v>0</v>
      </c>
      <c r="AX311" s="21">
        <f t="shared" si="160"/>
        <v>0</v>
      </c>
      <c r="AY311" s="21">
        <f t="shared" si="161"/>
        <v>0</v>
      </c>
      <c r="AZ311" s="21">
        <f t="shared" si="162"/>
        <v>0</v>
      </c>
      <c r="BA311" s="21">
        <f t="shared" si="163"/>
        <v>0</v>
      </c>
      <c r="BB311" s="21">
        <f t="shared" si="164"/>
        <v>0</v>
      </c>
      <c r="BC311" s="21">
        <f t="shared" si="165"/>
        <v>0</v>
      </c>
      <c r="BD311" s="21">
        <f t="shared" si="166"/>
        <v>0</v>
      </c>
      <c r="BE311" s="21">
        <f t="shared" si="167"/>
        <v>0</v>
      </c>
      <c r="BF311" s="21">
        <f t="shared" si="168"/>
        <v>0</v>
      </c>
      <c r="BG311" s="21">
        <f t="shared" si="169"/>
        <v>0</v>
      </c>
      <c r="BH311" s="21">
        <f t="shared" si="170"/>
        <v>0</v>
      </c>
    </row>
    <row r="312" spans="1:60" ht="63.95" customHeight="1">
      <c r="A312" s="245"/>
      <c r="B312" s="97"/>
      <c r="C312" s="98"/>
      <c r="D312" s="99"/>
      <c r="E312" s="100"/>
      <c r="F312" s="100"/>
      <c r="G312" s="100"/>
      <c r="H312" s="101"/>
      <c r="I312" s="102"/>
      <c r="J312" s="103"/>
      <c r="K312" s="103"/>
      <c r="L312" s="103"/>
      <c r="M312" s="103"/>
      <c r="N312" s="99"/>
      <c r="O312" s="99"/>
      <c r="P312" s="100"/>
      <c r="Q312" s="100"/>
      <c r="R312" s="104"/>
      <c r="S312" s="31" t="str">
        <f t="shared" si="171"/>
        <v/>
      </c>
      <c r="T312" s="105"/>
      <c r="U312" s="101"/>
      <c r="V312" s="107"/>
      <c r="W312" s="169"/>
      <c r="X312" s="170"/>
      <c r="Y312" s="68"/>
      <c r="Z312" s="190">
        <f t="shared" si="140"/>
        <v>1.0165720071704217E-3</v>
      </c>
      <c r="AA312" s="208" t="b">
        <f t="shared" si="141"/>
        <v>0</v>
      </c>
      <c r="AB312" s="20">
        <f t="shared" si="172"/>
        <v>0</v>
      </c>
      <c r="AC312" s="67" t="b">
        <f t="shared" si="173"/>
        <v>1</v>
      </c>
      <c r="AD312" s="200">
        <f t="shared" si="174"/>
        <v>1</v>
      </c>
      <c r="AE312" s="180">
        <f t="shared" si="142"/>
        <v>1</v>
      </c>
      <c r="AF312" s="180">
        <f t="shared" si="143"/>
        <v>0</v>
      </c>
      <c r="AG312" s="180">
        <f t="shared" si="144"/>
        <v>0</v>
      </c>
      <c r="AH312" s="180">
        <f t="shared" si="145"/>
        <v>0</v>
      </c>
      <c r="AI312" s="214" t="str">
        <f t="shared" si="146"/>
        <v/>
      </c>
      <c r="AK312" s="36">
        <f t="shared" si="147"/>
        <v>0</v>
      </c>
      <c r="AL312" s="21">
        <f t="shared" si="148"/>
        <v>0</v>
      </c>
      <c r="AM312" s="21">
        <f t="shared" si="149"/>
        <v>0</v>
      </c>
      <c r="AN312" s="21">
        <f t="shared" si="150"/>
        <v>0</v>
      </c>
      <c r="AO312" s="21">
        <f t="shared" si="151"/>
        <v>0</v>
      </c>
      <c r="AP312" s="21">
        <f t="shared" si="152"/>
        <v>0</v>
      </c>
      <c r="AQ312" s="21">
        <f t="shared" si="153"/>
        <v>0</v>
      </c>
      <c r="AR312" s="21">
        <f t="shared" si="154"/>
        <v>0</v>
      </c>
      <c r="AS312" s="21">
        <f t="shared" si="155"/>
        <v>0</v>
      </c>
      <c r="AT312" s="21">
        <f t="shared" si="156"/>
        <v>0</v>
      </c>
      <c r="AU312" s="21">
        <f t="shared" si="157"/>
        <v>0</v>
      </c>
      <c r="AV312" s="21">
        <f t="shared" si="158"/>
        <v>0</v>
      </c>
      <c r="AW312" s="21">
        <f t="shared" si="159"/>
        <v>0</v>
      </c>
      <c r="AX312" s="21">
        <f t="shared" si="160"/>
        <v>0</v>
      </c>
      <c r="AY312" s="21">
        <f t="shared" si="161"/>
        <v>0</v>
      </c>
      <c r="AZ312" s="21">
        <f t="shared" si="162"/>
        <v>0</v>
      </c>
      <c r="BA312" s="21">
        <f t="shared" si="163"/>
        <v>0</v>
      </c>
      <c r="BB312" s="21">
        <f t="shared" si="164"/>
        <v>0</v>
      </c>
      <c r="BC312" s="21">
        <f t="shared" si="165"/>
        <v>0</v>
      </c>
      <c r="BD312" s="21">
        <f t="shared" si="166"/>
        <v>0</v>
      </c>
      <c r="BE312" s="21">
        <f t="shared" si="167"/>
        <v>0</v>
      </c>
      <c r="BF312" s="21">
        <f t="shared" si="168"/>
        <v>0</v>
      </c>
      <c r="BG312" s="21">
        <f t="shared" si="169"/>
        <v>0</v>
      </c>
      <c r="BH312" s="21">
        <f t="shared" si="170"/>
        <v>0</v>
      </c>
    </row>
    <row r="313" spans="1:60" ht="63.95" customHeight="1">
      <c r="A313" s="245"/>
      <c r="B313" s="97"/>
      <c r="C313" s="98"/>
      <c r="D313" s="99"/>
      <c r="E313" s="100"/>
      <c r="F313" s="100"/>
      <c r="G313" s="100"/>
      <c r="H313" s="101"/>
      <c r="I313" s="102"/>
      <c r="J313" s="103"/>
      <c r="K313" s="103"/>
      <c r="L313" s="103"/>
      <c r="M313" s="103"/>
      <c r="N313" s="99"/>
      <c r="O313" s="99"/>
      <c r="P313" s="100"/>
      <c r="Q313" s="100"/>
      <c r="R313" s="104"/>
      <c r="S313" s="31" t="str">
        <f t="shared" si="171"/>
        <v/>
      </c>
      <c r="T313" s="105"/>
      <c r="U313" s="101"/>
      <c r="V313" s="107"/>
      <c r="W313" s="169"/>
      <c r="X313" s="170"/>
      <c r="Y313" s="68"/>
      <c r="Z313" s="190">
        <f t="shared" si="140"/>
        <v>1.0165720071704217E-3</v>
      </c>
      <c r="AA313" s="208" t="b">
        <f t="shared" si="141"/>
        <v>0</v>
      </c>
      <c r="AB313" s="20">
        <f t="shared" si="172"/>
        <v>0</v>
      </c>
      <c r="AC313" s="67" t="b">
        <f t="shared" si="173"/>
        <v>1</v>
      </c>
      <c r="AD313" s="200">
        <f t="shared" si="174"/>
        <v>1</v>
      </c>
      <c r="AE313" s="180">
        <f t="shared" si="142"/>
        <v>1</v>
      </c>
      <c r="AF313" s="180">
        <f t="shared" si="143"/>
        <v>0</v>
      </c>
      <c r="AG313" s="180">
        <f t="shared" si="144"/>
        <v>0</v>
      </c>
      <c r="AH313" s="180">
        <f t="shared" si="145"/>
        <v>0</v>
      </c>
      <c r="AI313" s="214" t="str">
        <f t="shared" si="146"/>
        <v/>
      </c>
      <c r="AK313" s="36">
        <f t="shared" si="147"/>
        <v>0</v>
      </c>
      <c r="AL313" s="21">
        <f t="shared" si="148"/>
        <v>0</v>
      </c>
      <c r="AM313" s="21">
        <f t="shared" si="149"/>
        <v>0</v>
      </c>
      <c r="AN313" s="21">
        <f t="shared" si="150"/>
        <v>0</v>
      </c>
      <c r="AO313" s="21">
        <f t="shared" si="151"/>
        <v>0</v>
      </c>
      <c r="AP313" s="21">
        <f t="shared" si="152"/>
        <v>0</v>
      </c>
      <c r="AQ313" s="21">
        <f t="shared" si="153"/>
        <v>0</v>
      </c>
      <c r="AR313" s="21">
        <f t="shared" si="154"/>
        <v>0</v>
      </c>
      <c r="AS313" s="21">
        <f t="shared" si="155"/>
        <v>0</v>
      </c>
      <c r="AT313" s="21">
        <f t="shared" si="156"/>
        <v>0</v>
      </c>
      <c r="AU313" s="21">
        <f t="shared" si="157"/>
        <v>0</v>
      </c>
      <c r="AV313" s="21">
        <f t="shared" si="158"/>
        <v>0</v>
      </c>
      <c r="AW313" s="21">
        <f t="shared" si="159"/>
        <v>0</v>
      </c>
      <c r="AX313" s="21">
        <f t="shared" si="160"/>
        <v>0</v>
      </c>
      <c r="AY313" s="21">
        <f t="shared" si="161"/>
        <v>0</v>
      </c>
      <c r="AZ313" s="21">
        <f t="shared" si="162"/>
        <v>0</v>
      </c>
      <c r="BA313" s="21">
        <f t="shared" si="163"/>
        <v>0</v>
      </c>
      <c r="BB313" s="21">
        <f t="shared" si="164"/>
        <v>0</v>
      </c>
      <c r="BC313" s="21">
        <f t="shared" si="165"/>
        <v>0</v>
      </c>
      <c r="BD313" s="21">
        <f t="shared" si="166"/>
        <v>0</v>
      </c>
      <c r="BE313" s="21">
        <f t="shared" si="167"/>
        <v>0</v>
      </c>
      <c r="BF313" s="21">
        <f t="shared" si="168"/>
        <v>0</v>
      </c>
      <c r="BG313" s="21">
        <f t="shared" si="169"/>
        <v>0</v>
      </c>
      <c r="BH313" s="21">
        <f t="shared" si="170"/>
        <v>0</v>
      </c>
    </row>
    <row r="314" spans="1:60" ht="63.95" customHeight="1">
      <c r="A314" s="245"/>
      <c r="B314" s="97"/>
      <c r="C314" s="98"/>
      <c r="D314" s="99"/>
      <c r="E314" s="100"/>
      <c r="F314" s="100"/>
      <c r="G314" s="100"/>
      <c r="H314" s="101"/>
      <c r="I314" s="102"/>
      <c r="J314" s="103"/>
      <c r="K314" s="103"/>
      <c r="L314" s="103"/>
      <c r="M314" s="103"/>
      <c r="N314" s="99"/>
      <c r="O314" s="99"/>
      <c r="P314" s="100"/>
      <c r="Q314" s="100"/>
      <c r="R314" s="104"/>
      <c r="S314" s="31" t="str">
        <f t="shared" si="171"/>
        <v/>
      </c>
      <c r="T314" s="105"/>
      <c r="U314" s="101"/>
      <c r="V314" s="107"/>
      <c r="W314" s="169"/>
      <c r="X314" s="170"/>
      <c r="Y314" s="68"/>
      <c r="Z314" s="190">
        <f t="shared" si="140"/>
        <v>1.0165720071704217E-3</v>
      </c>
      <c r="AA314" s="208" t="b">
        <f t="shared" si="141"/>
        <v>0</v>
      </c>
      <c r="AB314" s="20">
        <f t="shared" si="172"/>
        <v>0</v>
      </c>
      <c r="AC314" s="67" t="b">
        <f t="shared" si="173"/>
        <v>1</v>
      </c>
      <c r="AD314" s="200">
        <f t="shared" si="174"/>
        <v>1</v>
      </c>
      <c r="AE314" s="180">
        <f t="shared" si="142"/>
        <v>1</v>
      </c>
      <c r="AF314" s="180">
        <f t="shared" si="143"/>
        <v>0</v>
      </c>
      <c r="AG314" s="180">
        <f t="shared" si="144"/>
        <v>0</v>
      </c>
      <c r="AH314" s="180">
        <f t="shared" si="145"/>
        <v>0</v>
      </c>
      <c r="AI314" s="214" t="str">
        <f t="shared" si="146"/>
        <v/>
      </c>
      <c r="AK314" s="36">
        <f t="shared" si="147"/>
        <v>0</v>
      </c>
      <c r="AL314" s="21">
        <f t="shared" si="148"/>
        <v>0</v>
      </c>
      <c r="AM314" s="21">
        <f t="shared" si="149"/>
        <v>0</v>
      </c>
      <c r="AN314" s="21">
        <f t="shared" si="150"/>
        <v>0</v>
      </c>
      <c r="AO314" s="21">
        <f t="shared" si="151"/>
        <v>0</v>
      </c>
      <c r="AP314" s="21">
        <f t="shared" si="152"/>
        <v>0</v>
      </c>
      <c r="AQ314" s="21">
        <f t="shared" si="153"/>
        <v>0</v>
      </c>
      <c r="AR314" s="21">
        <f t="shared" si="154"/>
        <v>0</v>
      </c>
      <c r="AS314" s="21">
        <f t="shared" si="155"/>
        <v>0</v>
      </c>
      <c r="AT314" s="21">
        <f t="shared" si="156"/>
        <v>0</v>
      </c>
      <c r="AU314" s="21">
        <f t="shared" si="157"/>
        <v>0</v>
      </c>
      <c r="AV314" s="21">
        <f t="shared" si="158"/>
        <v>0</v>
      </c>
      <c r="AW314" s="21">
        <f t="shared" si="159"/>
        <v>0</v>
      </c>
      <c r="AX314" s="21">
        <f t="shared" si="160"/>
        <v>0</v>
      </c>
      <c r="AY314" s="21">
        <f t="shared" si="161"/>
        <v>0</v>
      </c>
      <c r="AZ314" s="21">
        <f t="shared" si="162"/>
        <v>0</v>
      </c>
      <c r="BA314" s="21">
        <f t="shared" si="163"/>
        <v>0</v>
      </c>
      <c r="BB314" s="21">
        <f t="shared" si="164"/>
        <v>0</v>
      </c>
      <c r="BC314" s="21">
        <f t="shared" si="165"/>
        <v>0</v>
      </c>
      <c r="BD314" s="21">
        <f t="shared" si="166"/>
        <v>0</v>
      </c>
      <c r="BE314" s="21">
        <f t="shared" si="167"/>
        <v>0</v>
      </c>
      <c r="BF314" s="21">
        <f t="shared" si="168"/>
        <v>0</v>
      </c>
      <c r="BG314" s="21">
        <f t="shared" si="169"/>
        <v>0</v>
      </c>
      <c r="BH314" s="21">
        <f t="shared" si="170"/>
        <v>0</v>
      </c>
    </row>
    <row r="315" spans="1:60" ht="63.95" customHeight="1">
      <c r="A315" s="245"/>
      <c r="B315" s="97"/>
      <c r="C315" s="98"/>
      <c r="D315" s="99"/>
      <c r="E315" s="100"/>
      <c r="F315" s="100"/>
      <c r="G315" s="100"/>
      <c r="H315" s="101"/>
      <c r="I315" s="102"/>
      <c r="J315" s="103"/>
      <c r="K315" s="103"/>
      <c r="L315" s="103"/>
      <c r="M315" s="103"/>
      <c r="N315" s="99"/>
      <c r="O315" s="99"/>
      <c r="P315" s="100"/>
      <c r="Q315" s="100"/>
      <c r="R315" s="104"/>
      <c r="S315" s="31" t="str">
        <f t="shared" si="171"/>
        <v/>
      </c>
      <c r="T315" s="105"/>
      <c r="U315" s="101"/>
      <c r="V315" s="107"/>
      <c r="W315" s="169"/>
      <c r="X315" s="170"/>
      <c r="Y315" s="68"/>
      <c r="Z315" s="190">
        <f t="shared" si="140"/>
        <v>1.0165720071704217E-3</v>
      </c>
      <c r="AA315" s="208" t="b">
        <f t="shared" si="141"/>
        <v>0</v>
      </c>
      <c r="AB315" s="20">
        <f t="shared" si="172"/>
        <v>0</v>
      </c>
      <c r="AC315" s="67" t="b">
        <f t="shared" si="173"/>
        <v>1</v>
      </c>
      <c r="AD315" s="200">
        <f t="shared" si="174"/>
        <v>1</v>
      </c>
      <c r="AE315" s="180">
        <f t="shared" si="142"/>
        <v>1</v>
      </c>
      <c r="AF315" s="180">
        <f t="shared" si="143"/>
        <v>0</v>
      </c>
      <c r="AG315" s="180">
        <f t="shared" si="144"/>
        <v>0</v>
      </c>
      <c r="AH315" s="180">
        <f t="shared" si="145"/>
        <v>0</v>
      </c>
      <c r="AI315" s="214" t="str">
        <f t="shared" si="146"/>
        <v/>
      </c>
      <c r="AK315" s="36">
        <f t="shared" si="147"/>
        <v>0</v>
      </c>
      <c r="AL315" s="21">
        <f t="shared" si="148"/>
        <v>0</v>
      </c>
      <c r="AM315" s="21">
        <f t="shared" si="149"/>
        <v>0</v>
      </c>
      <c r="AN315" s="21">
        <f t="shared" si="150"/>
        <v>0</v>
      </c>
      <c r="AO315" s="21">
        <f t="shared" si="151"/>
        <v>0</v>
      </c>
      <c r="AP315" s="21">
        <f t="shared" si="152"/>
        <v>0</v>
      </c>
      <c r="AQ315" s="21">
        <f t="shared" si="153"/>
        <v>0</v>
      </c>
      <c r="AR315" s="21">
        <f t="shared" si="154"/>
        <v>0</v>
      </c>
      <c r="AS315" s="21">
        <f t="shared" si="155"/>
        <v>0</v>
      </c>
      <c r="AT315" s="21">
        <f t="shared" si="156"/>
        <v>0</v>
      </c>
      <c r="AU315" s="21">
        <f t="shared" si="157"/>
        <v>0</v>
      </c>
      <c r="AV315" s="21">
        <f t="shared" si="158"/>
        <v>0</v>
      </c>
      <c r="AW315" s="21">
        <f t="shared" si="159"/>
        <v>0</v>
      </c>
      <c r="AX315" s="21">
        <f t="shared" si="160"/>
        <v>0</v>
      </c>
      <c r="AY315" s="21">
        <f t="shared" si="161"/>
        <v>0</v>
      </c>
      <c r="AZ315" s="21">
        <f t="shared" si="162"/>
        <v>0</v>
      </c>
      <c r="BA315" s="21">
        <f t="shared" si="163"/>
        <v>0</v>
      </c>
      <c r="BB315" s="21">
        <f t="shared" si="164"/>
        <v>0</v>
      </c>
      <c r="BC315" s="21">
        <f t="shared" si="165"/>
        <v>0</v>
      </c>
      <c r="BD315" s="21">
        <f t="shared" si="166"/>
        <v>0</v>
      </c>
      <c r="BE315" s="21">
        <f t="shared" si="167"/>
        <v>0</v>
      </c>
      <c r="BF315" s="21">
        <f t="shared" si="168"/>
        <v>0</v>
      </c>
      <c r="BG315" s="21">
        <f t="shared" si="169"/>
        <v>0</v>
      </c>
      <c r="BH315" s="21">
        <f t="shared" si="170"/>
        <v>0</v>
      </c>
    </row>
    <row r="316" spans="1:60" ht="63.95" customHeight="1">
      <c r="A316" s="245"/>
      <c r="B316" s="97"/>
      <c r="C316" s="98"/>
      <c r="D316" s="99"/>
      <c r="E316" s="100"/>
      <c r="F316" s="100"/>
      <c r="G316" s="100"/>
      <c r="H316" s="101"/>
      <c r="I316" s="102"/>
      <c r="J316" s="103"/>
      <c r="K316" s="103"/>
      <c r="L316" s="103"/>
      <c r="M316" s="103"/>
      <c r="N316" s="99"/>
      <c r="O316" s="99"/>
      <c r="P316" s="100"/>
      <c r="Q316" s="100"/>
      <c r="R316" s="104"/>
      <c r="S316" s="31" t="str">
        <f t="shared" si="171"/>
        <v/>
      </c>
      <c r="T316" s="105"/>
      <c r="U316" s="101"/>
      <c r="V316" s="107"/>
      <c r="W316" s="169"/>
      <c r="X316" s="170"/>
      <c r="Y316" s="68"/>
      <c r="Z316" s="190">
        <f t="shared" si="140"/>
        <v>1.0165720071704217E-3</v>
      </c>
      <c r="AA316" s="208" t="b">
        <f t="shared" si="141"/>
        <v>0</v>
      </c>
      <c r="AB316" s="20">
        <f t="shared" si="172"/>
        <v>0</v>
      </c>
      <c r="AC316" s="67" t="b">
        <f t="shared" si="173"/>
        <v>1</v>
      </c>
      <c r="AD316" s="200">
        <f t="shared" si="174"/>
        <v>1</v>
      </c>
      <c r="AE316" s="180">
        <f t="shared" si="142"/>
        <v>1</v>
      </c>
      <c r="AF316" s="180">
        <f t="shared" si="143"/>
        <v>0</v>
      </c>
      <c r="AG316" s="180">
        <f t="shared" si="144"/>
        <v>0</v>
      </c>
      <c r="AH316" s="180">
        <f t="shared" si="145"/>
        <v>0</v>
      </c>
      <c r="AI316" s="214" t="str">
        <f t="shared" si="146"/>
        <v/>
      </c>
      <c r="AK316" s="36">
        <f t="shared" si="147"/>
        <v>0</v>
      </c>
      <c r="AL316" s="21">
        <f t="shared" si="148"/>
        <v>0</v>
      </c>
      <c r="AM316" s="21">
        <f t="shared" si="149"/>
        <v>0</v>
      </c>
      <c r="AN316" s="21">
        <f t="shared" si="150"/>
        <v>0</v>
      </c>
      <c r="AO316" s="21">
        <f t="shared" si="151"/>
        <v>0</v>
      </c>
      <c r="AP316" s="21">
        <f t="shared" si="152"/>
        <v>0</v>
      </c>
      <c r="AQ316" s="21">
        <f t="shared" si="153"/>
        <v>0</v>
      </c>
      <c r="AR316" s="21">
        <f t="shared" si="154"/>
        <v>0</v>
      </c>
      <c r="AS316" s="21">
        <f t="shared" si="155"/>
        <v>0</v>
      </c>
      <c r="AT316" s="21">
        <f t="shared" si="156"/>
        <v>0</v>
      </c>
      <c r="AU316" s="21">
        <f t="shared" si="157"/>
        <v>0</v>
      </c>
      <c r="AV316" s="21">
        <f t="shared" si="158"/>
        <v>0</v>
      </c>
      <c r="AW316" s="21">
        <f t="shared" si="159"/>
        <v>0</v>
      </c>
      <c r="AX316" s="21">
        <f t="shared" si="160"/>
        <v>0</v>
      </c>
      <c r="AY316" s="21">
        <f t="shared" si="161"/>
        <v>0</v>
      </c>
      <c r="AZ316" s="21">
        <f t="shared" si="162"/>
        <v>0</v>
      </c>
      <c r="BA316" s="21">
        <f t="shared" si="163"/>
        <v>0</v>
      </c>
      <c r="BB316" s="21">
        <f t="shared" si="164"/>
        <v>0</v>
      </c>
      <c r="BC316" s="21">
        <f t="shared" si="165"/>
        <v>0</v>
      </c>
      <c r="BD316" s="21">
        <f t="shared" si="166"/>
        <v>0</v>
      </c>
      <c r="BE316" s="21">
        <f t="shared" si="167"/>
        <v>0</v>
      </c>
      <c r="BF316" s="21">
        <f t="shared" si="168"/>
        <v>0</v>
      </c>
      <c r="BG316" s="21">
        <f t="shared" si="169"/>
        <v>0</v>
      </c>
      <c r="BH316" s="21">
        <f t="shared" si="170"/>
        <v>0</v>
      </c>
    </row>
    <row r="317" spans="1:60" ht="63.95" customHeight="1">
      <c r="A317" s="245"/>
      <c r="B317" s="97"/>
      <c r="C317" s="98"/>
      <c r="D317" s="99"/>
      <c r="E317" s="100"/>
      <c r="F317" s="100"/>
      <c r="G317" s="100"/>
      <c r="H317" s="101"/>
      <c r="I317" s="102"/>
      <c r="J317" s="103"/>
      <c r="K317" s="103"/>
      <c r="L317" s="103"/>
      <c r="M317" s="103"/>
      <c r="N317" s="99"/>
      <c r="O317" s="99"/>
      <c r="P317" s="100"/>
      <c r="Q317" s="100"/>
      <c r="R317" s="104"/>
      <c r="S317" s="31" t="str">
        <f t="shared" si="171"/>
        <v/>
      </c>
      <c r="T317" s="105"/>
      <c r="U317" s="101"/>
      <c r="V317" s="107"/>
      <c r="W317" s="169"/>
      <c r="X317" s="170"/>
      <c r="Y317" s="68"/>
      <c r="Z317" s="190">
        <f t="shared" si="140"/>
        <v>1.0165720071704217E-3</v>
      </c>
      <c r="AA317" s="208" t="b">
        <f t="shared" si="141"/>
        <v>0</v>
      </c>
      <c r="AB317" s="20">
        <f t="shared" si="172"/>
        <v>0</v>
      </c>
      <c r="AC317" s="67" t="b">
        <f t="shared" si="173"/>
        <v>1</v>
      </c>
      <c r="AD317" s="200">
        <f t="shared" si="174"/>
        <v>1</v>
      </c>
      <c r="AE317" s="180">
        <f t="shared" si="142"/>
        <v>1</v>
      </c>
      <c r="AF317" s="180">
        <f t="shared" si="143"/>
        <v>0</v>
      </c>
      <c r="AG317" s="180">
        <f t="shared" si="144"/>
        <v>0</v>
      </c>
      <c r="AH317" s="180">
        <f t="shared" si="145"/>
        <v>0</v>
      </c>
      <c r="AI317" s="214" t="str">
        <f t="shared" si="146"/>
        <v/>
      </c>
      <c r="AK317" s="36">
        <f t="shared" si="147"/>
        <v>0</v>
      </c>
      <c r="AL317" s="21">
        <f t="shared" si="148"/>
        <v>0</v>
      </c>
      <c r="AM317" s="21">
        <f t="shared" si="149"/>
        <v>0</v>
      </c>
      <c r="AN317" s="21">
        <f t="shared" si="150"/>
        <v>0</v>
      </c>
      <c r="AO317" s="21">
        <f t="shared" si="151"/>
        <v>0</v>
      </c>
      <c r="AP317" s="21">
        <f t="shared" si="152"/>
        <v>0</v>
      </c>
      <c r="AQ317" s="21">
        <f t="shared" si="153"/>
        <v>0</v>
      </c>
      <c r="AR317" s="21">
        <f t="shared" si="154"/>
        <v>0</v>
      </c>
      <c r="AS317" s="21">
        <f t="shared" si="155"/>
        <v>0</v>
      </c>
      <c r="AT317" s="21">
        <f t="shared" si="156"/>
        <v>0</v>
      </c>
      <c r="AU317" s="21">
        <f t="shared" si="157"/>
        <v>0</v>
      </c>
      <c r="AV317" s="21">
        <f t="shared" si="158"/>
        <v>0</v>
      </c>
      <c r="AW317" s="21">
        <f t="shared" si="159"/>
        <v>0</v>
      </c>
      <c r="AX317" s="21">
        <f t="shared" si="160"/>
        <v>0</v>
      </c>
      <c r="AY317" s="21">
        <f t="shared" si="161"/>
        <v>0</v>
      </c>
      <c r="AZ317" s="21">
        <f t="shared" si="162"/>
        <v>0</v>
      </c>
      <c r="BA317" s="21">
        <f t="shared" si="163"/>
        <v>0</v>
      </c>
      <c r="BB317" s="21">
        <f t="shared" si="164"/>
        <v>0</v>
      </c>
      <c r="BC317" s="21">
        <f t="shared" si="165"/>
        <v>0</v>
      </c>
      <c r="BD317" s="21">
        <f t="shared" si="166"/>
        <v>0</v>
      </c>
      <c r="BE317" s="21">
        <f t="shared" si="167"/>
        <v>0</v>
      </c>
      <c r="BF317" s="21">
        <f t="shared" si="168"/>
        <v>0</v>
      </c>
      <c r="BG317" s="21">
        <f t="shared" si="169"/>
        <v>0</v>
      </c>
      <c r="BH317" s="21">
        <f t="shared" si="170"/>
        <v>0</v>
      </c>
    </row>
    <row r="318" spans="1:60" ht="63.95" customHeight="1">
      <c r="A318" s="245"/>
      <c r="B318" s="97"/>
      <c r="C318" s="98"/>
      <c r="D318" s="99"/>
      <c r="E318" s="100"/>
      <c r="F318" s="100"/>
      <c r="G318" s="100"/>
      <c r="H318" s="101"/>
      <c r="I318" s="102"/>
      <c r="J318" s="103"/>
      <c r="K318" s="103"/>
      <c r="L318" s="103"/>
      <c r="M318" s="103"/>
      <c r="N318" s="99"/>
      <c r="O318" s="99"/>
      <c r="P318" s="100"/>
      <c r="Q318" s="100"/>
      <c r="R318" s="104"/>
      <c r="S318" s="31" t="str">
        <f t="shared" si="171"/>
        <v/>
      </c>
      <c r="T318" s="105"/>
      <c r="U318" s="101"/>
      <c r="V318" s="107"/>
      <c r="W318" s="169"/>
      <c r="X318" s="170"/>
      <c r="Y318" s="68"/>
      <c r="Z318" s="190">
        <f t="shared" si="140"/>
        <v>1.0165720071704217E-3</v>
      </c>
      <c r="AA318" s="208" t="b">
        <f t="shared" si="141"/>
        <v>0</v>
      </c>
      <c r="AB318" s="20">
        <f t="shared" si="172"/>
        <v>0</v>
      </c>
      <c r="AC318" s="67" t="b">
        <f t="shared" si="173"/>
        <v>1</v>
      </c>
      <c r="AD318" s="200">
        <f t="shared" si="174"/>
        <v>1</v>
      </c>
      <c r="AE318" s="180">
        <f t="shared" si="142"/>
        <v>1</v>
      </c>
      <c r="AF318" s="180">
        <f t="shared" si="143"/>
        <v>0</v>
      </c>
      <c r="AG318" s="180">
        <f t="shared" si="144"/>
        <v>0</v>
      </c>
      <c r="AH318" s="180">
        <f t="shared" si="145"/>
        <v>0</v>
      </c>
      <c r="AI318" s="214" t="str">
        <f t="shared" si="146"/>
        <v/>
      </c>
      <c r="AK318" s="36">
        <f t="shared" si="147"/>
        <v>0</v>
      </c>
      <c r="AL318" s="21">
        <f t="shared" si="148"/>
        <v>0</v>
      </c>
      <c r="AM318" s="21">
        <f t="shared" si="149"/>
        <v>0</v>
      </c>
      <c r="AN318" s="21">
        <f t="shared" si="150"/>
        <v>0</v>
      </c>
      <c r="AO318" s="21">
        <f t="shared" si="151"/>
        <v>0</v>
      </c>
      <c r="AP318" s="21">
        <f t="shared" si="152"/>
        <v>0</v>
      </c>
      <c r="AQ318" s="21">
        <f t="shared" si="153"/>
        <v>0</v>
      </c>
      <c r="AR318" s="21">
        <f t="shared" si="154"/>
        <v>0</v>
      </c>
      <c r="AS318" s="21">
        <f t="shared" si="155"/>
        <v>0</v>
      </c>
      <c r="AT318" s="21">
        <f t="shared" si="156"/>
        <v>0</v>
      </c>
      <c r="AU318" s="21">
        <f t="shared" si="157"/>
        <v>0</v>
      </c>
      <c r="AV318" s="21">
        <f t="shared" si="158"/>
        <v>0</v>
      </c>
      <c r="AW318" s="21">
        <f t="shared" si="159"/>
        <v>0</v>
      </c>
      <c r="AX318" s="21">
        <f t="shared" si="160"/>
        <v>0</v>
      </c>
      <c r="AY318" s="21">
        <f t="shared" si="161"/>
        <v>0</v>
      </c>
      <c r="AZ318" s="21">
        <f t="shared" si="162"/>
        <v>0</v>
      </c>
      <c r="BA318" s="21">
        <f t="shared" si="163"/>
        <v>0</v>
      </c>
      <c r="BB318" s="21">
        <f t="shared" si="164"/>
        <v>0</v>
      </c>
      <c r="BC318" s="21">
        <f t="shared" si="165"/>
        <v>0</v>
      </c>
      <c r="BD318" s="21">
        <f t="shared" si="166"/>
        <v>0</v>
      </c>
      <c r="BE318" s="21">
        <f t="shared" si="167"/>
        <v>0</v>
      </c>
      <c r="BF318" s="21">
        <f t="shared" si="168"/>
        <v>0</v>
      </c>
      <c r="BG318" s="21">
        <f t="shared" si="169"/>
        <v>0</v>
      </c>
      <c r="BH318" s="21">
        <f t="shared" si="170"/>
        <v>0</v>
      </c>
    </row>
    <row r="319" spans="1:60" ht="63.95" customHeight="1">
      <c r="A319" s="245"/>
      <c r="B319" s="97"/>
      <c r="C319" s="98"/>
      <c r="D319" s="99"/>
      <c r="E319" s="100"/>
      <c r="F319" s="100"/>
      <c r="G319" s="100"/>
      <c r="H319" s="101"/>
      <c r="I319" s="102"/>
      <c r="J319" s="103"/>
      <c r="K319" s="103"/>
      <c r="L319" s="103"/>
      <c r="M319" s="103"/>
      <c r="N319" s="99"/>
      <c r="O319" s="99"/>
      <c r="P319" s="100"/>
      <c r="Q319" s="100"/>
      <c r="R319" s="104"/>
      <c r="S319" s="31" t="str">
        <f t="shared" si="171"/>
        <v/>
      </c>
      <c r="T319" s="105"/>
      <c r="U319" s="101"/>
      <c r="V319" s="107"/>
      <c r="W319" s="169"/>
      <c r="X319" s="170"/>
      <c r="Y319" s="68"/>
      <c r="Z319" s="190">
        <f t="shared" si="140"/>
        <v>1.0165720071704217E-3</v>
      </c>
      <c r="AA319" s="208" t="b">
        <f t="shared" si="141"/>
        <v>0</v>
      </c>
      <c r="AB319" s="20">
        <f t="shared" si="172"/>
        <v>0</v>
      </c>
      <c r="AC319" s="67" t="b">
        <f t="shared" si="173"/>
        <v>1</v>
      </c>
      <c r="AD319" s="200">
        <f t="shared" si="174"/>
        <v>1</v>
      </c>
      <c r="AE319" s="180">
        <f t="shared" si="142"/>
        <v>1</v>
      </c>
      <c r="AF319" s="180">
        <f t="shared" si="143"/>
        <v>0</v>
      </c>
      <c r="AG319" s="180">
        <f t="shared" si="144"/>
        <v>0</v>
      </c>
      <c r="AH319" s="180">
        <f t="shared" si="145"/>
        <v>0</v>
      </c>
      <c r="AI319" s="214" t="str">
        <f t="shared" si="146"/>
        <v/>
      </c>
      <c r="AK319" s="36">
        <f t="shared" si="147"/>
        <v>0</v>
      </c>
      <c r="AL319" s="21">
        <f t="shared" si="148"/>
        <v>0</v>
      </c>
      <c r="AM319" s="21">
        <f t="shared" si="149"/>
        <v>0</v>
      </c>
      <c r="AN319" s="21">
        <f t="shared" si="150"/>
        <v>0</v>
      </c>
      <c r="AO319" s="21">
        <f t="shared" si="151"/>
        <v>0</v>
      </c>
      <c r="AP319" s="21">
        <f t="shared" si="152"/>
        <v>0</v>
      </c>
      <c r="AQ319" s="21">
        <f t="shared" si="153"/>
        <v>0</v>
      </c>
      <c r="AR319" s="21">
        <f t="shared" si="154"/>
        <v>0</v>
      </c>
      <c r="AS319" s="21">
        <f t="shared" si="155"/>
        <v>0</v>
      </c>
      <c r="AT319" s="21">
        <f t="shared" si="156"/>
        <v>0</v>
      </c>
      <c r="AU319" s="21">
        <f t="shared" si="157"/>
        <v>0</v>
      </c>
      <c r="AV319" s="21">
        <f t="shared" si="158"/>
        <v>0</v>
      </c>
      <c r="AW319" s="21">
        <f t="shared" si="159"/>
        <v>0</v>
      </c>
      <c r="AX319" s="21">
        <f t="shared" si="160"/>
        <v>0</v>
      </c>
      <c r="AY319" s="21">
        <f t="shared" si="161"/>
        <v>0</v>
      </c>
      <c r="AZ319" s="21">
        <f t="shared" si="162"/>
        <v>0</v>
      </c>
      <c r="BA319" s="21">
        <f t="shared" si="163"/>
        <v>0</v>
      </c>
      <c r="BB319" s="21">
        <f t="shared" si="164"/>
        <v>0</v>
      </c>
      <c r="BC319" s="21">
        <f t="shared" si="165"/>
        <v>0</v>
      </c>
      <c r="BD319" s="21">
        <f t="shared" si="166"/>
        <v>0</v>
      </c>
      <c r="BE319" s="21">
        <f t="shared" si="167"/>
        <v>0</v>
      </c>
      <c r="BF319" s="21">
        <f t="shared" si="168"/>
        <v>0</v>
      </c>
      <c r="BG319" s="21">
        <f t="shared" si="169"/>
        <v>0</v>
      </c>
      <c r="BH319" s="21">
        <f t="shared" si="170"/>
        <v>0</v>
      </c>
    </row>
    <row r="320" spans="1:60" ht="63.95" customHeight="1">
      <c r="A320" s="245"/>
      <c r="B320" s="97"/>
      <c r="C320" s="98"/>
      <c r="D320" s="99"/>
      <c r="E320" s="100"/>
      <c r="F320" s="100"/>
      <c r="G320" s="100"/>
      <c r="H320" s="101"/>
      <c r="I320" s="102"/>
      <c r="J320" s="103"/>
      <c r="K320" s="103"/>
      <c r="L320" s="103"/>
      <c r="M320" s="103"/>
      <c r="N320" s="99"/>
      <c r="O320" s="99"/>
      <c r="P320" s="100"/>
      <c r="Q320" s="100"/>
      <c r="R320" s="104"/>
      <c r="S320" s="31" t="str">
        <f t="shared" si="171"/>
        <v/>
      </c>
      <c r="T320" s="105"/>
      <c r="U320" s="101"/>
      <c r="V320" s="107"/>
      <c r="W320" s="169"/>
      <c r="X320" s="170"/>
      <c r="Y320" s="68"/>
      <c r="Z320" s="190">
        <f t="shared" si="140"/>
        <v>1.0165720071704217E-3</v>
      </c>
      <c r="AA320" s="208" t="b">
        <f t="shared" si="141"/>
        <v>0</v>
      </c>
      <c r="AB320" s="20">
        <f t="shared" si="172"/>
        <v>0</v>
      </c>
      <c r="AC320" s="67" t="b">
        <f t="shared" si="173"/>
        <v>1</v>
      </c>
      <c r="AD320" s="200">
        <f t="shared" si="174"/>
        <v>1</v>
      </c>
      <c r="AE320" s="180">
        <f t="shared" si="142"/>
        <v>1</v>
      </c>
      <c r="AF320" s="180">
        <f t="shared" si="143"/>
        <v>0</v>
      </c>
      <c r="AG320" s="180">
        <f t="shared" si="144"/>
        <v>0</v>
      </c>
      <c r="AH320" s="180">
        <f t="shared" si="145"/>
        <v>0</v>
      </c>
      <c r="AI320" s="214" t="str">
        <f t="shared" si="146"/>
        <v/>
      </c>
      <c r="AK320" s="36">
        <f t="shared" si="147"/>
        <v>0</v>
      </c>
      <c r="AL320" s="21">
        <f t="shared" si="148"/>
        <v>0</v>
      </c>
      <c r="AM320" s="21">
        <f t="shared" si="149"/>
        <v>0</v>
      </c>
      <c r="AN320" s="21">
        <f t="shared" si="150"/>
        <v>0</v>
      </c>
      <c r="AO320" s="21">
        <f t="shared" si="151"/>
        <v>0</v>
      </c>
      <c r="AP320" s="21">
        <f t="shared" si="152"/>
        <v>0</v>
      </c>
      <c r="AQ320" s="21">
        <f t="shared" si="153"/>
        <v>0</v>
      </c>
      <c r="AR320" s="21">
        <f t="shared" si="154"/>
        <v>0</v>
      </c>
      <c r="AS320" s="21">
        <f t="shared" si="155"/>
        <v>0</v>
      </c>
      <c r="AT320" s="21">
        <f t="shared" si="156"/>
        <v>0</v>
      </c>
      <c r="AU320" s="21">
        <f t="shared" si="157"/>
        <v>0</v>
      </c>
      <c r="AV320" s="21">
        <f t="shared" si="158"/>
        <v>0</v>
      </c>
      <c r="AW320" s="21">
        <f t="shared" si="159"/>
        <v>0</v>
      </c>
      <c r="AX320" s="21">
        <f t="shared" si="160"/>
        <v>0</v>
      </c>
      <c r="AY320" s="21">
        <f t="shared" si="161"/>
        <v>0</v>
      </c>
      <c r="AZ320" s="21">
        <f t="shared" si="162"/>
        <v>0</v>
      </c>
      <c r="BA320" s="21">
        <f t="shared" si="163"/>
        <v>0</v>
      </c>
      <c r="BB320" s="21">
        <f t="shared" si="164"/>
        <v>0</v>
      </c>
      <c r="BC320" s="21">
        <f t="shared" si="165"/>
        <v>0</v>
      </c>
      <c r="BD320" s="21">
        <f t="shared" si="166"/>
        <v>0</v>
      </c>
      <c r="BE320" s="21">
        <f t="shared" si="167"/>
        <v>0</v>
      </c>
      <c r="BF320" s="21">
        <f t="shared" si="168"/>
        <v>0</v>
      </c>
      <c r="BG320" s="21">
        <f t="shared" si="169"/>
        <v>0</v>
      </c>
      <c r="BH320" s="21">
        <f t="shared" si="170"/>
        <v>0</v>
      </c>
    </row>
    <row r="321" spans="1:60" ht="63.95" customHeight="1">
      <c r="A321" s="245"/>
      <c r="B321" s="97"/>
      <c r="C321" s="98"/>
      <c r="D321" s="99"/>
      <c r="E321" s="100"/>
      <c r="F321" s="100"/>
      <c r="G321" s="100"/>
      <c r="H321" s="101"/>
      <c r="I321" s="102"/>
      <c r="J321" s="103"/>
      <c r="K321" s="103"/>
      <c r="L321" s="103"/>
      <c r="M321" s="103"/>
      <c r="N321" s="99"/>
      <c r="O321" s="99"/>
      <c r="P321" s="100"/>
      <c r="Q321" s="100"/>
      <c r="R321" s="104"/>
      <c r="S321" s="31" t="str">
        <f t="shared" si="171"/>
        <v/>
      </c>
      <c r="T321" s="105"/>
      <c r="U321" s="101"/>
      <c r="V321" s="107"/>
      <c r="W321" s="169"/>
      <c r="X321" s="170"/>
      <c r="Y321" s="68"/>
      <c r="Z321" s="190">
        <f t="shared" si="140"/>
        <v>1.0165720071704217E-3</v>
      </c>
      <c r="AA321" s="208" t="b">
        <f t="shared" si="141"/>
        <v>0</v>
      </c>
      <c r="AB321" s="20">
        <f t="shared" si="172"/>
        <v>0</v>
      </c>
      <c r="AC321" s="67" t="b">
        <f t="shared" si="173"/>
        <v>1</v>
      </c>
      <c r="AD321" s="200">
        <f t="shared" si="174"/>
        <v>1</v>
      </c>
      <c r="AE321" s="180">
        <f t="shared" si="142"/>
        <v>1</v>
      </c>
      <c r="AF321" s="180">
        <f t="shared" si="143"/>
        <v>0</v>
      </c>
      <c r="AG321" s="180">
        <f t="shared" si="144"/>
        <v>0</v>
      </c>
      <c r="AH321" s="180">
        <f t="shared" si="145"/>
        <v>0</v>
      </c>
      <c r="AI321" s="214" t="str">
        <f t="shared" si="146"/>
        <v/>
      </c>
      <c r="AK321" s="36">
        <f t="shared" si="147"/>
        <v>0</v>
      </c>
      <c r="AL321" s="21">
        <f t="shared" si="148"/>
        <v>0</v>
      </c>
      <c r="AM321" s="21">
        <f t="shared" si="149"/>
        <v>0</v>
      </c>
      <c r="AN321" s="21">
        <f t="shared" si="150"/>
        <v>0</v>
      </c>
      <c r="AO321" s="21">
        <f t="shared" si="151"/>
        <v>0</v>
      </c>
      <c r="AP321" s="21">
        <f t="shared" si="152"/>
        <v>0</v>
      </c>
      <c r="AQ321" s="21">
        <f t="shared" si="153"/>
        <v>0</v>
      </c>
      <c r="AR321" s="21">
        <f t="shared" si="154"/>
        <v>0</v>
      </c>
      <c r="AS321" s="21">
        <f t="shared" si="155"/>
        <v>0</v>
      </c>
      <c r="AT321" s="21">
        <f t="shared" si="156"/>
        <v>0</v>
      </c>
      <c r="AU321" s="21">
        <f t="shared" si="157"/>
        <v>0</v>
      </c>
      <c r="AV321" s="21">
        <f t="shared" si="158"/>
        <v>0</v>
      </c>
      <c r="AW321" s="21">
        <f t="shared" si="159"/>
        <v>0</v>
      </c>
      <c r="AX321" s="21">
        <f t="shared" si="160"/>
        <v>0</v>
      </c>
      <c r="AY321" s="21">
        <f t="shared" si="161"/>
        <v>0</v>
      </c>
      <c r="AZ321" s="21">
        <f t="shared" si="162"/>
        <v>0</v>
      </c>
      <c r="BA321" s="21">
        <f t="shared" si="163"/>
        <v>0</v>
      </c>
      <c r="BB321" s="21">
        <f t="shared" si="164"/>
        <v>0</v>
      </c>
      <c r="BC321" s="21">
        <f t="shared" si="165"/>
        <v>0</v>
      </c>
      <c r="BD321" s="21">
        <f t="shared" si="166"/>
        <v>0</v>
      </c>
      <c r="BE321" s="21">
        <f t="shared" si="167"/>
        <v>0</v>
      </c>
      <c r="BF321" s="21">
        <f t="shared" si="168"/>
        <v>0</v>
      </c>
      <c r="BG321" s="21">
        <f t="shared" si="169"/>
        <v>0</v>
      </c>
      <c r="BH321" s="21">
        <f t="shared" si="170"/>
        <v>0</v>
      </c>
    </row>
    <row r="322" spans="1:60" ht="63.95" customHeight="1">
      <c r="A322" s="245"/>
      <c r="B322" s="97"/>
      <c r="C322" s="98"/>
      <c r="D322" s="99"/>
      <c r="E322" s="100"/>
      <c r="F322" s="100"/>
      <c r="G322" s="100"/>
      <c r="H322" s="101"/>
      <c r="I322" s="102"/>
      <c r="J322" s="103"/>
      <c r="K322" s="103"/>
      <c r="L322" s="103"/>
      <c r="M322" s="103"/>
      <c r="N322" s="99"/>
      <c r="O322" s="99"/>
      <c r="P322" s="100"/>
      <c r="Q322" s="100"/>
      <c r="R322" s="104"/>
      <c r="S322" s="31" t="str">
        <f t="shared" si="171"/>
        <v/>
      </c>
      <c r="T322" s="105"/>
      <c r="U322" s="101"/>
      <c r="V322" s="107"/>
      <c r="W322" s="169"/>
      <c r="X322" s="170"/>
      <c r="Y322" s="68"/>
      <c r="Z322" s="190">
        <f t="shared" si="140"/>
        <v>1.0165720071704217E-3</v>
      </c>
      <c r="AA322" s="208" t="b">
        <f t="shared" si="141"/>
        <v>0</v>
      </c>
      <c r="AB322" s="20">
        <f t="shared" si="172"/>
        <v>0</v>
      </c>
      <c r="AC322" s="67" t="b">
        <f t="shared" si="173"/>
        <v>1</v>
      </c>
      <c r="AD322" s="200">
        <f t="shared" si="174"/>
        <v>1</v>
      </c>
      <c r="AE322" s="180">
        <f t="shared" si="142"/>
        <v>1</v>
      </c>
      <c r="AF322" s="180">
        <f t="shared" si="143"/>
        <v>0</v>
      </c>
      <c r="AG322" s="180">
        <f t="shared" si="144"/>
        <v>0</v>
      </c>
      <c r="AH322" s="180">
        <f t="shared" si="145"/>
        <v>0</v>
      </c>
      <c r="AI322" s="214" t="str">
        <f t="shared" si="146"/>
        <v/>
      </c>
      <c r="AK322" s="36">
        <f t="shared" si="147"/>
        <v>0</v>
      </c>
      <c r="AL322" s="21">
        <f t="shared" si="148"/>
        <v>0</v>
      </c>
      <c r="AM322" s="21">
        <f t="shared" si="149"/>
        <v>0</v>
      </c>
      <c r="AN322" s="21">
        <f t="shared" si="150"/>
        <v>0</v>
      </c>
      <c r="AO322" s="21">
        <f t="shared" si="151"/>
        <v>0</v>
      </c>
      <c r="AP322" s="21">
        <f t="shared" si="152"/>
        <v>0</v>
      </c>
      <c r="AQ322" s="21">
        <f t="shared" si="153"/>
        <v>0</v>
      </c>
      <c r="AR322" s="21">
        <f t="shared" si="154"/>
        <v>0</v>
      </c>
      <c r="AS322" s="21">
        <f t="shared" si="155"/>
        <v>0</v>
      </c>
      <c r="AT322" s="21">
        <f t="shared" si="156"/>
        <v>0</v>
      </c>
      <c r="AU322" s="21">
        <f t="shared" si="157"/>
        <v>0</v>
      </c>
      <c r="AV322" s="21">
        <f t="shared" si="158"/>
        <v>0</v>
      </c>
      <c r="AW322" s="21">
        <f t="shared" si="159"/>
        <v>0</v>
      </c>
      <c r="AX322" s="21">
        <f t="shared" si="160"/>
        <v>0</v>
      </c>
      <c r="AY322" s="21">
        <f t="shared" si="161"/>
        <v>0</v>
      </c>
      <c r="AZ322" s="21">
        <f t="shared" si="162"/>
        <v>0</v>
      </c>
      <c r="BA322" s="21">
        <f t="shared" si="163"/>
        <v>0</v>
      </c>
      <c r="BB322" s="21">
        <f t="shared" si="164"/>
        <v>0</v>
      </c>
      <c r="BC322" s="21">
        <f t="shared" si="165"/>
        <v>0</v>
      </c>
      <c r="BD322" s="21">
        <f t="shared" si="166"/>
        <v>0</v>
      </c>
      <c r="BE322" s="21">
        <f t="shared" si="167"/>
        <v>0</v>
      </c>
      <c r="BF322" s="21">
        <f t="shared" si="168"/>
        <v>0</v>
      </c>
      <c r="BG322" s="21">
        <f t="shared" si="169"/>
        <v>0</v>
      </c>
      <c r="BH322" s="21">
        <f t="shared" si="170"/>
        <v>0</v>
      </c>
    </row>
    <row r="323" spans="1:60" ht="63.95" customHeight="1">
      <c r="A323" s="245"/>
      <c r="B323" s="97"/>
      <c r="C323" s="98"/>
      <c r="D323" s="99"/>
      <c r="E323" s="100"/>
      <c r="F323" s="100"/>
      <c r="G323" s="100"/>
      <c r="H323" s="101"/>
      <c r="I323" s="102"/>
      <c r="J323" s="103"/>
      <c r="K323" s="103"/>
      <c r="L323" s="103"/>
      <c r="M323" s="103"/>
      <c r="N323" s="99"/>
      <c r="O323" s="99"/>
      <c r="P323" s="100"/>
      <c r="Q323" s="100"/>
      <c r="R323" s="104"/>
      <c r="S323" s="31" t="str">
        <f t="shared" si="171"/>
        <v/>
      </c>
      <c r="T323" s="105"/>
      <c r="U323" s="101"/>
      <c r="V323" s="107"/>
      <c r="W323" s="169"/>
      <c r="X323" s="170"/>
      <c r="Y323" s="68"/>
      <c r="Z323" s="190">
        <f t="shared" si="140"/>
        <v>1.0165720071704217E-3</v>
      </c>
      <c r="AA323" s="208" t="b">
        <f t="shared" si="141"/>
        <v>0</v>
      </c>
      <c r="AB323" s="20">
        <f t="shared" si="172"/>
        <v>0</v>
      </c>
      <c r="AC323" s="67" t="b">
        <f t="shared" si="173"/>
        <v>1</v>
      </c>
      <c r="AD323" s="200">
        <f t="shared" si="174"/>
        <v>1</v>
      </c>
      <c r="AE323" s="180">
        <f t="shared" si="142"/>
        <v>1</v>
      </c>
      <c r="AF323" s="180">
        <f t="shared" si="143"/>
        <v>0</v>
      </c>
      <c r="AG323" s="180">
        <f t="shared" si="144"/>
        <v>0</v>
      </c>
      <c r="AH323" s="180">
        <f t="shared" si="145"/>
        <v>0</v>
      </c>
      <c r="AI323" s="214" t="str">
        <f t="shared" si="146"/>
        <v/>
      </c>
      <c r="AK323" s="36">
        <f t="shared" si="147"/>
        <v>0</v>
      </c>
      <c r="AL323" s="21">
        <f t="shared" si="148"/>
        <v>0</v>
      </c>
      <c r="AM323" s="21">
        <f t="shared" si="149"/>
        <v>0</v>
      </c>
      <c r="AN323" s="21">
        <f t="shared" si="150"/>
        <v>0</v>
      </c>
      <c r="AO323" s="21">
        <f t="shared" si="151"/>
        <v>0</v>
      </c>
      <c r="AP323" s="21">
        <f t="shared" si="152"/>
        <v>0</v>
      </c>
      <c r="AQ323" s="21">
        <f t="shared" si="153"/>
        <v>0</v>
      </c>
      <c r="AR323" s="21">
        <f t="shared" si="154"/>
        <v>0</v>
      </c>
      <c r="AS323" s="21">
        <f t="shared" si="155"/>
        <v>0</v>
      </c>
      <c r="AT323" s="21">
        <f t="shared" si="156"/>
        <v>0</v>
      </c>
      <c r="AU323" s="21">
        <f t="shared" si="157"/>
        <v>0</v>
      </c>
      <c r="AV323" s="21">
        <f t="shared" si="158"/>
        <v>0</v>
      </c>
      <c r="AW323" s="21">
        <f t="shared" si="159"/>
        <v>0</v>
      </c>
      <c r="AX323" s="21">
        <f t="shared" si="160"/>
        <v>0</v>
      </c>
      <c r="AY323" s="21">
        <f t="shared" si="161"/>
        <v>0</v>
      </c>
      <c r="AZ323" s="21">
        <f t="shared" si="162"/>
        <v>0</v>
      </c>
      <c r="BA323" s="21">
        <f t="shared" si="163"/>
        <v>0</v>
      </c>
      <c r="BB323" s="21">
        <f t="shared" si="164"/>
        <v>0</v>
      </c>
      <c r="BC323" s="21">
        <f t="shared" si="165"/>
        <v>0</v>
      </c>
      <c r="BD323" s="21">
        <f t="shared" si="166"/>
        <v>0</v>
      </c>
      <c r="BE323" s="21">
        <f t="shared" si="167"/>
        <v>0</v>
      </c>
      <c r="BF323" s="21">
        <f t="shared" si="168"/>
        <v>0</v>
      </c>
      <c r="BG323" s="21">
        <f t="shared" si="169"/>
        <v>0</v>
      </c>
      <c r="BH323" s="21">
        <f t="shared" si="170"/>
        <v>0</v>
      </c>
    </row>
    <row r="324" spans="1:60" ht="63.95" customHeight="1">
      <c r="A324" s="245"/>
      <c r="B324" s="97"/>
      <c r="C324" s="98"/>
      <c r="D324" s="99"/>
      <c r="E324" s="100"/>
      <c r="F324" s="100"/>
      <c r="G324" s="100"/>
      <c r="H324" s="101"/>
      <c r="I324" s="102"/>
      <c r="J324" s="103"/>
      <c r="K324" s="103"/>
      <c r="L324" s="103"/>
      <c r="M324" s="103"/>
      <c r="N324" s="99"/>
      <c r="O324" s="99"/>
      <c r="P324" s="100"/>
      <c r="Q324" s="100"/>
      <c r="R324" s="104"/>
      <c r="S324" s="31" t="str">
        <f t="shared" si="171"/>
        <v/>
      </c>
      <c r="T324" s="105"/>
      <c r="U324" s="101"/>
      <c r="V324" s="107"/>
      <c r="W324" s="169"/>
      <c r="X324" s="170"/>
      <c r="Y324" s="68"/>
      <c r="Z324" s="190">
        <f t="shared" si="140"/>
        <v>1.0165720071704217E-3</v>
      </c>
      <c r="AA324" s="208" t="b">
        <f t="shared" si="141"/>
        <v>0</v>
      </c>
      <c r="AB324" s="20">
        <f t="shared" si="172"/>
        <v>0</v>
      </c>
      <c r="AC324" s="67" t="b">
        <f t="shared" si="173"/>
        <v>1</v>
      </c>
      <c r="AD324" s="200">
        <f t="shared" si="174"/>
        <v>1</v>
      </c>
      <c r="AE324" s="180">
        <f t="shared" si="142"/>
        <v>1</v>
      </c>
      <c r="AF324" s="180">
        <f t="shared" si="143"/>
        <v>0</v>
      </c>
      <c r="AG324" s="180">
        <f t="shared" si="144"/>
        <v>0</v>
      </c>
      <c r="AH324" s="180">
        <f t="shared" si="145"/>
        <v>0</v>
      </c>
      <c r="AI324" s="214" t="str">
        <f t="shared" si="146"/>
        <v/>
      </c>
      <c r="AK324" s="36">
        <f t="shared" si="147"/>
        <v>0</v>
      </c>
      <c r="AL324" s="21">
        <f t="shared" si="148"/>
        <v>0</v>
      </c>
      <c r="AM324" s="21">
        <f t="shared" si="149"/>
        <v>0</v>
      </c>
      <c r="AN324" s="21">
        <f t="shared" si="150"/>
        <v>0</v>
      </c>
      <c r="AO324" s="21">
        <f t="shared" si="151"/>
        <v>0</v>
      </c>
      <c r="AP324" s="21">
        <f t="shared" si="152"/>
        <v>0</v>
      </c>
      <c r="AQ324" s="21">
        <f t="shared" si="153"/>
        <v>0</v>
      </c>
      <c r="AR324" s="21">
        <f t="shared" si="154"/>
        <v>0</v>
      </c>
      <c r="AS324" s="21">
        <f t="shared" si="155"/>
        <v>0</v>
      </c>
      <c r="AT324" s="21">
        <f t="shared" si="156"/>
        <v>0</v>
      </c>
      <c r="AU324" s="21">
        <f t="shared" si="157"/>
        <v>0</v>
      </c>
      <c r="AV324" s="21">
        <f t="shared" si="158"/>
        <v>0</v>
      </c>
      <c r="AW324" s="21">
        <f t="shared" si="159"/>
        <v>0</v>
      </c>
      <c r="AX324" s="21">
        <f t="shared" si="160"/>
        <v>0</v>
      </c>
      <c r="AY324" s="21">
        <f t="shared" si="161"/>
        <v>0</v>
      </c>
      <c r="AZ324" s="21">
        <f t="shared" si="162"/>
        <v>0</v>
      </c>
      <c r="BA324" s="21">
        <f t="shared" si="163"/>
        <v>0</v>
      </c>
      <c r="BB324" s="21">
        <f t="shared" si="164"/>
        <v>0</v>
      </c>
      <c r="BC324" s="21">
        <f t="shared" si="165"/>
        <v>0</v>
      </c>
      <c r="BD324" s="21">
        <f t="shared" si="166"/>
        <v>0</v>
      </c>
      <c r="BE324" s="21">
        <f t="shared" si="167"/>
        <v>0</v>
      </c>
      <c r="BF324" s="21">
        <f t="shared" si="168"/>
        <v>0</v>
      </c>
      <c r="BG324" s="21">
        <f t="shared" si="169"/>
        <v>0</v>
      </c>
      <c r="BH324" s="21">
        <f t="shared" si="170"/>
        <v>0</v>
      </c>
    </row>
    <row r="325" spans="1:60" ht="63.95" customHeight="1">
      <c r="A325" s="245"/>
      <c r="B325" s="97"/>
      <c r="C325" s="98"/>
      <c r="D325" s="99"/>
      <c r="E325" s="100"/>
      <c r="F325" s="100"/>
      <c r="G325" s="100"/>
      <c r="H325" s="101"/>
      <c r="I325" s="102"/>
      <c r="J325" s="103"/>
      <c r="K325" s="103"/>
      <c r="L325" s="103"/>
      <c r="M325" s="103"/>
      <c r="N325" s="99"/>
      <c r="O325" s="99"/>
      <c r="P325" s="100"/>
      <c r="Q325" s="100"/>
      <c r="R325" s="104"/>
      <c r="S325" s="31" t="str">
        <f t="shared" si="171"/>
        <v/>
      </c>
      <c r="T325" s="105"/>
      <c r="U325" s="101"/>
      <c r="V325" s="107"/>
      <c r="W325" s="169"/>
      <c r="X325" s="170"/>
      <c r="Y325" s="68"/>
      <c r="Z325" s="190">
        <f t="shared" si="140"/>
        <v>1.0165720071704217E-3</v>
      </c>
      <c r="AA325" s="208" t="b">
        <f t="shared" si="141"/>
        <v>0</v>
      </c>
      <c r="AB325" s="20">
        <f t="shared" si="172"/>
        <v>0</v>
      </c>
      <c r="AC325" s="67" t="b">
        <f t="shared" si="173"/>
        <v>1</v>
      </c>
      <c r="AD325" s="200">
        <f t="shared" si="174"/>
        <v>1</v>
      </c>
      <c r="AE325" s="180">
        <f t="shared" si="142"/>
        <v>1</v>
      </c>
      <c r="AF325" s="180">
        <f t="shared" si="143"/>
        <v>0</v>
      </c>
      <c r="AG325" s="180">
        <f t="shared" si="144"/>
        <v>0</v>
      </c>
      <c r="AH325" s="180">
        <f t="shared" si="145"/>
        <v>0</v>
      </c>
      <c r="AI325" s="214" t="str">
        <f t="shared" si="146"/>
        <v/>
      </c>
      <c r="AK325" s="36">
        <f t="shared" si="147"/>
        <v>0</v>
      </c>
      <c r="AL325" s="21">
        <f t="shared" si="148"/>
        <v>0</v>
      </c>
      <c r="AM325" s="21">
        <f t="shared" si="149"/>
        <v>0</v>
      </c>
      <c r="AN325" s="21">
        <f t="shared" si="150"/>
        <v>0</v>
      </c>
      <c r="AO325" s="21">
        <f t="shared" si="151"/>
        <v>0</v>
      </c>
      <c r="AP325" s="21">
        <f t="shared" si="152"/>
        <v>0</v>
      </c>
      <c r="AQ325" s="21">
        <f t="shared" si="153"/>
        <v>0</v>
      </c>
      <c r="AR325" s="21">
        <f t="shared" si="154"/>
        <v>0</v>
      </c>
      <c r="AS325" s="21">
        <f t="shared" si="155"/>
        <v>0</v>
      </c>
      <c r="AT325" s="21">
        <f t="shared" si="156"/>
        <v>0</v>
      </c>
      <c r="AU325" s="21">
        <f t="shared" si="157"/>
        <v>0</v>
      </c>
      <c r="AV325" s="21">
        <f t="shared" si="158"/>
        <v>0</v>
      </c>
      <c r="AW325" s="21">
        <f t="shared" si="159"/>
        <v>0</v>
      </c>
      <c r="AX325" s="21">
        <f t="shared" si="160"/>
        <v>0</v>
      </c>
      <c r="AY325" s="21">
        <f t="shared" si="161"/>
        <v>0</v>
      </c>
      <c r="AZ325" s="21">
        <f t="shared" si="162"/>
        <v>0</v>
      </c>
      <c r="BA325" s="21">
        <f t="shared" si="163"/>
        <v>0</v>
      </c>
      <c r="BB325" s="21">
        <f t="shared" si="164"/>
        <v>0</v>
      </c>
      <c r="BC325" s="21">
        <f t="shared" si="165"/>
        <v>0</v>
      </c>
      <c r="BD325" s="21">
        <f t="shared" si="166"/>
        <v>0</v>
      </c>
      <c r="BE325" s="21">
        <f t="shared" si="167"/>
        <v>0</v>
      </c>
      <c r="BF325" s="21">
        <f t="shared" si="168"/>
        <v>0</v>
      </c>
      <c r="BG325" s="21">
        <f t="shared" si="169"/>
        <v>0</v>
      </c>
      <c r="BH325" s="21">
        <f t="shared" si="170"/>
        <v>0</v>
      </c>
    </row>
    <row r="326" spans="1:60" ht="63.95" customHeight="1">
      <c r="A326" s="245"/>
      <c r="B326" s="97"/>
      <c r="C326" s="98"/>
      <c r="D326" s="99"/>
      <c r="E326" s="100"/>
      <c r="F326" s="100"/>
      <c r="G326" s="100"/>
      <c r="H326" s="101"/>
      <c r="I326" s="102"/>
      <c r="J326" s="103"/>
      <c r="K326" s="103"/>
      <c r="L326" s="103"/>
      <c r="M326" s="103"/>
      <c r="N326" s="99"/>
      <c r="O326" s="99"/>
      <c r="P326" s="100"/>
      <c r="Q326" s="100"/>
      <c r="R326" s="104"/>
      <c r="S326" s="31" t="str">
        <f t="shared" si="171"/>
        <v/>
      </c>
      <c r="T326" s="105"/>
      <c r="U326" s="101"/>
      <c r="V326" s="107"/>
      <c r="W326" s="169"/>
      <c r="X326" s="170"/>
      <c r="Y326" s="68"/>
      <c r="Z326" s="190">
        <f t="shared" si="140"/>
        <v>1.0165720071704217E-3</v>
      </c>
      <c r="AA326" s="208" t="b">
        <f t="shared" si="141"/>
        <v>0</v>
      </c>
      <c r="AB326" s="20">
        <f t="shared" si="172"/>
        <v>0</v>
      </c>
      <c r="AC326" s="67" t="b">
        <f t="shared" si="173"/>
        <v>1</v>
      </c>
      <c r="AD326" s="200">
        <f t="shared" si="174"/>
        <v>1</v>
      </c>
      <c r="AE326" s="180">
        <f t="shared" si="142"/>
        <v>1</v>
      </c>
      <c r="AF326" s="180">
        <f t="shared" si="143"/>
        <v>0</v>
      </c>
      <c r="AG326" s="180">
        <f t="shared" si="144"/>
        <v>0</v>
      </c>
      <c r="AH326" s="180">
        <f t="shared" si="145"/>
        <v>0</v>
      </c>
      <c r="AI326" s="214" t="str">
        <f t="shared" si="146"/>
        <v/>
      </c>
      <c r="AK326" s="36">
        <f t="shared" si="147"/>
        <v>0</v>
      </c>
      <c r="AL326" s="21">
        <f t="shared" si="148"/>
        <v>0</v>
      </c>
      <c r="AM326" s="21">
        <f t="shared" si="149"/>
        <v>0</v>
      </c>
      <c r="AN326" s="21">
        <f t="shared" si="150"/>
        <v>0</v>
      </c>
      <c r="AO326" s="21">
        <f t="shared" si="151"/>
        <v>0</v>
      </c>
      <c r="AP326" s="21">
        <f t="shared" si="152"/>
        <v>0</v>
      </c>
      <c r="AQ326" s="21">
        <f t="shared" si="153"/>
        <v>0</v>
      </c>
      <c r="AR326" s="21">
        <f t="shared" si="154"/>
        <v>0</v>
      </c>
      <c r="AS326" s="21">
        <f t="shared" si="155"/>
        <v>0</v>
      </c>
      <c r="AT326" s="21">
        <f t="shared" si="156"/>
        <v>0</v>
      </c>
      <c r="AU326" s="21">
        <f t="shared" si="157"/>
        <v>0</v>
      </c>
      <c r="AV326" s="21">
        <f t="shared" si="158"/>
        <v>0</v>
      </c>
      <c r="AW326" s="21">
        <f t="shared" si="159"/>
        <v>0</v>
      </c>
      <c r="AX326" s="21">
        <f t="shared" si="160"/>
        <v>0</v>
      </c>
      <c r="AY326" s="21">
        <f t="shared" si="161"/>
        <v>0</v>
      </c>
      <c r="AZ326" s="21">
        <f t="shared" si="162"/>
        <v>0</v>
      </c>
      <c r="BA326" s="21">
        <f t="shared" si="163"/>
        <v>0</v>
      </c>
      <c r="BB326" s="21">
        <f t="shared" si="164"/>
        <v>0</v>
      </c>
      <c r="BC326" s="21">
        <f t="shared" si="165"/>
        <v>0</v>
      </c>
      <c r="BD326" s="21">
        <f t="shared" si="166"/>
        <v>0</v>
      </c>
      <c r="BE326" s="21">
        <f t="shared" si="167"/>
        <v>0</v>
      </c>
      <c r="BF326" s="21">
        <f t="shared" si="168"/>
        <v>0</v>
      </c>
      <c r="BG326" s="21">
        <f t="shared" si="169"/>
        <v>0</v>
      </c>
      <c r="BH326" s="21">
        <f t="shared" si="170"/>
        <v>0</v>
      </c>
    </row>
    <row r="327" spans="1:60" ht="63.95" customHeight="1">
      <c r="A327" s="245"/>
      <c r="B327" s="97"/>
      <c r="C327" s="98"/>
      <c r="D327" s="99"/>
      <c r="E327" s="100"/>
      <c r="F327" s="100"/>
      <c r="G327" s="100"/>
      <c r="H327" s="101"/>
      <c r="I327" s="102"/>
      <c r="J327" s="103"/>
      <c r="K327" s="103"/>
      <c r="L327" s="103"/>
      <c r="M327" s="103"/>
      <c r="N327" s="99"/>
      <c r="O327" s="99"/>
      <c r="P327" s="100"/>
      <c r="Q327" s="100"/>
      <c r="R327" s="104"/>
      <c r="S327" s="31" t="str">
        <f t="shared" si="171"/>
        <v/>
      </c>
      <c r="T327" s="105"/>
      <c r="U327" s="101"/>
      <c r="V327" s="107"/>
      <c r="W327" s="169"/>
      <c r="X327" s="170"/>
      <c r="Y327" s="68"/>
      <c r="Z327" s="190">
        <f t="shared" si="140"/>
        <v>1.0165720071704217E-3</v>
      </c>
      <c r="AA327" s="208" t="b">
        <f t="shared" si="141"/>
        <v>0</v>
      </c>
      <c r="AB327" s="20">
        <f t="shared" si="172"/>
        <v>0</v>
      </c>
      <c r="AC327" s="67" t="b">
        <f t="shared" si="173"/>
        <v>1</v>
      </c>
      <c r="AD327" s="200">
        <f t="shared" si="174"/>
        <v>1</v>
      </c>
      <c r="AE327" s="180">
        <f t="shared" si="142"/>
        <v>1</v>
      </c>
      <c r="AF327" s="180">
        <f t="shared" si="143"/>
        <v>0</v>
      </c>
      <c r="AG327" s="180">
        <f t="shared" si="144"/>
        <v>0</v>
      </c>
      <c r="AH327" s="180">
        <f t="shared" si="145"/>
        <v>0</v>
      </c>
      <c r="AI327" s="214" t="str">
        <f t="shared" si="146"/>
        <v/>
      </c>
      <c r="AK327" s="36">
        <f t="shared" si="147"/>
        <v>0</v>
      </c>
      <c r="AL327" s="21">
        <f t="shared" si="148"/>
        <v>0</v>
      </c>
      <c r="AM327" s="21">
        <f t="shared" si="149"/>
        <v>0</v>
      </c>
      <c r="AN327" s="21">
        <f t="shared" si="150"/>
        <v>0</v>
      </c>
      <c r="AO327" s="21">
        <f t="shared" si="151"/>
        <v>0</v>
      </c>
      <c r="AP327" s="21">
        <f t="shared" si="152"/>
        <v>0</v>
      </c>
      <c r="AQ327" s="21">
        <f t="shared" si="153"/>
        <v>0</v>
      </c>
      <c r="AR327" s="21">
        <f t="shared" si="154"/>
        <v>0</v>
      </c>
      <c r="AS327" s="21">
        <f t="shared" si="155"/>
        <v>0</v>
      </c>
      <c r="AT327" s="21">
        <f t="shared" si="156"/>
        <v>0</v>
      </c>
      <c r="AU327" s="21">
        <f t="shared" si="157"/>
        <v>0</v>
      </c>
      <c r="AV327" s="21">
        <f t="shared" si="158"/>
        <v>0</v>
      </c>
      <c r="AW327" s="21">
        <f t="shared" si="159"/>
        <v>0</v>
      </c>
      <c r="AX327" s="21">
        <f t="shared" si="160"/>
        <v>0</v>
      </c>
      <c r="AY327" s="21">
        <f t="shared" si="161"/>
        <v>0</v>
      </c>
      <c r="AZ327" s="21">
        <f t="shared" si="162"/>
        <v>0</v>
      </c>
      <c r="BA327" s="21">
        <f t="shared" si="163"/>
        <v>0</v>
      </c>
      <c r="BB327" s="21">
        <f t="shared" si="164"/>
        <v>0</v>
      </c>
      <c r="BC327" s="21">
        <f t="shared" si="165"/>
        <v>0</v>
      </c>
      <c r="BD327" s="21">
        <f t="shared" si="166"/>
        <v>0</v>
      </c>
      <c r="BE327" s="21">
        <f t="shared" si="167"/>
        <v>0</v>
      </c>
      <c r="BF327" s="21">
        <f t="shared" si="168"/>
        <v>0</v>
      </c>
      <c r="BG327" s="21">
        <f t="shared" si="169"/>
        <v>0</v>
      </c>
      <c r="BH327" s="21">
        <f t="shared" si="170"/>
        <v>0</v>
      </c>
    </row>
    <row r="328" spans="1:60" ht="63.95" customHeight="1">
      <c r="A328" s="245"/>
      <c r="B328" s="97"/>
      <c r="C328" s="98"/>
      <c r="D328" s="99"/>
      <c r="E328" s="100"/>
      <c r="F328" s="100"/>
      <c r="G328" s="100"/>
      <c r="H328" s="101"/>
      <c r="I328" s="102"/>
      <c r="J328" s="103"/>
      <c r="K328" s="103"/>
      <c r="L328" s="103"/>
      <c r="M328" s="103"/>
      <c r="N328" s="99"/>
      <c r="O328" s="99"/>
      <c r="P328" s="100"/>
      <c r="Q328" s="100"/>
      <c r="R328" s="104"/>
      <c r="S328" s="31" t="str">
        <f t="shared" si="171"/>
        <v/>
      </c>
      <c r="T328" s="105"/>
      <c r="U328" s="101"/>
      <c r="V328" s="107"/>
      <c r="W328" s="169"/>
      <c r="X328" s="170"/>
      <c r="Y328" s="68"/>
      <c r="Z328" s="190">
        <f t="shared" si="140"/>
        <v>1.0165720071704217E-3</v>
      </c>
      <c r="AA328" s="208" t="b">
        <f t="shared" si="141"/>
        <v>0</v>
      </c>
      <c r="AB328" s="20">
        <f t="shared" si="172"/>
        <v>0</v>
      </c>
      <c r="AC328" s="67" t="b">
        <f t="shared" si="173"/>
        <v>1</v>
      </c>
      <c r="AD328" s="200">
        <f t="shared" si="174"/>
        <v>1</v>
      </c>
      <c r="AE328" s="180">
        <f t="shared" si="142"/>
        <v>1</v>
      </c>
      <c r="AF328" s="180">
        <f t="shared" si="143"/>
        <v>0</v>
      </c>
      <c r="AG328" s="180">
        <f t="shared" si="144"/>
        <v>0</v>
      </c>
      <c r="AH328" s="180">
        <f t="shared" si="145"/>
        <v>0</v>
      </c>
      <c r="AI328" s="214" t="str">
        <f t="shared" si="146"/>
        <v/>
      </c>
      <c r="AK328" s="36">
        <f t="shared" si="147"/>
        <v>0</v>
      </c>
      <c r="AL328" s="21">
        <f t="shared" si="148"/>
        <v>0</v>
      </c>
      <c r="AM328" s="21">
        <f t="shared" si="149"/>
        <v>0</v>
      </c>
      <c r="AN328" s="21">
        <f t="shared" si="150"/>
        <v>0</v>
      </c>
      <c r="AO328" s="21">
        <f t="shared" si="151"/>
        <v>0</v>
      </c>
      <c r="AP328" s="21">
        <f t="shared" si="152"/>
        <v>0</v>
      </c>
      <c r="AQ328" s="21">
        <f t="shared" si="153"/>
        <v>0</v>
      </c>
      <c r="AR328" s="21">
        <f t="shared" si="154"/>
        <v>0</v>
      </c>
      <c r="AS328" s="21">
        <f t="shared" si="155"/>
        <v>0</v>
      </c>
      <c r="AT328" s="21">
        <f t="shared" si="156"/>
        <v>0</v>
      </c>
      <c r="AU328" s="21">
        <f t="shared" si="157"/>
        <v>0</v>
      </c>
      <c r="AV328" s="21">
        <f t="shared" si="158"/>
        <v>0</v>
      </c>
      <c r="AW328" s="21">
        <f t="shared" si="159"/>
        <v>0</v>
      </c>
      <c r="AX328" s="21">
        <f t="shared" si="160"/>
        <v>0</v>
      </c>
      <c r="AY328" s="21">
        <f t="shared" si="161"/>
        <v>0</v>
      </c>
      <c r="AZ328" s="21">
        <f t="shared" si="162"/>
        <v>0</v>
      </c>
      <c r="BA328" s="21">
        <f t="shared" si="163"/>
        <v>0</v>
      </c>
      <c r="BB328" s="21">
        <f t="shared" si="164"/>
        <v>0</v>
      </c>
      <c r="BC328" s="21">
        <f t="shared" si="165"/>
        <v>0</v>
      </c>
      <c r="BD328" s="21">
        <f t="shared" si="166"/>
        <v>0</v>
      </c>
      <c r="BE328" s="21">
        <f t="shared" si="167"/>
        <v>0</v>
      </c>
      <c r="BF328" s="21">
        <f t="shared" si="168"/>
        <v>0</v>
      </c>
      <c r="BG328" s="21">
        <f t="shared" si="169"/>
        <v>0</v>
      </c>
      <c r="BH328" s="21">
        <f t="shared" si="170"/>
        <v>0</v>
      </c>
    </row>
    <row r="329" spans="1:60" ht="63.95" customHeight="1">
      <c r="A329" s="245"/>
      <c r="B329" s="97"/>
      <c r="C329" s="98"/>
      <c r="D329" s="99"/>
      <c r="E329" s="100"/>
      <c r="F329" s="100"/>
      <c r="G329" s="100"/>
      <c r="H329" s="101"/>
      <c r="I329" s="102"/>
      <c r="J329" s="103"/>
      <c r="K329" s="103"/>
      <c r="L329" s="103"/>
      <c r="M329" s="103"/>
      <c r="N329" s="99"/>
      <c r="O329" s="99"/>
      <c r="P329" s="100"/>
      <c r="Q329" s="100"/>
      <c r="R329" s="104"/>
      <c r="S329" s="31" t="str">
        <f t="shared" si="171"/>
        <v/>
      </c>
      <c r="T329" s="105"/>
      <c r="U329" s="101"/>
      <c r="V329" s="107"/>
      <c r="W329" s="169"/>
      <c r="X329" s="170"/>
      <c r="Y329" s="68"/>
      <c r="Z329" s="190">
        <f t="shared" si="140"/>
        <v>1.0165720071704217E-3</v>
      </c>
      <c r="AA329" s="208" t="b">
        <f t="shared" si="141"/>
        <v>0</v>
      </c>
      <c r="AB329" s="20">
        <f t="shared" si="172"/>
        <v>0</v>
      </c>
      <c r="AC329" s="67" t="b">
        <f t="shared" si="173"/>
        <v>1</v>
      </c>
      <c r="AD329" s="200">
        <f t="shared" si="174"/>
        <v>1</v>
      </c>
      <c r="AE329" s="180">
        <f t="shared" si="142"/>
        <v>1</v>
      </c>
      <c r="AF329" s="180">
        <f t="shared" si="143"/>
        <v>0</v>
      </c>
      <c r="AG329" s="180">
        <f t="shared" si="144"/>
        <v>0</v>
      </c>
      <c r="AH329" s="180">
        <f t="shared" si="145"/>
        <v>0</v>
      </c>
      <c r="AI329" s="214" t="str">
        <f t="shared" si="146"/>
        <v/>
      </c>
      <c r="AK329" s="36">
        <f t="shared" si="147"/>
        <v>0</v>
      </c>
      <c r="AL329" s="21">
        <f t="shared" si="148"/>
        <v>0</v>
      </c>
      <c r="AM329" s="21">
        <f t="shared" si="149"/>
        <v>0</v>
      </c>
      <c r="AN329" s="21">
        <f t="shared" si="150"/>
        <v>0</v>
      </c>
      <c r="AO329" s="21">
        <f t="shared" si="151"/>
        <v>0</v>
      </c>
      <c r="AP329" s="21">
        <f t="shared" si="152"/>
        <v>0</v>
      </c>
      <c r="AQ329" s="21">
        <f t="shared" si="153"/>
        <v>0</v>
      </c>
      <c r="AR329" s="21">
        <f t="shared" si="154"/>
        <v>0</v>
      </c>
      <c r="AS329" s="21">
        <f t="shared" si="155"/>
        <v>0</v>
      </c>
      <c r="AT329" s="21">
        <f t="shared" si="156"/>
        <v>0</v>
      </c>
      <c r="AU329" s="21">
        <f t="shared" si="157"/>
        <v>0</v>
      </c>
      <c r="AV329" s="21">
        <f t="shared" si="158"/>
        <v>0</v>
      </c>
      <c r="AW329" s="21">
        <f t="shared" si="159"/>
        <v>0</v>
      </c>
      <c r="AX329" s="21">
        <f t="shared" si="160"/>
        <v>0</v>
      </c>
      <c r="AY329" s="21">
        <f t="shared" si="161"/>
        <v>0</v>
      </c>
      <c r="AZ329" s="21">
        <f t="shared" si="162"/>
        <v>0</v>
      </c>
      <c r="BA329" s="21">
        <f t="shared" si="163"/>
        <v>0</v>
      </c>
      <c r="BB329" s="21">
        <f t="shared" si="164"/>
        <v>0</v>
      </c>
      <c r="BC329" s="21">
        <f t="shared" si="165"/>
        <v>0</v>
      </c>
      <c r="BD329" s="21">
        <f t="shared" si="166"/>
        <v>0</v>
      </c>
      <c r="BE329" s="21">
        <f t="shared" si="167"/>
        <v>0</v>
      </c>
      <c r="BF329" s="21">
        <f t="shared" si="168"/>
        <v>0</v>
      </c>
      <c r="BG329" s="21">
        <f t="shared" si="169"/>
        <v>0</v>
      </c>
      <c r="BH329" s="21">
        <f t="shared" si="170"/>
        <v>0</v>
      </c>
    </row>
    <row r="330" spans="1:60" ht="63.95" customHeight="1">
      <c r="A330" s="245"/>
      <c r="B330" s="97"/>
      <c r="C330" s="98"/>
      <c r="D330" s="99"/>
      <c r="E330" s="100"/>
      <c r="F330" s="100"/>
      <c r="G330" s="100"/>
      <c r="H330" s="101"/>
      <c r="I330" s="102"/>
      <c r="J330" s="103"/>
      <c r="K330" s="103"/>
      <c r="L330" s="103"/>
      <c r="M330" s="103"/>
      <c r="N330" s="99"/>
      <c r="O330" s="99"/>
      <c r="P330" s="100"/>
      <c r="Q330" s="100"/>
      <c r="R330" s="104"/>
      <c r="S330" s="31" t="str">
        <f t="shared" si="171"/>
        <v/>
      </c>
      <c r="T330" s="105"/>
      <c r="U330" s="101"/>
      <c r="V330" s="107"/>
      <c r="W330" s="169"/>
      <c r="X330" s="170"/>
      <c r="Y330" s="68"/>
      <c r="Z330" s="190">
        <f t="shared" si="140"/>
        <v>1.0165720071704217E-3</v>
      </c>
      <c r="AA330" s="208" t="b">
        <f t="shared" si="141"/>
        <v>0</v>
      </c>
      <c r="AB330" s="20">
        <f t="shared" si="172"/>
        <v>0</v>
      </c>
      <c r="AC330" s="67" t="b">
        <f t="shared" si="173"/>
        <v>1</v>
      </c>
      <c r="AD330" s="200">
        <f t="shared" si="174"/>
        <v>1</v>
      </c>
      <c r="AE330" s="180">
        <f t="shared" si="142"/>
        <v>1</v>
      </c>
      <c r="AF330" s="180">
        <f t="shared" si="143"/>
        <v>0</v>
      </c>
      <c r="AG330" s="180">
        <f t="shared" si="144"/>
        <v>0</v>
      </c>
      <c r="AH330" s="180">
        <f t="shared" si="145"/>
        <v>0</v>
      </c>
      <c r="AI330" s="214" t="str">
        <f t="shared" si="146"/>
        <v/>
      </c>
      <c r="AK330" s="36">
        <f t="shared" si="147"/>
        <v>0</v>
      </c>
      <c r="AL330" s="21">
        <f t="shared" si="148"/>
        <v>0</v>
      </c>
      <c r="AM330" s="21">
        <f t="shared" si="149"/>
        <v>0</v>
      </c>
      <c r="AN330" s="21">
        <f t="shared" si="150"/>
        <v>0</v>
      </c>
      <c r="AO330" s="21">
        <f t="shared" si="151"/>
        <v>0</v>
      </c>
      <c r="AP330" s="21">
        <f t="shared" si="152"/>
        <v>0</v>
      </c>
      <c r="AQ330" s="21">
        <f t="shared" si="153"/>
        <v>0</v>
      </c>
      <c r="AR330" s="21">
        <f t="shared" si="154"/>
        <v>0</v>
      </c>
      <c r="AS330" s="21">
        <f t="shared" si="155"/>
        <v>0</v>
      </c>
      <c r="AT330" s="21">
        <f t="shared" si="156"/>
        <v>0</v>
      </c>
      <c r="AU330" s="21">
        <f t="shared" si="157"/>
        <v>0</v>
      </c>
      <c r="AV330" s="21">
        <f t="shared" si="158"/>
        <v>0</v>
      </c>
      <c r="AW330" s="21">
        <f t="shared" si="159"/>
        <v>0</v>
      </c>
      <c r="AX330" s="21">
        <f t="shared" si="160"/>
        <v>0</v>
      </c>
      <c r="AY330" s="21">
        <f t="shared" si="161"/>
        <v>0</v>
      </c>
      <c r="AZ330" s="21">
        <f t="shared" si="162"/>
        <v>0</v>
      </c>
      <c r="BA330" s="21">
        <f t="shared" si="163"/>
        <v>0</v>
      </c>
      <c r="BB330" s="21">
        <f t="shared" si="164"/>
        <v>0</v>
      </c>
      <c r="BC330" s="21">
        <f t="shared" si="165"/>
        <v>0</v>
      </c>
      <c r="BD330" s="21">
        <f t="shared" si="166"/>
        <v>0</v>
      </c>
      <c r="BE330" s="21">
        <f t="shared" si="167"/>
        <v>0</v>
      </c>
      <c r="BF330" s="21">
        <f t="shared" si="168"/>
        <v>0</v>
      </c>
      <c r="BG330" s="21">
        <f t="shared" si="169"/>
        <v>0</v>
      </c>
      <c r="BH330" s="21">
        <f t="shared" si="170"/>
        <v>0</v>
      </c>
    </row>
    <row r="331" spans="1:60" ht="63.95" customHeight="1">
      <c r="A331" s="245"/>
      <c r="B331" s="97"/>
      <c r="C331" s="98"/>
      <c r="D331" s="99"/>
      <c r="E331" s="100"/>
      <c r="F331" s="100"/>
      <c r="G331" s="100"/>
      <c r="H331" s="101"/>
      <c r="I331" s="102"/>
      <c r="J331" s="103"/>
      <c r="K331" s="103"/>
      <c r="L331" s="103"/>
      <c r="M331" s="103"/>
      <c r="N331" s="99"/>
      <c r="O331" s="99"/>
      <c r="P331" s="100"/>
      <c r="Q331" s="100"/>
      <c r="R331" s="104"/>
      <c r="S331" s="31" t="str">
        <f t="shared" si="171"/>
        <v/>
      </c>
      <c r="T331" s="105"/>
      <c r="U331" s="101"/>
      <c r="V331" s="107"/>
      <c r="W331" s="169"/>
      <c r="X331" s="170"/>
      <c r="Y331" s="68"/>
      <c r="Z331" s="190">
        <f t="shared" ref="Z331:Z394" si="175">(1/(1+1/EXP(-6.890302+0.02864*C331+1.031436*AK331+0.778425*AL331+0.360346*AN331+0.60263*AM331+0.753107*AO331+0.545244*AP331+0.384306*AR331-0.187684*AS331+1.813184*AQ331+0.767287*AT331+2.269855*AU331-1.12373*AV331+0.15005*AW331-1.208723*BH331-1.205755*AY331+1.265984*AX331+2.604289*AZ331+2.423725*BA331+0.541135*BB331+2.25148*BC331+1.903119*BD331+1.169436*BE331+2.307466*BF331+2.193053*BG331)))</f>
        <v>1.0165720071704217E-3</v>
      </c>
      <c r="AA331" s="208" t="b">
        <f t="shared" ref="AA331:AA394" si="176">AND(C331&lt;&gt;"", D331&lt;&gt;"",E331&lt;&gt;"",F331&lt;&gt;"",G331&lt;&gt;"",H331&lt;&gt;"",I331&lt;&gt;"",J331&lt;&gt;"",K331&lt;&gt;"",L331&lt;&gt;"",M331&lt;&gt;"",N331&lt;&gt;"",O331&lt;&gt;"",P331&lt;&gt;"",Q331&lt;&gt;"",R331&lt;&gt;"")</f>
        <v>0</v>
      </c>
      <c r="AB331" s="20">
        <f t="shared" si="172"/>
        <v>0</v>
      </c>
      <c r="AC331" s="67" t="b">
        <f t="shared" si="173"/>
        <v>1</v>
      </c>
      <c r="AD331" s="200">
        <f t="shared" si="174"/>
        <v>1</v>
      </c>
      <c r="AE331" s="180">
        <f t="shared" ref="AE331:AE394" si="177">IF(AND(B331="", AD331=1), 1, 0)</f>
        <v>1</v>
      </c>
      <c r="AF331" s="180">
        <f t="shared" ref="AF331:AF394" si="178">IF(AND(B331="", AB331=1), 1, 0)</f>
        <v>0</v>
      </c>
      <c r="AG331" s="180">
        <f t="shared" ref="AG331:AG394" si="179">IF(AND(B331="", AD331=0), 1, 0)</f>
        <v>0</v>
      </c>
      <c r="AH331" s="180">
        <f t="shared" ref="AH331:AH394" si="180">IF(AND(B331&lt;&gt;"", AB331=0), 1, 0)</f>
        <v>0</v>
      </c>
      <c r="AI331" s="214" t="str">
        <f t="shared" ref="AI331:AI394" si="181">IF(AE331=1, "", IF(AF331=1, AF$7, IF(AG331=1, AG$7,IF(AH331=1, AH$7,IF(Z331&lt;0.071,AI$2,IF(Z331&gt;=0.071,AI$3,"Whoops!"))))))</f>
        <v/>
      </c>
      <c r="AK331" s="36">
        <f t="shared" ref="AK331:AK394" si="182">IF(D331="male", 1, 0)</f>
        <v>0</v>
      </c>
      <c r="AL331" s="21">
        <f t="shared" ref="AL331:AL394" si="183">IF(G331="yes", 1, 0)</f>
        <v>0</v>
      </c>
      <c r="AM331" s="21">
        <f t="shared" ref="AM331:AM394" si="184">IF(E331=E$3, 1, 0)</f>
        <v>0</v>
      </c>
      <c r="AN331" s="21">
        <f t="shared" ref="AN331:AN394" si="185">IF(E331=E$4, 1, 0)</f>
        <v>0</v>
      </c>
      <c r="AO331" s="21">
        <f t="shared" ref="AO331:AO394" si="186">IF(F331=F$3, 1, 0)</f>
        <v>0</v>
      </c>
      <c r="AP331" s="21">
        <f t="shared" ref="AP331:AP394" si="187">IF(F331=F$4, 1, 0)</f>
        <v>0</v>
      </c>
      <c r="AQ331" s="21">
        <f t="shared" ref="AQ331:AQ394" si="188">IF(H331=H$3, 1, 0)</f>
        <v>0</v>
      </c>
      <c r="AR331" s="21">
        <f t="shared" ref="AR331:AR394" si="189">IF(H331=H$5, 1, 0)</f>
        <v>0</v>
      </c>
      <c r="AS331" s="21">
        <f t="shared" ref="AS331:AS394" si="190">IF(H331=H$4, 1, 0)</f>
        <v>0</v>
      </c>
      <c r="AT331" s="21">
        <f t="shared" ref="AT331:AT394" si="191">IF(K331=K$3, 1, 0)</f>
        <v>0</v>
      </c>
      <c r="AU331" s="21">
        <f t="shared" ref="AU331:AU394" si="192">IF(K331=K$4,1, 0)</f>
        <v>0</v>
      </c>
      <c r="AV331" s="21">
        <f t="shared" ref="AV331:AV394" si="193">IF(K331=K$5,1, 0)</f>
        <v>0</v>
      </c>
      <c r="AW331" s="21">
        <f t="shared" ref="AW331:AW394" si="194">IF(K331=K$6, 1, 0)</f>
        <v>0</v>
      </c>
      <c r="AX331" s="21">
        <f t="shared" ref="AX331:AX394" si="195">IF(M331=M$3,1, 0)</f>
        <v>0</v>
      </c>
      <c r="AY331" s="21">
        <f t="shared" ref="AY331:AY394" si="196">IF(M331=M$4,1,0)</f>
        <v>0</v>
      </c>
      <c r="AZ331" s="21">
        <f t="shared" ref="AZ331:AZ394" si="197">IF(L331="yes",1, 0)</f>
        <v>0</v>
      </c>
      <c r="BA331" s="21">
        <f t="shared" ref="BA331:BA394" si="198">IF(Q331=Q$3,1,0)</f>
        <v>0</v>
      </c>
      <c r="BB331" s="21">
        <f t="shared" ref="BB331:BB394" si="199">IF(Q331=Q$4, 1,0)</f>
        <v>0</v>
      </c>
      <c r="BC331" s="21">
        <f t="shared" ref="BC331:BC394" si="200">IF(N331="yes", 1, 0)</f>
        <v>0</v>
      </c>
      <c r="BD331" s="21">
        <f t="shared" ref="BD331:BD394" si="201">IF(O331="yes",1,0)</f>
        <v>0</v>
      </c>
      <c r="BE331" s="21">
        <f t="shared" ref="BE331:BE394" si="202">IF(P331="yes", 1, 0)</f>
        <v>0</v>
      </c>
      <c r="BF331" s="21">
        <f t="shared" ref="BF331:BF394" si="203">IF(I331="yes", 1, 0)</f>
        <v>0</v>
      </c>
      <c r="BG331" s="21">
        <f t="shared" ref="BG331:BG394" si="204">IF(R331="yes", 1, 0)</f>
        <v>0</v>
      </c>
      <c r="BH331" s="21">
        <f t="shared" ref="BH331:BH394" si="205">IF(J331="yes", 1, 0)</f>
        <v>0</v>
      </c>
    </row>
    <row r="332" spans="1:60" ht="63.95" customHeight="1">
      <c r="A332" s="245"/>
      <c r="B332" s="97"/>
      <c r="C332" s="98"/>
      <c r="D332" s="99"/>
      <c r="E332" s="100"/>
      <c r="F332" s="100"/>
      <c r="G332" s="100"/>
      <c r="H332" s="101"/>
      <c r="I332" s="102"/>
      <c r="J332" s="103"/>
      <c r="K332" s="103"/>
      <c r="L332" s="103"/>
      <c r="M332" s="103"/>
      <c r="N332" s="99"/>
      <c r="O332" s="99"/>
      <c r="P332" s="100"/>
      <c r="Q332" s="100"/>
      <c r="R332" s="104"/>
      <c r="S332" s="31" t="str">
        <f t="shared" ref="S332:S395" si="206">AI332</f>
        <v/>
      </c>
      <c r="T332" s="105"/>
      <c r="U332" s="101"/>
      <c r="V332" s="107"/>
      <c r="W332" s="169"/>
      <c r="X332" s="170"/>
      <c r="Y332" s="68"/>
      <c r="Z332" s="190">
        <f t="shared" si="175"/>
        <v>1.0165720071704217E-3</v>
      </c>
      <c r="AA332" s="208" t="b">
        <f t="shared" si="176"/>
        <v>0</v>
      </c>
      <c r="AB332" s="20">
        <f t="shared" ref="AB332:AB395" si="207">IF(AA332=TRUE, 1, 0)</f>
        <v>0</v>
      </c>
      <c r="AC332" s="67" t="b">
        <f t="shared" ref="AC332:AC395" si="208">AND(C332="", D332="",E332="",F332="",G332="",H332="",I332="",J332="",K332="",L332="",M332="",N332="",O332="",P332="",Q332="",R332="")</f>
        <v>1</v>
      </c>
      <c r="AD332" s="200">
        <f t="shared" ref="AD332:AD395" si="209">IF(AC332=TRUE, 1, 0)</f>
        <v>1</v>
      </c>
      <c r="AE332" s="180">
        <f t="shared" si="177"/>
        <v>1</v>
      </c>
      <c r="AF332" s="180">
        <f t="shared" si="178"/>
        <v>0</v>
      </c>
      <c r="AG332" s="180">
        <f t="shared" si="179"/>
        <v>0</v>
      </c>
      <c r="AH332" s="180">
        <f t="shared" si="180"/>
        <v>0</v>
      </c>
      <c r="AI332" s="214" t="str">
        <f t="shared" si="181"/>
        <v/>
      </c>
      <c r="AK332" s="36">
        <f t="shared" si="182"/>
        <v>0</v>
      </c>
      <c r="AL332" s="21">
        <f t="shared" si="183"/>
        <v>0</v>
      </c>
      <c r="AM332" s="21">
        <f t="shared" si="184"/>
        <v>0</v>
      </c>
      <c r="AN332" s="21">
        <f t="shared" si="185"/>
        <v>0</v>
      </c>
      <c r="AO332" s="21">
        <f t="shared" si="186"/>
        <v>0</v>
      </c>
      <c r="AP332" s="21">
        <f t="shared" si="187"/>
        <v>0</v>
      </c>
      <c r="AQ332" s="21">
        <f t="shared" si="188"/>
        <v>0</v>
      </c>
      <c r="AR332" s="21">
        <f t="shared" si="189"/>
        <v>0</v>
      </c>
      <c r="AS332" s="21">
        <f t="shared" si="190"/>
        <v>0</v>
      </c>
      <c r="AT332" s="21">
        <f t="shared" si="191"/>
        <v>0</v>
      </c>
      <c r="AU332" s="21">
        <f t="shared" si="192"/>
        <v>0</v>
      </c>
      <c r="AV332" s="21">
        <f t="shared" si="193"/>
        <v>0</v>
      </c>
      <c r="AW332" s="21">
        <f t="shared" si="194"/>
        <v>0</v>
      </c>
      <c r="AX332" s="21">
        <f t="shared" si="195"/>
        <v>0</v>
      </c>
      <c r="AY332" s="21">
        <f t="shared" si="196"/>
        <v>0</v>
      </c>
      <c r="AZ332" s="21">
        <f t="shared" si="197"/>
        <v>0</v>
      </c>
      <c r="BA332" s="21">
        <f t="shared" si="198"/>
        <v>0</v>
      </c>
      <c r="BB332" s="21">
        <f t="shared" si="199"/>
        <v>0</v>
      </c>
      <c r="BC332" s="21">
        <f t="shared" si="200"/>
        <v>0</v>
      </c>
      <c r="BD332" s="21">
        <f t="shared" si="201"/>
        <v>0</v>
      </c>
      <c r="BE332" s="21">
        <f t="shared" si="202"/>
        <v>0</v>
      </c>
      <c r="BF332" s="21">
        <f t="shared" si="203"/>
        <v>0</v>
      </c>
      <c r="BG332" s="21">
        <f t="shared" si="204"/>
        <v>0</v>
      </c>
      <c r="BH332" s="21">
        <f t="shared" si="205"/>
        <v>0</v>
      </c>
    </row>
    <row r="333" spans="1:60" ht="63.95" customHeight="1">
      <c r="A333" s="245"/>
      <c r="B333" s="97"/>
      <c r="C333" s="98"/>
      <c r="D333" s="99"/>
      <c r="E333" s="100"/>
      <c r="F333" s="100"/>
      <c r="G333" s="100"/>
      <c r="H333" s="101"/>
      <c r="I333" s="102"/>
      <c r="J333" s="103"/>
      <c r="K333" s="103"/>
      <c r="L333" s="103"/>
      <c r="M333" s="103"/>
      <c r="N333" s="99"/>
      <c r="O333" s="99"/>
      <c r="P333" s="100"/>
      <c r="Q333" s="100"/>
      <c r="R333" s="104"/>
      <c r="S333" s="31" t="str">
        <f t="shared" si="206"/>
        <v/>
      </c>
      <c r="T333" s="105"/>
      <c r="U333" s="101"/>
      <c r="V333" s="107"/>
      <c r="W333" s="169"/>
      <c r="X333" s="170"/>
      <c r="Y333" s="68"/>
      <c r="Z333" s="190">
        <f t="shared" si="175"/>
        <v>1.0165720071704217E-3</v>
      </c>
      <c r="AA333" s="208" t="b">
        <f t="shared" si="176"/>
        <v>0</v>
      </c>
      <c r="AB333" s="20">
        <f t="shared" si="207"/>
        <v>0</v>
      </c>
      <c r="AC333" s="67" t="b">
        <f t="shared" si="208"/>
        <v>1</v>
      </c>
      <c r="AD333" s="200">
        <f t="shared" si="209"/>
        <v>1</v>
      </c>
      <c r="AE333" s="180">
        <f t="shared" si="177"/>
        <v>1</v>
      </c>
      <c r="AF333" s="180">
        <f t="shared" si="178"/>
        <v>0</v>
      </c>
      <c r="AG333" s="180">
        <f t="shared" si="179"/>
        <v>0</v>
      </c>
      <c r="AH333" s="180">
        <f t="shared" si="180"/>
        <v>0</v>
      </c>
      <c r="AI333" s="214" t="str">
        <f t="shared" si="181"/>
        <v/>
      </c>
      <c r="AK333" s="36">
        <f t="shared" si="182"/>
        <v>0</v>
      </c>
      <c r="AL333" s="21">
        <f t="shared" si="183"/>
        <v>0</v>
      </c>
      <c r="AM333" s="21">
        <f t="shared" si="184"/>
        <v>0</v>
      </c>
      <c r="AN333" s="21">
        <f t="shared" si="185"/>
        <v>0</v>
      </c>
      <c r="AO333" s="21">
        <f t="shared" si="186"/>
        <v>0</v>
      </c>
      <c r="AP333" s="21">
        <f t="shared" si="187"/>
        <v>0</v>
      </c>
      <c r="AQ333" s="21">
        <f t="shared" si="188"/>
        <v>0</v>
      </c>
      <c r="AR333" s="21">
        <f t="shared" si="189"/>
        <v>0</v>
      </c>
      <c r="AS333" s="21">
        <f t="shared" si="190"/>
        <v>0</v>
      </c>
      <c r="AT333" s="21">
        <f t="shared" si="191"/>
        <v>0</v>
      </c>
      <c r="AU333" s="21">
        <f t="shared" si="192"/>
        <v>0</v>
      </c>
      <c r="AV333" s="21">
        <f t="shared" si="193"/>
        <v>0</v>
      </c>
      <c r="AW333" s="21">
        <f t="shared" si="194"/>
        <v>0</v>
      </c>
      <c r="AX333" s="21">
        <f t="shared" si="195"/>
        <v>0</v>
      </c>
      <c r="AY333" s="21">
        <f t="shared" si="196"/>
        <v>0</v>
      </c>
      <c r="AZ333" s="21">
        <f t="shared" si="197"/>
        <v>0</v>
      </c>
      <c r="BA333" s="21">
        <f t="shared" si="198"/>
        <v>0</v>
      </c>
      <c r="BB333" s="21">
        <f t="shared" si="199"/>
        <v>0</v>
      </c>
      <c r="BC333" s="21">
        <f t="shared" si="200"/>
        <v>0</v>
      </c>
      <c r="BD333" s="21">
        <f t="shared" si="201"/>
        <v>0</v>
      </c>
      <c r="BE333" s="21">
        <f t="shared" si="202"/>
        <v>0</v>
      </c>
      <c r="BF333" s="21">
        <f t="shared" si="203"/>
        <v>0</v>
      </c>
      <c r="BG333" s="21">
        <f t="shared" si="204"/>
        <v>0</v>
      </c>
      <c r="BH333" s="21">
        <f t="shared" si="205"/>
        <v>0</v>
      </c>
    </row>
    <row r="334" spans="1:60" ht="63.95" customHeight="1">
      <c r="A334" s="245"/>
      <c r="B334" s="97"/>
      <c r="C334" s="98"/>
      <c r="D334" s="99"/>
      <c r="E334" s="100"/>
      <c r="F334" s="100"/>
      <c r="G334" s="100"/>
      <c r="H334" s="101"/>
      <c r="I334" s="102"/>
      <c r="J334" s="103"/>
      <c r="K334" s="103"/>
      <c r="L334" s="103"/>
      <c r="M334" s="103"/>
      <c r="N334" s="99"/>
      <c r="O334" s="99"/>
      <c r="P334" s="100"/>
      <c r="Q334" s="100"/>
      <c r="R334" s="104"/>
      <c r="S334" s="31" t="str">
        <f t="shared" si="206"/>
        <v/>
      </c>
      <c r="T334" s="105"/>
      <c r="U334" s="101"/>
      <c r="V334" s="107"/>
      <c r="W334" s="169"/>
      <c r="X334" s="170"/>
      <c r="Y334" s="68"/>
      <c r="Z334" s="190">
        <f t="shared" si="175"/>
        <v>1.0165720071704217E-3</v>
      </c>
      <c r="AA334" s="208" t="b">
        <f t="shared" si="176"/>
        <v>0</v>
      </c>
      <c r="AB334" s="20">
        <f t="shared" si="207"/>
        <v>0</v>
      </c>
      <c r="AC334" s="67" t="b">
        <f t="shared" si="208"/>
        <v>1</v>
      </c>
      <c r="AD334" s="200">
        <f t="shared" si="209"/>
        <v>1</v>
      </c>
      <c r="AE334" s="180">
        <f t="shared" si="177"/>
        <v>1</v>
      </c>
      <c r="AF334" s="180">
        <f t="shared" si="178"/>
        <v>0</v>
      </c>
      <c r="AG334" s="180">
        <f t="shared" si="179"/>
        <v>0</v>
      </c>
      <c r="AH334" s="180">
        <f t="shared" si="180"/>
        <v>0</v>
      </c>
      <c r="AI334" s="214" t="str">
        <f t="shared" si="181"/>
        <v/>
      </c>
      <c r="AK334" s="36">
        <f t="shared" si="182"/>
        <v>0</v>
      </c>
      <c r="AL334" s="21">
        <f t="shared" si="183"/>
        <v>0</v>
      </c>
      <c r="AM334" s="21">
        <f t="shared" si="184"/>
        <v>0</v>
      </c>
      <c r="AN334" s="21">
        <f t="shared" si="185"/>
        <v>0</v>
      </c>
      <c r="AO334" s="21">
        <f t="shared" si="186"/>
        <v>0</v>
      </c>
      <c r="AP334" s="21">
        <f t="shared" si="187"/>
        <v>0</v>
      </c>
      <c r="AQ334" s="21">
        <f t="shared" si="188"/>
        <v>0</v>
      </c>
      <c r="AR334" s="21">
        <f t="shared" si="189"/>
        <v>0</v>
      </c>
      <c r="AS334" s="21">
        <f t="shared" si="190"/>
        <v>0</v>
      </c>
      <c r="AT334" s="21">
        <f t="shared" si="191"/>
        <v>0</v>
      </c>
      <c r="AU334" s="21">
        <f t="shared" si="192"/>
        <v>0</v>
      </c>
      <c r="AV334" s="21">
        <f t="shared" si="193"/>
        <v>0</v>
      </c>
      <c r="AW334" s="21">
        <f t="shared" si="194"/>
        <v>0</v>
      </c>
      <c r="AX334" s="21">
        <f t="shared" si="195"/>
        <v>0</v>
      </c>
      <c r="AY334" s="21">
        <f t="shared" si="196"/>
        <v>0</v>
      </c>
      <c r="AZ334" s="21">
        <f t="shared" si="197"/>
        <v>0</v>
      </c>
      <c r="BA334" s="21">
        <f t="shared" si="198"/>
        <v>0</v>
      </c>
      <c r="BB334" s="21">
        <f t="shared" si="199"/>
        <v>0</v>
      </c>
      <c r="BC334" s="21">
        <f t="shared" si="200"/>
        <v>0</v>
      </c>
      <c r="BD334" s="21">
        <f t="shared" si="201"/>
        <v>0</v>
      </c>
      <c r="BE334" s="21">
        <f t="shared" si="202"/>
        <v>0</v>
      </c>
      <c r="BF334" s="21">
        <f t="shared" si="203"/>
        <v>0</v>
      </c>
      <c r="BG334" s="21">
        <f t="shared" si="204"/>
        <v>0</v>
      </c>
      <c r="BH334" s="21">
        <f t="shared" si="205"/>
        <v>0</v>
      </c>
    </row>
    <row r="335" spans="1:60" ht="63.95" customHeight="1">
      <c r="A335" s="245"/>
      <c r="B335" s="97"/>
      <c r="C335" s="98"/>
      <c r="D335" s="99"/>
      <c r="E335" s="100"/>
      <c r="F335" s="100"/>
      <c r="G335" s="100"/>
      <c r="H335" s="101"/>
      <c r="I335" s="102"/>
      <c r="J335" s="103"/>
      <c r="K335" s="103"/>
      <c r="L335" s="103"/>
      <c r="M335" s="103"/>
      <c r="N335" s="99"/>
      <c r="O335" s="99"/>
      <c r="P335" s="100"/>
      <c r="Q335" s="100"/>
      <c r="R335" s="104"/>
      <c r="S335" s="31" t="str">
        <f t="shared" si="206"/>
        <v/>
      </c>
      <c r="T335" s="105"/>
      <c r="U335" s="101"/>
      <c r="V335" s="107"/>
      <c r="W335" s="169"/>
      <c r="X335" s="170"/>
      <c r="Y335" s="68"/>
      <c r="Z335" s="190">
        <f t="shared" si="175"/>
        <v>1.0165720071704217E-3</v>
      </c>
      <c r="AA335" s="208" t="b">
        <f t="shared" si="176"/>
        <v>0</v>
      </c>
      <c r="AB335" s="20">
        <f t="shared" si="207"/>
        <v>0</v>
      </c>
      <c r="AC335" s="67" t="b">
        <f t="shared" si="208"/>
        <v>1</v>
      </c>
      <c r="AD335" s="200">
        <f t="shared" si="209"/>
        <v>1</v>
      </c>
      <c r="AE335" s="180">
        <f t="shared" si="177"/>
        <v>1</v>
      </c>
      <c r="AF335" s="180">
        <f t="shared" si="178"/>
        <v>0</v>
      </c>
      <c r="AG335" s="180">
        <f t="shared" si="179"/>
        <v>0</v>
      </c>
      <c r="AH335" s="180">
        <f t="shared" si="180"/>
        <v>0</v>
      </c>
      <c r="AI335" s="214" t="str">
        <f t="shared" si="181"/>
        <v/>
      </c>
      <c r="AK335" s="36">
        <f t="shared" si="182"/>
        <v>0</v>
      </c>
      <c r="AL335" s="21">
        <f t="shared" si="183"/>
        <v>0</v>
      </c>
      <c r="AM335" s="21">
        <f t="shared" si="184"/>
        <v>0</v>
      </c>
      <c r="AN335" s="21">
        <f t="shared" si="185"/>
        <v>0</v>
      </c>
      <c r="AO335" s="21">
        <f t="shared" si="186"/>
        <v>0</v>
      </c>
      <c r="AP335" s="21">
        <f t="shared" si="187"/>
        <v>0</v>
      </c>
      <c r="AQ335" s="21">
        <f t="shared" si="188"/>
        <v>0</v>
      </c>
      <c r="AR335" s="21">
        <f t="shared" si="189"/>
        <v>0</v>
      </c>
      <c r="AS335" s="21">
        <f t="shared" si="190"/>
        <v>0</v>
      </c>
      <c r="AT335" s="21">
        <f t="shared" si="191"/>
        <v>0</v>
      </c>
      <c r="AU335" s="21">
        <f t="shared" si="192"/>
        <v>0</v>
      </c>
      <c r="AV335" s="21">
        <f t="shared" si="193"/>
        <v>0</v>
      </c>
      <c r="AW335" s="21">
        <f t="shared" si="194"/>
        <v>0</v>
      </c>
      <c r="AX335" s="21">
        <f t="shared" si="195"/>
        <v>0</v>
      </c>
      <c r="AY335" s="21">
        <f t="shared" si="196"/>
        <v>0</v>
      </c>
      <c r="AZ335" s="21">
        <f t="shared" si="197"/>
        <v>0</v>
      </c>
      <c r="BA335" s="21">
        <f t="shared" si="198"/>
        <v>0</v>
      </c>
      <c r="BB335" s="21">
        <f t="shared" si="199"/>
        <v>0</v>
      </c>
      <c r="BC335" s="21">
        <f t="shared" si="200"/>
        <v>0</v>
      </c>
      <c r="BD335" s="21">
        <f t="shared" si="201"/>
        <v>0</v>
      </c>
      <c r="BE335" s="21">
        <f t="shared" si="202"/>
        <v>0</v>
      </c>
      <c r="BF335" s="21">
        <f t="shared" si="203"/>
        <v>0</v>
      </c>
      <c r="BG335" s="21">
        <f t="shared" si="204"/>
        <v>0</v>
      </c>
      <c r="BH335" s="21">
        <f t="shared" si="205"/>
        <v>0</v>
      </c>
    </row>
    <row r="336" spans="1:60" ht="63.95" customHeight="1">
      <c r="A336" s="245"/>
      <c r="B336" s="97"/>
      <c r="C336" s="98"/>
      <c r="D336" s="99"/>
      <c r="E336" s="100"/>
      <c r="F336" s="100"/>
      <c r="G336" s="100"/>
      <c r="H336" s="101"/>
      <c r="I336" s="102"/>
      <c r="J336" s="103"/>
      <c r="K336" s="103"/>
      <c r="L336" s="103"/>
      <c r="M336" s="103"/>
      <c r="N336" s="99"/>
      <c r="O336" s="99"/>
      <c r="P336" s="100"/>
      <c r="Q336" s="100"/>
      <c r="R336" s="104"/>
      <c r="S336" s="31" t="str">
        <f t="shared" si="206"/>
        <v/>
      </c>
      <c r="T336" s="105"/>
      <c r="U336" s="101"/>
      <c r="V336" s="107"/>
      <c r="W336" s="169"/>
      <c r="X336" s="170"/>
      <c r="Y336" s="68"/>
      <c r="Z336" s="190">
        <f t="shared" si="175"/>
        <v>1.0165720071704217E-3</v>
      </c>
      <c r="AA336" s="208" t="b">
        <f t="shared" si="176"/>
        <v>0</v>
      </c>
      <c r="AB336" s="20">
        <f t="shared" si="207"/>
        <v>0</v>
      </c>
      <c r="AC336" s="67" t="b">
        <f t="shared" si="208"/>
        <v>1</v>
      </c>
      <c r="AD336" s="200">
        <f t="shared" si="209"/>
        <v>1</v>
      </c>
      <c r="AE336" s="180">
        <f t="shared" si="177"/>
        <v>1</v>
      </c>
      <c r="AF336" s="180">
        <f t="shared" si="178"/>
        <v>0</v>
      </c>
      <c r="AG336" s="180">
        <f t="shared" si="179"/>
        <v>0</v>
      </c>
      <c r="AH336" s="180">
        <f t="shared" si="180"/>
        <v>0</v>
      </c>
      <c r="AI336" s="214" t="str">
        <f t="shared" si="181"/>
        <v/>
      </c>
      <c r="AK336" s="36">
        <f t="shared" si="182"/>
        <v>0</v>
      </c>
      <c r="AL336" s="21">
        <f t="shared" si="183"/>
        <v>0</v>
      </c>
      <c r="AM336" s="21">
        <f t="shared" si="184"/>
        <v>0</v>
      </c>
      <c r="AN336" s="21">
        <f t="shared" si="185"/>
        <v>0</v>
      </c>
      <c r="AO336" s="21">
        <f t="shared" si="186"/>
        <v>0</v>
      </c>
      <c r="AP336" s="21">
        <f t="shared" si="187"/>
        <v>0</v>
      </c>
      <c r="AQ336" s="21">
        <f t="shared" si="188"/>
        <v>0</v>
      </c>
      <c r="AR336" s="21">
        <f t="shared" si="189"/>
        <v>0</v>
      </c>
      <c r="AS336" s="21">
        <f t="shared" si="190"/>
        <v>0</v>
      </c>
      <c r="AT336" s="21">
        <f t="shared" si="191"/>
        <v>0</v>
      </c>
      <c r="AU336" s="21">
        <f t="shared" si="192"/>
        <v>0</v>
      </c>
      <c r="AV336" s="21">
        <f t="shared" si="193"/>
        <v>0</v>
      </c>
      <c r="AW336" s="21">
        <f t="shared" si="194"/>
        <v>0</v>
      </c>
      <c r="AX336" s="21">
        <f t="shared" si="195"/>
        <v>0</v>
      </c>
      <c r="AY336" s="21">
        <f t="shared" si="196"/>
        <v>0</v>
      </c>
      <c r="AZ336" s="21">
        <f t="shared" si="197"/>
        <v>0</v>
      </c>
      <c r="BA336" s="21">
        <f t="shared" si="198"/>
        <v>0</v>
      </c>
      <c r="BB336" s="21">
        <f t="shared" si="199"/>
        <v>0</v>
      </c>
      <c r="BC336" s="21">
        <f t="shared" si="200"/>
        <v>0</v>
      </c>
      <c r="BD336" s="21">
        <f t="shared" si="201"/>
        <v>0</v>
      </c>
      <c r="BE336" s="21">
        <f t="shared" si="202"/>
        <v>0</v>
      </c>
      <c r="BF336" s="21">
        <f t="shared" si="203"/>
        <v>0</v>
      </c>
      <c r="BG336" s="21">
        <f t="shared" si="204"/>
        <v>0</v>
      </c>
      <c r="BH336" s="21">
        <f t="shared" si="205"/>
        <v>0</v>
      </c>
    </row>
    <row r="337" spans="1:60" ht="63.95" customHeight="1">
      <c r="A337" s="245"/>
      <c r="B337" s="97"/>
      <c r="C337" s="98"/>
      <c r="D337" s="99"/>
      <c r="E337" s="100"/>
      <c r="F337" s="100"/>
      <c r="G337" s="100"/>
      <c r="H337" s="101"/>
      <c r="I337" s="102"/>
      <c r="J337" s="103"/>
      <c r="K337" s="103"/>
      <c r="L337" s="103"/>
      <c r="M337" s="103"/>
      <c r="N337" s="99"/>
      <c r="O337" s="99"/>
      <c r="P337" s="100"/>
      <c r="Q337" s="100"/>
      <c r="R337" s="104"/>
      <c r="S337" s="31" t="str">
        <f t="shared" si="206"/>
        <v/>
      </c>
      <c r="T337" s="105"/>
      <c r="U337" s="101"/>
      <c r="V337" s="107"/>
      <c r="W337" s="169"/>
      <c r="X337" s="170"/>
      <c r="Y337" s="68"/>
      <c r="Z337" s="190">
        <f t="shared" si="175"/>
        <v>1.0165720071704217E-3</v>
      </c>
      <c r="AA337" s="208" t="b">
        <f t="shared" si="176"/>
        <v>0</v>
      </c>
      <c r="AB337" s="20">
        <f t="shared" si="207"/>
        <v>0</v>
      </c>
      <c r="AC337" s="67" t="b">
        <f t="shared" si="208"/>
        <v>1</v>
      </c>
      <c r="AD337" s="200">
        <f t="shared" si="209"/>
        <v>1</v>
      </c>
      <c r="AE337" s="180">
        <f t="shared" si="177"/>
        <v>1</v>
      </c>
      <c r="AF337" s="180">
        <f t="shared" si="178"/>
        <v>0</v>
      </c>
      <c r="AG337" s="180">
        <f t="shared" si="179"/>
        <v>0</v>
      </c>
      <c r="AH337" s="180">
        <f t="shared" si="180"/>
        <v>0</v>
      </c>
      <c r="AI337" s="214" t="str">
        <f t="shared" si="181"/>
        <v/>
      </c>
      <c r="AK337" s="36">
        <f t="shared" si="182"/>
        <v>0</v>
      </c>
      <c r="AL337" s="21">
        <f t="shared" si="183"/>
        <v>0</v>
      </c>
      <c r="AM337" s="21">
        <f t="shared" si="184"/>
        <v>0</v>
      </c>
      <c r="AN337" s="21">
        <f t="shared" si="185"/>
        <v>0</v>
      </c>
      <c r="AO337" s="21">
        <f t="shared" si="186"/>
        <v>0</v>
      </c>
      <c r="AP337" s="21">
        <f t="shared" si="187"/>
        <v>0</v>
      </c>
      <c r="AQ337" s="21">
        <f t="shared" si="188"/>
        <v>0</v>
      </c>
      <c r="AR337" s="21">
        <f t="shared" si="189"/>
        <v>0</v>
      </c>
      <c r="AS337" s="21">
        <f t="shared" si="190"/>
        <v>0</v>
      </c>
      <c r="AT337" s="21">
        <f t="shared" si="191"/>
        <v>0</v>
      </c>
      <c r="AU337" s="21">
        <f t="shared" si="192"/>
        <v>0</v>
      </c>
      <c r="AV337" s="21">
        <f t="shared" si="193"/>
        <v>0</v>
      </c>
      <c r="AW337" s="21">
        <f t="shared" si="194"/>
        <v>0</v>
      </c>
      <c r="AX337" s="21">
        <f t="shared" si="195"/>
        <v>0</v>
      </c>
      <c r="AY337" s="21">
        <f t="shared" si="196"/>
        <v>0</v>
      </c>
      <c r="AZ337" s="21">
        <f t="shared" si="197"/>
        <v>0</v>
      </c>
      <c r="BA337" s="21">
        <f t="shared" si="198"/>
        <v>0</v>
      </c>
      <c r="BB337" s="21">
        <f t="shared" si="199"/>
        <v>0</v>
      </c>
      <c r="BC337" s="21">
        <f t="shared" si="200"/>
        <v>0</v>
      </c>
      <c r="BD337" s="21">
        <f t="shared" si="201"/>
        <v>0</v>
      </c>
      <c r="BE337" s="21">
        <f t="shared" si="202"/>
        <v>0</v>
      </c>
      <c r="BF337" s="21">
        <f t="shared" si="203"/>
        <v>0</v>
      </c>
      <c r="BG337" s="21">
        <f t="shared" si="204"/>
        <v>0</v>
      </c>
      <c r="BH337" s="21">
        <f t="shared" si="205"/>
        <v>0</v>
      </c>
    </row>
    <row r="338" spans="1:60" ht="63.95" customHeight="1">
      <c r="A338" s="245"/>
      <c r="B338" s="97"/>
      <c r="C338" s="98"/>
      <c r="D338" s="99"/>
      <c r="E338" s="100"/>
      <c r="F338" s="100"/>
      <c r="G338" s="100"/>
      <c r="H338" s="101"/>
      <c r="I338" s="102"/>
      <c r="J338" s="103"/>
      <c r="K338" s="103"/>
      <c r="L338" s="103"/>
      <c r="M338" s="103"/>
      <c r="N338" s="99"/>
      <c r="O338" s="99"/>
      <c r="P338" s="100"/>
      <c r="Q338" s="100"/>
      <c r="R338" s="104"/>
      <c r="S338" s="31" t="str">
        <f t="shared" si="206"/>
        <v/>
      </c>
      <c r="T338" s="105"/>
      <c r="U338" s="101"/>
      <c r="V338" s="107"/>
      <c r="W338" s="169"/>
      <c r="X338" s="170"/>
      <c r="Y338" s="68"/>
      <c r="Z338" s="190">
        <f t="shared" si="175"/>
        <v>1.0165720071704217E-3</v>
      </c>
      <c r="AA338" s="208" t="b">
        <f t="shared" si="176"/>
        <v>0</v>
      </c>
      <c r="AB338" s="20">
        <f t="shared" si="207"/>
        <v>0</v>
      </c>
      <c r="AC338" s="67" t="b">
        <f t="shared" si="208"/>
        <v>1</v>
      </c>
      <c r="AD338" s="200">
        <f t="shared" si="209"/>
        <v>1</v>
      </c>
      <c r="AE338" s="180">
        <f t="shared" si="177"/>
        <v>1</v>
      </c>
      <c r="AF338" s="180">
        <f t="shared" si="178"/>
        <v>0</v>
      </c>
      <c r="AG338" s="180">
        <f t="shared" si="179"/>
        <v>0</v>
      </c>
      <c r="AH338" s="180">
        <f t="shared" si="180"/>
        <v>0</v>
      </c>
      <c r="AI338" s="214" t="str">
        <f t="shared" si="181"/>
        <v/>
      </c>
      <c r="AK338" s="36">
        <f t="shared" si="182"/>
        <v>0</v>
      </c>
      <c r="AL338" s="21">
        <f t="shared" si="183"/>
        <v>0</v>
      </c>
      <c r="AM338" s="21">
        <f t="shared" si="184"/>
        <v>0</v>
      </c>
      <c r="AN338" s="21">
        <f t="shared" si="185"/>
        <v>0</v>
      </c>
      <c r="AO338" s="21">
        <f t="shared" si="186"/>
        <v>0</v>
      </c>
      <c r="AP338" s="21">
        <f t="shared" si="187"/>
        <v>0</v>
      </c>
      <c r="AQ338" s="21">
        <f t="shared" si="188"/>
        <v>0</v>
      </c>
      <c r="AR338" s="21">
        <f t="shared" si="189"/>
        <v>0</v>
      </c>
      <c r="AS338" s="21">
        <f t="shared" si="190"/>
        <v>0</v>
      </c>
      <c r="AT338" s="21">
        <f t="shared" si="191"/>
        <v>0</v>
      </c>
      <c r="AU338" s="21">
        <f t="shared" si="192"/>
        <v>0</v>
      </c>
      <c r="AV338" s="21">
        <f t="shared" si="193"/>
        <v>0</v>
      </c>
      <c r="AW338" s="21">
        <f t="shared" si="194"/>
        <v>0</v>
      </c>
      <c r="AX338" s="21">
        <f t="shared" si="195"/>
        <v>0</v>
      </c>
      <c r="AY338" s="21">
        <f t="shared" si="196"/>
        <v>0</v>
      </c>
      <c r="AZ338" s="21">
        <f t="shared" si="197"/>
        <v>0</v>
      </c>
      <c r="BA338" s="21">
        <f t="shared" si="198"/>
        <v>0</v>
      </c>
      <c r="BB338" s="21">
        <f t="shared" si="199"/>
        <v>0</v>
      </c>
      <c r="BC338" s="21">
        <f t="shared" si="200"/>
        <v>0</v>
      </c>
      <c r="BD338" s="21">
        <f t="shared" si="201"/>
        <v>0</v>
      </c>
      <c r="BE338" s="21">
        <f t="shared" si="202"/>
        <v>0</v>
      </c>
      <c r="BF338" s="21">
        <f t="shared" si="203"/>
        <v>0</v>
      </c>
      <c r="BG338" s="21">
        <f t="shared" si="204"/>
        <v>0</v>
      </c>
      <c r="BH338" s="21">
        <f t="shared" si="205"/>
        <v>0</v>
      </c>
    </row>
    <row r="339" spans="1:60" ht="63.95" customHeight="1">
      <c r="A339" s="245"/>
      <c r="B339" s="97"/>
      <c r="C339" s="98"/>
      <c r="D339" s="99"/>
      <c r="E339" s="100"/>
      <c r="F339" s="100"/>
      <c r="G339" s="100"/>
      <c r="H339" s="101"/>
      <c r="I339" s="102"/>
      <c r="J339" s="103"/>
      <c r="K339" s="103"/>
      <c r="L339" s="103"/>
      <c r="M339" s="103"/>
      <c r="N339" s="99"/>
      <c r="O339" s="99"/>
      <c r="P339" s="100"/>
      <c r="Q339" s="100"/>
      <c r="R339" s="104"/>
      <c r="S339" s="31" t="str">
        <f t="shared" si="206"/>
        <v/>
      </c>
      <c r="T339" s="105"/>
      <c r="U339" s="101"/>
      <c r="V339" s="107"/>
      <c r="W339" s="169"/>
      <c r="X339" s="170"/>
      <c r="Y339" s="68"/>
      <c r="Z339" s="190">
        <f t="shared" si="175"/>
        <v>1.0165720071704217E-3</v>
      </c>
      <c r="AA339" s="208" t="b">
        <f t="shared" si="176"/>
        <v>0</v>
      </c>
      <c r="AB339" s="20">
        <f t="shared" si="207"/>
        <v>0</v>
      </c>
      <c r="AC339" s="67" t="b">
        <f t="shared" si="208"/>
        <v>1</v>
      </c>
      <c r="AD339" s="200">
        <f t="shared" si="209"/>
        <v>1</v>
      </c>
      <c r="AE339" s="180">
        <f t="shared" si="177"/>
        <v>1</v>
      </c>
      <c r="AF339" s="180">
        <f t="shared" si="178"/>
        <v>0</v>
      </c>
      <c r="AG339" s="180">
        <f t="shared" si="179"/>
        <v>0</v>
      </c>
      <c r="AH339" s="180">
        <f t="shared" si="180"/>
        <v>0</v>
      </c>
      <c r="AI339" s="214" t="str">
        <f t="shared" si="181"/>
        <v/>
      </c>
      <c r="AK339" s="36">
        <f t="shared" si="182"/>
        <v>0</v>
      </c>
      <c r="AL339" s="21">
        <f t="shared" si="183"/>
        <v>0</v>
      </c>
      <c r="AM339" s="21">
        <f t="shared" si="184"/>
        <v>0</v>
      </c>
      <c r="AN339" s="21">
        <f t="shared" si="185"/>
        <v>0</v>
      </c>
      <c r="AO339" s="21">
        <f t="shared" si="186"/>
        <v>0</v>
      </c>
      <c r="AP339" s="21">
        <f t="shared" si="187"/>
        <v>0</v>
      </c>
      <c r="AQ339" s="21">
        <f t="shared" si="188"/>
        <v>0</v>
      </c>
      <c r="AR339" s="21">
        <f t="shared" si="189"/>
        <v>0</v>
      </c>
      <c r="AS339" s="21">
        <f t="shared" si="190"/>
        <v>0</v>
      </c>
      <c r="AT339" s="21">
        <f t="shared" si="191"/>
        <v>0</v>
      </c>
      <c r="AU339" s="21">
        <f t="shared" si="192"/>
        <v>0</v>
      </c>
      <c r="AV339" s="21">
        <f t="shared" si="193"/>
        <v>0</v>
      </c>
      <c r="AW339" s="21">
        <f t="shared" si="194"/>
        <v>0</v>
      </c>
      <c r="AX339" s="21">
        <f t="shared" si="195"/>
        <v>0</v>
      </c>
      <c r="AY339" s="21">
        <f t="shared" si="196"/>
        <v>0</v>
      </c>
      <c r="AZ339" s="21">
        <f t="shared" si="197"/>
        <v>0</v>
      </c>
      <c r="BA339" s="21">
        <f t="shared" si="198"/>
        <v>0</v>
      </c>
      <c r="BB339" s="21">
        <f t="shared" si="199"/>
        <v>0</v>
      </c>
      <c r="BC339" s="21">
        <f t="shared" si="200"/>
        <v>0</v>
      </c>
      <c r="BD339" s="21">
        <f t="shared" si="201"/>
        <v>0</v>
      </c>
      <c r="BE339" s="21">
        <f t="shared" si="202"/>
        <v>0</v>
      </c>
      <c r="BF339" s="21">
        <f t="shared" si="203"/>
        <v>0</v>
      </c>
      <c r="BG339" s="21">
        <f t="shared" si="204"/>
        <v>0</v>
      </c>
      <c r="BH339" s="21">
        <f t="shared" si="205"/>
        <v>0</v>
      </c>
    </row>
    <row r="340" spans="1:60" ht="63.95" customHeight="1">
      <c r="A340" s="245"/>
      <c r="B340" s="97"/>
      <c r="C340" s="98"/>
      <c r="D340" s="99"/>
      <c r="E340" s="100"/>
      <c r="F340" s="100"/>
      <c r="G340" s="100"/>
      <c r="H340" s="101"/>
      <c r="I340" s="102"/>
      <c r="J340" s="103"/>
      <c r="K340" s="103"/>
      <c r="L340" s="103"/>
      <c r="M340" s="103"/>
      <c r="N340" s="99"/>
      <c r="O340" s="99"/>
      <c r="P340" s="100"/>
      <c r="Q340" s="100"/>
      <c r="R340" s="104"/>
      <c r="S340" s="31" t="str">
        <f t="shared" si="206"/>
        <v/>
      </c>
      <c r="T340" s="105"/>
      <c r="U340" s="101"/>
      <c r="V340" s="107"/>
      <c r="W340" s="169"/>
      <c r="X340" s="170"/>
      <c r="Y340" s="68"/>
      <c r="Z340" s="190">
        <f t="shared" si="175"/>
        <v>1.0165720071704217E-3</v>
      </c>
      <c r="AA340" s="208" t="b">
        <f t="shared" si="176"/>
        <v>0</v>
      </c>
      <c r="AB340" s="20">
        <f t="shared" si="207"/>
        <v>0</v>
      </c>
      <c r="AC340" s="67" t="b">
        <f t="shared" si="208"/>
        <v>1</v>
      </c>
      <c r="AD340" s="200">
        <f t="shared" si="209"/>
        <v>1</v>
      </c>
      <c r="AE340" s="180">
        <f t="shared" si="177"/>
        <v>1</v>
      </c>
      <c r="AF340" s="180">
        <f t="shared" si="178"/>
        <v>0</v>
      </c>
      <c r="AG340" s="180">
        <f t="shared" si="179"/>
        <v>0</v>
      </c>
      <c r="AH340" s="180">
        <f t="shared" si="180"/>
        <v>0</v>
      </c>
      <c r="AI340" s="214" t="str">
        <f t="shared" si="181"/>
        <v/>
      </c>
      <c r="AK340" s="36">
        <f t="shared" si="182"/>
        <v>0</v>
      </c>
      <c r="AL340" s="21">
        <f t="shared" si="183"/>
        <v>0</v>
      </c>
      <c r="AM340" s="21">
        <f t="shared" si="184"/>
        <v>0</v>
      </c>
      <c r="AN340" s="21">
        <f t="shared" si="185"/>
        <v>0</v>
      </c>
      <c r="AO340" s="21">
        <f t="shared" si="186"/>
        <v>0</v>
      </c>
      <c r="AP340" s="21">
        <f t="shared" si="187"/>
        <v>0</v>
      </c>
      <c r="AQ340" s="21">
        <f t="shared" si="188"/>
        <v>0</v>
      </c>
      <c r="AR340" s="21">
        <f t="shared" si="189"/>
        <v>0</v>
      </c>
      <c r="AS340" s="21">
        <f t="shared" si="190"/>
        <v>0</v>
      </c>
      <c r="AT340" s="21">
        <f t="shared" si="191"/>
        <v>0</v>
      </c>
      <c r="AU340" s="21">
        <f t="shared" si="192"/>
        <v>0</v>
      </c>
      <c r="AV340" s="21">
        <f t="shared" si="193"/>
        <v>0</v>
      </c>
      <c r="AW340" s="21">
        <f t="shared" si="194"/>
        <v>0</v>
      </c>
      <c r="AX340" s="21">
        <f t="shared" si="195"/>
        <v>0</v>
      </c>
      <c r="AY340" s="21">
        <f t="shared" si="196"/>
        <v>0</v>
      </c>
      <c r="AZ340" s="21">
        <f t="shared" si="197"/>
        <v>0</v>
      </c>
      <c r="BA340" s="21">
        <f t="shared" si="198"/>
        <v>0</v>
      </c>
      <c r="BB340" s="21">
        <f t="shared" si="199"/>
        <v>0</v>
      </c>
      <c r="BC340" s="21">
        <f t="shared" si="200"/>
        <v>0</v>
      </c>
      <c r="BD340" s="21">
        <f t="shared" si="201"/>
        <v>0</v>
      </c>
      <c r="BE340" s="21">
        <f t="shared" si="202"/>
        <v>0</v>
      </c>
      <c r="BF340" s="21">
        <f t="shared" si="203"/>
        <v>0</v>
      </c>
      <c r="BG340" s="21">
        <f t="shared" si="204"/>
        <v>0</v>
      </c>
      <c r="BH340" s="21">
        <f t="shared" si="205"/>
        <v>0</v>
      </c>
    </row>
    <row r="341" spans="1:60" ht="63.95" customHeight="1">
      <c r="A341" s="245"/>
      <c r="B341" s="97"/>
      <c r="C341" s="98"/>
      <c r="D341" s="99"/>
      <c r="E341" s="100"/>
      <c r="F341" s="100"/>
      <c r="G341" s="100"/>
      <c r="H341" s="101"/>
      <c r="I341" s="102"/>
      <c r="J341" s="103"/>
      <c r="K341" s="103"/>
      <c r="L341" s="103"/>
      <c r="M341" s="103"/>
      <c r="N341" s="99"/>
      <c r="O341" s="99"/>
      <c r="P341" s="100"/>
      <c r="Q341" s="100"/>
      <c r="R341" s="104"/>
      <c r="S341" s="31" t="str">
        <f t="shared" si="206"/>
        <v/>
      </c>
      <c r="T341" s="105"/>
      <c r="U341" s="101"/>
      <c r="V341" s="107"/>
      <c r="W341" s="169"/>
      <c r="X341" s="170"/>
      <c r="Y341" s="68"/>
      <c r="Z341" s="190">
        <f t="shared" si="175"/>
        <v>1.0165720071704217E-3</v>
      </c>
      <c r="AA341" s="208" t="b">
        <f t="shared" si="176"/>
        <v>0</v>
      </c>
      <c r="AB341" s="20">
        <f t="shared" si="207"/>
        <v>0</v>
      </c>
      <c r="AC341" s="67" t="b">
        <f t="shared" si="208"/>
        <v>1</v>
      </c>
      <c r="AD341" s="200">
        <f t="shared" si="209"/>
        <v>1</v>
      </c>
      <c r="AE341" s="180">
        <f t="shared" si="177"/>
        <v>1</v>
      </c>
      <c r="AF341" s="180">
        <f t="shared" si="178"/>
        <v>0</v>
      </c>
      <c r="AG341" s="180">
        <f t="shared" si="179"/>
        <v>0</v>
      </c>
      <c r="AH341" s="180">
        <f t="shared" si="180"/>
        <v>0</v>
      </c>
      <c r="AI341" s="214" t="str">
        <f t="shared" si="181"/>
        <v/>
      </c>
      <c r="AK341" s="36">
        <f t="shared" si="182"/>
        <v>0</v>
      </c>
      <c r="AL341" s="21">
        <f t="shared" si="183"/>
        <v>0</v>
      </c>
      <c r="AM341" s="21">
        <f t="shared" si="184"/>
        <v>0</v>
      </c>
      <c r="AN341" s="21">
        <f t="shared" si="185"/>
        <v>0</v>
      </c>
      <c r="AO341" s="21">
        <f t="shared" si="186"/>
        <v>0</v>
      </c>
      <c r="AP341" s="21">
        <f t="shared" si="187"/>
        <v>0</v>
      </c>
      <c r="AQ341" s="21">
        <f t="shared" si="188"/>
        <v>0</v>
      </c>
      <c r="AR341" s="21">
        <f t="shared" si="189"/>
        <v>0</v>
      </c>
      <c r="AS341" s="21">
        <f t="shared" si="190"/>
        <v>0</v>
      </c>
      <c r="AT341" s="21">
        <f t="shared" si="191"/>
        <v>0</v>
      </c>
      <c r="AU341" s="21">
        <f t="shared" si="192"/>
        <v>0</v>
      </c>
      <c r="AV341" s="21">
        <f t="shared" si="193"/>
        <v>0</v>
      </c>
      <c r="AW341" s="21">
        <f t="shared" si="194"/>
        <v>0</v>
      </c>
      <c r="AX341" s="21">
        <f t="shared" si="195"/>
        <v>0</v>
      </c>
      <c r="AY341" s="21">
        <f t="shared" si="196"/>
        <v>0</v>
      </c>
      <c r="AZ341" s="21">
        <f t="shared" si="197"/>
        <v>0</v>
      </c>
      <c r="BA341" s="21">
        <f t="shared" si="198"/>
        <v>0</v>
      </c>
      <c r="BB341" s="21">
        <f t="shared" si="199"/>
        <v>0</v>
      </c>
      <c r="BC341" s="21">
        <f t="shared" si="200"/>
        <v>0</v>
      </c>
      <c r="BD341" s="21">
        <f t="shared" si="201"/>
        <v>0</v>
      </c>
      <c r="BE341" s="21">
        <f t="shared" si="202"/>
        <v>0</v>
      </c>
      <c r="BF341" s="21">
        <f t="shared" si="203"/>
        <v>0</v>
      </c>
      <c r="BG341" s="21">
        <f t="shared" si="204"/>
        <v>0</v>
      </c>
      <c r="BH341" s="21">
        <f t="shared" si="205"/>
        <v>0</v>
      </c>
    </row>
    <row r="342" spans="1:60" ht="63.95" customHeight="1">
      <c r="A342" s="245"/>
      <c r="B342" s="97"/>
      <c r="C342" s="98"/>
      <c r="D342" s="99"/>
      <c r="E342" s="100"/>
      <c r="F342" s="100"/>
      <c r="G342" s="100"/>
      <c r="H342" s="101"/>
      <c r="I342" s="102"/>
      <c r="J342" s="103"/>
      <c r="K342" s="103"/>
      <c r="L342" s="103"/>
      <c r="M342" s="103"/>
      <c r="N342" s="99"/>
      <c r="O342" s="99"/>
      <c r="P342" s="100"/>
      <c r="Q342" s="100"/>
      <c r="R342" s="104"/>
      <c r="S342" s="31" t="str">
        <f t="shared" si="206"/>
        <v/>
      </c>
      <c r="T342" s="105"/>
      <c r="U342" s="101"/>
      <c r="V342" s="107"/>
      <c r="W342" s="169"/>
      <c r="X342" s="170"/>
      <c r="Y342" s="68"/>
      <c r="Z342" s="190">
        <f t="shared" si="175"/>
        <v>1.0165720071704217E-3</v>
      </c>
      <c r="AA342" s="208" t="b">
        <f t="shared" si="176"/>
        <v>0</v>
      </c>
      <c r="AB342" s="20">
        <f t="shared" si="207"/>
        <v>0</v>
      </c>
      <c r="AC342" s="67" t="b">
        <f t="shared" si="208"/>
        <v>1</v>
      </c>
      <c r="AD342" s="200">
        <f t="shared" si="209"/>
        <v>1</v>
      </c>
      <c r="AE342" s="180">
        <f t="shared" si="177"/>
        <v>1</v>
      </c>
      <c r="AF342" s="180">
        <f t="shared" si="178"/>
        <v>0</v>
      </c>
      <c r="AG342" s="180">
        <f t="shared" si="179"/>
        <v>0</v>
      </c>
      <c r="AH342" s="180">
        <f t="shared" si="180"/>
        <v>0</v>
      </c>
      <c r="AI342" s="214" t="str">
        <f t="shared" si="181"/>
        <v/>
      </c>
      <c r="AK342" s="36">
        <f t="shared" si="182"/>
        <v>0</v>
      </c>
      <c r="AL342" s="21">
        <f t="shared" si="183"/>
        <v>0</v>
      </c>
      <c r="AM342" s="21">
        <f t="shared" si="184"/>
        <v>0</v>
      </c>
      <c r="AN342" s="21">
        <f t="shared" si="185"/>
        <v>0</v>
      </c>
      <c r="AO342" s="21">
        <f t="shared" si="186"/>
        <v>0</v>
      </c>
      <c r="AP342" s="21">
        <f t="shared" si="187"/>
        <v>0</v>
      </c>
      <c r="AQ342" s="21">
        <f t="shared" si="188"/>
        <v>0</v>
      </c>
      <c r="AR342" s="21">
        <f t="shared" si="189"/>
        <v>0</v>
      </c>
      <c r="AS342" s="21">
        <f t="shared" si="190"/>
        <v>0</v>
      </c>
      <c r="AT342" s="21">
        <f t="shared" si="191"/>
        <v>0</v>
      </c>
      <c r="AU342" s="21">
        <f t="shared" si="192"/>
        <v>0</v>
      </c>
      <c r="AV342" s="21">
        <f t="shared" si="193"/>
        <v>0</v>
      </c>
      <c r="AW342" s="21">
        <f t="shared" si="194"/>
        <v>0</v>
      </c>
      <c r="AX342" s="21">
        <f t="shared" si="195"/>
        <v>0</v>
      </c>
      <c r="AY342" s="21">
        <f t="shared" si="196"/>
        <v>0</v>
      </c>
      <c r="AZ342" s="21">
        <f t="shared" si="197"/>
        <v>0</v>
      </c>
      <c r="BA342" s="21">
        <f t="shared" si="198"/>
        <v>0</v>
      </c>
      <c r="BB342" s="21">
        <f t="shared" si="199"/>
        <v>0</v>
      </c>
      <c r="BC342" s="21">
        <f t="shared" si="200"/>
        <v>0</v>
      </c>
      <c r="BD342" s="21">
        <f t="shared" si="201"/>
        <v>0</v>
      </c>
      <c r="BE342" s="21">
        <f t="shared" si="202"/>
        <v>0</v>
      </c>
      <c r="BF342" s="21">
        <f t="shared" si="203"/>
        <v>0</v>
      </c>
      <c r="BG342" s="21">
        <f t="shared" si="204"/>
        <v>0</v>
      </c>
      <c r="BH342" s="21">
        <f t="shared" si="205"/>
        <v>0</v>
      </c>
    </row>
    <row r="343" spans="1:60" ht="63.95" customHeight="1">
      <c r="A343" s="245"/>
      <c r="B343" s="97"/>
      <c r="C343" s="98"/>
      <c r="D343" s="99"/>
      <c r="E343" s="100"/>
      <c r="F343" s="100"/>
      <c r="G343" s="100"/>
      <c r="H343" s="101"/>
      <c r="I343" s="102"/>
      <c r="J343" s="103"/>
      <c r="K343" s="103"/>
      <c r="L343" s="103"/>
      <c r="M343" s="103"/>
      <c r="N343" s="99"/>
      <c r="O343" s="99"/>
      <c r="P343" s="100"/>
      <c r="Q343" s="100"/>
      <c r="R343" s="104"/>
      <c r="S343" s="31" t="str">
        <f t="shared" si="206"/>
        <v/>
      </c>
      <c r="T343" s="105"/>
      <c r="U343" s="101"/>
      <c r="V343" s="107"/>
      <c r="W343" s="169"/>
      <c r="X343" s="170"/>
      <c r="Y343" s="68"/>
      <c r="Z343" s="190">
        <f t="shared" si="175"/>
        <v>1.0165720071704217E-3</v>
      </c>
      <c r="AA343" s="208" t="b">
        <f t="shared" si="176"/>
        <v>0</v>
      </c>
      <c r="AB343" s="20">
        <f t="shared" si="207"/>
        <v>0</v>
      </c>
      <c r="AC343" s="67" t="b">
        <f t="shared" si="208"/>
        <v>1</v>
      </c>
      <c r="AD343" s="200">
        <f t="shared" si="209"/>
        <v>1</v>
      </c>
      <c r="AE343" s="180">
        <f t="shared" si="177"/>
        <v>1</v>
      </c>
      <c r="AF343" s="180">
        <f t="shared" si="178"/>
        <v>0</v>
      </c>
      <c r="AG343" s="180">
        <f t="shared" si="179"/>
        <v>0</v>
      </c>
      <c r="AH343" s="180">
        <f t="shared" si="180"/>
        <v>0</v>
      </c>
      <c r="AI343" s="214" t="str">
        <f t="shared" si="181"/>
        <v/>
      </c>
      <c r="AK343" s="36">
        <f t="shared" si="182"/>
        <v>0</v>
      </c>
      <c r="AL343" s="21">
        <f t="shared" si="183"/>
        <v>0</v>
      </c>
      <c r="AM343" s="21">
        <f t="shared" si="184"/>
        <v>0</v>
      </c>
      <c r="AN343" s="21">
        <f t="shared" si="185"/>
        <v>0</v>
      </c>
      <c r="AO343" s="21">
        <f t="shared" si="186"/>
        <v>0</v>
      </c>
      <c r="AP343" s="21">
        <f t="shared" si="187"/>
        <v>0</v>
      </c>
      <c r="AQ343" s="21">
        <f t="shared" si="188"/>
        <v>0</v>
      </c>
      <c r="AR343" s="21">
        <f t="shared" si="189"/>
        <v>0</v>
      </c>
      <c r="AS343" s="21">
        <f t="shared" si="190"/>
        <v>0</v>
      </c>
      <c r="AT343" s="21">
        <f t="shared" si="191"/>
        <v>0</v>
      </c>
      <c r="AU343" s="21">
        <f t="shared" si="192"/>
        <v>0</v>
      </c>
      <c r="AV343" s="21">
        <f t="shared" si="193"/>
        <v>0</v>
      </c>
      <c r="AW343" s="21">
        <f t="shared" si="194"/>
        <v>0</v>
      </c>
      <c r="AX343" s="21">
        <f t="shared" si="195"/>
        <v>0</v>
      </c>
      <c r="AY343" s="21">
        <f t="shared" si="196"/>
        <v>0</v>
      </c>
      <c r="AZ343" s="21">
        <f t="shared" si="197"/>
        <v>0</v>
      </c>
      <c r="BA343" s="21">
        <f t="shared" si="198"/>
        <v>0</v>
      </c>
      <c r="BB343" s="21">
        <f t="shared" si="199"/>
        <v>0</v>
      </c>
      <c r="BC343" s="21">
        <f t="shared" si="200"/>
        <v>0</v>
      </c>
      <c r="BD343" s="21">
        <f t="shared" si="201"/>
        <v>0</v>
      </c>
      <c r="BE343" s="21">
        <f t="shared" si="202"/>
        <v>0</v>
      </c>
      <c r="BF343" s="21">
        <f t="shared" si="203"/>
        <v>0</v>
      </c>
      <c r="BG343" s="21">
        <f t="shared" si="204"/>
        <v>0</v>
      </c>
      <c r="BH343" s="21">
        <f t="shared" si="205"/>
        <v>0</v>
      </c>
    </row>
    <row r="344" spans="1:60" ht="63.95" customHeight="1">
      <c r="A344" s="245"/>
      <c r="B344" s="97"/>
      <c r="C344" s="98"/>
      <c r="D344" s="99"/>
      <c r="E344" s="100"/>
      <c r="F344" s="100"/>
      <c r="G344" s="100"/>
      <c r="H344" s="101"/>
      <c r="I344" s="102"/>
      <c r="J344" s="103"/>
      <c r="K344" s="103"/>
      <c r="L344" s="103"/>
      <c r="M344" s="103"/>
      <c r="N344" s="99"/>
      <c r="O344" s="99"/>
      <c r="P344" s="100"/>
      <c r="Q344" s="100"/>
      <c r="R344" s="104"/>
      <c r="S344" s="31" t="str">
        <f t="shared" si="206"/>
        <v/>
      </c>
      <c r="T344" s="105"/>
      <c r="U344" s="101"/>
      <c r="V344" s="107"/>
      <c r="W344" s="169"/>
      <c r="X344" s="170"/>
      <c r="Y344" s="68"/>
      <c r="Z344" s="190">
        <f t="shared" si="175"/>
        <v>1.0165720071704217E-3</v>
      </c>
      <c r="AA344" s="208" t="b">
        <f t="shared" si="176"/>
        <v>0</v>
      </c>
      <c r="AB344" s="20">
        <f t="shared" si="207"/>
        <v>0</v>
      </c>
      <c r="AC344" s="67" t="b">
        <f t="shared" si="208"/>
        <v>1</v>
      </c>
      <c r="AD344" s="200">
        <f t="shared" si="209"/>
        <v>1</v>
      </c>
      <c r="AE344" s="180">
        <f t="shared" si="177"/>
        <v>1</v>
      </c>
      <c r="AF344" s="180">
        <f t="shared" si="178"/>
        <v>0</v>
      </c>
      <c r="AG344" s="180">
        <f t="shared" si="179"/>
        <v>0</v>
      </c>
      <c r="AH344" s="180">
        <f t="shared" si="180"/>
        <v>0</v>
      </c>
      <c r="AI344" s="214" t="str">
        <f t="shared" si="181"/>
        <v/>
      </c>
      <c r="AK344" s="36">
        <f t="shared" si="182"/>
        <v>0</v>
      </c>
      <c r="AL344" s="21">
        <f t="shared" si="183"/>
        <v>0</v>
      </c>
      <c r="AM344" s="21">
        <f t="shared" si="184"/>
        <v>0</v>
      </c>
      <c r="AN344" s="21">
        <f t="shared" si="185"/>
        <v>0</v>
      </c>
      <c r="AO344" s="21">
        <f t="shared" si="186"/>
        <v>0</v>
      </c>
      <c r="AP344" s="21">
        <f t="shared" si="187"/>
        <v>0</v>
      </c>
      <c r="AQ344" s="21">
        <f t="shared" si="188"/>
        <v>0</v>
      </c>
      <c r="AR344" s="21">
        <f t="shared" si="189"/>
        <v>0</v>
      </c>
      <c r="AS344" s="21">
        <f t="shared" si="190"/>
        <v>0</v>
      </c>
      <c r="AT344" s="21">
        <f t="shared" si="191"/>
        <v>0</v>
      </c>
      <c r="AU344" s="21">
        <f t="shared" si="192"/>
        <v>0</v>
      </c>
      <c r="AV344" s="21">
        <f t="shared" si="193"/>
        <v>0</v>
      </c>
      <c r="AW344" s="21">
        <f t="shared" si="194"/>
        <v>0</v>
      </c>
      <c r="AX344" s="21">
        <f t="shared" si="195"/>
        <v>0</v>
      </c>
      <c r="AY344" s="21">
        <f t="shared" si="196"/>
        <v>0</v>
      </c>
      <c r="AZ344" s="21">
        <f t="shared" si="197"/>
        <v>0</v>
      </c>
      <c r="BA344" s="21">
        <f t="shared" si="198"/>
        <v>0</v>
      </c>
      <c r="BB344" s="21">
        <f t="shared" si="199"/>
        <v>0</v>
      </c>
      <c r="BC344" s="21">
        <f t="shared" si="200"/>
        <v>0</v>
      </c>
      <c r="BD344" s="21">
        <f t="shared" si="201"/>
        <v>0</v>
      </c>
      <c r="BE344" s="21">
        <f t="shared" si="202"/>
        <v>0</v>
      </c>
      <c r="BF344" s="21">
        <f t="shared" si="203"/>
        <v>0</v>
      </c>
      <c r="BG344" s="21">
        <f t="shared" si="204"/>
        <v>0</v>
      </c>
      <c r="BH344" s="21">
        <f t="shared" si="205"/>
        <v>0</v>
      </c>
    </row>
    <row r="345" spans="1:60" ht="63.95" customHeight="1">
      <c r="A345" s="245"/>
      <c r="B345" s="97"/>
      <c r="C345" s="98"/>
      <c r="D345" s="99"/>
      <c r="E345" s="100"/>
      <c r="F345" s="100"/>
      <c r="G345" s="100"/>
      <c r="H345" s="101"/>
      <c r="I345" s="102"/>
      <c r="J345" s="103"/>
      <c r="K345" s="103"/>
      <c r="L345" s="103"/>
      <c r="M345" s="103"/>
      <c r="N345" s="99"/>
      <c r="O345" s="99"/>
      <c r="P345" s="100"/>
      <c r="Q345" s="100"/>
      <c r="R345" s="104"/>
      <c r="S345" s="31" t="str">
        <f t="shared" si="206"/>
        <v/>
      </c>
      <c r="T345" s="105"/>
      <c r="U345" s="101"/>
      <c r="V345" s="107"/>
      <c r="W345" s="169"/>
      <c r="X345" s="170"/>
      <c r="Y345" s="68"/>
      <c r="Z345" s="190">
        <f t="shared" si="175"/>
        <v>1.0165720071704217E-3</v>
      </c>
      <c r="AA345" s="208" t="b">
        <f t="shared" si="176"/>
        <v>0</v>
      </c>
      <c r="AB345" s="20">
        <f t="shared" si="207"/>
        <v>0</v>
      </c>
      <c r="AC345" s="67" t="b">
        <f t="shared" si="208"/>
        <v>1</v>
      </c>
      <c r="AD345" s="200">
        <f t="shared" si="209"/>
        <v>1</v>
      </c>
      <c r="AE345" s="180">
        <f t="shared" si="177"/>
        <v>1</v>
      </c>
      <c r="AF345" s="180">
        <f t="shared" si="178"/>
        <v>0</v>
      </c>
      <c r="AG345" s="180">
        <f t="shared" si="179"/>
        <v>0</v>
      </c>
      <c r="AH345" s="180">
        <f t="shared" si="180"/>
        <v>0</v>
      </c>
      <c r="AI345" s="214" t="str">
        <f t="shared" si="181"/>
        <v/>
      </c>
      <c r="AK345" s="36">
        <f t="shared" si="182"/>
        <v>0</v>
      </c>
      <c r="AL345" s="21">
        <f t="shared" si="183"/>
        <v>0</v>
      </c>
      <c r="AM345" s="21">
        <f t="shared" si="184"/>
        <v>0</v>
      </c>
      <c r="AN345" s="21">
        <f t="shared" si="185"/>
        <v>0</v>
      </c>
      <c r="AO345" s="21">
        <f t="shared" si="186"/>
        <v>0</v>
      </c>
      <c r="AP345" s="21">
        <f t="shared" si="187"/>
        <v>0</v>
      </c>
      <c r="AQ345" s="21">
        <f t="shared" si="188"/>
        <v>0</v>
      </c>
      <c r="AR345" s="21">
        <f t="shared" si="189"/>
        <v>0</v>
      </c>
      <c r="AS345" s="21">
        <f t="shared" si="190"/>
        <v>0</v>
      </c>
      <c r="AT345" s="21">
        <f t="shared" si="191"/>
        <v>0</v>
      </c>
      <c r="AU345" s="21">
        <f t="shared" si="192"/>
        <v>0</v>
      </c>
      <c r="AV345" s="21">
        <f t="shared" si="193"/>
        <v>0</v>
      </c>
      <c r="AW345" s="21">
        <f t="shared" si="194"/>
        <v>0</v>
      </c>
      <c r="AX345" s="21">
        <f t="shared" si="195"/>
        <v>0</v>
      </c>
      <c r="AY345" s="21">
        <f t="shared" si="196"/>
        <v>0</v>
      </c>
      <c r="AZ345" s="21">
        <f t="shared" si="197"/>
        <v>0</v>
      </c>
      <c r="BA345" s="21">
        <f t="shared" si="198"/>
        <v>0</v>
      </c>
      <c r="BB345" s="21">
        <f t="shared" si="199"/>
        <v>0</v>
      </c>
      <c r="BC345" s="21">
        <f t="shared" si="200"/>
        <v>0</v>
      </c>
      <c r="BD345" s="21">
        <f t="shared" si="201"/>
        <v>0</v>
      </c>
      <c r="BE345" s="21">
        <f t="shared" si="202"/>
        <v>0</v>
      </c>
      <c r="BF345" s="21">
        <f t="shared" si="203"/>
        <v>0</v>
      </c>
      <c r="BG345" s="21">
        <f t="shared" si="204"/>
        <v>0</v>
      </c>
      <c r="BH345" s="21">
        <f t="shared" si="205"/>
        <v>0</v>
      </c>
    </row>
    <row r="346" spans="1:60" ht="63.95" customHeight="1">
      <c r="A346" s="245"/>
      <c r="B346" s="97"/>
      <c r="C346" s="98"/>
      <c r="D346" s="99"/>
      <c r="E346" s="100"/>
      <c r="F346" s="100"/>
      <c r="G346" s="100"/>
      <c r="H346" s="101"/>
      <c r="I346" s="102"/>
      <c r="J346" s="103"/>
      <c r="K346" s="103"/>
      <c r="L346" s="103"/>
      <c r="M346" s="103"/>
      <c r="N346" s="99"/>
      <c r="O346" s="99"/>
      <c r="P346" s="100"/>
      <c r="Q346" s="100"/>
      <c r="R346" s="104"/>
      <c r="S346" s="31" t="str">
        <f t="shared" si="206"/>
        <v/>
      </c>
      <c r="T346" s="105"/>
      <c r="U346" s="101"/>
      <c r="V346" s="107"/>
      <c r="W346" s="169"/>
      <c r="X346" s="170"/>
      <c r="Y346" s="68"/>
      <c r="Z346" s="190">
        <f t="shared" si="175"/>
        <v>1.0165720071704217E-3</v>
      </c>
      <c r="AA346" s="208" t="b">
        <f t="shared" si="176"/>
        <v>0</v>
      </c>
      <c r="AB346" s="20">
        <f t="shared" si="207"/>
        <v>0</v>
      </c>
      <c r="AC346" s="67" t="b">
        <f t="shared" si="208"/>
        <v>1</v>
      </c>
      <c r="AD346" s="200">
        <f t="shared" si="209"/>
        <v>1</v>
      </c>
      <c r="AE346" s="180">
        <f t="shared" si="177"/>
        <v>1</v>
      </c>
      <c r="AF346" s="180">
        <f t="shared" si="178"/>
        <v>0</v>
      </c>
      <c r="AG346" s="180">
        <f t="shared" si="179"/>
        <v>0</v>
      </c>
      <c r="AH346" s="180">
        <f t="shared" si="180"/>
        <v>0</v>
      </c>
      <c r="AI346" s="214" t="str">
        <f t="shared" si="181"/>
        <v/>
      </c>
      <c r="AK346" s="36">
        <f t="shared" si="182"/>
        <v>0</v>
      </c>
      <c r="AL346" s="21">
        <f t="shared" si="183"/>
        <v>0</v>
      </c>
      <c r="AM346" s="21">
        <f t="shared" si="184"/>
        <v>0</v>
      </c>
      <c r="AN346" s="21">
        <f t="shared" si="185"/>
        <v>0</v>
      </c>
      <c r="AO346" s="21">
        <f t="shared" si="186"/>
        <v>0</v>
      </c>
      <c r="AP346" s="21">
        <f t="shared" si="187"/>
        <v>0</v>
      </c>
      <c r="AQ346" s="21">
        <f t="shared" si="188"/>
        <v>0</v>
      </c>
      <c r="AR346" s="21">
        <f t="shared" si="189"/>
        <v>0</v>
      </c>
      <c r="AS346" s="21">
        <f t="shared" si="190"/>
        <v>0</v>
      </c>
      <c r="AT346" s="21">
        <f t="shared" si="191"/>
        <v>0</v>
      </c>
      <c r="AU346" s="21">
        <f t="shared" si="192"/>
        <v>0</v>
      </c>
      <c r="AV346" s="21">
        <f t="shared" si="193"/>
        <v>0</v>
      </c>
      <c r="AW346" s="21">
        <f t="shared" si="194"/>
        <v>0</v>
      </c>
      <c r="AX346" s="21">
        <f t="shared" si="195"/>
        <v>0</v>
      </c>
      <c r="AY346" s="21">
        <f t="shared" si="196"/>
        <v>0</v>
      </c>
      <c r="AZ346" s="21">
        <f t="shared" si="197"/>
        <v>0</v>
      </c>
      <c r="BA346" s="21">
        <f t="shared" si="198"/>
        <v>0</v>
      </c>
      <c r="BB346" s="21">
        <f t="shared" si="199"/>
        <v>0</v>
      </c>
      <c r="BC346" s="21">
        <f t="shared" si="200"/>
        <v>0</v>
      </c>
      <c r="BD346" s="21">
        <f t="shared" si="201"/>
        <v>0</v>
      </c>
      <c r="BE346" s="21">
        <f t="shared" si="202"/>
        <v>0</v>
      </c>
      <c r="BF346" s="21">
        <f t="shared" si="203"/>
        <v>0</v>
      </c>
      <c r="BG346" s="21">
        <f t="shared" si="204"/>
        <v>0</v>
      </c>
      <c r="BH346" s="21">
        <f t="shared" si="205"/>
        <v>0</v>
      </c>
    </row>
    <row r="347" spans="1:60" ht="63.95" customHeight="1">
      <c r="A347" s="245"/>
      <c r="B347" s="97"/>
      <c r="C347" s="98"/>
      <c r="D347" s="99"/>
      <c r="E347" s="100"/>
      <c r="F347" s="100"/>
      <c r="G347" s="100"/>
      <c r="H347" s="101"/>
      <c r="I347" s="102"/>
      <c r="J347" s="103"/>
      <c r="K347" s="103"/>
      <c r="L347" s="103"/>
      <c r="M347" s="103"/>
      <c r="N347" s="99"/>
      <c r="O347" s="99"/>
      <c r="P347" s="100"/>
      <c r="Q347" s="100"/>
      <c r="R347" s="104"/>
      <c r="S347" s="31" t="str">
        <f t="shared" si="206"/>
        <v/>
      </c>
      <c r="T347" s="105"/>
      <c r="U347" s="101"/>
      <c r="V347" s="107"/>
      <c r="W347" s="169"/>
      <c r="X347" s="170"/>
      <c r="Y347" s="68"/>
      <c r="Z347" s="190">
        <f t="shared" si="175"/>
        <v>1.0165720071704217E-3</v>
      </c>
      <c r="AA347" s="208" t="b">
        <f t="shared" si="176"/>
        <v>0</v>
      </c>
      <c r="AB347" s="20">
        <f t="shared" si="207"/>
        <v>0</v>
      </c>
      <c r="AC347" s="67" t="b">
        <f t="shared" si="208"/>
        <v>1</v>
      </c>
      <c r="AD347" s="200">
        <f t="shared" si="209"/>
        <v>1</v>
      </c>
      <c r="AE347" s="180">
        <f t="shared" si="177"/>
        <v>1</v>
      </c>
      <c r="AF347" s="180">
        <f t="shared" si="178"/>
        <v>0</v>
      </c>
      <c r="AG347" s="180">
        <f t="shared" si="179"/>
        <v>0</v>
      </c>
      <c r="AH347" s="180">
        <f t="shared" si="180"/>
        <v>0</v>
      </c>
      <c r="AI347" s="214" t="str">
        <f t="shared" si="181"/>
        <v/>
      </c>
      <c r="AK347" s="36">
        <f t="shared" si="182"/>
        <v>0</v>
      </c>
      <c r="AL347" s="21">
        <f t="shared" si="183"/>
        <v>0</v>
      </c>
      <c r="AM347" s="21">
        <f t="shared" si="184"/>
        <v>0</v>
      </c>
      <c r="AN347" s="21">
        <f t="shared" si="185"/>
        <v>0</v>
      </c>
      <c r="AO347" s="21">
        <f t="shared" si="186"/>
        <v>0</v>
      </c>
      <c r="AP347" s="21">
        <f t="shared" si="187"/>
        <v>0</v>
      </c>
      <c r="AQ347" s="21">
        <f t="shared" si="188"/>
        <v>0</v>
      </c>
      <c r="AR347" s="21">
        <f t="shared" si="189"/>
        <v>0</v>
      </c>
      <c r="AS347" s="21">
        <f t="shared" si="190"/>
        <v>0</v>
      </c>
      <c r="AT347" s="21">
        <f t="shared" si="191"/>
        <v>0</v>
      </c>
      <c r="AU347" s="21">
        <f t="shared" si="192"/>
        <v>0</v>
      </c>
      <c r="AV347" s="21">
        <f t="shared" si="193"/>
        <v>0</v>
      </c>
      <c r="AW347" s="21">
        <f t="shared" si="194"/>
        <v>0</v>
      </c>
      <c r="AX347" s="21">
        <f t="shared" si="195"/>
        <v>0</v>
      </c>
      <c r="AY347" s="21">
        <f t="shared" si="196"/>
        <v>0</v>
      </c>
      <c r="AZ347" s="21">
        <f t="shared" si="197"/>
        <v>0</v>
      </c>
      <c r="BA347" s="21">
        <f t="shared" si="198"/>
        <v>0</v>
      </c>
      <c r="BB347" s="21">
        <f t="shared" si="199"/>
        <v>0</v>
      </c>
      <c r="BC347" s="21">
        <f t="shared" si="200"/>
        <v>0</v>
      </c>
      <c r="BD347" s="21">
        <f t="shared" si="201"/>
        <v>0</v>
      </c>
      <c r="BE347" s="21">
        <f t="shared" si="202"/>
        <v>0</v>
      </c>
      <c r="BF347" s="21">
        <f t="shared" si="203"/>
        <v>0</v>
      </c>
      <c r="BG347" s="21">
        <f t="shared" si="204"/>
        <v>0</v>
      </c>
      <c r="BH347" s="21">
        <f t="shared" si="205"/>
        <v>0</v>
      </c>
    </row>
    <row r="348" spans="1:60" ht="63.95" customHeight="1">
      <c r="A348" s="245"/>
      <c r="B348" s="97"/>
      <c r="C348" s="98"/>
      <c r="D348" s="99"/>
      <c r="E348" s="100"/>
      <c r="F348" s="100"/>
      <c r="G348" s="100"/>
      <c r="H348" s="101"/>
      <c r="I348" s="102"/>
      <c r="J348" s="103"/>
      <c r="K348" s="103"/>
      <c r="L348" s="103"/>
      <c r="M348" s="103"/>
      <c r="N348" s="99"/>
      <c r="O348" s="99"/>
      <c r="P348" s="100"/>
      <c r="Q348" s="100"/>
      <c r="R348" s="104"/>
      <c r="S348" s="31" t="str">
        <f t="shared" si="206"/>
        <v/>
      </c>
      <c r="T348" s="105"/>
      <c r="U348" s="101"/>
      <c r="V348" s="107"/>
      <c r="W348" s="169"/>
      <c r="X348" s="170"/>
      <c r="Y348" s="68"/>
      <c r="Z348" s="190">
        <f t="shared" si="175"/>
        <v>1.0165720071704217E-3</v>
      </c>
      <c r="AA348" s="208" t="b">
        <f t="shared" si="176"/>
        <v>0</v>
      </c>
      <c r="AB348" s="20">
        <f t="shared" si="207"/>
        <v>0</v>
      </c>
      <c r="AC348" s="67" t="b">
        <f t="shared" si="208"/>
        <v>1</v>
      </c>
      <c r="AD348" s="200">
        <f t="shared" si="209"/>
        <v>1</v>
      </c>
      <c r="AE348" s="180">
        <f t="shared" si="177"/>
        <v>1</v>
      </c>
      <c r="AF348" s="180">
        <f t="shared" si="178"/>
        <v>0</v>
      </c>
      <c r="AG348" s="180">
        <f t="shared" si="179"/>
        <v>0</v>
      </c>
      <c r="AH348" s="180">
        <f t="shared" si="180"/>
        <v>0</v>
      </c>
      <c r="AI348" s="214" t="str">
        <f t="shared" si="181"/>
        <v/>
      </c>
      <c r="AK348" s="36">
        <f t="shared" si="182"/>
        <v>0</v>
      </c>
      <c r="AL348" s="21">
        <f t="shared" si="183"/>
        <v>0</v>
      </c>
      <c r="AM348" s="21">
        <f t="shared" si="184"/>
        <v>0</v>
      </c>
      <c r="AN348" s="21">
        <f t="shared" si="185"/>
        <v>0</v>
      </c>
      <c r="AO348" s="21">
        <f t="shared" si="186"/>
        <v>0</v>
      </c>
      <c r="AP348" s="21">
        <f t="shared" si="187"/>
        <v>0</v>
      </c>
      <c r="AQ348" s="21">
        <f t="shared" si="188"/>
        <v>0</v>
      </c>
      <c r="AR348" s="21">
        <f t="shared" si="189"/>
        <v>0</v>
      </c>
      <c r="AS348" s="21">
        <f t="shared" si="190"/>
        <v>0</v>
      </c>
      <c r="AT348" s="21">
        <f t="shared" si="191"/>
        <v>0</v>
      </c>
      <c r="AU348" s="21">
        <f t="shared" si="192"/>
        <v>0</v>
      </c>
      <c r="AV348" s="21">
        <f t="shared" si="193"/>
        <v>0</v>
      </c>
      <c r="AW348" s="21">
        <f t="shared" si="194"/>
        <v>0</v>
      </c>
      <c r="AX348" s="21">
        <f t="shared" si="195"/>
        <v>0</v>
      </c>
      <c r="AY348" s="21">
        <f t="shared" si="196"/>
        <v>0</v>
      </c>
      <c r="AZ348" s="21">
        <f t="shared" si="197"/>
        <v>0</v>
      </c>
      <c r="BA348" s="21">
        <f t="shared" si="198"/>
        <v>0</v>
      </c>
      <c r="BB348" s="21">
        <f t="shared" si="199"/>
        <v>0</v>
      </c>
      <c r="BC348" s="21">
        <f t="shared" si="200"/>
        <v>0</v>
      </c>
      <c r="BD348" s="21">
        <f t="shared" si="201"/>
        <v>0</v>
      </c>
      <c r="BE348" s="21">
        <f t="shared" si="202"/>
        <v>0</v>
      </c>
      <c r="BF348" s="21">
        <f t="shared" si="203"/>
        <v>0</v>
      </c>
      <c r="BG348" s="21">
        <f t="shared" si="204"/>
        <v>0</v>
      </c>
      <c r="BH348" s="21">
        <f t="shared" si="205"/>
        <v>0</v>
      </c>
    </row>
    <row r="349" spans="1:60" ht="63.95" customHeight="1">
      <c r="A349" s="245"/>
      <c r="B349" s="97"/>
      <c r="C349" s="98"/>
      <c r="D349" s="99"/>
      <c r="E349" s="100"/>
      <c r="F349" s="100"/>
      <c r="G349" s="100"/>
      <c r="H349" s="101"/>
      <c r="I349" s="102"/>
      <c r="J349" s="103"/>
      <c r="K349" s="103"/>
      <c r="L349" s="103"/>
      <c r="M349" s="103"/>
      <c r="N349" s="99"/>
      <c r="O349" s="99"/>
      <c r="P349" s="100"/>
      <c r="Q349" s="100"/>
      <c r="R349" s="104"/>
      <c r="S349" s="31" t="str">
        <f t="shared" si="206"/>
        <v/>
      </c>
      <c r="T349" s="105"/>
      <c r="U349" s="101"/>
      <c r="V349" s="107"/>
      <c r="W349" s="169"/>
      <c r="X349" s="170"/>
      <c r="Y349" s="68"/>
      <c r="Z349" s="190">
        <f t="shared" si="175"/>
        <v>1.0165720071704217E-3</v>
      </c>
      <c r="AA349" s="208" t="b">
        <f t="shared" si="176"/>
        <v>0</v>
      </c>
      <c r="AB349" s="20">
        <f t="shared" si="207"/>
        <v>0</v>
      </c>
      <c r="AC349" s="67" t="b">
        <f t="shared" si="208"/>
        <v>1</v>
      </c>
      <c r="AD349" s="200">
        <f t="shared" si="209"/>
        <v>1</v>
      </c>
      <c r="AE349" s="180">
        <f t="shared" si="177"/>
        <v>1</v>
      </c>
      <c r="AF349" s="180">
        <f t="shared" si="178"/>
        <v>0</v>
      </c>
      <c r="AG349" s="180">
        <f t="shared" si="179"/>
        <v>0</v>
      </c>
      <c r="AH349" s="180">
        <f t="shared" si="180"/>
        <v>0</v>
      </c>
      <c r="AI349" s="214" t="str">
        <f t="shared" si="181"/>
        <v/>
      </c>
      <c r="AK349" s="36">
        <f t="shared" si="182"/>
        <v>0</v>
      </c>
      <c r="AL349" s="21">
        <f t="shared" si="183"/>
        <v>0</v>
      </c>
      <c r="AM349" s="21">
        <f t="shared" si="184"/>
        <v>0</v>
      </c>
      <c r="AN349" s="21">
        <f t="shared" si="185"/>
        <v>0</v>
      </c>
      <c r="AO349" s="21">
        <f t="shared" si="186"/>
        <v>0</v>
      </c>
      <c r="AP349" s="21">
        <f t="shared" si="187"/>
        <v>0</v>
      </c>
      <c r="AQ349" s="21">
        <f t="shared" si="188"/>
        <v>0</v>
      </c>
      <c r="AR349" s="21">
        <f t="shared" si="189"/>
        <v>0</v>
      </c>
      <c r="AS349" s="21">
        <f t="shared" si="190"/>
        <v>0</v>
      </c>
      <c r="AT349" s="21">
        <f t="shared" si="191"/>
        <v>0</v>
      </c>
      <c r="AU349" s="21">
        <f t="shared" si="192"/>
        <v>0</v>
      </c>
      <c r="AV349" s="21">
        <f t="shared" si="193"/>
        <v>0</v>
      </c>
      <c r="AW349" s="21">
        <f t="shared" si="194"/>
        <v>0</v>
      </c>
      <c r="AX349" s="21">
        <f t="shared" si="195"/>
        <v>0</v>
      </c>
      <c r="AY349" s="21">
        <f t="shared" si="196"/>
        <v>0</v>
      </c>
      <c r="AZ349" s="21">
        <f t="shared" si="197"/>
        <v>0</v>
      </c>
      <c r="BA349" s="21">
        <f t="shared" si="198"/>
        <v>0</v>
      </c>
      <c r="BB349" s="21">
        <f t="shared" si="199"/>
        <v>0</v>
      </c>
      <c r="BC349" s="21">
        <f t="shared" si="200"/>
        <v>0</v>
      </c>
      <c r="BD349" s="21">
        <f t="shared" si="201"/>
        <v>0</v>
      </c>
      <c r="BE349" s="21">
        <f t="shared" si="202"/>
        <v>0</v>
      </c>
      <c r="BF349" s="21">
        <f t="shared" si="203"/>
        <v>0</v>
      </c>
      <c r="BG349" s="21">
        <f t="shared" si="204"/>
        <v>0</v>
      </c>
      <c r="BH349" s="21">
        <f t="shared" si="205"/>
        <v>0</v>
      </c>
    </row>
    <row r="350" spans="1:60" ht="63.95" customHeight="1">
      <c r="A350" s="245"/>
      <c r="B350" s="97"/>
      <c r="C350" s="98"/>
      <c r="D350" s="99"/>
      <c r="E350" s="100"/>
      <c r="F350" s="100"/>
      <c r="G350" s="100"/>
      <c r="H350" s="101"/>
      <c r="I350" s="102"/>
      <c r="J350" s="103"/>
      <c r="K350" s="103"/>
      <c r="L350" s="103"/>
      <c r="M350" s="103"/>
      <c r="N350" s="99"/>
      <c r="O350" s="99"/>
      <c r="P350" s="100"/>
      <c r="Q350" s="100"/>
      <c r="R350" s="104"/>
      <c r="S350" s="31" t="str">
        <f t="shared" si="206"/>
        <v/>
      </c>
      <c r="T350" s="105"/>
      <c r="U350" s="101"/>
      <c r="V350" s="107"/>
      <c r="W350" s="169"/>
      <c r="X350" s="170"/>
      <c r="Y350" s="68"/>
      <c r="Z350" s="190">
        <f t="shared" si="175"/>
        <v>1.0165720071704217E-3</v>
      </c>
      <c r="AA350" s="208" t="b">
        <f t="shared" si="176"/>
        <v>0</v>
      </c>
      <c r="AB350" s="20">
        <f t="shared" si="207"/>
        <v>0</v>
      </c>
      <c r="AC350" s="67" t="b">
        <f t="shared" si="208"/>
        <v>1</v>
      </c>
      <c r="AD350" s="200">
        <f t="shared" si="209"/>
        <v>1</v>
      </c>
      <c r="AE350" s="180">
        <f t="shared" si="177"/>
        <v>1</v>
      </c>
      <c r="AF350" s="180">
        <f t="shared" si="178"/>
        <v>0</v>
      </c>
      <c r="AG350" s="180">
        <f t="shared" si="179"/>
        <v>0</v>
      </c>
      <c r="AH350" s="180">
        <f t="shared" si="180"/>
        <v>0</v>
      </c>
      <c r="AI350" s="214" t="str">
        <f t="shared" si="181"/>
        <v/>
      </c>
      <c r="AK350" s="36">
        <f t="shared" si="182"/>
        <v>0</v>
      </c>
      <c r="AL350" s="21">
        <f t="shared" si="183"/>
        <v>0</v>
      </c>
      <c r="AM350" s="21">
        <f t="shared" si="184"/>
        <v>0</v>
      </c>
      <c r="AN350" s="21">
        <f t="shared" si="185"/>
        <v>0</v>
      </c>
      <c r="AO350" s="21">
        <f t="shared" si="186"/>
        <v>0</v>
      </c>
      <c r="AP350" s="21">
        <f t="shared" si="187"/>
        <v>0</v>
      </c>
      <c r="AQ350" s="21">
        <f t="shared" si="188"/>
        <v>0</v>
      </c>
      <c r="AR350" s="21">
        <f t="shared" si="189"/>
        <v>0</v>
      </c>
      <c r="AS350" s="21">
        <f t="shared" si="190"/>
        <v>0</v>
      </c>
      <c r="AT350" s="21">
        <f t="shared" si="191"/>
        <v>0</v>
      </c>
      <c r="AU350" s="21">
        <f t="shared" si="192"/>
        <v>0</v>
      </c>
      <c r="AV350" s="21">
        <f t="shared" si="193"/>
        <v>0</v>
      </c>
      <c r="AW350" s="21">
        <f t="shared" si="194"/>
        <v>0</v>
      </c>
      <c r="AX350" s="21">
        <f t="shared" si="195"/>
        <v>0</v>
      </c>
      <c r="AY350" s="21">
        <f t="shared" si="196"/>
        <v>0</v>
      </c>
      <c r="AZ350" s="21">
        <f t="shared" si="197"/>
        <v>0</v>
      </c>
      <c r="BA350" s="21">
        <f t="shared" si="198"/>
        <v>0</v>
      </c>
      <c r="BB350" s="21">
        <f t="shared" si="199"/>
        <v>0</v>
      </c>
      <c r="BC350" s="21">
        <f t="shared" si="200"/>
        <v>0</v>
      </c>
      <c r="BD350" s="21">
        <f t="shared" si="201"/>
        <v>0</v>
      </c>
      <c r="BE350" s="21">
        <f t="shared" si="202"/>
        <v>0</v>
      </c>
      <c r="BF350" s="21">
        <f t="shared" si="203"/>
        <v>0</v>
      </c>
      <c r="BG350" s="21">
        <f t="shared" si="204"/>
        <v>0</v>
      </c>
      <c r="BH350" s="21">
        <f t="shared" si="205"/>
        <v>0</v>
      </c>
    </row>
    <row r="351" spans="1:60" ht="63.95" customHeight="1">
      <c r="A351" s="245"/>
      <c r="B351" s="97"/>
      <c r="C351" s="98"/>
      <c r="D351" s="99"/>
      <c r="E351" s="100"/>
      <c r="F351" s="100"/>
      <c r="G351" s="100"/>
      <c r="H351" s="101"/>
      <c r="I351" s="102"/>
      <c r="J351" s="103"/>
      <c r="K351" s="103"/>
      <c r="L351" s="103"/>
      <c r="M351" s="103"/>
      <c r="N351" s="99"/>
      <c r="O351" s="99"/>
      <c r="P351" s="100"/>
      <c r="Q351" s="100"/>
      <c r="R351" s="104"/>
      <c r="S351" s="31" t="str">
        <f t="shared" si="206"/>
        <v/>
      </c>
      <c r="T351" s="105"/>
      <c r="U351" s="101"/>
      <c r="V351" s="107"/>
      <c r="W351" s="169"/>
      <c r="X351" s="170"/>
      <c r="Y351" s="68"/>
      <c r="Z351" s="190">
        <f t="shared" si="175"/>
        <v>1.0165720071704217E-3</v>
      </c>
      <c r="AA351" s="208" t="b">
        <f t="shared" si="176"/>
        <v>0</v>
      </c>
      <c r="AB351" s="20">
        <f t="shared" si="207"/>
        <v>0</v>
      </c>
      <c r="AC351" s="67" t="b">
        <f t="shared" si="208"/>
        <v>1</v>
      </c>
      <c r="AD351" s="200">
        <f t="shared" si="209"/>
        <v>1</v>
      </c>
      <c r="AE351" s="180">
        <f t="shared" si="177"/>
        <v>1</v>
      </c>
      <c r="AF351" s="180">
        <f t="shared" si="178"/>
        <v>0</v>
      </c>
      <c r="AG351" s="180">
        <f t="shared" si="179"/>
        <v>0</v>
      </c>
      <c r="AH351" s="180">
        <f t="shared" si="180"/>
        <v>0</v>
      </c>
      <c r="AI351" s="214" t="str">
        <f t="shared" si="181"/>
        <v/>
      </c>
      <c r="AK351" s="36">
        <f t="shared" si="182"/>
        <v>0</v>
      </c>
      <c r="AL351" s="21">
        <f t="shared" si="183"/>
        <v>0</v>
      </c>
      <c r="AM351" s="21">
        <f t="shared" si="184"/>
        <v>0</v>
      </c>
      <c r="AN351" s="21">
        <f t="shared" si="185"/>
        <v>0</v>
      </c>
      <c r="AO351" s="21">
        <f t="shared" si="186"/>
        <v>0</v>
      </c>
      <c r="AP351" s="21">
        <f t="shared" si="187"/>
        <v>0</v>
      </c>
      <c r="AQ351" s="21">
        <f t="shared" si="188"/>
        <v>0</v>
      </c>
      <c r="AR351" s="21">
        <f t="shared" si="189"/>
        <v>0</v>
      </c>
      <c r="AS351" s="21">
        <f t="shared" si="190"/>
        <v>0</v>
      </c>
      <c r="AT351" s="21">
        <f t="shared" si="191"/>
        <v>0</v>
      </c>
      <c r="AU351" s="21">
        <f t="shared" si="192"/>
        <v>0</v>
      </c>
      <c r="AV351" s="21">
        <f t="shared" si="193"/>
        <v>0</v>
      </c>
      <c r="AW351" s="21">
        <f t="shared" si="194"/>
        <v>0</v>
      </c>
      <c r="AX351" s="21">
        <f t="shared" si="195"/>
        <v>0</v>
      </c>
      <c r="AY351" s="21">
        <f t="shared" si="196"/>
        <v>0</v>
      </c>
      <c r="AZ351" s="21">
        <f t="shared" si="197"/>
        <v>0</v>
      </c>
      <c r="BA351" s="21">
        <f t="shared" si="198"/>
        <v>0</v>
      </c>
      <c r="BB351" s="21">
        <f t="shared" si="199"/>
        <v>0</v>
      </c>
      <c r="BC351" s="21">
        <f t="shared" si="200"/>
        <v>0</v>
      </c>
      <c r="BD351" s="21">
        <f t="shared" si="201"/>
        <v>0</v>
      </c>
      <c r="BE351" s="21">
        <f t="shared" si="202"/>
        <v>0</v>
      </c>
      <c r="BF351" s="21">
        <f t="shared" si="203"/>
        <v>0</v>
      </c>
      <c r="BG351" s="21">
        <f t="shared" si="204"/>
        <v>0</v>
      </c>
      <c r="BH351" s="21">
        <f t="shared" si="205"/>
        <v>0</v>
      </c>
    </row>
    <row r="352" spans="1:60" ht="63.95" customHeight="1">
      <c r="A352" s="245"/>
      <c r="B352" s="97"/>
      <c r="C352" s="98"/>
      <c r="D352" s="99"/>
      <c r="E352" s="100"/>
      <c r="F352" s="100"/>
      <c r="G352" s="100"/>
      <c r="H352" s="101"/>
      <c r="I352" s="102"/>
      <c r="J352" s="103"/>
      <c r="K352" s="103"/>
      <c r="L352" s="103"/>
      <c r="M352" s="103"/>
      <c r="N352" s="99"/>
      <c r="O352" s="99"/>
      <c r="P352" s="100"/>
      <c r="Q352" s="100"/>
      <c r="R352" s="104"/>
      <c r="S352" s="31" t="str">
        <f t="shared" si="206"/>
        <v/>
      </c>
      <c r="T352" s="105"/>
      <c r="U352" s="101"/>
      <c r="V352" s="107"/>
      <c r="W352" s="169"/>
      <c r="X352" s="170"/>
      <c r="Y352" s="68"/>
      <c r="Z352" s="190">
        <f t="shared" si="175"/>
        <v>1.0165720071704217E-3</v>
      </c>
      <c r="AA352" s="208" t="b">
        <f t="shared" si="176"/>
        <v>0</v>
      </c>
      <c r="AB352" s="20">
        <f t="shared" si="207"/>
        <v>0</v>
      </c>
      <c r="AC352" s="67" t="b">
        <f t="shared" si="208"/>
        <v>1</v>
      </c>
      <c r="AD352" s="200">
        <f t="shared" si="209"/>
        <v>1</v>
      </c>
      <c r="AE352" s="180">
        <f t="shared" si="177"/>
        <v>1</v>
      </c>
      <c r="AF352" s="180">
        <f t="shared" si="178"/>
        <v>0</v>
      </c>
      <c r="AG352" s="180">
        <f t="shared" si="179"/>
        <v>0</v>
      </c>
      <c r="AH352" s="180">
        <f t="shared" si="180"/>
        <v>0</v>
      </c>
      <c r="AI352" s="214" t="str">
        <f t="shared" si="181"/>
        <v/>
      </c>
      <c r="AK352" s="36">
        <f t="shared" si="182"/>
        <v>0</v>
      </c>
      <c r="AL352" s="21">
        <f t="shared" si="183"/>
        <v>0</v>
      </c>
      <c r="AM352" s="21">
        <f t="shared" si="184"/>
        <v>0</v>
      </c>
      <c r="AN352" s="21">
        <f t="shared" si="185"/>
        <v>0</v>
      </c>
      <c r="AO352" s="21">
        <f t="shared" si="186"/>
        <v>0</v>
      </c>
      <c r="AP352" s="21">
        <f t="shared" si="187"/>
        <v>0</v>
      </c>
      <c r="AQ352" s="21">
        <f t="shared" si="188"/>
        <v>0</v>
      </c>
      <c r="AR352" s="21">
        <f t="shared" si="189"/>
        <v>0</v>
      </c>
      <c r="AS352" s="21">
        <f t="shared" si="190"/>
        <v>0</v>
      </c>
      <c r="AT352" s="21">
        <f t="shared" si="191"/>
        <v>0</v>
      </c>
      <c r="AU352" s="21">
        <f t="shared" si="192"/>
        <v>0</v>
      </c>
      <c r="AV352" s="21">
        <f t="shared" si="193"/>
        <v>0</v>
      </c>
      <c r="AW352" s="21">
        <f t="shared" si="194"/>
        <v>0</v>
      </c>
      <c r="AX352" s="21">
        <f t="shared" si="195"/>
        <v>0</v>
      </c>
      <c r="AY352" s="21">
        <f t="shared" si="196"/>
        <v>0</v>
      </c>
      <c r="AZ352" s="21">
        <f t="shared" si="197"/>
        <v>0</v>
      </c>
      <c r="BA352" s="21">
        <f t="shared" si="198"/>
        <v>0</v>
      </c>
      <c r="BB352" s="21">
        <f t="shared" si="199"/>
        <v>0</v>
      </c>
      <c r="BC352" s="21">
        <f t="shared" si="200"/>
        <v>0</v>
      </c>
      <c r="BD352" s="21">
        <f t="shared" si="201"/>
        <v>0</v>
      </c>
      <c r="BE352" s="21">
        <f t="shared" si="202"/>
        <v>0</v>
      </c>
      <c r="BF352" s="21">
        <f t="shared" si="203"/>
        <v>0</v>
      </c>
      <c r="BG352" s="21">
        <f t="shared" si="204"/>
        <v>0</v>
      </c>
      <c r="BH352" s="21">
        <f t="shared" si="205"/>
        <v>0</v>
      </c>
    </row>
    <row r="353" spans="1:60" ht="63.95" customHeight="1">
      <c r="A353" s="245"/>
      <c r="B353" s="97"/>
      <c r="C353" s="98"/>
      <c r="D353" s="99"/>
      <c r="E353" s="100"/>
      <c r="F353" s="100"/>
      <c r="G353" s="100"/>
      <c r="H353" s="101"/>
      <c r="I353" s="102"/>
      <c r="J353" s="103"/>
      <c r="K353" s="103"/>
      <c r="L353" s="103"/>
      <c r="M353" s="103"/>
      <c r="N353" s="99"/>
      <c r="O353" s="99"/>
      <c r="P353" s="100"/>
      <c r="Q353" s="100"/>
      <c r="R353" s="104"/>
      <c r="S353" s="31" t="str">
        <f t="shared" si="206"/>
        <v/>
      </c>
      <c r="T353" s="105"/>
      <c r="U353" s="101"/>
      <c r="V353" s="107"/>
      <c r="W353" s="169"/>
      <c r="X353" s="170"/>
      <c r="Y353" s="68"/>
      <c r="Z353" s="190">
        <f t="shared" si="175"/>
        <v>1.0165720071704217E-3</v>
      </c>
      <c r="AA353" s="208" t="b">
        <f t="shared" si="176"/>
        <v>0</v>
      </c>
      <c r="AB353" s="20">
        <f t="shared" si="207"/>
        <v>0</v>
      </c>
      <c r="AC353" s="67" t="b">
        <f t="shared" si="208"/>
        <v>1</v>
      </c>
      <c r="AD353" s="200">
        <f t="shared" si="209"/>
        <v>1</v>
      </c>
      <c r="AE353" s="180">
        <f t="shared" si="177"/>
        <v>1</v>
      </c>
      <c r="AF353" s="180">
        <f t="shared" si="178"/>
        <v>0</v>
      </c>
      <c r="AG353" s="180">
        <f t="shared" si="179"/>
        <v>0</v>
      </c>
      <c r="AH353" s="180">
        <f t="shared" si="180"/>
        <v>0</v>
      </c>
      <c r="AI353" s="214" t="str">
        <f t="shared" si="181"/>
        <v/>
      </c>
      <c r="AK353" s="36">
        <f t="shared" si="182"/>
        <v>0</v>
      </c>
      <c r="AL353" s="21">
        <f t="shared" si="183"/>
        <v>0</v>
      </c>
      <c r="AM353" s="21">
        <f t="shared" si="184"/>
        <v>0</v>
      </c>
      <c r="AN353" s="21">
        <f t="shared" si="185"/>
        <v>0</v>
      </c>
      <c r="AO353" s="21">
        <f t="shared" si="186"/>
        <v>0</v>
      </c>
      <c r="AP353" s="21">
        <f t="shared" si="187"/>
        <v>0</v>
      </c>
      <c r="AQ353" s="21">
        <f t="shared" si="188"/>
        <v>0</v>
      </c>
      <c r="AR353" s="21">
        <f t="shared" si="189"/>
        <v>0</v>
      </c>
      <c r="AS353" s="21">
        <f t="shared" si="190"/>
        <v>0</v>
      </c>
      <c r="AT353" s="21">
        <f t="shared" si="191"/>
        <v>0</v>
      </c>
      <c r="AU353" s="21">
        <f t="shared" si="192"/>
        <v>0</v>
      </c>
      <c r="AV353" s="21">
        <f t="shared" si="193"/>
        <v>0</v>
      </c>
      <c r="AW353" s="21">
        <f t="shared" si="194"/>
        <v>0</v>
      </c>
      <c r="AX353" s="21">
        <f t="shared" si="195"/>
        <v>0</v>
      </c>
      <c r="AY353" s="21">
        <f t="shared" si="196"/>
        <v>0</v>
      </c>
      <c r="AZ353" s="21">
        <f t="shared" si="197"/>
        <v>0</v>
      </c>
      <c r="BA353" s="21">
        <f t="shared" si="198"/>
        <v>0</v>
      </c>
      <c r="BB353" s="21">
        <f t="shared" si="199"/>
        <v>0</v>
      </c>
      <c r="BC353" s="21">
        <f t="shared" si="200"/>
        <v>0</v>
      </c>
      <c r="BD353" s="21">
        <f t="shared" si="201"/>
        <v>0</v>
      </c>
      <c r="BE353" s="21">
        <f t="shared" si="202"/>
        <v>0</v>
      </c>
      <c r="BF353" s="21">
        <f t="shared" si="203"/>
        <v>0</v>
      </c>
      <c r="BG353" s="21">
        <f t="shared" si="204"/>
        <v>0</v>
      </c>
      <c r="BH353" s="21">
        <f t="shared" si="205"/>
        <v>0</v>
      </c>
    </row>
    <row r="354" spans="1:60" ht="63.95" customHeight="1">
      <c r="A354" s="245"/>
      <c r="B354" s="97"/>
      <c r="C354" s="98"/>
      <c r="D354" s="99"/>
      <c r="E354" s="100"/>
      <c r="F354" s="100"/>
      <c r="G354" s="100"/>
      <c r="H354" s="101"/>
      <c r="I354" s="102"/>
      <c r="J354" s="103"/>
      <c r="K354" s="103"/>
      <c r="L354" s="103"/>
      <c r="M354" s="103"/>
      <c r="N354" s="99"/>
      <c r="O354" s="99"/>
      <c r="P354" s="100"/>
      <c r="Q354" s="100"/>
      <c r="R354" s="104"/>
      <c r="S354" s="31" t="str">
        <f t="shared" si="206"/>
        <v/>
      </c>
      <c r="T354" s="105"/>
      <c r="U354" s="101"/>
      <c r="V354" s="107"/>
      <c r="W354" s="169"/>
      <c r="X354" s="170"/>
      <c r="Y354" s="68"/>
      <c r="Z354" s="190">
        <f t="shared" si="175"/>
        <v>1.0165720071704217E-3</v>
      </c>
      <c r="AA354" s="208" t="b">
        <f t="shared" si="176"/>
        <v>0</v>
      </c>
      <c r="AB354" s="20">
        <f t="shared" si="207"/>
        <v>0</v>
      </c>
      <c r="AC354" s="67" t="b">
        <f t="shared" si="208"/>
        <v>1</v>
      </c>
      <c r="AD354" s="200">
        <f t="shared" si="209"/>
        <v>1</v>
      </c>
      <c r="AE354" s="180">
        <f t="shared" si="177"/>
        <v>1</v>
      </c>
      <c r="AF354" s="180">
        <f t="shared" si="178"/>
        <v>0</v>
      </c>
      <c r="AG354" s="180">
        <f t="shared" si="179"/>
        <v>0</v>
      </c>
      <c r="AH354" s="180">
        <f t="shared" si="180"/>
        <v>0</v>
      </c>
      <c r="AI354" s="214" t="str">
        <f t="shared" si="181"/>
        <v/>
      </c>
      <c r="AK354" s="36">
        <f t="shared" si="182"/>
        <v>0</v>
      </c>
      <c r="AL354" s="21">
        <f t="shared" si="183"/>
        <v>0</v>
      </c>
      <c r="AM354" s="21">
        <f t="shared" si="184"/>
        <v>0</v>
      </c>
      <c r="AN354" s="21">
        <f t="shared" si="185"/>
        <v>0</v>
      </c>
      <c r="AO354" s="21">
        <f t="shared" si="186"/>
        <v>0</v>
      </c>
      <c r="AP354" s="21">
        <f t="shared" si="187"/>
        <v>0</v>
      </c>
      <c r="AQ354" s="21">
        <f t="shared" si="188"/>
        <v>0</v>
      </c>
      <c r="AR354" s="21">
        <f t="shared" si="189"/>
        <v>0</v>
      </c>
      <c r="AS354" s="21">
        <f t="shared" si="190"/>
        <v>0</v>
      </c>
      <c r="AT354" s="21">
        <f t="shared" si="191"/>
        <v>0</v>
      </c>
      <c r="AU354" s="21">
        <f t="shared" si="192"/>
        <v>0</v>
      </c>
      <c r="AV354" s="21">
        <f t="shared" si="193"/>
        <v>0</v>
      </c>
      <c r="AW354" s="21">
        <f t="shared" si="194"/>
        <v>0</v>
      </c>
      <c r="AX354" s="21">
        <f t="shared" si="195"/>
        <v>0</v>
      </c>
      <c r="AY354" s="21">
        <f t="shared" si="196"/>
        <v>0</v>
      </c>
      <c r="AZ354" s="21">
        <f t="shared" si="197"/>
        <v>0</v>
      </c>
      <c r="BA354" s="21">
        <f t="shared" si="198"/>
        <v>0</v>
      </c>
      <c r="BB354" s="21">
        <f t="shared" si="199"/>
        <v>0</v>
      </c>
      <c r="BC354" s="21">
        <f t="shared" si="200"/>
        <v>0</v>
      </c>
      <c r="BD354" s="21">
        <f t="shared" si="201"/>
        <v>0</v>
      </c>
      <c r="BE354" s="21">
        <f t="shared" si="202"/>
        <v>0</v>
      </c>
      <c r="BF354" s="21">
        <f t="shared" si="203"/>
        <v>0</v>
      </c>
      <c r="BG354" s="21">
        <f t="shared" si="204"/>
        <v>0</v>
      </c>
      <c r="BH354" s="21">
        <f t="shared" si="205"/>
        <v>0</v>
      </c>
    </row>
    <row r="355" spans="1:60" ht="63.95" customHeight="1">
      <c r="A355" s="245"/>
      <c r="B355" s="97"/>
      <c r="C355" s="98"/>
      <c r="D355" s="99"/>
      <c r="E355" s="100"/>
      <c r="F355" s="100"/>
      <c r="G355" s="100"/>
      <c r="H355" s="101"/>
      <c r="I355" s="102"/>
      <c r="J355" s="103"/>
      <c r="K355" s="103"/>
      <c r="L355" s="103"/>
      <c r="M355" s="103"/>
      <c r="N355" s="99"/>
      <c r="O355" s="99"/>
      <c r="P355" s="100"/>
      <c r="Q355" s="100"/>
      <c r="R355" s="104"/>
      <c r="S355" s="31" t="str">
        <f t="shared" si="206"/>
        <v/>
      </c>
      <c r="T355" s="105"/>
      <c r="U355" s="101"/>
      <c r="V355" s="107"/>
      <c r="W355" s="169"/>
      <c r="X355" s="170"/>
      <c r="Y355" s="68"/>
      <c r="Z355" s="190">
        <f t="shared" si="175"/>
        <v>1.0165720071704217E-3</v>
      </c>
      <c r="AA355" s="208" t="b">
        <f t="shared" si="176"/>
        <v>0</v>
      </c>
      <c r="AB355" s="20">
        <f t="shared" si="207"/>
        <v>0</v>
      </c>
      <c r="AC355" s="67" t="b">
        <f t="shared" si="208"/>
        <v>1</v>
      </c>
      <c r="AD355" s="200">
        <f t="shared" si="209"/>
        <v>1</v>
      </c>
      <c r="AE355" s="180">
        <f t="shared" si="177"/>
        <v>1</v>
      </c>
      <c r="AF355" s="180">
        <f t="shared" si="178"/>
        <v>0</v>
      </c>
      <c r="AG355" s="180">
        <f t="shared" si="179"/>
        <v>0</v>
      </c>
      <c r="AH355" s="180">
        <f t="shared" si="180"/>
        <v>0</v>
      </c>
      <c r="AI355" s="214" t="str">
        <f t="shared" si="181"/>
        <v/>
      </c>
      <c r="AK355" s="36">
        <f t="shared" si="182"/>
        <v>0</v>
      </c>
      <c r="AL355" s="21">
        <f t="shared" si="183"/>
        <v>0</v>
      </c>
      <c r="AM355" s="21">
        <f t="shared" si="184"/>
        <v>0</v>
      </c>
      <c r="AN355" s="21">
        <f t="shared" si="185"/>
        <v>0</v>
      </c>
      <c r="AO355" s="21">
        <f t="shared" si="186"/>
        <v>0</v>
      </c>
      <c r="AP355" s="21">
        <f t="shared" si="187"/>
        <v>0</v>
      </c>
      <c r="AQ355" s="21">
        <f t="shared" si="188"/>
        <v>0</v>
      </c>
      <c r="AR355" s="21">
        <f t="shared" si="189"/>
        <v>0</v>
      </c>
      <c r="AS355" s="21">
        <f t="shared" si="190"/>
        <v>0</v>
      </c>
      <c r="AT355" s="21">
        <f t="shared" si="191"/>
        <v>0</v>
      </c>
      <c r="AU355" s="21">
        <f t="shared" si="192"/>
        <v>0</v>
      </c>
      <c r="AV355" s="21">
        <f t="shared" si="193"/>
        <v>0</v>
      </c>
      <c r="AW355" s="21">
        <f t="shared" si="194"/>
        <v>0</v>
      </c>
      <c r="AX355" s="21">
        <f t="shared" si="195"/>
        <v>0</v>
      </c>
      <c r="AY355" s="21">
        <f t="shared" si="196"/>
        <v>0</v>
      </c>
      <c r="AZ355" s="21">
        <f t="shared" si="197"/>
        <v>0</v>
      </c>
      <c r="BA355" s="21">
        <f t="shared" si="198"/>
        <v>0</v>
      </c>
      <c r="BB355" s="21">
        <f t="shared" si="199"/>
        <v>0</v>
      </c>
      <c r="BC355" s="21">
        <f t="shared" si="200"/>
        <v>0</v>
      </c>
      <c r="BD355" s="21">
        <f t="shared" si="201"/>
        <v>0</v>
      </c>
      <c r="BE355" s="21">
        <f t="shared" si="202"/>
        <v>0</v>
      </c>
      <c r="BF355" s="21">
        <f t="shared" si="203"/>
        <v>0</v>
      </c>
      <c r="BG355" s="21">
        <f t="shared" si="204"/>
        <v>0</v>
      </c>
      <c r="BH355" s="21">
        <f t="shared" si="205"/>
        <v>0</v>
      </c>
    </row>
    <row r="356" spans="1:60" ht="63.95" customHeight="1">
      <c r="A356" s="245"/>
      <c r="B356" s="97"/>
      <c r="C356" s="98"/>
      <c r="D356" s="99"/>
      <c r="E356" s="100"/>
      <c r="F356" s="100"/>
      <c r="G356" s="100"/>
      <c r="H356" s="101"/>
      <c r="I356" s="102"/>
      <c r="J356" s="103"/>
      <c r="K356" s="103"/>
      <c r="L356" s="103"/>
      <c r="M356" s="103"/>
      <c r="N356" s="99"/>
      <c r="O356" s="99"/>
      <c r="P356" s="100"/>
      <c r="Q356" s="100"/>
      <c r="R356" s="104"/>
      <c r="S356" s="31" t="str">
        <f t="shared" si="206"/>
        <v/>
      </c>
      <c r="T356" s="105"/>
      <c r="U356" s="101"/>
      <c r="V356" s="107"/>
      <c r="W356" s="169"/>
      <c r="X356" s="170"/>
      <c r="Y356" s="68"/>
      <c r="Z356" s="190">
        <f t="shared" si="175"/>
        <v>1.0165720071704217E-3</v>
      </c>
      <c r="AA356" s="208" t="b">
        <f t="shared" si="176"/>
        <v>0</v>
      </c>
      <c r="AB356" s="20">
        <f t="shared" si="207"/>
        <v>0</v>
      </c>
      <c r="AC356" s="67" t="b">
        <f t="shared" si="208"/>
        <v>1</v>
      </c>
      <c r="AD356" s="200">
        <f t="shared" si="209"/>
        <v>1</v>
      </c>
      <c r="AE356" s="180">
        <f t="shared" si="177"/>
        <v>1</v>
      </c>
      <c r="AF356" s="180">
        <f t="shared" si="178"/>
        <v>0</v>
      </c>
      <c r="AG356" s="180">
        <f t="shared" si="179"/>
        <v>0</v>
      </c>
      <c r="AH356" s="180">
        <f t="shared" si="180"/>
        <v>0</v>
      </c>
      <c r="AI356" s="214" t="str">
        <f t="shared" si="181"/>
        <v/>
      </c>
      <c r="AK356" s="36">
        <f t="shared" si="182"/>
        <v>0</v>
      </c>
      <c r="AL356" s="21">
        <f t="shared" si="183"/>
        <v>0</v>
      </c>
      <c r="AM356" s="21">
        <f t="shared" si="184"/>
        <v>0</v>
      </c>
      <c r="AN356" s="21">
        <f t="shared" si="185"/>
        <v>0</v>
      </c>
      <c r="AO356" s="21">
        <f t="shared" si="186"/>
        <v>0</v>
      </c>
      <c r="AP356" s="21">
        <f t="shared" si="187"/>
        <v>0</v>
      </c>
      <c r="AQ356" s="21">
        <f t="shared" si="188"/>
        <v>0</v>
      </c>
      <c r="AR356" s="21">
        <f t="shared" si="189"/>
        <v>0</v>
      </c>
      <c r="AS356" s="21">
        <f t="shared" si="190"/>
        <v>0</v>
      </c>
      <c r="AT356" s="21">
        <f t="shared" si="191"/>
        <v>0</v>
      </c>
      <c r="AU356" s="21">
        <f t="shared" si="192"/>
        <v>0</v>
      </c>
      <c r="AV356" s="21">
        <f t="shared" si="193"/>
        <v>0</v>
      </c>
      <c r="AW356" s="21">
        <f t="shared" si="194"/>
        <v>0</v>
      </c>
      <c r="AX356" s="21">
        <f t="shared" si="195"/>
        <v>0</v>
      </c>
      <c r="AY356" s="21">
        <f t="shared" si="196"/>
        <v>0</v>
      </c>
      <c r="AZ356" s="21">
        <f t="shared" si="197"/>
        <v>0</v>
      </c>
      <c r="BA356" s="21">
        <f t="shared" si="198"/>
        <v>0</v>
      </c>
      <c r="BB356" s="21">
        <f t="shared" si="199"/>
        <v>0</v>
      </c>
      <c r="BC356" s="21">
        <f t="shared" si="200"/>
        <v>0</v>
      </c>
      <c r="BD356" s="21">
        <f t="shared" si="201"/>
        <v>0</v>
      </c>
      <c r="BE356" s="21">
        <f t="shared" si="202"/>
        <v>0</v>
      </c>
      <c r="BF356" s="21">
        <f t="shared" si="203"/>
        <v>0</v>
      </c>
      <c r="BG356" s="21">
        <f t="shared" si="204"/>
        <v>0</v>
      </c>
      <c r="BH356" s="21">
        <f t="shared" si="205"/>
        <v>0</v>
      </c>
    </row>
    <row r="357" spans="1:60" ht="63.95" customHeight="1">
      <c r="A357" s="245"/>
      <c r="B357" s="97"/>
      <c r="C357" s="98"/>
      <c r="D357" s="99"/>
      <c r="E357" s="100"/>
      <c r="F357" s="100"/>
      <c r="G357" s="100"/>
      <c r="H357" s="101"/>
      <c r="I357" s="102"/>
      <c r="J357" s="103"/>
      <c r="K357" s="103"/>
      <c r="L357" s="103"/>
      <c r="M357" s="103"/>
      <c r="N357" s="99"/>
      <c r="O357" s="99"/>
      <c r="P357" s="100"/>
      <c r="Q357" s="100"/>
      <c r="R357" s="104"/>
      <c r="S357" s="31" t="str">
        <f t="shared" si="206"/>
        <v/>
      </c>
      <c r="T357" s="105"/>
      <c r="U357" s="101"/>
      <c r="V357" s="107"/>
      <c r="W357" s="169"/>
      <c r="X357" s="170"/>
      <c r="Y357" s="68"/>
      <c r="Z357" s="190">
        <f t="shared" si="175"/>
        <v>1.0165720071704217E-3</v>
      </c>
      <c r="AA357" s="208" t="b">
        <f t="shared" si="176"/>
        <v>0</v>
      </c>
      <c r="AB357" s="20">
        <f t="shared" si="207"/>
        <v>0</v>
      </c>
      <c r="AC357" s="67" t="b">
        <f t="shared" si="208"/>
        <v>1</v>
      </c>
      <c r="AD357" s="200">
        <f t="shared" si="209"/>
        <v>1</v>
      </c>
      <c r="AE357" s="180">
        <f t="shared" si="177"/>
        <v>1</v>
      </c>
      <c r="AF357" s="180">
        <f t="shared" si="178"/>
        <v>0</v>
      </c>
      <c r="AG357" s="180">
        <f t="shared" si="179"/>
        <v>0</v>
      </c>
      <c r="AH357" s="180">
        <f t="shared" si="180"/>
        <v>0</v>
      </c>
      <c r="AI357" s="214" t="str">
        <f t="shared" si="181"/>
        <v/>
      </c>
      <c r="AK357" s="36">
        <f t="shared" si="182"/>
        <v>0</v>
      </c>
      <c r="AL357" s="21">
        <f t="shared" si="183"/>
        <v>0</v>
      </c>
      <c r="AM357" s="21">
        <f t="shared" si="184"/>
        <v>0</v>
      </c>
      <c r="AN357" s="21">
        <f t="shared" si="185"/>
        <v>0</v>
      </c>
      <c r="AO357" s="21">
        <f t="shared" si="186"/>
        <v>0</v>
      </c>
      <c r="AP357" s="21">
        <f t="shared" si="187"/>
        <v>0</v>
      </c>
      <c r="AQ357" s="21">
        <f t="shared" si="188"/>
        <v>0</v>
      </c>
      <c r="AR357" s="21">
        <f t="shared" si="189"/>
        <v>0</v>
      </c>
      <c r="AS357" s="21">
        <f t="shared" si="190"/>
        <v>0</v>
      </c>
      <c r="AT357" s="21">
        <f t="shared" si="191"/>
        <v>0</v>
      </c>
      <c r="AU357" s="21">
        <f t="shared" si="192"/>
        <v>0</v>
      </c>
      <c r="AV357" s="21">
        <f t="shared" si="193"/>
        <v>0</v>
      </c>
      <c r="AW357" s="21">
        <f t="shared" si="194"/>
        <v>0</v>
      </c>
      <c r="AX357" s="21">
        <f t="shared" si="195"/>
        <v>0</v>
      </c>
      <c r="AY357" s="21">
        <f t="shared" si="196"/>
        <v>0</v>
      </c>
      <c r="AZ357" s="21">
        <f t="shared" si="197"/>
        <v>0</v>
      </c>
      <c r="BA357" s="21">
        <f t="shared" si="198"/>
        <v>0</v>
      </c>
      <c r="BB357" s="21">
        <f t="shared" si="199"/>
        <v>0</v>
      </c>
      <c r="BC357" s="21">
        <f t="shared" si="200"/>
        <v>0</v>
      </c>
      <c r="BD357" s="21">
        <f t="shared" si="201"/>
        <v>0</v>
      </c>
      <c r="BE357" s="21">
        <f t="shared" si="202"/>
        <v>0</v>
      </c>
      <c r="BF357" s="21">
        <f t="shared" si="203"/>
        <v>0</v>
      </c>
      <c r="BG357" s="21">
        <f t="shared" si="204"/>
        <v>0</v>
      </c>
      <c r="BH357" s="21">
        <f t="shared" si="205"/>
        <v>0</v>
      </c>
    </row>
    <row r="358" spans="1:60" ht="63.95" customHeight="1">
      <c r="A358" s="245"/>
      <c r="B358" s="97"/>
      <c r="C358" s="98"/>
      <c r="D358" s="99"/>
      <c r="E358" s="100"/>
      <c r="F358" s="100"/>
      <c r="G358" s="100"/>
      <c r="H358" s="101"/>
      <c r="I358" s="102"/>
      <c r="J358" s="103"/>
      <c r="K358" s="103"/>
      <c r="L358" s="103"/>
      <c r="M358" s="103"/>
      <c r="N358" s="99"/>
      <c r="O358" s="99"/>
      <c r="P358" s="100"/>
      <c r="Q358" s="100"/>
      <c r="R358" s="104"/>
      <c r="S358" s="31" t="str">
        <f t="shared" si="206"/>
        <v/>
      </c>
      <c r="T358" s="105"/>
      <c r="U358" s="101"/>
      <c r="V358" s="107"/>
      <c r="W358" s="169"/>
      <c r="X358" s="170"/>
      <c r="Y358" s="68"/>
      <c r="Z358" s="190">
        <f t="shared" si="175"/>
        <v>1.0165720071704217E-3</v>
      </c>
      <c r="AA358" s="208" t="b">
        <f t="shared" si="176"/>
        <v>0</v>
      </c>
      <c r="AB358" s="20">
        <f t="shared" si="207"/>
        <v>0</v>
      </c>
      <c r="AC358" s="67" t="b">
        <f t="shared" si="208"/>
        <v>1</v>
      </c>
      <c r="AD358" s="200">
        <f t="shared" si="209"/>
        <v>1</v>
      </c>
      <c r="AE358" s="180">
        <f t="shared" si="177"/>
        <v>1</v>
      </c>
      <c r="AF358" s="180">
        <f t="shared" si="178"/>
        <v>0</v>
      </c>
      <c r="AG358" s="180">
        <f t="shared" si="179"/>
        <v>0</v>
      </c>
      <c r="AH358" s="180">
        <f t="shared" si="180"/>
        <v>0</v>
      </c>
      <c r="AI358" s="214" t="str">
        <f t="shared" si="181"/>
        <v/>
      </c>
      <c r="AK358" s="36">
        <f t="shared" si="182"/>
        <v>0</v>
      </c>
      <c r="AL358" s="21">
        <f t="shared" si="183"/>
        <v>0</v>
      </c>
      <c r="AM358" s="21">
        <f t="shared" si="184"/>
        <v>0</v>
      </c>
      <c r="AN358" s="21">
        <f t="shared" si="185"/>
        <v>0</v>
      </c>
      <c r="AO358" s="21">
        <f t="shared" si="186"/>
        <v>0</v>
      </c>
      <c r="AP358" s="21">
        <f t="shared" si="187"/>
        <v>0</v>
      </c>
      <c r="AQ358" s="21">
        <f t="shared" si="188"/>
        <v>0</v>
      </c>
      <c r="AR358" s="21">
        <f t="shared" si="189"/>
        <v>0</v>
      </c>
      <c r="AS358" s="21">
        <f t="shared" si="190"/>
        <v>0</v>
      </c>
      <c r="AT358" s="21">
        <f t="shared" si="191"/>
        <v>0</v>
      </c>
      <c r="AU358" s="21">
        <f t="shared" si="192"/>
        <v>0</v>
      </c>
      <c r="AV358" s="21">
        <f t="shared" si="193"/>
        <v>0</v>
      </c>
      <c r="AW358" s="21">
        <f t="shared" si="194"/>
        <v>0</v>
      </c>
      <c r="AX358" s="21">
        <f t="shared" si="195"/>
        <v>0</v>
      </c>
      <c r="AY358" s="21">
        <f t="shared" si="196"/>
        <v>0</v>
      </c>
      <c r="AZ358" s="21">
        <f t="shared" si="197"/>
        <v>0</v>
      </c>
      <c r="BA358" s="21">
        <f t="shared" si="198"/>
        <v>0</v>
      </c>
      <c r="BB358" s="21">
        <f t="shared" si="199"/>
        <v>0</v>
      </c>
      <c r="BC358" s="21">
        <f t="shared" si="200"/>
        <v>0</v>
      </c>
      <c r="BD358" s="21">
        <f t="shared" si="201"/>
        <v>0</v>
      </c>
      <c r="BE358" s="21">
        <f t="shared" si="202"/>
        <v>0</v>
      </c>
      <c r="BF358" s="21">
        <f t="shared" si="203"/>
        <v>0</v>
      </c>
      <c r="BG358" s="21">
        <f t="shared" si="204"/>
        <v>0</v>
      </c>
      <c r="BH358" s="21">
        <f t="shared" si="205"/>
        <v>0</v>
      </c>
    </row>
    <row r="359" spans="1:60" ht="63.95" customHeight="1">
      <c r="A359" s="245"/>
      <c r="B359" s="97"/>
      <c r="C359" s="98"/>
      <c r="D359" s="99"/>
      <c r="E359" s="100"/>
      <c r="F359" s="100"/>
      <c r="G359" s="100"/>
      <c r="H359" s="101"/>
      <c r="I359" s="102"/>
      <c r="J359" s="103"/>
      <c r="K359" s="103"/>
      <c r="L359" s="103"/>
      <c r="M359" s="103"/>
      <c r="N359" s="99"/>
      <c r="O359" s="99"/>
      <c r="P359" s="100"/>
      <c r="Q359" s="100"/>
      <c r="R359" s="104"/>
      <c r="S359" s="31" t="str">
        <f t="shared" si="206"/>
        <v/>
      </c>
      <c r="T359" s="105"/>
      <c r="U359" s="101"/>
      <c r="V359" s="107"/>
      <c r="W359" s="169"/>
      <c r="X359" s="170"/>
      <c r="Y359" s="68"/>
      <c r="Z359" s="190">
        <f t="shared" si="175"/>
        <v>1.0165720071704217E-3</v>
      </c>
      <c r="AA359" s="208" t="b">
        <f t="shared" si="176"/>
        <v>0</v>
      </c>
      <c r="AB359" s="20">
        <f t="shared" si="207"/>
        <v>0</v>
      </c>
      <c r="AC359" s="67" t="b">
        <f t="shared" si="208"/>
        <v>1</v>
      </c>
      <c r="AD359" s="200">
        <f t="shared" si="209"/>
        <v>1</v>
      </c>
      <c r="AE359" s="180">
        <f t="shared" si="177"/>
        <v>1</v>
      </c>
      <c r="AF359" s="180">
        <f t="shared" si="178"/>
        <v>0</v>
      </c>
      <c r="AG359" s="180">
        <f t="shared" si="179"/>
        <v>0</v>
      </c>
      <c r="AH359" s="180">
        <f t="shared" si="180"/>
        <v>0</v>
      </c>
      <c r="AI359" s="214" t="str">
        <f t="shared" si="181"/>
        <v/>
      </c>
      <c r="AK359" s="36">
        <f t="shared" si="182"/>
        <v>0</v>
      </c>
      <c r="AL359" s="21">
        <f t="shared" si="183"/>
        <v>0</v>
      </c>
      <c r="AM359" s="21">
        <f t="shared" si="184"/>
        <v>0</v>
      </c>
      <c r="AN359" s="21">
        <f t="shared" si="185"/>
        <v>0</v>
      </c>
      <c r="AO359" s="21">
        <f t="shared" si="186"/>
        <v>0</v>
      </c>
      <c r="AP359" s="21">
        <f t="shared" si="187"/>
        <v>0</v>
      </c>
      <c r="AQ359" s="21">
        <f t="shared" si="188"/>
        <v>0</v>
      </c>
      <c r="AR359" s="21">
        <f t="shared" si="189"/>
        <v>0</v>
      </c>
      <c r="AS359" s="21">
        <f t="shared" si="190"/>
        <v>0</v>
      </c>
      <c r="AT359" s="21">
        <f t="shared" si="191"/>
        <v>0</v>
      </c>
      <c r="AU359" s="21">
        <f t="shared" si="192"/>
        <v>0</v>
      </c>
      <c r="AV359" s="21">
        <f t="shared" si="193"/>
        <v>0</v>
      </c>
      <c r="AW359" s="21">
        <f t="shared" si="194"/>
        <v>0</v>
      </c>
      <c r="AX359" s="21">
        <f t="shared" si="195"/>
        <v>0</v>
      </c>
      <c r="AY359" s="21">
        <f t="shared" si="196"/>
        <v>0</v>
      </c>
      <c r="AZ359" s="21">
        <f t="shared" si="197"/>
        <v>0</v>
      </c>
      <c r="BA359" s="21">
        <f t="shared" si="198"/>
        <v>0</v>
      </c>
      <c r="BB359" s="21">
        <f t="shared" si="199"/>
        <v>0</v>
      </c>
      <c r="BC359" s="21">
        <f t="shared" si="200"/>
        <v>0</v>
      </c>
      <c r="BD359" s="21">
        <f t="shared" si="201"/>
        <v>0</v>
      </c>
      <c r="BE359" s="21">
        <f t="shared" si="202"/>
        <v>0</v>
      </c>
      <c r="BF359" s="21">
        <f t="shared" si="203"/>
        <v>0</v>
      </c>
      <c r="BG359" s="21">
        <f t="shared" si="204"/>
        <v>0</v>
      </c>
      <c r="BH359" s="21">
        <f t="shared" si="205"/>
        <v>0</v>
      </c>
    </row>
    <row r="360" spans="1:60" ht="63.95" customHeight="1">
      <c r="A360" s="245"/>
      <c r="B360" s="97"/>
      <c r="C360" s="98"/>
      <c r="D360" s="99"/>
      <c r="E360" s="100"/>
      <c r="F360" s="100"/>
      <c r="G360" s="100"/>
      <c r="H360" s="101"/>
      <c r="I360" s="102"/>
      <c r="J360" s="103"/>
      <c r="K360" s="103"/>
      <c r="L360" s="103"/>
      <c r="M360" s="103"/>
      <c r="N360" s="99"/>
      <c r="O360" s="99"/>
      <c r="P360" s="100"/>
      <c r="Q360" s="100"/>
      <c r="R360" s="104"/>
      <c r="S360" s="31" t="str">
        <f t="shared" si="206"/>
        <v/>
      </c>
      <c r="T360" s="105"/>
      <c r="U360" s="101"/>
      <c r="V360" s="107"/>
      <c r="W360" s="169"/>
      <c r="X360" s="170"/>
      <c r="Y360" s="68"/>
      <c r="Z360" s="190">
        <f t="shared" si="175"/>
        <v>1.0165720071704217E-3</v>
      </c>
      <c r="AA360" s="208" t="b">
        <f t="shared" si="176"/>
        <v>0</v>
      </c>
      <c r="AB360" s="20">
        <f t="shared" si="207"/>
        <v>0</v>
      </c>
      <c r="AC360" s="67" t="b">
        <f t="shared" si="208"/>
        <v>1</v>
      </c>
      <c r="AD360" s="200">
        <f t="shared" si="209"/>
        <v>1</v>
      </c>
      <c r="AE360" s="180">
        <f t="shared" si="177"/>
        <v>1</v>
      </c>
      <c r="AF360" s="180">
        <f t="shared" si="178"/>
        <v>0</v>
      </c>
      <c r="AG360" s="180">
        <f t="shared" si="179"/>
        <v>0</v>
      </c>
      <c r="AH360" s="180">
        <f t="shared" si="180"/>
        <v>0</v>
      </c>
      <c r="AI360" s="214" t="str">
        <f t="shared" si="181"/>
        <v/>
      </c>
      <c r="AK360" s="36">
        <f t="shared" si="182"/>
        <v>0</v>
      </c>
      <c r="AL360" s="21">
        <f t="shared" si="183"/>
        <v>0</v>
      </c>
      <c r="AM360" s="21">
        <f t="shared" si="184"/>
        <v>0</v>
      </c>
      <c r="AN360" s="21">
        <f t="shared" si="185"/>
        <v>0</v>
      </c>
      <c r="AO360" s="21">
        <f t="shared" si="186"/>
        <v>0</v>
      </c>
      <c r="AP360" s="21">
        <f t="shared" si="187"/>
        <v>0</v>
      </c>
      <c r="AQ360" s="21">
        <f t="shared" si="188"/>
        <v>0</v>
      </c>
      <c r="AR360" s="21">
        <f t="shared" si="189"/>
        <v>0</v>
      </c>
      <c r="AS360" s="21">
        <f t="shared" si="190"/>
        <v>0</v>
      </c>
      <c r="AT360" s="21">
        <f t="shared" si="191"/>
        <v>0</v>
      </c>
      <c r="AU360" s="21">
        <f t="shared" si="192"/>
        <v>0</v>
      </c>
      <c r="AV360" s="21">
        <f t="shared" si="193"/>
        <v>0</v>
      </c>
      <c r="AW360" s="21">
        <f t="shared" si="194"/>
        <v>0</v>
      </c>
      <c r="AX360" s="21">
        <f t="shared" si="195"/>
        <v>0</v>
      </c>
      <c r="AY360" s="21">
        <f t="shared" si="196"/>
        <v>0</v>
      </c>
      <c r="AZ360" s="21">
        <f t="shared" si="197"/>
        <v>0</v>
      </c>
      <c r="BA360" s="21">
        <f t="shared" si="198"/>
        <v>0</v>
      </c>
      <c r="BB360" s="21">
        <f t="shared" si="199"/>
        <v>0</v>
      </c>
      <c r="BC360" s="21">
        <f t="shared" si="200"/>
        <v>0</v>
      </c>
      <c r="BD360" s="21">
        <f t="shared" si="201"/>
        <v>0</v>
      </c>
      <c r="BE360" s="21">
        <f t="shared" si="202"/>
        <v>0</v>
      </c>
      <c r="BF360" s="21">
        <f t="shared" si="203"/>
        <v>0</v>
      </c>
      <c r="BG360" s="21">
        <f t="shared" si="204"/>
        <v>0</v>
      </c>
      <c r="BH360" s="21">
        <f t="shared" si="205"/>
        <v>0</v>
      </c>
    </row>
    <row r="361" spans="1:60" ht="63.95" customHeight="1">
      <c r="A361" s="245"/>
      <c r="B361" s="97"/>
      <c r="C361" s="98"/>
      <c r="D361" s="99"/>
      <c r="E361" s="100"/>
      <c r="F361" s="100"/>
      <c r="G361" s="100"/>
      <c r="H361" s="101"/>
      <c r="I361" s="102"/>
      <c r="J361" s="103"/>
      <c r="K361" s="103"/>
      <c r="L361" s="103"/>
      <c r="M361" s="103"/>
      <c r="N361" s="99"/>
      <c r="O361" s="99"/>
      <c r="P361" s="100"/>
      <c r="Q361" s="100"/>
      <c r="R361" s="104"/>
      <c r="S361" s="31" t="str">
        <f t="shared" si="206"/>
        <v/>
      </c>
      <c r="T361" s="105"/>
      <c r="U361" s="101"/>
      <c r="V361" s="107"/>
      <c r="W361" s="169"/>
      <c r="X361" s="170"/>
      <c r="Y361" s="68"/>
      <c r="Z361" s="190">
        <f t="shared" si="175"/>
        <v>1.0165720071704217E-3</v>
      </c>
      <c r="AA361" s="208" t="b">
        <f t="shared" si="176"/>
        <v>0</v>
      </c>
      <c r="AB361" s="20">
        <f t="shared" si="207"/>
        <v>0</v>
      </c>
      <c r="AC361" s="67" t="b">
        <f t="shared" si="208"/>
        <v>1</v>
      </c>
      <c r="AD361" s="200">
        <f t="shared" si="209"/>
        <v>1</v>
      </c>
      <c r="AE361" s="180">
        <f t="shared" si="177"/>
        <v>1</v>
      </c>
      <c r="AF361" s="180">
        <f t="shared" si="178"/>
        <v>0</v>
      </c>
      <c r="AG361" s="180">
        <f t="shared" si="179"/>
        <v>0</v>
      </c>
      <c r="AH361" s="180">
        <f t="shared" si="180"/>
        <v>0</v>
      </c>
      <c r="AI361" s="214" t="str">
        <f t="shared" si="181"/>
        <v/>
      </c>
      <c r="AK361" s="36">
        <f t="shared" si="182"/>
        <v>0</v>
      </c>
      <c r="AL361" s="21">
        <f t="shared" si="183"/>
        <v>0</v>
      </c>
      <c r="AM361" s="21">
        <f t="shared" si="184"/>
        <v>0</v>
      </c>
      <c r="AN361" s="21">
        <f t="shared" si="185"/>
        <v>0</v>
      </c>
      <c r="AO361" s="21">
        <f t="shared" si="186"/>
        <v>0</v>
      </c>
      <c r="AP361" s="21">
        <f t="shared" si="187"/>
        <v>0</v>
      </c>
      <c r="AQ361" s="21">
        <f t="shared" si="188"/>
        <v>0</v>
      </c>
      <c r="AR361" s="21">
        <f t="shared" si="189"/>
        <v>0</v>
      </c>
      <c r="AS361" s="21">
        <f t="shared" si="190"/>
        <v>0</v>
      </c>
      <c r="AT361" s="21">
        <f t="shared" si="191"/>
        <v>0</v>
      </c>
      <c r="AU361" s="21">
        <f t="shared" si="192"/>
        <v>0</v>
      </c>
      <c r="AV361" s="21">
        <f t="shared" si="193"/>
        <v>0</v>
      </c>
      <c r="AW361" s="21">
        <f t="shared" si="194"/>
        <v>0</v>
      </c>
      <c r="AX361" s="21">
        <f t="shared" si="195"/>
        <v>0</v>
      </c>
      <c r="AY361" s="21">
        <f t="shared" si="196"/>
        <v>0</v>
      </c>
      <c r="AZ361" s="21">
        <f t="shared" si="197"/>
        <v>0</v>
      </c>
      <c r="BA361" s="21">
        <f t="shared" si="198"/>
        <v>0</v>
      </c>
      <c r="BB361" s="21">
        <f t="shared" si="199"/>
        <v>0</v>
      </c>
      <c r="BC361" s="21">
        <f t="shared" si="200"/>
        <v>0</v>
      </c>
      <c r="BD361" s="21">
        <f t="shared" si="201"/>
        <v>0</v>
      </c>
      <c r="BE361" s="21">
        <f t="shared" si="202"/>
        <v>0</v>
      </c>
      <c r="BF361" s="21">
        <f t="shared" si="203"/>
        <v>0</v>
      </c>
      <c r="BG361" s="21">
        <f t="shared" si="204"/>
        <v>0</v>
      </c>
      <c r="BH361" s="21">
        <f t="shared" si="205"/>
        <v>0</v>
      </c>
    </row>
    <row r="362" spans="1:60" ht="63.95" customHeight="1">
      <c r="A362" s="245"/>
      <c r="B362" s="97"/>
      <c r="C362" s="98"/>
      <c r="D362" s="99"/>
      <c r="E362" s="100"/>
      <c r="F362" s="100"/>
      <c r="G362" s="100"/>
      <c r="H362" s="101"/>
      <c r="I362" s="102"/>
      <c r="J362" s="103"/>
      <c r="K362" s="103"/>
      <c r="L362" s="103"/>
      <c r="M362" s="103"/>
      <c r="N362" s="99"/>
      <c r="O362" s="99"/>
      <c r="P362" s="100"/>
      <c r="Q362" s="100"/>
      <c r="R362" s="104"/>
      <c r="S362" s="31" t="str">
        <f t="shared" si="206"/>
        <v/>
      </c>
      <c r="T362" s="105"/>
      <c r="U362" s="101"/>
      <c r="V362" s="107"/>
      <c r="W362" s="169"/>
      <c r="X362" s="170"/>
      <c r="Y362" s="68"/>
      <c r="Z362" s="190">
        <f t="shared" si="175"/>
        <v>1.0165720071704217E-3</v>
      </c>
      <c r="AA362" s="208" t="b">
        <f t="shared" si="176"/>
        <v>0</v>
      </c>
      <c r="AB362" s="20">
        <f t="shared" si="207"/>
        <v>0</v>
      </c>
      <c r="AC362" s="67" t="b">
        <f t="shared" si="208"/>
        <v>1</v>
      </c>
      <c r="AD362" s="200">
        <f t="shared" si="209"/>
        <v>1</v>
      </c>
      <c r="AE362" s="180">
        <f t="shared" si="177"/>
        <v>1</v>
      </c>
      <c r="AF362" s="180">
        <f t="shared" si="178"/>
        <v>0</v>
      </c>
      <c r="AG362" s="180">
        <f t="shared" si="179"/>
        <v>0</v>
      </c>
      <c r="AH362" s="180">
        <f t="shared" si="180"/>
        <v>0</v>
      </c>
      <c r="AI362" s="214" t="str">
        <f t="shared" si="181"/>
        <v/>
      </c>
      <c r="AK362" s="36">
        <f t="shared" si="182"/>
        <v>0</v>
      </c>
      <c r="AL362" s="21">
        <f t="shared" si="183"/>
        <v>0</v>
      </c>
      <c r="AM362" s="21">
        <f t="shared" si="184"/>
        <v>0</v>
      </c>
      <c r="AN362" s="21">
        <f t="shared" si="185"/>
        <v>0</v>
      </c>
      <c r="AO362" s="21">
        <f t="shared" si="186"/>
        <v>0</v>
      </c>
      <c r="AP362" s="21">
        <f t="shared" si="187"/>
        <v>0</v>
      </c>
      <c r="AQ362" s="21">
        <f t="shared" si="188"/>
        <v>0</v>
      </c>
      <c r="AR362" s="21">
        <f t="shared" si="189"/>
        <v>0</v>
      </c>
      <c r="AS362" s="21">
        <f t="shared" si="190"/>
        <v>0</v>
      </c>
      <c r="AT362" s="21">
        <f t="shared" si="191"/>
        <v>0</v>
      </c>
      <c r="AU362" s="21">
        <f t="shared" si="192"/>
        <v>0</v>
      </c>
      <c r="AV362" s="21">
        <f t="shared" si="193"/>
        <v>0</v>
      </c>
      <c r="AW362" s="21">
        <f t="shared" si="194"/>
        <v>0</v>
      </c>
      <c r="AX362" s="21">
        <f t="shared" si="195"/>
        <v>0</v>
      </c>
      <c r="AY362" s="21">
        <f t="shared" si="196"/>
        <v>0</v>
      </c>
      <c r="AZ362" s="21">
        <f t="shared" si="197"/>
        <v>0</v>
      </c>
      <c r="BA362" s="21">
        <f t="shared" si="198"/>
        <v>0</v>
      </c>
      <c r="BB362" s="21">
        <f t="shared" si="199"/>
        <v>0</v>
      </c>
      <c r="BC362" s="21">
        <f t="shared" si="200"/>
        <v>0</v>
      </c>
      <c r="BD362" s="21">
        <f t="shared" si="201"/>
        <v>0</v>
      </c>
      <c r="BE362" s="21">
        <f t="shared" si="202"/>
        <v>0</v>
      </c>
      <c r="BF362" s="21">
        <f t="shared" si="203"/>
        <v>0</v>
      </c>
      <c r="BG362" s="21">
        <f t="shared" si="204"/>
        <v>0</v>
      </c>
      <c r="BH362" s="21">
        <f t="shared" si="205"/>
        <v>0</v>
      </c>
    </row>
    <row r="363" spans="1:60" ht="63.95" customHeight="1">
      <c r="A363" s="245"/>
      <c r="B363" s="97"/>
      <c r="C363" s="98"/>
      <c r="D363" s="99"/>
      <c r="E363" s="100"/>
      <c r="F363" s="100"/>
      <c r="G363" s="100"/>
      <c r="H363" s="101"/>
      <c r="I363" s="102"/>
      <c r="J363" s="103"/>
      <c r="K363" s="103"/>
      <c r="L363" s="103"/>
      <c r="M363" s="103"/>
      <c r="N363" s="99"/>
      <c r="O363" s="99"/>
      <c r="P363" s="100"/>
      <c r="Q363" s="100"/>
      <c r="R363" s="104"/>
      <c r="S363" s="31" t="str">
        <f t="shared" si="206"/>
        <v/>
      </c>
      <c r="T363" s="105"/>
      <c r="U363" s="101"/>
      <c r="V363" s="107"/>
      <c r="W363" s="169"/>
      <c r="X363" s="170"/>
      <c r="Y363" s="68"/>
      <c r="Z363" s="190">
        <f t="shared" si="175"/>
        <v>1.0165720071704217E-3</v>
      </c>
      <c r="AA363" s="208" t="b">
        <f t="shared" si="176"/>
        <v>0</v>
      </c>
      <c r="AB363" s="20">
        <f t="shared" si="207"/>
        <v>0</v>
      </c>
      <c r="AC363" s="67" t="b">
        <f t="shared" si="208"/>
        <v>1</v>
      </c>
      <c r="AD363" s="200">
        <f t="shared" si="209"/>
        <v>1</v>
      </c>
      <c r="AE363" s="180">
        <f t="shared" si="177"/>
        <v>1</v>
      </c>
      <c r="AF363" s="180">
        <f t="shared" si="178"/>
        <v>0</v>
      </c>
      <c r="AG363" s="180">
        <f t="shared" si="179"/>
        <v>0</v>
      </c>
      <c r="AH363" s="180">
        <f t="shared" si="180"/>
        <v>0</v>
      </c>
      <c r="AI363" s="214" t="str">
        <f t="shared" si="181"/>
        <v/>
      </c>
      <c r="AK363" s="36">
        <f t="shared" si="182"/>
        <v>0</v>
      </c>
      <c r="AL363" s="21">
        <f t="shared" si="183"/>
        <v>0</v>
      </c>
      <c r="AM363" s="21">
        <f t="shared" si="184"/>
        <v>0</v>
      </c>
      <c r="AN363" s="21">
        <f t="shared" si="185"/>
        <v>0</v>
      </c>
      <c r="AO363" s="21">
        <f t="shared" si="186"/>
        <v>0</v>
      </c>
      <c r="AP363" s="21">
        <f t="shared" si="187"/>
        <v>0</v>
      </c>
      <c r="AQ363" s="21">
        <f t="shared" si="188"/>
        <v>0</v>
      </c>
      <c r="AR363" s="21">
        <f t="shared" si="189"/>
        <v>0</v>
      </c>
      <c r="AS363" s="21">
        <f t="shared" si="190"/>
        <v>0</v>
      </c>
      <c r="AT363" s="21">
        <f t="shared" si="191"/>
        <v>0</v>
      </c>
      <c r="AU363" s="21">
        <f t="shared" si="192"/>
        <v>0</v>
      </c>
      <c r="AV363" s="21">
        <f t="shared" si="193"/>
        <v>0</v>
      </c>
      <c r="AW363" s="21">
        <f t="shared" si="194"/>
        <v>0</v>
      </c>
      <c r="AX363" s="21">
        <f t="shared" si="195"/>
        <v>0</v>
      </c>
      <c r="AY363" s="21">
        <f t="shared" si="196"/>
        <v>0</v>
      </c>
      <c r="AZ363" s="21">
        <f t="shared" si="197"/>
        <v>0</v>
      </c>
      <c r="BA363" s="21">
        <f t="shared" si="198"/>
        <v>0</v>
      </c>
      <c r="BB363" s="21">
        <f t="shared" si="199"/>
        <v>0</v>
      </c>
      <c r="BC363" s="21">
        <f t="shared" si="200"/>
        <v>0</v>
      </c>
      <c r="BD363" s="21">
        <f t="shared" si="201"/>
        <v>0</v>
      </c>
      <c r="BE363" s="21">
        <f t="shared" si="202"/>
        <v>0</v>
      </c>
      <c r="BF363" s="21">
        <f t="shared" si="203"/>
        <v>0</v>
      </c>
      <c r="BG363" s="21">
        <f t="shared" si="204"/>
        <v>0</v>
      </c>
      <c r="BH363" s="21">
        <f t="shared" si="205"/>
        <v>0</v>
      </c>
    </row>
    <row r="364" spans="1:60" ht="63.95" customHeight="1">
      <c r="A364" s="245"/>
      <c r="B364" s="97"/>
      <c r="C364" s="98"/>
      <c r="D364" s="99"/>
      <c r="E364" s="100"/>
      <c r="F364" s="100"/>
      <c r="G364" s="100"/>
      <c r="H364" s="101"/>
      <c r="I364" s="102"/>
      <c r="J364" s="103"/>
      <c r="K364" s="103"/>
      <c r="L364" s="103"/>
      <c r="M364" s="103"/>
      <c r="N364" s="99"/>
      <c r="O364" s="99"/>
      <c r="P364" s="100"/>
      <c r="Q364" s="100"/>
      <c r="R364" s="104"/>
      <c r="S364" s="31" t="str">
        <f t="shared" si="206"/>
        <v/>
      </c>
      <c r="T364" s="105"/>
      <c r="U364" s="101"/>
      <c r="V364" s="107"/>
      <c r="W364" s="169"/>
      <c r="X364" s="170"/>
      <c r="Y364" s="68"/>
      <c r="Z364" s="190">
        <f t="shared" si="175"/>
        <v>1.0165720071704217E-3</v>
      </c>
      <c r="AA364" s="208" t="b">
        <f t="shared" si="176"/>
        <v>0</v>
      </c>
      <c r="AB364" s="20">
        <f t="shared" si="207"/>
        <v>0</v>
      </c>
      <c r="AC364" s="67" t="b">
        <f t="shared" si="208"/>
        <v>1</v>
      </c>
      <c r="AD364" s="200">
        <f t="shared" si="209"/>
        <v>1</v>
      </c>
      <c r="AE364" s="180">
        <f t="shared" si="177"/>
        <v>1</v>
      </c>
      <c r="AF364" s="180">
        <f t="shared" si="178"/>
        <v>0</v>
      </c>
      <c r="AG364" s="180">
        <f t="shared" si="179"/>
        <v>0</v>
      </c>
      <c r="AH364" s="180">
        <f t="shared" si="180"/>
        <v>0</v>
      </c>
      <c r="AI364" s="214" t="str">
        <f t="shared" si="181"/>
        <v/>
      </c>
      <c r="AK364" s="36">
        <f t="shared" si="182"/>
        <v>0</v>
      </c>
      <c r="AL364" s="21">
        <f t="shared" si="183"/>
        <v>0</v>
      </c>
      <c r="AM364" s="21">
        <f t="shared" si="184"/>
        <v>0</v>
      </c>
      <c r="AN364" s="21">
        <f t="shared" si="185"/>
        <v>0</v>
      </c>
      <c r="AO364" s="21">
        <f t="shared" si="186"/>
        <v>0</v>
      </c>
      <c r="AP364" s="21">
        <f t="shared" si="187"/>
        <v>0</v>
      </c>
      <c r="AQ364" s="21">
        <f t="shared" si="188"/>
        <v>0</v>
      </c>
      <c r="AR364" s="21">
        <f t="shared" si="189"/>
        <v>0</v>
      </c>
      <c r="AS364" s="21">
        <f t="shared" si="190"/>
        <v>0</v>
      </c>
      <c r="AT364" s="21">
        <f t="shared" si="191"/>
        <v>0</v>
      </c>
      <c r="AU364" s="21">
        <f t="shared" si="192"/>
        <v>0</v>
      </c>
      <c r="AV364" s="21">
        <f t="shared" si="193"/>
        <v>0</v>
      </c>
      <c r="AW364" s="21">
        <f t="shared" si="194"/>
        <v>0</v>
      </c>
      <c r="AX364" s="21">
        <f t="shared" si="195"/>
        <v>0</v>
      </c>
      <c r="AY364" s="21">
        <f t="shared" si="196"/>
        <v>0</v>
      </c>
      <c r="AZ364" s="21">
        <f t="shared" si="197"/>
        <v>0</v>
      </c>
      <c r="BA364" s="21">
        <f t="shared" si="198"/>
        <v>0</v>
      </c>
      <c r="BB364" s="21">
        <f t="shared" si="199"/>
        <v>0</v>
      </c>
      <c r="BC364" s="21">
        <f t="shared" si="200"/>
        <v>0</v>
      </c>
      <c r="BD364" s="21">
        <f t="shared" si="201"/>
        <v>0</v>
      </c>
      <c r="BE364" s="21">
        <f t="shared" si="202"/>
        <v>0</v>
      </c>
      <c r="BF364" s="21">
        <f t="shared" si="203"/>
        <v>0</v>
      </c>
      <c r="BG364" s="21">
        <f t="shared" si="204"/>
        <v>0</v>
      </c>
      <c r="BH364" s="21">
        <f t="shared" si="205"/>
        <v>0</v>
      </c>
    </row>
    <row r="365" spans="1:60" ht="63.95" customHeight="1">
      <c r="A365" s="245"/>
      <c r="B365" s="97"/>
      <c r="C365" s="98"/>
      <c r="D365" s="99"/>
      <c r="E365" s="100"/>
      <c r="F365" s="100"/>
      <c r="G365" s="100"/>
      <c r="H365" s="101"/>
      <c r="I365" s="102"/>
      <c r="J365" s="103"/>
      <c r="K365" s="103"/>
      <c r="L365" s="103"/>
      <c r="M365" s="103"/>
      <c r="N365" s="99"/>
      <c r="O365" s="99"/>
      <c r="P365" s="100"/>
      <c r="Q365" s="100"/>
      <c r="R365" s="104"/>
      <c r="S365" s="31" t="str">
        <f t="shared" si="206"/>
        <v/>
      </c>
      <c r="T365" s="105"/>
      <c r="U365" s="101"/>
      <c r="V365" s="107"/>
      <c r="W365" s="169"/>
      <c r="X365" s="170"/>
      <c r="Y365" s="68"/>
      <c r="Z365" s="190">
        <f t="shared" si="175"/>
        <v>1.0165720071704217E-3</v>
      </c>
      <c r="AA365" s="208" t="b">
        <f t="shared" si="176"/>
        <v>0</v>
      </c>
      <c r="AB365" s="20">
        <f t="shared" si="207"/>
        <v>0</v>
      </c>
      <c r="AC365" s="67" t="b">
        <f t="shared" si="208"/>
        <v>1</v>
      </c>
      <c r="AD365" s="200">
        <f t="shared" si="209"/>
        <v>1</v>
      </c>
      <c r="AE365" s="180">
        <f t="shared" si="177"/>
        <v>1</v>
      </c>
      <c r="AF365" s="180">
        <f t="shared" si="178"/>
        <v>0</v>
      </c>
      <c r="AG365" s="180">
        <f t="shared" si="179"/>
        <v>0</v>
      </c>
      <c r="AH365" s="180">
        <f t="shared" si="180"/>
        <v>0</v>
      </c>
      <c r="AI365" s="214" t="str">
        <f t="shared" si="181"/>
        <v/>
      </c>
      <c r="AK365" s="36">
        <f t="shared" si="182"/>
        <v>0</v>
      </c>
      <c r="AL365" s="21">
        <f t="shared" si="183"/>
        <v>0</v>
      </c>
      <c r="AM365" s="21">
        <f t="shared" si="184"/>
        <v>0</v>
      </c>
      <c r="AN365" s="21">
        <f t="shared" si="185"/>
        <v>0</v>
      </c>
      <c r="AO365" s="21">
        <f t="shared" si="186"/>
        <v>0</v>
      </c>
      <c r="AP365" s="21">
        <f t="shared" si="187"/>
        <v>0</v>
      </c>
      <c r="AQ365" s="21">
        <f t="shared" si="188"/>
        <v>0</v>
      </c>
      <c r="AR365" s="21">
        <f t="shared" si="189"/>
        <v>0</v>
      </c>
      <c r="AS365" s="21">
        <f t="shared" si="190"/>
        <v>0</v>
      </c>
      <c r="AT365" s="21">
        <f t="shared" si="191"/>
        <v>0</v>
      </c>
      <c r="AU365" s="21">
        <f t="shared" si="192"/>
        <v>0</v>
      </c>
      <c r="AV365" s="21">
        <f t="shared" si="193"/>
        <v>0</v>
      </c>
      <c r="AW365" s="21">
        <f t="shared" si="194"/>
        <v>0</v>
      </c>
      <c r="AX365" s="21">
        <f t="shared" si="195"/>
        <v>0</v>
      </c>
      <c r="AY365" s="21">
        <f t="shared" si="196"/>
        <v>0</v>
      </c>
      <c r="AZ365" s="21">
        <f t="shared" si="197"/>
        <v>0</v>
      </c>
      <c r="BA365" s="21">
        <f t="shared" si="198"/>
        <v>0</v>
      </c>
      <c r="BB365" s="21">
        <f t="shared" si="199"/>
        <v>0</v>
      </c>
      <c r="BC365" s="21">
        <f t="shared" si="200"/>
        <v>0</v>
      </c>
      <c r="BD365" s="21">
        <f t="shared" si="201"/>
        <v>0</v>
      </c>
      <c r="BE365" s="21">
        <f t="shared" si="202"/>
        <v>0</v>
      </c>
      <c r="BF365" s="21">
        <f t="shared" si="203"/>
        <v>0</v>
      </c>
      <c r="BG365" s="21">
        <f t="shared" si="204"/>
        <v>0</v>
      </c>
      <c r="BH365" s="21">
        <f t="shared" si="205"/>
        <v>0</v>
      </c>
    </row>
    <row r="366" spans="1:60" ht="63.95" customHeight="1">
      <c r="A366" s="245"/>
      <c r="B366" s="97"/>
      <c r="C366" s="98"/>
      <c r="D366" s="99"/>
      <c r="E366" s="100"/>
      <c r="F366" s="100"/>
      <c r="G366" s="100"/>
      <c r="H366" s="101"/>
      <c r="I366" s="102"/>
      <c r="J366" s="103"/>
      <c r="K366" s="103"/>
      <c r="L366" s="103"/>
      <c r="M366" s="103"/>
      <c r="N366" s="99"/>
      <c r="O366" s="99"/>
      <c r="P366" s="100"/>
      <c r="Q366" s="100"/>
      <c r="R366" s="104"/>
      <c r="S366" s="31" t="str">
        <f t="shared" si="206"/>
        <v/>
      </c>
      <c r="T366" s="105"/>
      <c r="U366" s="101"/>
      <c r="V366" s="107"/>
      <c r="W366" s="169"/>
      <c r="X366" s="170"/>
      <c r="Y366" s="68"/>
      <c r="Z366" s="190">
        <f t="shared" si="175"/>
        <v>1.0165720071704217E-3</v>
      </c>
      <c r="AA366" s="208" t="b">
        <f t="shared" si="176"/>
        <v>0</v>
      </c>
      <c r="AB366" s="20">
        <f t="shared" si="207"/>
        <v>0</v>
      </c>
      <c r="AC366" s="67" t="b">
        <f t="shared" si="208"/>
        <v>1</v>
      </c>
      <c r="AD366" s="200">
        <f t="shared" si="209"/>
        <v>1</v>
      </c>
      <c r="AE366" s="180">
        <f t="shared" si="177"/>
        <v>1</v>
      </c>
      <c r="AF366" s="180">
        <f t="shared" si="178"/>
        <v>0</v>
      </c>
      <c r="AG366" s="180">
        <f t="shared" si="179"/>
        <v>0</v>
      </c>
      <c r="AH366" s="180">
        <f t="shared" si="180"/>
        <v>0</v>
      </c>
      <c r="AI366" s="214" t="str">
        <f t="shared" si="181"/>
        <v/>
      </c>
      <c r="AK366" s="36">
        <f t="shared" si="182"/>
        <v>0</v>
      </c>
      <c r="AL366" s="21">
        <f t="shared" si="183"/>
        <v>0</v>
      </c>
      <c r="AM366" s="21">
        <f t="shared" si="184"/>
        <v>0</v>
      </c>
      <c r="AN366" s="21">
        <f t="shared" si="185"/>
        <v>0</v>
      </c>
      <c r="AO366" s="21">
        <f t="shared" si="186"/>
        <v>0</v>
      </c>
      <c r="AP366" s="21">
        <f t="shared" si="187"/>
        <v>0</v>
      </c>
      <c r="AQ366" s="21">
        <f t="shared" si="188"/>
        <v>0</v>
      </c>
      <c r="AR366" s="21">
        <f t="shared" si="189"/>
        <v>0</v>
      </c>
      <c r="AS366" s="21">
        <f t="shared" si="190"/>
        <v>0</v>
      </c>
      <c r="AT366" s="21">
        <f t="shared" si="191"/>
        <v>0</v>
      </c>
      <c r="AU366" s="21">
        <f t="shared" si="192"/>
        <v>0</v>
      </c>
      <c r="AV366" s="21">
        <f t="shared" si="193"/>
        <v>0</v>
      </c>
      <c r="AW366" s="21">
        <f t="shared" si="194"/>
        <v>0</v>
      </c>
      <c r="AX366" s="21">
        <f t="shared" si="195"/>
        <v>0</v>
      </c>
      <c r="AY366" s="21">
        <f t="shared" si="196"/>
        <v>0</v>
      </c>
      <c r="AZ366" s="21">
        <f t="shared" si="197"/>
        <v>0</v>
      </c>
      <c r="BA366" s="21">
        <f t="shared" si="198"/>
        <v>0</v>
      </c>
      <c r="BB366" s="21">
        <f t="shared" si="199"/>
        <v>0</v>
      </c>
      <c r="BC366" s="21">
        <f t="shared" si="200"/>
        <v>0</v>
      </c>
      <c r="BD366" s="21">
        <f t="shared" si="201"/>
        <v>0</v>
      </c>
      <c r="BE366" s="21">
        <f t="shared" si="202"/>
        <v>0</v>
      </c>
      <c r="BF366" s="21">
        <f t="shared" si="203"/>
        <v>0</v>
      </c>
      <c r="BG366" s="21">
        <f t="shared" si="204"/>
        <v>0</v>
      </c>
      <c r="BH366" s="21">
        <f t="shared" si="205"/>
        <v>0</v>
      </c>
    </row>
    <row r="367" spans="1:60" ht="63.95" customHeight="1">
      <c r="A367" s="245"/>
      <c r="B367" s="97"/>
      <c r="C367" s="98"/>
      <c r="D367" s="99"/>
      <c r="E367" s="100"/>
      <c r="F367" s="100"/>
      <c r="G367" s="100"/>
      <c r="H367" s="101"/>
      <c r="I367" s="102"/>
      <c r="J367" s="103"/>
      <c r="K367" s="103"/>
      <c r="L367" s="103"/>
      <c r="M367" s="103"/>
      <c r="N367" s="99"/>
      <c r="O367" s="99"/>
      <c r="P367" s="100"/>
      <c r="Q367" s="100"/>
      <c r="R367" s="104"/>
      <c r="S367" s="31" t="str">
        <f t="shared" si="206"/>
        <v/>
      </c>
      <c r="T367" s="105"/>
      <c r="U367" s="101"/>
      <c r="V367" s="107"/>
      <c r="W367" s="169"/>
      <c r="X367" s="170"/>
      <c r="Y367" s="68"/>
      <c r="Z367" s="190">
        <f t="shared" si="175"/>
        <v>1.0165720071704217E-3</v>
      </c>
      <c r="AA367" s="208" t="b">
        <f t="shared" si="176"/>
        <v>0</v>
      </c>
      <c r="AB367" s="20">
        <f t="shared" si="207"/>
        <v>0</v>
      </c>
      <c r="AC367" s="67" t="b">
        <f t="shared" si="208"/>
        <v>1</v>
      </c>
      <c r="AD367" s="200">
        <f t="shared" si="209"/>
        <v>1</v>
      </c>
      <c r="AE367" s="180">
        <f t="shared" si="177"/>
        <v>1</v>
      </c>
      <c r="AF367" s="180">
        <f t="shared" si="178"/>
        <v>0</v>
      </c>
      <c r="AG367" s="180">
        <f t="shared" si="179"/>
        <v>0</v>
      </c>
      <c r="AH367" s="180">
        <f t="shared" si="180"/>
        <v>0</v>
      </c>
      <c r="AI367" s="214" t="str">
        <f t="shared" si="181"/>
        <v/>
      </c>
      <c r="AK367" s="36">
        <f t="shared" si="182"/>
        <v>0</v>
      </c>
      <c r="AL367" s="21">
        <f t="shared" si="183"/>
        <v>0</v>
      </c>
      <c r="AM367" s="21">
        <f t="shared" si="184"/>
        <v>0</v>
      </c>
      <c r="AN367" s="21">
        <f t="shared" si="185"/>
        <v>0</v>
      </c>
      <c r="AO367" s="21">
        <f t="shared" si="186"/>
        <v>0</v>
      </c>
      <c r="AP367" s="21">
        <f t="shared" si="187"/>
        <v>0</v>
      </c>
      <c r="AQ367" s="21">
        <f t="shared" si="188"/>
        <v>0</v>
      </c>
      <c r="AR367" s="21">
        <f t="shared" si="189"/>
        <v>0</v>
      </c>
      <c r="AS367" s="21">
        <f t="shared" si="190"/>
        <v>0</v>
      </c>
      <c r="AT367" s="21">
        <f t="shared" si="191"/>
        <v>0</v>
      </c>
      <c r="AU367" s="21">
        <f t="shared" si="192"/>
        <v>0</v>
      </c>
      <c r="AV367" s="21">
        <f t="shared" si="193"/>
        <v>0</v>
      </c>
      <c r="AW367" s="21">
        <f t="shared" si="194"/>
        <v>0</v>
      </c>
      <c r="AX367" s="21">
        <f t="shared" si="195"/>
        <v>0</v>
      </c>
      <c r="AY367" s="21">
        <f t="shared" si="196"/>
        <v>0</v>
      </c>
      <c r="AZ367" s="21">
        <f t="shared" si="197"/>
        <v>0</v>
      </c>
      <c r="BA367" s="21">
        <f t="shared" si="198"/>
        <v>0</v>
      </c>
      <c r="BB367" s="21">
        <f t="shared" si="199"/>
        <v>0</v>
      </c>
      <c r="BC367" s="21">
        <f t="shared" si="200"/>
        <v>0</v>
      </c>
      <c r="BD367" s="21">
        <f t="shared" si="201"/>
        <v>0</v>
      </c>
      <c r="BE367" s="21">
        <f t="shared" si="202"/>
        <v>0</v>
      </c>
      <c r="BF367" s="21">
        <f t="shared" si="203"/>
        <v>0</v>
      </c>
      <c r="BG367" s="21">
        <f t="shared" si="204"/>
        <v>0</v>
      </c>
      <c r="BH367" s="21">
        <f t="shared" si="205"/>
        <v>0</v>
      </c>
    </row>
    <row r="368" spans="1:60" ht="63.95" customHeight="1">
      <c r="A368" s="245"/>
      <c r="B368" s="97"/>
      <c r="C368" s="98"/>
      <c r="D368" s="99"/>
      <c r="E368" s="100"/>
      <c r="F368" s="100"/>
      <c r="G368" s="100"/>
      <c r="H368" s="101"/>
      <c r="I368" s="102"/>
      <c r="J368" s="103"/>
      <c r="K368" s="103"/>
      <c r="L368" s="103"/>
      <c r="M368" s="103"/>
      <c r="N368" s="99"/>
      <c r="O368" s="99"/>
      <c r="P368" s="100"/>
      <c r="Q368" s="100"/>
      <c r="R368" s="104"/>
      <c r="S368" s="31" t="str">
        <f t="shared" si="206"/>
        <v/>
      </c>
      <c r="T368" s="105"/>
      <c r="U368" s="101"/>
      <c r="V368" s="107"/>
      <c r="W368" s="169"/>
      <c r="X368" s="170"/>
      <c r="Y368" s="68"/>
      <c r="Z368" s="190">
        <f t="shared" si="175"/>
        <v>1.0165720071704217E-3</v>
      </c>
      <c r="AA368" s="208" t="b">
        <f t="shared" si="176"/>
        <v>0</v>
      </c>
      <c r="AB368" s="20">
        <f t="shared" si="207"/>
        <v>0</v>
      </c>
      <c r="AC368" s="67" t="b">
        <f t="shared" si="208"/>
        <v>1</v>
      </c>
      <c r="AD368" s="200">
        <f t="shared" si="209"/>
        <v>1</v>
      </c>
      <c r="AE368" s="180">
        <f t="shared" si="177"/>
        <v>1</v>
      </c>
      <c r="AF368" s="180">
        <f t="shared" si="178"/>
        <v>0</v>
      </c>
      <c r="AG368" s="180">
        <f t="shared" si="179"/>
        <v>0</v>
      </c>
      <c r="AH368" s="180">
        <f t="shared" si="180"/>
        <v>0</v>
      </c>
      <c r="AI368" s="214" t="str">
        <f t="shared" si="181"/>
        <v/>
      </c>
      <c r="AK368" s="36">
        <f t="shared" si="182"/>
        <v>0</v>
      </c>
      <c r="AL368" s="21">
        <f t="shared" si="183"/>
        <v>0</v>
      </c>
      <c r="AM368" s="21">
        <f t="shared" si="184"/>
        <v>0</v>
      </c>
      <c r="AN368" s="21">
        <f t="shared" si="185"/>
        <v>0</v>
      </c>
      <c r="AO368" s="21">
        <f t="shared" si="186"/>
        <v>0</v>
      </c>
      <c r="AP368" s="21">
        <f t="shared" si="187"/>
        <v>0</v>
      </c>
      <c r="AQ368" s="21">
        <f t="shared" si="188"/>
        <v>0</v>
      </c>
      <c r="AR368" s="21">
        <f t="shared" si="189"/>
        <v>0</v>
      </c>
      <c r="AS368" s="21">
        <f t="shared" si="190"/>
        <v>0</v>
      </c>
      <c r="AT368" s="21">
        <f t="shared" si="191"/>
        <v>0</v>
      </c>
      <c r="AU368" s="21">
        <f t="shared" si="192"/>
        <v>0</v>
      </c>
      <c r="AV368" s="21">
        <f t="shared" si="193"/>
        <v>0</v>
      </c>
      <c r="AW368" s="21">
        <f t="shared" si="194"/>
        <v>0</v>
      </c>
      <c r="AX368" s="21">
        <f t="shared" si="195"/>
        <v>0</v>
      </c>
      <c r="AY368" s="21">
        <f t="shared" si="196"/>
        <v>0</v>
      </c>
      <c r="AZ368" s="21">
        <f t="shared" si="197"/>
        <v>0</v>
      </c>
      <c r="BA368" s="21">
        <f t="shared" si="198"/>
        <v>0</v>
      </c>
      <c r="BB368" s="21">
        <f t="shared" si="199"/>
        <v>0</v>
      </c>
      <c r="BC368" s="21">
        <f t="shared" si="200"/>
        <v>0</v>
      </c>
      <c r="BD368" s="21">
        <f t="shared" si="201"/>
        <v>0</v>
      </c>
      <c r="BE368" s="21">
        <f t="shared" si="202"/>
        <v>0</v>
      </c>
      <c r="BF368" s="21">
        <f t="shared" si="203"/>
        <v>0</v>
      </c>
      <c r="BG368" s="21">
        <f t="shared" si="204"/>
        <v>0</v>
      </c>
      <c r="BH368" s="21">
        <f t="shared" si="205"/>
        <v>0</v>
      </c>
    </row>
    <row r="369" spans="1:60" ht="63.95" customHeight="1">
      <c r="A369" s="245"/>
      <c r="B369" s="97"/>
      <c r="C369" s="98"/>
      <c r="D369" s="99"/>
      <c r="E369" s="100"/>
      <c r="F369" s="100"/>
      <c r="G369" s="100"/>
      <c r="H369" s="101"/>
      <c r="I369" s="102"/>
      <c r="J369" s="103"/>
      <c r="K369" s="103"/>
      <c r="L369" s="103"/>
      <c r="M369" s="103"/>
      <c r="N369" s="99"/>
      <c r="O369" s="99"/>
      <c r="P369" s="100"/>
      <c r="Q369" s="100"/>
      <c r="R369" s="104"/>
      <c r="S369" s="31" t="str">
        <f t="shared" si="206"/>
        <v/>
      </c>
      <c r="T369" s="105"/>
      <c r="U369" s="101"/>
      <c r="V369" s="107"/>
      <c r="W369" s="169"/>
      <c r="X369" s="170"/>
      <c r="Y369" s="68"/>
      <c r="Z369" s="190">
        <f t="shared" si="175"/>
        <v>1.0165720071704217E-3</v>
      </c>
      <c r="AA369" s="208" t="b">
        <f t="shared" si="176"/>
        <v>0</v>
      </c>
      <c r="AB369" s="20">
        <f t="shared" si="207"/>
        <v>0</v>
      </c>
      <c r="AC369" s="67" t="b">
        <f t="shared" si="208"/>
        <v>1</v>
      </c>
      <c r="AD369" s="200">
        <f t="shared" si="209"/>
        <v>1</v>
      </c>
      <c r="AE369" s="180">
        <f t="shared" si="177"/>
        <v>1</v>
      </c>
      <c r="AF369" s="180">
        <f t="shared" si="178"/>
        <v>0</v>
      </c>
      <c r="AG369" s="180">
        <f t="shared" si="179"/>
        <v>0</v>
      </c>
      <c r="AH369" s="180">
        <f t="shared" si="180"/>
        <v>0</v>
      </c>
      <c r="AI369" s="214" t="str">
        <f t="shared" si="181"/>
        <v/>
      </c>
      <c r="AK369" s="36">
        <f t="shared" si="182"/>
        <v>0</v>
      </c>
      <c r="AL369" s="21">
        <f t="shared" si="183"/>
        <v>0</v>
      </c>
      <c r="AM369" s="21">
        <f t="shared" si="184"/>
        <v>0</v>
      </c>
      <c r="AN369" s="21">
        <f t="shared" si="185"/>
        <v>0</v>
      </c>
      <c r="AO369" s="21">
        <f t="shared" si="186"/>
        <v>0</v>
      </c>
      <c r="AP369" s="21">
        <f t="shared" si="187"/>
        <v>0</v>
      </c>
      <c r="AQ369" s="21">
        <f t="shared" si="188"/>
        <v>0</v>
      </c>
      <c r="AR369" s="21">
        <f t="shared" si="189"/>
        <v>0</v>
      </c>
      <c r="AS369" s="21">
        <f t="shared" si="190"/>
        <v>0</v>
      </c>
      <c r="AT369" s="21">
        <f t="shared" si="191"/>
        <v>0</v>
      </c>
      <c r="AU369" s="21">
        <f t="shared" si="192"/>
        <v>0</v>
      </c>
      <c r="AV369" s="21">
        <f t="shared" si="193"/>
        <v>0</v>
      </c>
      <c r="AW369" s="21">
        <f t="shared" si="194"/>
        <v>0</v>
      </c>
      <c r="AX369" s="21">
        <f t="shared" si="195"/>
        <v>0</v>
      </c>
      <c r="AY369" s="21">
        <f t="shared" si="196"/>
        <v>0</v>
      </c>
      <c r="AZ369" s="21">
        <f t="shared" si="197"/>
        <v>0</v>
      </c>
      <c r="BA369" s="21">
        <f t="shared" si="198"/>
        <v>0</v>
      </c>
      <c r="BB369" s="21">
        <f t="shared" si="199"/>
        <v>0</v>
      </c>
      <c r="BC369" s="21">
        <f t="shared" si="200"/>
        <v>0</v>
      </c>
      <c r="BD369" s="21">
        <f t="shared" si="201"/>
        <v>0</v>
      </c>
      <c r="BE369" s="21">
        <f t="shared" si="202"/>
        <v>0</v>
      </c>
      <c r="BF369" s="21">
        <f t="shared" si="203"/>
        <v>0</v>
      </c>
      <c r="BG369" s="21">
        <f t="shared" si="204"/>
        <v>0</v>
      </c>
      <c r="BH369" s="21">
        <f t="shared" si="205"/>
        <v>0</v>
      </c>
    </row>
    <row r="370" spans="1:60" ht="63.95" customHeight="1">
      <c r="A370" s="245"/>
      <c r="B370" s="97"/>
      <c r="C370" s="98"/>
      <c r="D370" s="99"/>
      <c r="E370" s="100"/>
      <c r="F370" s="100"/>
      <c r="G370" s="100"/>
      <c r="H370" s="101"/>
      <c r="I370" s="102"/>
      <c r="J370" s="103"/>
      <c r="K370" s="103"/>
      <c r="L370" s="103"/>
      <c r="M370" s="103"/>
      <c r="N370" s="99"/>
      <c r="O370" s="99"/>
      <c r="P370" s="100"/>
      <c r="Q370" s="100"/>
      <c r="R370" s="104"/>
      <c r="S370" s="31" t="str">
        <f t="shared" si="206"/>
        <v/>
      </c>
      <c r="T370" s="105"/>
      <c r="U370" s="101"/>
      <c r="V370" s="107"/>
      <c r="W370" s="169"/>
      <c r="X370" s="170"/>
      <c r="Y370" s="68"/>
      <c r="Z370" s="190">
        <f t="shared" si="175"/>
        <v>1.0165720071704217E-3</v>
      </c>
      <c r="AA370" s="208" t="b">
        <f t="shared" si="176"/>
        <v>0</v>
      </c>
      <c r="AB370" s="20">
        <f t="shared" si="207"/>
        <v>0</v>
      </c>
      <c r="AC370" s="67" t="b">
        <f t="shared" si="208"/>
        <v>1</v>
      </c>
      <c r="AD370" s="200">
        <f t="shared" si="209"/>
        <v>1</v>
      </c>
      <c r="AE370" s="180">
        <f t="shared" si="177"/>
        <v>1</v>
      </c>
      <c r="AF370" s="180">
        <f t="shared" si="178"/>
        <v>0</v>
      </c>
      <c r="AG370" s="180">
        <f t="shared" si="179"/>
        <v>0</v>
      </c>
      <c r="AH370" s="180">
        <f t="shared" si="180"/>
        <v>0</v>
      </c>
      <c r="AI370" s="214" t="str">
        <f t="shared" si="181"/>
        <v/>
      </c>
      <c r="AK370" s="36">
        <f t="shared" si="182"/>
        <v>0</v>
      </c>
      <c r="AL370" s="21">
        <f t="shared" si="183"/>
        <v>0</v>
      </c>
      <c r="AM370" s="21">
        <f t="shared" si="184"/>
        <v>0</v>
      </c>
      <c r="AN370" s="21">
        <f t="shared" si="185"/>
        <v>0</v>
      </c>
      <c r="AO370" s="21">
        <f t="shared" si="186"/>
        <v>0</v>
      </c>
      <c r="AP370" s="21">
        <f t="shared" si="187"/>
        <v>0</v>
      </c>
      <c r="AQ370" s="21">
        <f t="shared" si="188"/>
        <v>0</v>
      </c>
      <c r="AR370" s="21">
        <f t="shared" si="189"/>
        <v>0</v>
      </c>
      <c r="AS370" s="21">
        <f t="shared" si="190"/>
        <v>0</v>
      </c>
      <c r="AT370" s="21">
        <f t="shared" si="191"/>
        <v>0</v>
      </c>
      <c r="AU370" s="21">
        <f t="shared" si="192"/>
        <v>0</v>
      </c>
      <c r="AV370" s="21">
        <f t="shared" si="193"/>
        <v>0</v>
      </c>
      <c r="AW370" s="21">
        <f t="shared" si="194"/>
        <v>0</v>
      </c>
      <c r="AX370" s="21">
        <f t="shared" si="195"/>
        <v>0</v>
      </c>
      <c r="AY370" s="21">
        <f t="shared" si="196"/>
        <v>0</v>
      </c>
      <c r="AZ370" s="21">
        <f t="shared" si="197"/>
        <v>0</v>
      </c>
      <c r="BA370" s="21">
        <f t="shared" si="198"/>
        <v>0</v>
      </c>
      <c r="BB370" s="21">
        <f t="shared" si="199"/>
        <v>0</v>
      </c>
      <c r="BC370" s="21">
        <f t="shared" si="200"/>
        <v>0</v>
      </c>
      <c r="BD370" s="21">
        <f t="shared" si="201"/>
        <v>0</v>
      </c>
      <c r="BE370" s="21">
        <f t="shared" si="202"/>
        <v>0</v>
      </c>
      <c r="BF370" s="21">
        <f t="shared" si="203"/>
        <v>0</v>
      </c>
      <c r="BG370" s="21">
        <f t="shared" si="204"/>
        <v>0</v>
      </c>
      <c r="BH370" s="21">
        <f t="shared" si="205"/>
        <v>0</v>
      </c>
    </row>
    <row r="371" spans="1:60" ht="63.95" customHeight="1">
      <c r="A371" s="245"/>
      <c r="B371" s="97"/>
      <c r="C371" s="98"/>
      <c r="D371" s="99"/>
      <c r="E371" s="100"/>
      <c r="F371" s="100"/>
      <c r="G371" s="100"/>
      <c r="H371" s="101"/>
      <c r="I371" s="102"/>
      <c r="J371" s="103"/>
      <c r="K371" s="103"/>
      <c r="L371" s="103"/>
      <c r="M371" s="103"/>
      <c r="N371" s="99"/>
      <c r="O371" s="99"/>
      <c r="P371" s="100"/>
      <c r="Q371" s="100"/>
      <c r="R371" s="104"/>
      <c r="S371" s="31" t="str">
        <f t="shared" si="206"/>
        <v/>
      </c>
      <c r="T371" s="105"/>
      <c r="U371" s="101"/>
      <c r="V371" s="107"/>
      <c r="W371" s="169"/>
      <c r="X371" s="170"/>
      <c r="Y371" s="68"/>
      <c r="Z371" s="190">
        <f t="shared" si="175"/>
        <v>1.0165720071704217E-3</v>
      </c>
      <c r="AA371" s="208" t="b">
        <f t="shared" si="176"/>
        <v>0</v>
      </c>
      <c r="AB371" s="20">
        <f t="shared" si="207"/>
        <v>0</v>
      </c>
      <c r="AC371" s="67" t="b">
        <f t="shared" si="208"/>
        <v>1</v>
      </c>
      <c r="AD371" s="200">
        <f t="shared" si="209"/>
        <v>1</v>
      </c>
      <c r="AE371" s="180">
        <f t="shared" si="177"/>
        <v>1</v>
      </c>
      <c r="AF371" s="180">
        <f t="shared" si="178"/>
        <v>0</v>
      </c>
      <c r="AG371" s="180">
        <f t="shared" si="179"/>
        <v>0</v>
      </c>
      <c r="AH371" s="180">
        <f t="shared" si="180"/>
        <v>0</v>
      </c>
      <c r="AI371" s="214" t="str">
        <f t="shared" si="181"/>
        <v/>
      </c>
      <c r="AK371" s="36">
        <f t="shared" si="182"/>
        <v>0</v>
      </c>
      <c r="AL371" s="21">
        <f t="shared" si="183"/>
        <v>0</v>
      </c>
      <c r="AM371" s="21">
        <f t="shared" si="184"/>
        <v>0</v>
      </c>
      <c r="AN371" s="21">
        <f t="shared" si="185"/>
        <v>0</v>
      </c>
      <c r="AO371" s="21">
        <f t="shared" si="186"/>
        <v>0</v>
      </c>
      <c r="AP371" s="21">
        <f t="shared" si="187"/>
        <v>0</v>
      </c>
      <c r="AQ371" s="21">
        <f t="shared" si="188"/>
        <v>0</v>
      </c>
      <c r="AR371" s="21">
        <f t="shared" si="189"/>
        <v>0</v>
      </c>
      <c r="AS371" s="21">
        <f t="shared" si="190"/>
        <v>0</v>
      </c>
      <c r="AT371" s="21">
        <f t="shared" si="191"/>
        <v>0</v>
      </c>
      <c r="AU371" s="21">
        <f t="shared" si="192"/>
        <v>0</v>
      </c>
      <c r="AV371" s="21">
        <f t="shared" si="193"/>
        <v>0</v>
      </c>
      <c r="AW371" s="21">
        <f t="shared" si="194"/>
        <v>0</v>
      </c>
      <c r="AX371" s="21">
        <f t="shared" si="195"/>
        <v>0</v>
      </c>
      <c r="AY371" s="21">
        <f t="shared" si="196"/>
        <v>0</v>
      </c>
      <c r="AZ371" s="21">
        <f t="shared" si="197"/>
        <v>0</v>
      </c>
      <c r="BA371" s="21">
        <f t="shared" si="198"/>
        <v>0</v>
      </c>
      <c r="BB371" s="21">
        <f t="shared" si="199"/>
        <v>0</v>
      </c>
      <c r="BC371" s="21">
        <f t="shared" si="200"/>
        <v>0</v>
      </c>
      <c r="BD371" s="21">
        <f t="shared" si="201"/>
        <v>0</v>
      </c>
      <c r="BE371" s="21">
        <f t="shared" si="202"/>
        <v>0</v>
      </c>
      <c r="BF371" s="21">
        <f t="shared" si="203"/>
        <v>0</v>
      </c>
      <c r="BG371" s="21">
        <f t="shared" si="204"/>
        <v>0</v>
      </c>
      <c r="BH371" s="21">
        <f t="shared" si="205"/>
        <v>0</v>
      </c>
    </row>
    <row r="372" spans="1:60" ht="63.95" customHeight="1">
      <c r="A372" s="245"/>
      <c r="B372" s="97"/>
      <c r="C372" s="98"/>
      <c r="D372" s="99"/>
      <c r="E372" s="100"/>
      <c r="F372" s="100"/>
      <c r="G372" s="100"/>
      <c r="H372" s="101"/>
      <c r="I372" s="102"/>
      <c r="J372" s="103"/>
      <c r="K372" s="103"/>
      <c r="L372" s="103"/>
      <c r="M372" s="103"/>
      <c r="N372" s="99"/>
      <c r="O372" s="99"/>
      <c r="P372" s="100"/>
      <c r="Q372" s="100"/>
      <c r="R372" s="104"/>
      <c r="S372" s="31" t="str">
        <f t="shared" si="206"/>
        <v/>
      </c>
      <c r="T372" s="105"/>
      <c r="U372" s="101"/>
      <c r="V372" s="107"/>
      <c r="W372" s="169"/>
      <c r="X372" s="170"/>
      <c r="Y372" s="68"/>
      <c r="Z372" s="190">
        <f t="shared" si="175"/>
        <v>1.0165720071704217E-3</v>
      </c>
      <c r="AA372" s="208" t="b">
        <f t="shared" si="176"/>
        <v>0</v>
      </c>
      <c r="AB372" s="20">
        <f t="shared" si="207"/>
        <v>0</v>
      </c>
      <c r="AC372" s="67" t="b">
        <f t="shared" si="208"/>
        <v>1</v>
      </c>
      <c r="AD372" s="200">
        <f t="shared" si="209"/>
        <v>1</v>
      </c>
      <c r="AE372" s="180">
        <f t="shared" si="177"/>
        <v>1</v>
      </c>
      <c r="AF372" s="180">
        <f t="shared" si="178"/>
        <v>0</v>
      </c>
      <c r="AG372" s="180">
        <f t="shared" si="179"/>
        <v>0</v>
      </c>
      <c r="AH372" s="180">
        <f t="shared" si="180"/>
        <v>0</v>
      </c>
      <c r="AI372" s="214" t="str">
        <f t="shared" si="181"/>
        <v/>
      </c>
      <c r="AK372" s="36">
        <f t="shared" si="182"/>
        <v>0</v>
      </c>
      <c r="AL372" s="21">
        <f t="shared" si="183"/>
        <v>0</v>
      </c>
      <c r="AM372" s="21">
        <f t="shared" si="184"/>
        <v>0</v>
      </c>
      <c r="AN372" s="21">
        <f t="shared" si="185"/>
        <v>0</v>
      </c>
      <c r="AO372" s="21">
        <f t="shared" si="186"/>
        <v>0</v>
      </c>
      <c r="AP372" s="21">
        <f t="shared" si="187"/>
        <v>0</v>
      </c>
      <c r="AQ372" s="21">
        <f t="shared" si="188"/>
        <v>0</v>
      </c>
      <c r="AR372" s="21">
        <f t="shared" si="189"/>
        <v>0</v>
      </c>
      <c r="AS372" s="21">
        <f t="shared" si="190"/>
        <v>0</v>
      </c>
      <c r="AT372" s="21">
        <f t="shared" si="191"/>
        <v>0</v>
      </c>
      <c r="AU372" s="21">
        <f t="shared" si="192"/>
        <v>0</v>
      </c>
      <c r="AV372" s="21">
        <f t="shared" si="193"/>
        <v>0</v>
      </c>
      <c r="AW372" s="21">
        <f t="shared" si="194"/>
        <v>0</v>
      </c>
      <c r="AX372" s="21">
        <f t="shared" si="195"/>
        <v>0</v>
      </c>
      <c r="AY372" s="21">
        <f t="shared" si="196"/>
        <v>0</v>
      </c>
      <c r="AZ372" s="21">
        <f t="shared" si="197"/>
        <v>0</v>
      </c>
      <c r="BA372" s="21">
        <f t="shared" si="198"/>
        <v>0</v>
      </c>
      <c r="BB372" s="21">
        <f t="shared" si="199"/>
        <v>0</v>
      </c>
      <c r="BC372" s="21">
        <f t="shared" si="200"/>
        <v>0</v>
      </c>
      <c r="BD372" s="21">
        <f t="shared" si="201"/>
        <v>0</v>
      </c>
      <c r="BE372" s="21">
        <f t="shared" si="202"/>
        <v>0</v>
      </c>
      <c r="BF372" s="21">
        <f t="shared" si="203"/>
        <v>0</v>
      </c>
      <c r="BG372" s="21">
        <f t="shared" si="204"/>
        <v>0</v>
      </c>
      <c r="BH372" s="21">
        <f t="shared" si="205"/>
        <v>0</v>
      </c>
    </row>
    <row r="373" spans="1:60" ht="63.95" customHeight="1">
      <c r="A373" s="245"/>
      <c r="B373" s="97"/>
      <c r="C373" s="98"/>
      <c r="D373" s="99"/>
      <c r="E373" s="100"/>
      <c r="F373" s="100"/>
      <c r="G373" s="100"/>
      <c r="H373" s="101"/>
      <c r="I373" s="102"/>
      <c r="J373" s="103"/>
      <c r="K373" s="103"/>
      <c r="L373" s="103"/>
      <c r="M373" s="103"/>
      <c r="N373" s="99"/>
      <c r="O373" s="99"/>
      <c r="P373" s="100"/>
      <c r="Q373" s="100"/>
      <c r="R373" s="104"/>
      <c r="S373" s="31" t="str">
        <f t="shared" si="206"/>
        <v/>
      </c>
      <c r="T373" s="105"/>
      <c r="U373" s="101"/>
      <c r="V373" s="107"/>
      <c r="W373" s="169"/>
      <c r="X373" s="170"/>
      <c r="Y373" s="68"/>
      <c r="Z373" s="190">
        <f t="shared" si="175"/>
        <v>1.0165720071704217E-3</v>
      </c>
      <c r="AA373" s="208" t="b">
        <f t="shared" si="176"/>
        <v>0</v>
      </c>
      <c r="AB373" s="20">
        <f t="shared" si="207"/>
        <v>0</v>
      </c>
      <c r="AC373" s="67" t="b">
        <f t="shared" si="208"/>
        <v>1</v>
      </c>
      <c r="AD373" s="200">
        <f t="shared" si="209"/>
        <v>1</v>
      </c>
      <c r="AE373" s="180">
        <f t="shared" si="177"/>
        <v>1</v>
      </c>
      <c r="AF373" s="180">
        <f t="shared" si="178"/>
        <v>0</v>
      </c>
      <c r="AG373" s="180">
        <f t="shared" si="179"/>
        <v>0</v>
      </c>
      <c r="AH373" s="180">
        <f t="shared" si="180"/>
        <v>0</v>
      </c>
      <c r="AI373" s="214" t="str">
        <f t="shared" si="181"/>
        <v/>
      </c>
      <c r="AK373" s="36">
        <f t="shared" si="182"/>
        <v>0</v>
      </c>
      <c r="AL373" s="21">
        <f t="shared" si="183"/>
        <v>0</v>
      </c>
      <c r="AM373" s="21">
        <f t="shared" si="184"/>
        <v>0</v>
      </c>
      <c r="AN373" s="21">
        <f t="shared" si="185"/>
        <v>0</v>
      </c>
      <c r="AO373" s="21">
        <f t="shared" si="186"/>
        <v>0</v>
      </c>
      <c r="AP373" s="21">
        <f t="shared" si="187"/>
        <v>0</v>
      </c>
      <c r="AQ373" s="21">
        <f t="shared" si="188"/>
        <v>0</v>
      </c>
      <c r="AR373" s="21">
        <f t="shared" si="189"/>
        <v>0</v>
      </c>
      <c r="AS373" s="21">
        <f t="shared" si="190"/>
        <v>0</v>
      </c>
      <c r="AT373" s="21">
        <f t="shared" si="191"/>
        <v>0</v>
      </c>
      <c r="AU373" s="21">
        <f t="shared" si="192"/>
        <v>0</v>
      </c>
      <c r="AV373" s="21">
        <f t="shared" si="193"/>
        <v>0</v>
      </c>
      <c r="AW373" s="21">
        <f t="shared" si="194"/>
        <v>0</v>
      </c>
      <c r="AX373" s="21">
        <f t="shared" si="195"/>
        <v>0</v>
      </c>
      <c r="AY373" s="21">
        <f t="shared" si="196"/>
        <v>0</v>
      </c>
      <c r="AZ373" s="21">
        <f t="shared" si="197"/>
        <v>0</v>
      </c>
      <c r="BA373" s="21">
        <f t="shared" si="198"/>
        <v>0</v>
      </c>
      <c r="BB373" s="21">
        <f t="shared" si="199"/>
        <v>0</v>
      </c>
      <c r="BC373" s="21">
        <f t="shared" si="200"/>
        <v>0</v>
      </c>
      <c r="BD373" s="21">
        <f t="shared" si="201"/>
        <v>0</v>
      </c>
      <c r="BE373" s="21">
        <f t="shared" si="202"/>
        <v>0</v>
      </c>
      <c r="BF373" s="21">
        <f t="shared" si="203"/>
        <v>0</v>
      </c>
      <c r="BG373" s="21">
        <f t="shared" si="204"/>
        <v>0</v>
      </c>
      <c r="BH373" s="21">
        <f t="shared" si="205"/>
        <v>0</v>
      </c>
    </row>
    <row r="374" spans="1:60" ht="63.95" customHeight="1">
      <c r="A374" s="245"/>
      <c r="B374" s="97"/>
      <c r="C374" s="98"/>
      <c r="D374" s="99"/>
      <c r="E374" s="100"/>
      <c r="F374" s="100"/>
      <c r="G374" s="100"/>
      <c r="H374" s="101"/>
      <c r="I374" s="102"/>
      <c r="J374" s="103"/>
      <c r="K374" s="103"/>
      <c r="L374" s="103"/>
      <c r="M374" s="103"/>
      <c r="N374" s="99"/>
      <c r="O374" s="99"/>
      <c r="P374" s="100"/>
      <c r="Q374" s="100"/>
      <c r="R374" s="104"/>
      <c r="S374" s="31" t="str">
        <f t="shared" si="206"/>
        <v/>
      </c>
      <c r="T374" s="105"/>
      <c r="U374" s="101"/>
      <c r="V374" s="107"/>
      <c r="W374" s="169"/>
      <c r="X374" s="170"/>
      <c r="Y374" s="68"/>
      <c r="Z374" s="190">
        <f t="shared" si="175"/>
        <v>1.0165720071704217E-3</v>
      </c>
      <c r="AA374" s="208" t="b">
        <f t="shared" si="176"/>
        <v>0</v>
      </c>
      <c r="AB374" s="20">
        <f t="shared" si="207"/>
        <v>0</v>
      </c>
      <c r="AC374" s="67" t="b">
        <f t="shared" si="208"/>
        <v>1</v>
      </c>
      <c r="AD374" s="200">
        <f t="shared" si="209"/>
        <v>1</v>
      </c>
      <c r="AE374" s="180">
        <f t="shared" si="177"/>
        <v>1</v>
      </c>
      <c r="AF374" s="180">
        <f t="shared" si="178"/>
        <v>0</v>
      </c>
      <c r="AG374" s="180">
        <f t="shared" si="179"/>
        <v>0</v>
      </c>
      <c r="AH374" s="180">
        <f t="shared" si="180"/>
        <v>0</v>
      </c>
      <c r="AI374" s="214" t="str">
        <f t="shared" si="181"/>
        <v/>
      </c>
      <c r="AK374" s="36">
        <f t="shared" si="182"/>
        <v>0</v>
      </c>
      <c r="AL374" s="21">
        <f t="shared" si="183"/>
        <v>0</v>
      </c>
      <c r="AM374" s="21">
        <f t="shared" si="184"/>
        <v>0</v>
      </c>
      <c r="AN374" s="21">
        <f t="shared" si="185"/>
        <v>0</v>
      </c>
      <c r="AO374" s="21">
        <f t="shared" si="186"/>
        <v>0</v>
      </c>
      <c r="AP374" s="21">
        <f t="shared" si="187"/>
        <v>0</v>
      </c>
      <c r="AQ374" s="21">
        <f t="shared" si="188"/>
        <v>0</v>
      </c>
      <c r="AR374" s="21">
        <f t="shared" si="189"/>
        <v>0</v>
      </c>
      <c r="AS374" s="21">
        <f t="shared" si="190"/>
        <v>0</v>
      </c>
      <c r="AT374" s="21">
        <f t="shared" si="191"/>
        <v>0</v>
      </c>
      <c r="AU374" s="21">
        <f t="shared" si="192"/>
        <v>0</v>
      </c>
      <c r="AV374" s="21">
        <f t="shared" si="193"/>
        <v>0</v>
      </c>
      <c r="AW374" s="21">
        <f t="shared" si="194"/>
        <v>0</v>
      </c>
      <c r="AX374" s="21">
        <f t="shared" si="195"/>
        <v>0</v>
      </c>
      <c r="AY374" s="21">
        <f t="shared" si="196"/>
        <v>0</v>
      </c>
      <c r="AZ374" s="21">
        <f t="shared" si="197"/>
        <v>0</v>
      </c>
      <c r="BA374" s="21">
        <f t="shared" si="198"/>
        <v>0</v>
      </c>
      <c r="BB374" s="21">
        <f t="shared" si="199"/>
        <v>0</v>
      </c>
      <c r="BC374" s="21">
        <f t="shared" si="200"/>
        <v>0</v>
      </c>
      <c r="BD374" s="21">
        <f t="shared" si="201"/>
        <v>0</v>
      </c>
      <c r="BE374" s="21">
        <f t="shared" si="202"/>
        <v>0</v>
      </c>
      <c r="BF374" s="21">
        <f t="shared" si="203"/>
        <v>0</v>
      </c>
      <c r="BG374" s="21">
        <f t="shared" si="204"/>
        <v>0</v>
      </c>
      <c r="BH374" s="21">
        <f t="shared" si="205"/>
        <v>0</v>
      </c>
    </row>
    <row r="375" spans="1:60" ht="63.95" customHeight="1">
      <c r="A375" s="245"/>
      <c r="B375" s="97"/>
      <c r="C375" s="98"/>
      <c r="D375" s="99"/>
      <c r="E375" s="100"/>
      <c r="F375" s="100"/>
      <c r="G375" s="100"/>
      <c r="H375" s="101"/>
      <c r="I375" s="102"/>
      <c r="J375" s="103"/>
      <c r="K375" s="103"/>
      <c r="L375" s="103"/>
      <c r="M375" s="103"/>
      <c r="N375" s="99"/>
      <c r="O375" s="99"/>
      <c r="P375" s="100"/>
      <c r="Q375" s="100"/>
      <c r="R375" s="104"/>
      <c r="S375" s="31" t="str">
        <f t="shared" si="206"/>
        <v/>
      </c>
      <c r="T375" s="105"/>
      <c r="U375" s="101"/>
      <c r="V375" s="107"/>
      <c r="W375" s="169"/>
      <c r="X375" s="170"/>
      <c r="Y375" s="68"/>
      <c r="Z375" s="190">
        <f t="shared" si="175"/>
        <v>1.0165720071704217E-3</v>
      </c>
      <c r="AA375" s="208" t="b">
        <f t="shared" si="176"/>
        <v>0</v>
      </c>
      <c r="AB375" s="20">
        <f t="shared" si="207"/>
        <v>0</v>
      </c>
      <c r="AC375" s="67" t="b">
        <f t="shared" si="208"/>
        <v>1</v>
      </c>
      <c r="AD375" s="200">
        <f t="shared" si="209"/>
        <v>1</v>
      </c>
      <c r="AE375" s="180">
        <f t="shared" si="177"/>
        <v>1</v>
      </c>
      <c r="AF375" s="180">
        <f t="shared" si="178"/>
        <v>0</v>
      </c>
      <c r="AG375" s="180">
        <f t="shared" si="179"/>
        <v>0</v>
      </c>
      <c r="AH375" s="180">
        <f t="shared" si="180"/>
        <v>0</v>
      </c>
      <c r="AI375" s="214" t="str">
        <f t="shared" si="181"/>
        <v/>
      </c>
      <c r="AK375" s="36">
        <f t="shared" si="182"/>
        <v>0</v>
      </c>
      <c r="AL375" s="21">
        <f t="shared" si="183"/>
        <v>0</v>
      </c>
      <c r="AM375" s="21">
        <f t="shared" si="184"/>
        <v>0</v>
      </c>
      <c r="AN375" s="21">
        <f t="shared" si="185"/>
        <v>0</v>
      </c>
      <c r="AO375" s="21">
        <f t="shared" si="186"/>
        <v>0</v>
      </c>
      <c r="AP375" s="21">
        <f t="shared" si="187"/>
        <v>0</v>
      </c>
      <c r="AQ375" s="21">
        <f t="shared" si="188"/>
        <v>0</v>
      </c>
      <c r="AR375" s="21">
        <f t="shared" si="189"/>
        <v>0</v>
      </c>
      <c r="AS375" s="21">
        <f t="shared" si="190"/>
        <v>0</v>
      </c>
      <c r="AT375" s="21">
        <f t="shared" si="191"/>
        <v>0</v>
      </c>
      <c r="AU375" s="21">
        <f t="shared" si="192"/>
        <v>0</v>
      </c>
      <c r="AV375" s="21">
        <f t="shared" si="193"/>
        <v>0</v>
      </c>
      <c r="AW375" s="21">
        <f t="shared" si="194"/>
        <v>0</v>
      </c>
      <c r="AX375" s="21">
        <f t="shared" si="195"/>
        <v>0</v>
      </c>
      <c r="AY375" s="21">
        <f t="shared" si="196"/>
        <v>0</v>
      </c>
      <c r="AZ375" s="21">
        <f t="shared" si="197"/>
        <v>0</v>
      </c>
      <c r="BA375" s="21">
        <f t="shared" si="198"/>
        <v>0</v>
      </c>
      <c r="BB375" s="21">
        <f t="shared" si="199"/>
        <v>0</v>
      </c>
      <c r="BC375" s="21">
        <f t="shared" si="200"/>
        <v>0</v>
      </c>
      <c r="BD375" s="21">
        <f t="shared" si="201"/>
        <v>0</v>
      </c>
      <c r="BE375" s="21">
        <f t="shared" si="202"/>
        <v>0</v>
      </c>
      <c r="BF375" s="21">
        <f t="shared" si="203"/>
        <v>0</v>
      </c>
      <c r="BG375" s="21">
        <f t="shared" si="204"/>
        <v>0</v>
      </c>
      <c r="BH375" s="21">
        <f t="shared" si="205"/>
        <v>0</v>
      </c>
    </row>
    <row r="376" spans="1:60" ht="63.95" customHeight="1">
      <c r="A376" s="245"/>
      <c r="B376" s="97"/>
      <c r="C376" s="98"/>
      <c r="D376" s="99"/>
      <c r="E376" s="100"/>
      <c r="F376" s="100"/>
      <c r="G376" s="100"/>
      <c r="H376" s="101"/>
      <c r="I376" s="102"/>
      <c r="J376" s="103"/>
      <c r="K376" s="103"/>
      <c r="L376" s="103"/>
      <c r="M376" s="103"/>
      <c r="N376" s="99"/>
      <c r="O376" s="99"/>
      <c r="P376" s="100"/>
      <c r="Q376" s="100"/>
      <c r="R376" s="104"/>
      <c r="S376" s="31" t="str">
        <f t="shared" si="206"/>
        <v/>
      </c>
      <c r="T376" s="105"/>
      <c r="U376" s="101"/>
      <c r="V376" s="107"/>
      <c r="W376" s="169"/>
      <c r="X376" s="170"/>
      <c r="Y376" s="68"/>
      <c r="Z376" s="190">
        <f t="shared" si="175"/>
        <v>1.0165720071704217E-3</v>
      </c>
      <c r="AA376" s="208" t="b">
        <f t="shared" si="176"/>
        <v>0</v>
      </c>
      <c r="AB376" s="20">
        <f t="shared" si="207"/>
        <v>0</v>
      </c>
      <c r="AC376" s="67" t="b">
        <f t="shared" si="208"/>
        <v>1</v>
      </c>
      <c r="AD376" s="200">
        <f t="shared" si="209"/>
        <v>1</v>
      </c>
      <c r="AE376" s="180">
        <f t="shared" si="177"/>
        <v>1</v>
      </c>
      <c r="AF376" s="180">
        <f t="shared" si="178"/>
        <v>0</v>
      </c>
      <c r="AG376" s="180">
        <f t="shared" si="179"/>
        <v>0</v>
      </c>
      <c r="AH376" s="180">
        <f t="shared" si="180"/>
        <v>0</v>
      </c>
      <c r="AI376" s="214" t="str">
        <f t="shared" si="181"/>
        <v/>
      </c>
      <c r="AK376" s="36">
        <f t="shared" si="182"/>
        <v>0</v>
      </c>
      <c r="AL376" s="21">
        <f t="shared" si="183"/>
        <v>0</v>
      </c>
      <c r="AM376" s="21">
        <f t="shared" si="184"/>
        <v>0</v>
      </c>
      <c r="AN376" s="21">
        <f t="shared" si="185"/>
        <v>0</v>
      </c>
      <c r="AO376" s="21">
        <f t="shared" si="186"/>
        <v>0</v>
      </c>
      <c r="AP376" s="21">
        <f t="shared" si="187"/>
        <v>0</v>
      </c>
      <c r="AQ376" s="21">
        <f t="shared" si="188"/>
        <v>0</v>
      </c>
      <c r="AR376" s="21">
        <f t="shared" si="189"/>
        <v>0</v>
      </c>
      <c r="AS376" s="21">
        <f t="shared" si="190"/>
        <v>0</v>
      </c>
      <c r="AT376" s="21">
        <f t="shared" si="191"/>
        <v>0</v>
      </c>
      <c r="AU376" s="21">
        <f t="shared" si="192"/>
        <v>0</v>
      </c>
      <c r="AV376" s="21">
        <f t="shared" si="193"/>
        <v>0</v>
      </c>
      <c r="AW376" s="21">
        <f t="shared" si="194"/>
        <v>0</v>
      </c>
      <c r="AX376" s="21">
        <f t="shared" si="195"/>
        <v>0</v>
      </c>
      <c r="AY376" s="21">
        <f t="shared" si="196"/>
        <v>0</v>
      </c>
      <c r="AZ376" s="21">
        <f t="shared" si="197"/>
        <v>0</v>
      </c>
      <c r="BA376" s="21">
        <f t="shared" si="198"/>
        <v>0</v>
      </c>
      <c r="BB376" s="21">
        <f t="shared" si="199"/>
        <v>0</v>
      </c>
      <c r="BC376" s="21">
        <f t="shared" si="200"/>
        <v>0</v>
      </c>
      <c r="BD376" s="21">
        <f t="shared" si="201"/>
        <v>0</v>
      </c>
      <c r="BE376" s="21">
        <f t="shared" si="202"/>
        <v>0</v>
      </c>
      <c r="BF376" s="21">
        <f t="shared" si="203"/>
        <v>0</v>
      </c>
      <c r="BG376" s="21">
        <f t="shared" si="204"/>
        <v>0</v>
      </c>
      <c r="BH376" s="21">
        <f t="shared" si="205"/>
        <v>0</v>
      </c>
    </row>
    <row r="377" spans="1:60" ht="63.95" customHeight="1">
      <c r="A377" s="245"/>
      <c r="B377" s="97"/>
      <c r="C377" s="98"/>
      <c r="D377" s="99"/>
      <c r="E377" s="100"/>
      <c r="F377" s="100"/>
      <c r="G377" s="100"/>
      <c r="H377" s="101"/>
      <c r="I377" s="102"/>
      <c r="J377" s="103"/>
      <c r="K377" s="103"/>
      <c r="L377" s="103"/>
      <c r="M377" s="103"/>
      <c r="N377" s="99"/>
      <c r="O377" s="99"/>
      <c r="P377" s="100"/>
      <c r="Q377" s="100"/>
      <c r="R377" s="104"/>
      <c r="S377" s="31" t="str">
        <f t="shared" si="206"/>
        <v/>
      </c>
      <c r="T377" s="105"/>
      <c r="U377" s="101"/>
      <c r="V377" s="107"/>
      <c r="W377" s="169"/>
      <c r="X377" s="170"/>
      <c r="Y377" s="68"/>
      <c r="Z377" s="190">
        <f t="shared" si="175"/>
        <v>1.0165720071704217E-3</v>
      </c>
      <c r="AA377" s="208" t="b">
        <f t="shared" si="176"/>
        <v>0</v>
      </c>
      <c r="AB377" s="20">
        <f t="shared" si="207"/>
        <v>0</v>
      </c>
      <c r="AC377" s="67" t="b">
        <f t="shared" si="208"/>
        <v>1</v>
      </c>
      <c r="AD377" s="200">
        <f t="shared" si="209"/>
        <v>1</v>
      </c>
      <c r="AE377" s="180">
        <f t="shared" si="177"/>
        <v>1</v>
      </c>
      <c r="AF377" s="180">
        <f t="shared" si="178"/>
        <v>0</v>
      </c>
      <c r="AG377" s="180">
        <f t="shared" si="179"/>
        <v>0</v>
      </c>
      <c r="AH377" s="180">
        <f t="shared" si="180"/>
        <v>0</v>
      </c>
      <c r="AI377" s="214" t="str">
        <f t="shared" si="181"/>
        <v/>
      </c>
      <c r="AK377" s="36">
        <f t="shared" si="182"/>
        <v>0</v>
      </c>
      <c r="AL377" s="21">
        <f t="shared" si="183"/>
        <v>0</v>
      </c>
      <c r="AM377" s="21">
        <f t="shared" si="184"/>
        <v>0</v>
      </c>
      <c r="AN377" s="21">
        <f t="shared" si="185"/>
        <v>0</v>
      </c>
      <c r="AO377" s="21">
        <f t="shared" si="186"/>
        <v>0</v>
      </c>
      <c r="AP377" s="21">
        <f t="shared" si="187"/>
        <v>0</v>
      </c>
      <c r="AQ377" s="21">
        <f t="shared" si="188"/>
        <v>0</v>
      </c>
      <c r="AR377" s="21">
        <f t="shared" si="189"/>
        <v>0</v>
      </c>
      <c r="AS377" s="21">
        <f t="shared" si="190"/>
        <v>0</v>
      </c>
      <c r="AT377" s="21">
        <f t="shared" si="191"/>
        <v>0</v>
      </c>
      <c r="AU377" s="21">
        <f t="shared" si="192"/>
        <v>0</v>
      </c>
      <c r="AV377" s="21">
        <f t="shared" si="193"/>
        <v>0</v>
      </c>
      <c r="AW377" s="21">
        <f t="shared" si="194"/>
        <v>0</v>
      </c>
      <c r="AX377" s="21">
        <f t="shared" si="195"/>
        <v>0</v>
      </c>
      <c r="AY377" s="21">
        <f t="shared" si="196"/>
        <v>0</v>
      </c>
      <c r="AZ377" s="21">
        <f t="shared" si="197"/>
        <v>0</v>
      </c>
      <c r="BA377" s="21">
        <f t="shared" si="198"/>
        <v>0</v>
      </c>
      <c r="BB377" s="21">
        <f t="shared" si="199"/>
        <v>0</v>
      </c>
      <c r="BC377" s="21">
        <f t="shared" si="200"/>
        <v>0</v>
      </c>
      <c r="BD377" s="21">
        <f t="shared" si="201"/>
        <v>0</v>
      </c>
      <c r="BE377" s="21">
        <f t="shared" si="202"/>
        <v>0</v>
      </c>
      <c r="BF377" s="21">
        <f t="shared" si="203"/>
        <v>0</v>
      </c>
      <c r="BG377" s="21">
        <f t="shared" si="204"/>
        <v>0</v>
      </c>
      <c r="BH377" s="21">
        <f t="shared" si="205"/>
        <v>0</v>
      </c>
    </row>
    <row r="378" spans="1:60" ht="63.95" customHeight="1">
      <c r="A378" s="245"/>
      <c r="B378" s="97"/>
      <c r="C378" s="98"/>
      <c r="D378" s="99"/>
      <c r="E378" s="100"/>
      <c r="F378" s="100"/>
      <c r="G378" s="100"/>
      <c r="H378" s="101"/>
      <c r="I378" s="102"/>
      <c r="J378" s="103"/>
      <c r="K378" s="103"/>
      <c r="L378" s="103"/>
      <c r="M378" s="103"/>
      <c r="N378" s="99"/>
      <c r="O378" s="99"/>
      <c r="P378" s="100"/>
      <c r="Q378" s="100"/>
      <c r="R378" s="104"/>
      <c r="S378" s="31" t="str">
        <f t="shared" si="206"/>
        <v/>
      </c>
      <c r="T378" s="105"/>
      <c r="U378" s="101"/>
      <c r="V378" s="107"/>
      <c r="W378" s="169"/>
      <c r="X378" s="170"/>
      <c r="Y378" s="68"/>
      <c r="Z378" s="190">
        <f t="shared" si="175"/>
        <v>1.0165720071704217E-3</v>
      </c>
      <c r="AA378" s="208" t="b">
        <f t="shared" si="176"/>
        <v>0</v>
      </c>
      <c r="AB378" s="20">
        <f t="shared" si="207"/>
        <v>0</v>
      </c>
      <c r="AC378" s="67" t="b">
        <f t="shared" si="208"/>
        <v>1</v>
      </c>
      <c r="AD378" s="200">
        <f t="shared" si="209"/>
        <v>1</v>
      </c>
      <c r="AE378" s="180">
        <f t="shared" si="177"/>
        <v>1</v>
      </c>
      <c r="AF378" s="180">
        <f t="shared" si="178"/>
        <v>0</v>
      </c>
      <c r="AG378" s="180">
        <f t="shared" si="179"/>
        <v>0</v>
      </c>
      <c r="AH378" s="180">
        <f t="shared" si="180"/>
        <v>0</v>
      </c>
      <c r="AI378" s="214" t="str">
        <f t="shared" si="181"/>
        <v/>
      </c>
      <c r="AK378" s="36">
        <f t="shared" si="182"/>
        <v>0</v>
      </c>
      <c r="AL378" s="21">
        <f t="shared" si="183"/>
        <v>0</v>
      </c>
      <c r="AM378" s="21">
        <f t="shared" si="184"/>
        <v>0</v>
      </c>
      <c r="AN378" s="21">
        <f t="shared" si="185"/>
        <v>0</v>
      </c>
      <c r="AO378" s="21">
        <f t="shared" si="186"/>
        <v>0</v>
      </c>
      <c r="AP378" s="21">
        <f t="shared" si="187"/>
        <v>0</v>
      </c>
      <c r="AQ378" s="21">
        <f t="shared" si="188"/>
        <v>0</v>
      </c>
      <c r="AR378" s="21">
        <f t="shared" si="189"/>
        <v>0</v>
      </c>
      <c r="AS378" s="21">
        <f t="shared" si="190"/>
        <v>0</v>
      </c>
      <c r="AT378" s="21">
        <f t="shared" si="191"/>
        <v>0</v>
      </c>
      <c r="AU378" s="21">
        <f t="shared" si="192"/>
        <v>0</v>
      </c>
      <c r="AV378" s="21">
        <f t="shared" si="193"/>
        <v>0</v>
      </c>
      <c r="AW378" s="21">
        <f t="shared" si="194"/>
        <v>0</v>
      </c>
      <c r="AX378" s="21">
        <f t="shared" si="195"/>
        <v>0</v>
      </c>
      <c r="AY378" s="21">
        <f t="shared" si="196"/>
        <v>0</v>
      </c>
      <c r="AZ378" s="21">
        <f t="shared" si="197"/>
        <v>0</v>
      </c>
      <c r="BA378" s="21">
        <f t="shared" si="198"/>
        <v>0</v>
      </c>
      <c r="BB378" s="21">
        <f t="shared" si="199"/>
        <v>0</v>
      </c>
      <c r="BC378" s="21">
        <f t="shared" si="200"/>
        <v>0</v>
      </c>
      <c r="BD378" s="21">
        <f t="shared" si="201"/>
        <v>0</v>
      </c>
      <c r="BE378" s="21">
        <f t="shared" si="202"/>
        <v>0</v>
      </c>
      <c r="BF378" s="21">
        <f t="shared" si="203"/>
        <v>0</v>
      </c>
      <c r="BG378" s="21">
        <f t="shared" si="204"/>
        <v>0</v>
      </c>
      <c r="BH378" s="21">
        <f t="shared" si="205"/>
        <v>0</v>
      </c>
    </row>
    <row r="379" spans="1:60" ht="63.95" customHeight="1">
      <c r="A379" s="245"/>
      <c r="B379" s="97"/>
      <c r="C379" s="98"/>
      <c r="D379" s="99"/>
      <c r="E379" s="100"/>
      <c r="F379" s="100"/>
      <c r="G379" s="100"/>
      <c r="H379" s="101"/>
      <c r="I379" s="102"/>
      <c r="J379" s="103"/>
      <c r="K379" s="103"/>
      <c r="L379" s="103"/>
      <c r="M379" s="103"/>
      <c r="N379" s="99"/>
      <c r="O379" s="99"/>
      <c r="P379" s="100"/>
      <c r="Q379" s="100"/>
      <c r="R379" s="104"/>
      <c r="S379" s="31" t="str">
        <f t="shared" si="206"/>
        <v/>
      </c>
      <c r="T379" s="105"/>
      <c r="U379" s="101"/>
      <c r="V379" s="107"/>
      <c r="W379" s="169"/>
      <c r="X379" s="170"/>
      <c r="Y379" s="68"/>
      <c r="Z379" s="190">
        <f t="shared" si="175"/>
        <v>1.0165720071704217E-3</v>
      </c>
      <c r="AA379" s="208" t="b">
        <f t="shared" si="176"/>
        <v>0</v>
      </c>
      <c r="AB379" s="20">
        <f t="shared" si="207"/>
        <v>0</v>
      </c>
      <c r="AC379" s="67" t="b">
        <f t="shared" si="208"/>
        <v>1</v>
      </c>
      <c r="AD379" s="200">
        <f t="shared" si="209"/>
        <v>1</v>
      </c>
      <c r="AE379" s="180">
        <f t="shared" si="177"/>
        <v>1</v>
      </c>
      <c r="AF379" s="180">
        <f t="shared" si="178"/>
        <v>0</v>
      </c>
      <c r="AG379" s="180">
        <f t="shared" si="179"/>
        <v>0</v>
      </c>
      <c r="AH379" s="180">
        <f t="shared" si="180"/>
        <v>0</v>
      </c>
      <c r="AI379" s="214" t="str">
        <f t="shared" si="181"/>
        <v/>
      </c>
      <c r="AK379" s="36">
        <f t="shared" si="182"/>
        <v>0</v>
      </c>
      <c r="AL379" s="21">
        <f t="shared" si="183"/>
        <v>0</v>
      </c>
      <c r="AM379" s="21">
        <f t="shared" si="184"/>
        <v>0</v>
      </c>
      <c r="AN379" s="21">
        <f t="shared" si="185"/>
        <v>0</v>
      </c>
      <c r="AO379" s="21">
        <f t="shared" si="186"/>
        <v>0</v>
      </c>
      <c r="AP379" s="21">
        <f t="shared" si="187"/>
        <v>0</v>
      </c>
      <c r="AQ379" s="21">
        <f t="shared" si="188"/>
        <v>0</v>
      </c>
      <c r="AR379" s="21">
        <f t="shared" si="189"/>
        <v>0</v>
      </c>
      <c r="AS379" s="21">
        <f t="shared" si="190"/>
        <v>0</v>
      </c>
      <c r="AT379" s="21">
        <f t="shared" si="191"/>
        <v>0</v>
      </c>
      <c r="AU379" s="21">
        <f t="shared" si="192"/>
        <v>0</v>
      </c>
      <c r="AV379" s="21">
        <f t="shared" si="193"/>
        <v>0</v>
      </c>
      <c r="AW379" s="21">
        <f t="shared" si="194"/>
        <v>0</v>
      </c>
      <c r="AX379" s="21">
        <f t="shared" si="195"/>
        <v>0</v>
      </c>
      <c r="AY379" s="21">
        <f t="shared" si="196"/>
        <v>0</v>
      </c>
      <c r="AZ379" s="21">
        <f t="shared" si="197"/>
        <v>0</v>
      </c>
      <c r="BA379" s="21">
        <f t="shared" si="198"/>
        <v>0</v>
      </c>
      <c r="BB379" s="21">
        <f t="shared" si="199"/>
        <v>0</v>
      </c>
      <c r="BC379" s="21">
        <f t="shared" si="200"/>
        <v>0</v>
      </c>
      <c r="BD379" s="21">
        <f t="shared" si="201"/>
        <v>0</v>
      </c>
      <c r="BE379" s="21">
        <f t="shared" si="202"/>
        <v>0</v>
      </c>
      <c r="BF379" s="21">
        <f t="shared" si="203"/>
        <v>0</v>
      </c>
      <c r="BG379" s="21">
        <f t="shared" si="204"/>
        <v>0</v>
      </c>
      <c r="BH379" s="21">
        <f t="shared" si="205"/>
        <v>0</v>
      </c>
    </row>
    <row r="380" spans="1:60" ht="63.95" customHeight="1">
      <c r="A380" s="245"/>
      <c r="B380" s="97"/>
      <c r="C380" s="98"/>
      <c r="D380" s="99"/>
      <c r="E380" s="100"/>
      <c r="F380" s="100"/>
      <c r="G380" s="100"/>
      <c r="H380" s="101"/>
      <c r="I380" s="102"/>
      <c r="J380" s="103"/>
      <c r="K380" s="103"/>
      <c r="L380" s="103"/>
      <c r="M380" s="103"/>
      <c r="N380" s="99"/>
      <c r="O380" s="99"/>
      <c r="P380" s="100"/>
      <c r="Q380" s="100"/>
      <c r="R380" s="104"/>
      <c r="S380" s="31" t="str">
        <f t="shared" si="206"/>
        <v/>
      </c>
      <c r="T380" s="105"/>
      <c r="U380" s="101"/>
      <c r="V380" s="107"/>
      <c r="W380" s="169"/>
      <c r="X380" s="170"/>
      <c r="Y380" s="68"/>
      <c r="Z380" s="190">
        <f t="shared" si="175"/>
        <v>1.0165720071704217E-3</v>
      </c>
      <c r="AA380" s="208" t="b">
        <f t="shared" si="176"/>
        <v>0</v>
      </c>
      <c r="AB380" s="20">
        <f t="shared" si="207"/>
        <v>0</v>
      </c>
      <c r="AC380" s="67" t="b">
        <f t="shared" si="208"/>
        <v>1</v>
      </c>
      <c r="AD380" s="200">
        <f t="shared" si="209"/>
        <v>1</v>
      </c>
      <c r="AE380" s="180">
        <f t="shared" si="177"/>
        <v>1</v>
      </c>
      <c r="AF380" s="180">
        <f t="shared" si="178"/>
        <v>0</v>
      </c>
      <c r="AG380" s="180">
        <f t="shared" si="179"/>
        <v>0</v>
      </c>
      <c r="AH380" s="180">
        <f t="shared" si="180"/>
        <v>0</v>
      </c>
      <c r="AI380" s="214" t="str">
        <f t="shared" si="181"/>
        <v/>
      </c>
      <c r="AK380" s="36">
        <f t="shared" si="182"/>
        <v>0</v>
      </c>
      <c r="AL380" s="21">
        <f t="shared" si="183"/>
        <v>0</v>
      </c>
      <c r="AM380" s="21">
        <f t="shared" si="184"/>
        <v>0</v>
      </c>
      <c r="AN380" s="21">
        <f t="shared" si="185"/>
        <v>0</v>
      </c>
      <c r="AO380" s="21">
        <f t="shared" si="186"/>
        <v>0</v>
      </c>
      <c r="AP380" s="21">
        <f t="shared" si="187"/>
        <v>0</v>
      </c>
      <c r="AQ380" s="21">
        <f t="shared" si="188"/>
        <v>0</v>
      </c>
      <c r="AR380" s="21">
        <f t="shared" si="189"/>
        <v>0</v>
      </c>
      <c r="AS380" s="21">
        <f t="shared" si="190"/>
        <v>0</v>
      </c>
      <c r="AT380" s="21">
        <f t="shared" si="191"/>
        <v>0</v>
      </c>
      <c r="AU380" s="21">
        <f t="shared" si="192"/>
        <v>0</v>
      </c>
      <c r="AV380" s="21">
        <f t="shared" si="193"/>
        <v>0</v>
      </c>
      <c r="AW380" s="21">
        <f t="shared" si="194"/>
        <v>0</v>
      </c>
      <c r="AX380" s="21">
        <f t="shared" si="195"/>
        <v>0</v>
      </c>
      <c r="AY380" s="21">
        <f t="shared" si="196"/>
        <v>0</v>
      </c>
      <c r="AZ380" s="21">
        <f t="shared" si="197"/>
        <v>0</v>
      </c>
      <c r="BA380" s="21">
        <f t="shared" si="198"/>
        <v>0</v>
      </c>
      <c r="BB380" s="21">
        <f t="shared" si="199"/>
        <v>0</v>
      </c>
      <c r="BC380" s="21">
        <f t="shared" si="200"/>
        <v>0</v>
      </c>
      <c r="BD380" s="21">
        <f t="shared" si="201"/>
        <v>0</v>
      </c>
      <c r="BE380" s="21">
        <f t="shared" si="202"/>
        <v>0</v>
      </c>
      <c r="BF380" s="21">
        <f t="shared" si="203"/>
        <v>0</v>
      </c>
      <c r="BG380" s="21">
        <f t="shared" si="204"/>
        <v>0</v>
      </c>
      <c r="BH380" s="21">
        <f t="shared" si="205"/>
        <v>0</v>
      </c>
    </row>
    <row r="381" spans="1:60" ht="63.95" customHeight="1">
      <c r="A381" s="245"/>
      <c r="B381" s="97"/>
      <c r="C381" s="98"/>
      <c r="D381" s="99"/>
      <c r="E381" s="100"/>
      <c r="F381" s="100"/>
      <c r="G381" s="100"/>
      <c r="H381" s="101"/>
      <c r="I381" s="102"/>
      <c r="J381" s="103"/>
      <c r="K381" s="103"/>
      <c r="L381" s="103"/>
      <c r="M381" s="103"/>
      <c r="N381" s="99"/>
      <c r="O381" s="99"/>
      <c r="P381" s="100"/>
      <c r="Q381" s="100"/>
      <c r="R381" s="104"/>
      <c r="S381" s="31" t="str">
        <f t="shared" si="206"/>
        <v/>
      </c>
      <c r="T381" s="105"/>
      <c r="U381" s="101"/>
      <c r="V381" s="107"/>
      <c r="W381" s="169"/>
      <c r="X381" s="170"/>
      <c r="Y381" s="68"/>
      <c r="Z381" s="190">
        <f t="shared" si="175"/>
        <v>1.0165720071704217E-3</v>
      </c>
      <c r="AA381" s="208" t="b">
        <f t="shared" si="176"/>
        <v>0</v>
      </c>
      <c r="AB381" s="20">
        <f t="shared" si="207"/>
        <v>0</v>
      </c>
      <c r="AC381" s="67" t="b">
        <f t="shared" si="208"/>
        <v>1</v>
      </c>
      <c r="AD381" s="200">
        <f t="shared" si="209"/>
        <v>1</v>
      </c>
      <c r="AE381" s="180">
        <f t="shared" si="177"/>
        <v>1</v>
      </c>
      <c r="AF381" s="180">
        <f t="shared" si="178"/>
        <v>0</v>
      </c>
      <c r="AG381" s="180">
        <f t="shared" si="179"/>
        <v>0</v>
      </c>
      <c r="AH381" s="180">
        <f t="shared" si="180"/>
        <v>0</v>
      </c>
      <c r="AI381" s="214" t="str">
        <f t="shared" si="181"/>
        <v/>
      </c>
      <c r="AK381" s="36">
        <f t="shared" si="182"/>
        <v>0</v>
      </c>
      <c r="AL381" s="21">
        <f t="shared" si="183"/>
        <v>0</v>
      </c>
      <c r="AM381" s="21">
        <f t="shared" si="184"/>
        <v>0</v>
      </c>
      <c r="AN381" s="21">
        <f t="shared" si="185"/>
        <v>0</v>
      </c>
      <c r="AO381" s="21">
        <f t="shared" si="186"/>
        <v>0</v>
      </c>
      <c r="AP381" s="21">
        <f t="shared" si="187"/>
        <v>0</v>
      </c>
      <c r="AQ381" s="21">
        <f t="shared" si="188"/>
        <v>0</v>
      </c>
      <c r="AR381" s="21">
        <f t="shared" si="189"/>
        <v>0</v>
      </c>
      <c r="AS381" s="21">
        <f t="shared" si="190"/>
        <v>0</v>
      </c>
      <c r="AT381" s="21">
        <f t="shared" si="191"/>
        <v>0</v>
      </c>
      <c r="AU381" s="21">
        <f t="shared" si="192"/>
        <v>0</v>
      </c>
      <c r="AV381" s="21">
        <f t="shared" si="193"/>
        <v>0</v>
      </c>
      <c r="AW381" s="21">
        <f t="shared" si="194"/>
        <v>0</v>
      </c>
      <c r="AX381" s="21">
        <f t="shared" si="195"/>
        <v>0</v>
      </c>
      <c r="AY381" s="21">
        <f t="shared" si="196"/>
        <v>0</v>
      </c>
      <c r="AZ381" s="21">
        <f t="shared" si="197"/>
        <v>0</v>
      </c>
      <c r="BA381" s="21">
        <f t="shared" si="198"/>
        <v>0</v>
      </c>
      <c r="BB381" s="21">
        <f t="shared" si="199"/>
        <v>0</v>
      </c>
      <c r="BC381" s="21">
        <f t="shared" si="200"/>
        <v>0</v>
      </c>
      <c r="BD381" s="21">
        <f t="shared" si="201"/>
        <v>0</v>
      </c>
      <c r="BE381" s="21">
        <f t="shared" si="202"/>
        <v>0</v>
      </c>
      <c r="BF381" s="21">
        <f t="shared" si="203"/>
        <v>0</v>
      </c>
      <c r="BG381" s="21">
        <f t="shared" si="204"/>
        <v>0</v>
      </c>
      <c r="BH381" s="21">
        <f t="shared" si="205"/>
        <v>0</v>
      </c>
    </row>
    <row r="382" spans="1:60" ht="63.95" customHeight="1">
      <c r="A382" s="245"/>
      <c r="B382" s="97"/>
      <c r="C382" s="98"/>
      <c r="D382" s="99"/>
      <c r="E382" s="100"/>
      <c r="F382" s="100"/>
      <c r="G382" s="100"/>
      <c r="H382" s="101"/>
      <c r="I382" s="102"/>
      <c r="J382" s="103"/>
      <c r="K382" s="103"/>
      <c r="L382" s="103"/>
      <c r="M382" s="103"/>
      <c r="N382" s="99"/>
      <c r="O382" s="99"/>
      <c r="P382" s="100"/>
      <c r="Q382" s="100"/>
      <c r="R382" s="104"/>
      <c r="S382" s="31" t="str">
        <f t="shared" si="206"/>
        <v/>
      </c>
      <c r="T382" s="105"/>
      <c r="U382" s="101"/>
      <c r="V382" s="107"/>
      <c r="W382" s="169"/>
      <c r="X382" s="170"/>
      <c r="Y382" s="68"/>
      <c r="Z382" s="190">
        <f t="shared" si="175"/>
        <v>1.0165720071704217E-3</v>
      </c>
      <c r="AA382" s="208" t="b">
        <f t="shared" si="176"/>
        <v>0</v>
      </c>
      <c r="AB382" s="20">
        <f t="shared" si="207"/>
        <v>0</v>
      </c>
      <c r="AC382" s="67" t="b">
        <f t="shared" si="208"/>
        <v>1</v>
      </c>
      <c r="AD382" s="200">
        <f t="shared" si="209"/>
        <v>1</v>
      </c>
      <c r="AE382" s="180">
        <f t="shared" si="177"/>
        <v>1</v>
      </c>
      <c r="AF382" s="180">
        <f t="shared" si="178"/>
        <v>0</v>
      </c>
      <c r="AG382" s="180">
        <f t="shared" si="179"/>
        <v>0</v>
      </c>
      <c r="AH382" s="180">
        <f t="shared" si="180"/>
        <v>0</v>
      </c>
      <c r="AI382" s="214" t="str">
        <f t="shared" si="181"/>
        <v/>
      </c>
      <c r="AK382" s="36">
        <f t="shared" si="182"/>
        <v>0</v>
      </c>
      <c r="AL382" s="21">
        <f t="shared" si="183"/>
        <v>0</v>
      </c>
      <c r="AM382" s="21">
        <f t="shared" si="184"/>
        <v>0</v>
      </c>
      <c r="AN382" s="21">
        <f t="shared" si="185"/>
        <v>0</v>
      </c>
      <c r="AO382" s="21">
        <f t="shared" si="186"/>
        <v>0</v>
      </c>
      <c r="AP382" s="21">
        <f t="shared" si="187"/>
        <v>0</v>
      </c>
      <c r="AQ382" s="21">
        <f t="shared" si="188"/>
        <v>0</v>
      </c>
      <c r="AR382" s="21">
        <f t="shared" si="189"/>
        <v>0</v>
      </c>
      <c r="AS382" s="21">
        <f t="shared" si="190"/>
        <v>0</v>
      </c>
      <c r="AT382" s="21">
        <f t="shared" si="191"/>
        <v>0</v>
      </c>
      <c r="AU382" s="21">
        <f t="shared" si="192"/>
        <v>0</v>
      </c>
      <c r="AV382" s="21">
        <f t="shared" si="193"/>
        <v>0</v>
      </c>
      <c r="AW382" s="21">
        <f t="shared" si="194"/>
        <v>0</v>
      </c>
      <c r="AX382" s="21">
        <f t="shared" si="195"/>
        <v>0</v>
      </c>
      <c r="AY382" s="21">
        <f t="shared" si="196"/>
        <v>0</v>
      </c>
      <c r="AZ382" s="21">
        <f t="shared" si="197"/>
        <v>0</v>
      </c>
      <c r="BA382" s="21">
        <f t="shared" si="198"/>
        <v>0</v>
      </c>
      <c r="BB382" s="21">
        <f t="shared" si="199"/>
        <v>0</v>
      </c>
      <c r="BC382" s="21">
        <f t="shared" si="200"/>
        <v>0</v>
      </c>
      <c r="BD382" s="21">
        <f t="shared" si="201"/>
        <v>0</v>
      </c>
      <c r="BE382" s="21">
        <f t="shared" si="202"/>
        <v>0</v>
      </c>
      <c r="BF382" s="21">
        <f t="shared" si="203"/>
        <v>0</v>
      </c>
      <c r="BG382" s="21">
        <f t="shared" si="204"/>
        <v>0</v>
      </c>
      <c r="BH382" s="21">
        <f t="shared" si="205"/>
        <v>0</v>
      </c>
    </row>
    <row r="383" spans="1:60" ht="63.95" customHeight="1">
      <c r="A383" s="245"/>
      <c r="B383" s="97"/>
      <c r="C383" s="98"/>
      <c r="D383" s="99"/>
      <c r="E383" s="100"/>
      <c r="F383" s="100"/>
      <c r="G383" s="100"/>
      <c r="H383" s="101"/>
      <c r="I383" s="102"/>
      <c r="J383" s="103"/>
      <c r="K383" s="103"/>
      <c r="L383" s="103"/>
      <c r="M383" s="103"/>
      <c r="N383" s="99"/>
      <c r="O383" s="99"/>
      <c r="P383" s="100"/>
      <c r="Q383" s="100"/>
      <c r="R383" s="104"/>
      <c r="S383" s="31" t="str">
        <f t="shared" si="206"/>
        <v/>
      </c>
      <c r="T383" s="105"/>
      <c r="U383" s="101"/>
      <c r="V383" s="107"/>
      <c r="W383" s="169"/>
      <c r="X383" s="170"/>
      <c r="Y383" s="68"/>
      <c r="Z383" s="190">
        <f t="shared" si="175"/>
        <v>1.0165720071704217E-3</v>
      </c>
      <c r="AA383" s="208" t="b">
        <f t="shared" si="176"/>
        <v>0</v>
      </c>
      <c r="AB383" s="20">
        <f t="shared" si="207"/>
        <v>0</v>
      </c>
      <c r="AC383" s="67" t="b">
        <f t="shared" si="208"/>
        <v>1</v>
      </c>
      <c r="AD383" s="200">
        <f t="shared" si="209"/>
        <v>1</v>
      </c>
      <c r="AE383" s="180">
        <f t="shared" si="177"/>
        <v>1</v>
      </c>
      <c r="AF383" s="180">
        <f t="shared" si="178"/>
        <v>0</v>
      </c>
      <c r="AG383" s="180">
        <f t="shared" si="179"/>
        <v>0</v>
      </c>
      <c r="AH383" s="180">
        <f t="shared" si="180"/>
        <v>0</v>
      </c>
      <c r="AI383" s="214" t="str">
        <f t="shared" si="181"/>
        <v/>
      </c>
      <c r="AK383" s="36">
        <f t="shared" si="182"/>
        <v>0</v>
      </c>
      <c r="AL383" s="21">
        <f t="shared" si="183"/>
        <v>0</v>
      </c>
      <c r="AM383" s="21">
        <f t="shared" si="184"/>
        <v>0</v>
      </c>
      <c r="AN383" s="21">
        <f t="shared" si="185"/>
        <v>0</v>
      </c>
      <c r="AO383" s="21">
        <f t="shared" si="186"/>
        <v>0</v>
      </c>
      <c r="AP383" s="21">
        <f t="shared" si="187"/>
        <v>0</v>
      </c>
      <c r="AQ383" s="21">
        <f t="shared" si="188"/>
        <v>0</v>
      </c>
      <c r="AR383" s="21">
        <f t="shared" si="189"/>
        <v>0</v>
      </c>
      <c r="AS383" s="21">
        <f t="shared" si="190"/>
        <v>0</v>
      </c>
      <c r="AT383" s="21">
        <f t="shared" si="191"/>
        <v>0</v>
      </c>
      <c r="AU383" s="21">
        <f t="shared" si="192"/>
        <v>0</v>
      </c>
      <c r="AV383" s="21">
        <f t="shared" si="193"/>
        <v>0</v>
      </c>
      <c r="AW383" s="21">
        <f t="shared" si="194"/>
        <v>0</v>
      </c>
      <c r="AX383" s="21">
        <f t="shared" si="195"/>
        <v>0</v>
      </c>
      <c r="AY383" s="21">
        <f t="shared" si="196"/>
        <v>0</v>
      </c>
      <c r="AZ383" s="21">
        <f t="shared" si="197"/>
        <v>0</v>
      </c>
      <c r="BA383" s="21">
        <f t="shared" si="198"/>
        <v>0</v>
      </c>
      <c r="BB383" s="21">
        <f t="shared" si="199"/>
        <v>0</v>
      </c>
      <c r="BC383" s="21">
        <f t="shared" si="200"/>
        <v>0</v>
      </c>
      <c r="BD383" s="21">
        <f t="shared" si="201"/>
        <v>0</v>
      </c>
      <c r="BE383" s="21">
        <f t="shared" si="202"/>
        <v>0</v>
      </c>
      <c r="BF383" s="21">
        <f t="shared" si="203"/>
        <v>0</v>
      </c>
      <c r="BG383" s="21">
        <f t="shared" si="204"/>
        <v>0</v>
      </c>
      <c r="BH383" s="21">
        <f t="shared" si="205"/>
        <v>0</v>
      </c>
    </row>
    <row r="384" spans="1:60" ht="63.95" customHeight="1">
      <c r="A384" s="245"/>
      <c r="B384" s="97"/>
      <c r="C384" s="98"/>
      <c r="D384" s="99"/>
      <c r="E384" s="100"/>
      <c r="F384" s="100"/>
      <c r="G384" s="100"/>
      <c r="H384" s="101"/>
      <c r="I384" s="102"/>
      <c r="J384" s="103"/>
      <c r="K384" s="103"/>
      <c r="L384" s="103"/>
      <c r="M384" s="103"/>
      <c r="N384" s="99"/>
      <c r="O384" s="99"/>
      <c r="P384" s="100"/>
      <c r="Q384" s="100"/>
      <c r="R384" s="104"/>
      <c r="S384" s="31" t="str">
        <f t="shared" si="206"/>
        <v/>
      </c>
      <c r="T384" s="105"/>
      <c r="U384" s="101"/>
      <c r="V384" s="107"/>
      <c r="W384" s="169"/>
      <c r="X384" s="170"/>
      <c r="Y384" s="68"/>
      <c r="Z384" s="190">
        <f t="shared" si="175"/>
        <v>1.0165720071704217E-3</v>
      </c>
      <c r="AA384" s="208" t="b">
        <f t="shared" si="176"/>
        <v>0</v>
      </c>
      <c r="AB384" s="20">
        <f t="shared" si="207"/>
        <v>0</v>
      </c>
      <c r="AC384" s="67" t="b">
        <f t="shared" si="208"/>
        <v>1</v>
      </c>
      <c r="AD384" s="200">
        <f t="shared" si="209"/>
        <v>1</v>
      </c>
      <c r="AE384" s="180">
        <f t="shared" si="177"/>
        <v>1</v>
      </c>
      <c r="AF384" s="180">
        <f t="shared" si="178"/>
        <v>0</v>
      </c>
      <c r="AG384" s="180">
        <f t="shared" si="179"/>
        <v>0</v>
      </c>
      <c r="AH384" s="180">
        <f t="shared" si="180"/>
        <v>0</v>
      </c>
      <c r="AI384" s="214" t="str">
        <f t="shared" si="181"/>
        <v/>
      </c>
      <c r="AK384" s="36">
        <f t="shared" si="182"/>
        <v>0</v>
      </c>
      <c r="AL384" s="21">
        <f t="shared" si="183"/>
        <v>0</v>
      </c>
      <c r="AM384" s="21">
        <f t="shared" si="184"/>
        <v>0</v>
      </c>
      <c r="AN384" s="21">
        <f t="shared" si="185"/>
        <v>0</v>
      </c>
      <c r="AO384" s="21">
        <f t="shared" si="186"/>
        <v>0</v>
      </c>
      <c r="AP384" s="21">
        <f t="shared" si="187"/>
        <v>0</v>
      </c>
      <c r="AQ384" s="21">
        <f t="shared" si="188"/>
        <v>0</v>
      </c>
      <c r="AR384" s="21">
        <f t="shared" si="189"/>
        <v>0</v>
      </c>
      <c r="AS384" s="21">
        <f t="shared" si="190"/>
        <v>0</v>
      </c>
      <c r="AT384" s="21">
        <f t="shared" si="191"/>
        <v>0</v>
      </c>
      <c r="AU384" s="21">
        <f t="shared" si="192"/>
        <v>0</v>
      </c>
      <c r="AV384" s="21">
        <f t="shared" si="193"/>
        <v>0</v>
      </c>
      <c r="AW384" s="21">
        <f t="shared" si="194"/>
        <v>0</v>
      </c>
      <c r="AX384" s="21">
        <f t="shared" si="195"/>
        <v>0</v>
      </c>
      <c r="AY384" s="21">
        <f t="shared" si="196"/>
        <v>0</v>
      </c>
      <c r="AZ384" s="21">
        <f t="shared" si="197"/>
        <v>0</v>
      </c>
      <c r="BA384" s="21">
        <f t="shared" si="198"/>
        <v>0</v>
      </c>
      <c r="BB384" s="21">
        <f t="shared" si="199"/>
        <v>0</v>
      </c>
      <c r="BC384" s="21">
        <f t="shared" si="200"/>
        <v>0</v>
      </c>
      <c r="BD384" s="21">
        <f t="shared" si="201"/>
        <v>0</v>
      </c>
      <c r="BE384" s="21">
        <f t="shared" si="202"/>
        <v>0</v>
      </c>
      <c r="BF384" s="21">
        <f t="shared" si="203"/>
        <v>0</v>
      </c>
      <c r="BG384" s="21">
        <f t="shared" si="204"/>
        <v>0</v>
      </c>
      <c r="BH384" s="21">
        <f t="shared" si="205"/>
        <v>0</v>
      </c>
    </row>
    <row r="385" spans="1:60" ht="63.95" customHeight="1">
      <c r="A385" s="245"/>
      <c r="B385" s="97"/>
      <c r="C385" s="98"/>
      <c r="D385" s="99"/>
      <c r="E385" s="100"/>
      <c r="F385" s="100"/>
      <c r="G385" s="100"/>
      <c r="H385" s="101"/>
      <c r="I385" s="102"/>
      <c r="J385" s="103"/>
      <c r="K385" s="103"/>
      <c r="L385" s="103"/>
      <c r="M385" s="103"/>
      <c r="N385" s="99"/>
      <c r="O385" s="99"/>
      <c r="P385" s="100"/>
      <c r="Q385" s="100"/>
      <c r="R385" s="104"/>
      <c r="S385" s="31" t="str">
        <f t="shared" si="206"/>
        <v/>
      </c>
      <c r="T385" s="105"/>
      <c r="U385" s="101"/>
      <c r="V385" s="107"/>
      <c r="W385" s="169"/>
      <c r="X385" s="170"/>
      <c r="Y385" s="68"/>
      <c r="Z385" s="190">
        <f t="shared" si="175"/>
        <v>1.0165720071704217E-3</v>
      </c>
      <c r="AA385" s="208" t="b">
        <f t="shared" si="176"/>
        <v>0</v>
      </c>
      <c r="AB385" s="20">
        <f t="shared" si="207"/>
        <v>0</v>
      </c>
      <c r="AC385" s="67" t="b">
        <f t="shared" si="208"/>
        <v>1</v>
      </c>
      <c r="AD385" s="200">
        <f t="shared" si="209"/>
        <v>1</v>
      </c>
      <c r="AE385" s="180">
        <f t="shared" si="177"/>
        <v>1</v>
      </c>
      <c r="AF385" s="180">
        <f t="shared" si="178"/>
        <v>0</v>
      </c>
      <c r="AG385" s="180">
        <f t="shared" si="179"/>
        <v>0</v>
      </c>
      <c r="AH385" s="180">
        <f t="shared" si="180"/>
        <v>0</v>
      </c>
      <c r="AI385" s="214" t="str">
        <f t="shared" si="181"/>
        <v/>
      </c>
      <c r="AK385" s="36">
        <f t="shared" si="182"/>
        <v>0</v>
      </c>
      <c r="AL385" s="21">
        <f t="shared" si="183"/>
        <v>0</v>
      </c>
      <c r="AM385" s="21">
        <f t="shared" si="184"/>
        <v>0</v>
      </c>
      <c r="AN385" s="21">
        <f t="shared" si="185"/>
        <v>0</v>
      </c>
      <c r="AO385" s="21">
        <f t="shared" si="186"/>
        <v>0</v>
      </c>
      <c r="AP385" s="21">
        <f t="shared" si="187"/>
        <v>0</v>
      </c>
      <c r="AQ385" s="21">
        <f t="shared" si="188"/>
        <v>0</v>
      </c>
      <c r="AR385" s="21">
        <f t="shared" si="189"/>
        <v>0</v>
      </c>
      <c r="AS385" s="21">
        <f t="shared" si="190"/>
        <v>0</v>
      </c>
      <c r="AT385" s="21">
        <f t="shared" si="191"/>
        <v>0</v>
      </c>
      <c r="AU385" s="21">
        <f t="shared" si="192"/>
        <v>0</v>
      </c>
      <c r="AV385" s="21">
        <f t="shared" si="193"/>
        <v>0</v>
      </c>
      <c r="AW385" s="21">
        <f t="shared" si="194"/>
        <v>0</v>
      </c>
      <c r="AX385" s="21">
        <f t="shared" si="195"/>
        <v>0</v>
      </c>
      <c r="AY385" s="21">
        <f t="shared" si="196"/>
        <v>0</v>
      </c>
      <c r="AZ385" s="21">
        <f t="shared" si="197"/>
        <v>0</v>
      </c>
      <c r="BA385" s="21">
        <f t="shared" si="198"/>
        <v>0</v>
      </c>
      <c r="BB385" s="21">
        <f t="shared" si="199"/>
        <v>0</v>
      </c>
      <c r="BC385" s="21">
        <f t="shared" si="200"/>
        <v>0</v>
      </c>
      <c r="BD385" s="21">
        <f t="shared" si="201"/>
        <v>0</v>
      </c>
      <c r="BE385" s="21">
        <f t="shared" si="202"/>
        <v>0</v>
      </c>
      <c r="BF385" s="21">
        <f t="shared" si="203"/>
        <v>0</v>
      </c>
      <c r="BG385" s="21">
        <f t="shared" si="204"/>
        <v>0</v>
      </c>
      <c r="BH385" s="21">
        <f t="shared" si="205"/>
        <v>0</v>
      </c>
    </row>
    <row r="386" spans="1:60" ht="63.95" customHeight="1">
      <c r="A386" s="245"/>
      <c r="B386" s="97"/>
      <c r="C386" s="98"/>
      <c r="D386" s="99"/>
      <c r="E386" s="100"/>
      <c r="F386" s="100"/>
      <c r="G386" s="100"/>
      <c r="H386" s="101"/>
      <c r="I386" s="102"/>
      <c r="J386" s="103"/>
      <c r="K386" s="103"/>
      <c r="L386" s="103"/>
      <c r="M386" s="103"/>
      <c r="N386" s="99"/>
      <c r="O386" s="99"/>
      <c r="P386" s="100"/>
      <c r="Q386" s="100"/>
      <c r="R386" s="104"/>
      <c r="S386" s="31" t="str">
        <f t="shared" si="206"/>
        <v/>
      </c>
      <c r="T386" s="105"/>
      <c r="U386" s="101"/>
      <c r="V386" s="107"/>
      <c r="W386" s="169"/>
      <c r="X386" s="170"/>
      <c r="Y386" s="68"/>
      <c r="Z386" s="190">
        <f t="shared" si="175"/>
        <v>1.0165720071704217E-3</v>
      </c>
      <c r="AA386" s="208" t="b">
        <f t="shared" si="176"/>
        <v>0</v>
      </c>
      <c r="AB386" s="20">
        <f t="shared" si="207"/>
        <v>0</v>
      </c>
      <c r="AC386" s="67" t="b">
        <f t="shared" si="208"/>
        <v>1</v>
      </c>
      <c r="AD386" s="200">
        <f t="shared" si="209"/>
        <v>1</v>
      </c>
      <c r="AE386" s="180">
        <f t="shared" si="177"/>
        <v>1</v>
      </c>
      <c r="AF386" s="180">
        <f t="shared" si="178"/>
        <v>0</v>
      </c>
      <c r="AG386" s="180">
        <f t="shared" si="179"/>
        <v>0</v>
      </c>
      <c r="AH386" s="180">
        <f t="shared" si="180"/>
        <v>0</v>
      </c>
      <c r="AI386" s="214" t="str">
        <f t="shared" si="181"/>
        <v/>
      </c>
      <c r="AK386" s="36">
        <f t="shared" si="182"/>
        <v>0</v>
      </c>
      <c r="AL386" s="21">
        <f t="shared" si="183"/>
        <v>0</v>
      </c>
      <c r="AM386" s="21">
        <f t="shared" si="184"/>
        <v>0</v>
      </c>
      <c r="AN386" s="21">
        <f t="shared" si="185"/>
        <v>0</v>
      </c>
      <c r="AO386" s="21">
        <f t="shared" si="186"/>
        <v>0</v>
      </c>
      <c r="AP386" s="21">
        <f t="shared" si="187"/>
        <v>0</v>
      </c>
      <c r="AQ386" s="21">
        <f t="shared" si="188"/>
        <v>0</v>
      </c>
      <c r="AR386" s="21">
        <f t="shared" si="189"/>
        <v>0</v>
      </c>
      <c r="AS386" s="21">
        <f t="shared" si="190"/>
        <v>0</v>
      </c>
      <c r="AT386" s="21">
        <f t="shared" si="191"/>
        <v>0</v>
      </c>
      <c r="AU386" s="21">
        <f t="shared" si="192"/>
        <v>0</v>
      </c>
      <c r="AV386" s="21">
        <f t="shared" si="193"/>
        <v>0</v>
      </c>
      <c r="AW386" s="21">
        <f t="shared" si="194"/>
        <v>0</v>
      </c>
      <c r="AX386" s="21">
        <f t="shared" si="195"/>
        <v>0</v>
      </c>
      <c r="AY386" s="21">
        <f t="shared" si="196"/>
        <v>0</v>
      </c>
      <c r="AZ386" s="21">
        <f t="shared" si="197"/>
        <v>0</v>
      </c>
      <c r="BA386" s="21">
        <f t="shared" si="198"/>
        <v>0</v>
      </c>
      <c r="BB386" s="21">
        <f t="shared" si="199"/>
        <v>0</v>
      </c>
      <c r="BC386" s="21">
        <f t="shared" si="200"/>
        <v>0</v>
      </c>
      <c r="BD386" s="21">
        <f t="shared" si="201"/>
        <v>0</v>
      </c>
      <c r="BE386" s="21">
        <f t="shared" si="202"/>
        <v>0</v>
      </c>
      <c r="BF386" s="21">
        <f t="shared" si="203"/>
        <v>0</v>
      </c>
      <c r="BG386" s="21">
        <f t="shared" si="204"/>
        <v>0</v>
      </c>
      <c r="BH386" s="21">
        <f t="shared" si="205"/>
        <v>0</v>
      </c>
    </row>
    <row r="387" spans="1:60" ht="63.95" customHeight="1">
      <c r="A387" s="245"/>
      <c r="B387" s="97"/>
      <c r="C387" s="98"/>
      <c r="D387" s="99"/>
      <c r="E387" s="100"/>
      <c r="F387" s="100"/>
      <c r="G387" s="100"/>
      <c r="H387" s="101"/>
      <c r="I387" s="102"/>
      <c r="J387" s="103"/>
      <c r="K387" s="103"/>
      <c r="L387" s="103"/>
      <c r="M387" s="103"/>
      <c r="N387" s="99"/>
      <c r="O387" s="99"/>
      <c r="P387" s="100"/>
      <c r="Q387" s="100"/>
      <c r="R387" s="104"/>
      <c r="S387" s="31" t="str">
        <f t="shared" si="206"/>
        <v/>
      </c>
      <c r="T387" s="105"/>
      <c r="U387" s="101"/>
      <c r="V387" s="107"/>
      <c r="W387" s="169"/>
      <c r="X387" s="170"/>
      <c r="Y387" s="68"/>
      <c r="Z387" s="190">
        <f t="shared" si="175"/>
        <v>1.0165720071704217E-3</v>
      </c>
      <c r="AA387" s="208" t="b">
        <f t="shared" si="176"/>
        <v>0</v>
      </c>
      <c r="AB387" s="20">
        <f t="shared" si="207"/>
        <v>0</v>
      </c>
      <c r="AC387" s="67" t="b">
        <f t="shared" si="208"/>
        <v>1</v>
      </c>
      <c r="AD387" s="200">
        <f t="shared" si="209"/>
        <v>1</v>
      </c>
      <c r="AE387" s="180">
        <f t="shared" si="177"/>
        <v>1</v>
      </c>
      <c r="AF387" s="180">
        <f t="shared" si="178"/>
        <v>0</v>
      </c>
      <c r="AG387" s="180">
        <f t="shared" si="179"/>
        <v>0</v>
      </c>
      <c r="AH387" s="180">
        <f t="shared" si="180"/>
        <v>0</v>
      </c>
      <c r="AI387" s="214" t="str">
        <f t="shared" si="181"/>
        <v/>
      </c>
      <c r="AK387" s="36">
        <f t="shared" si="182"/>
        <v>0</v>
      </c>
      <c r="AL387" s="21">
        <f t="shared" si="183"/>
        <v>0</v>
      </c>
      <c r="AM387" s="21">
        <f t="shared" si="184"/>
        <v>0</v>
      </c>
      <c r="AN387" s="21">
        <f t="shared" si="185"/>
        <v>0</v>
      </c>
      <c r="AO387" s="21">
        <f t="shared" si="186"/>
        <v>0</v>
      </c>
      <c r="AP387" s="21">
        <f t="shared" si="187"/>
        <v>0</v>
      </c>
      <c r="AQ387" s="21">
        <f t="shared" si="188"/>
        <v>0</v>
      </c>
      <c r="AR387" s="21">
        <f t="shared" si="189"/>
        <v>0</v>
      </c>
      <c r="AS387" s="21">
        <f t="shared" si="190"/>
        <v>0</v>
      </c>
      <c r="AT387" s="21">
        <f t="shared" si="191"/>
        <v>0</v>
      </c>
      <c r="AU387" s="21">
        <f t="shared" si="192"/>
        <v>0</v>
      </c>
      <c r="AV387" s="21">
        <f t="shared" si="193"/>
        <v>0</v>
      </c>
      <c r="AW387" s="21">
        <f t="shared" si="194"/>
        <v>0</v>
      </c>
      <c r="AX387" s="21">
        <f t="shared" si="195"/>
        <v>0</v>
      </c>
      <c r="AY387" s="21">
        <f t="shared" si="196"/>
        <v>0</v>
      </c>
      <c r="AZ387" s="21">
        <f t="shared" si="197"/>
        <v>0</v>
      </c>
      <c r="BA387" s="21">
        <f t="shared" si="198"/>
        <v>0</v>
      </c>
      <c r="BB387" s="21">
        <f t="shared" si="199"/>
        <v>0</v>
      </c>
      <c r="BC387" s="21">
        <f t="shared" si="200"/>
        <v>0</v>
      </c>
      <c r="BD387" s="21">
        <f t="shared" si="201"/>
        <v>0</v>
      </c>
      <c r="BE387" s="21">
        <f t="shared" si="202"/>
        <v>0</v>
      </c>
      <c r="BF387" s="21">
        <f t="shared" si="203"/>
        <v>0</v>
      </c>
      <c r="BG387" s="21">
        <f t="shared" si="204"/>
        <v>0</v>
      </c>
      <c r="BH387" s="21">
        <f t="shared" si="205"/>
        <v>0</v>
      </c>
    </row>
    <row r="388" spans="1:60" ht="63.95" customHeight="1">
      <c r="A388" s="245"/>
      <c r="B388" s="97"/>
      <c r="C388" s="98"/>
      <c r="D388" s="99"/>
      <c r="E388" s="100"/>
      <c r="F388" s="100"/>
      <c r="G388" s="100"/>
      <c r="H388" s="101"/>
      <c r="I388" s="102"/>
      <c r="J388" s="103"/>
      <c r="K388" s="103"/>
      <c r="L388" s="103"/>
      <c r="M388" s="103"/>
      <c r="N388" s="99"/>
      <c r="O388" s="99"/>
      <c r="P388" s="100"/>
      <c r="Q388" s="100"/>
      <c r="R388" s="104"/>
      <c r="S388" s="31" t="str">
        <f t="shared" si="206"/>
        <v/>
      </c>
      <c r="T388" s="105"/>
      <c r="U388" s="101"/>
      <c r="V388" s="107"/>
      <c r="W388" s="169"/>
      <c r="X388" s="170"/>
      <c r="Y388" s="68"/>
      <c r="Z388" s="190">
        <f t="shared" si="175"/>
        <v>1.0165720071704217E-3</v>
      </c>
      <c r="AA388" s="208" t="b">
        <f t="shared" si="176"/>
        <v>0</v>
      </c>
      <c r="AB388" s="20">
        <f t="shared" si="207"/>
        <v>0</v>
      </c>
      <c r="AC388" s="67" t="b">
        <f t="shared" si="208"/>
        <v>1</v>
      </c>
      <c r="AD388" s="200">
        <f t="shared" si="209"/>
        <v>1</v>
      </c>
      <c r="AE388" s="180">
        <f t="shared" si="177"/>
        <v>1</v>
      </c>
      <c r="AF388" s="180">
        <f t="shared" si="178"/>
        <v>0</v>
      </c>
      <c r="AG388" s="180">
        <f t="shared" si="179"/>
        <v>0</v>
      </c>
      <c r="AH388" s="180">
        <f t="shared" si="180"/>
        <v>0</v>
      </c>
      <c r="AI388" s="214" t="str">
        <f t="shared" si="181"/>
        <v/>
      </c>
      <c r="AK388" s="36">
        <f t="shared" si="182"/>
        <v>0</v>
      </c>
      <c r="AL388" s="21">
        <f t="shared" si="183"/>
        <v>0</v>
      </c>
      <c r="AM388" s="21">
        <f t="shared" si="184"/>
        <v>0</v>
      </c>
      <c r="AN388" s="21">
        <f t="shared" si="185"/>
        <v>0</v>
      </c>
      <c r="AO388" s="21">
        <f t="shared" si="186"/>
        <v>0</v>
      </c>
      <c r="AP388" s="21">
        <f t="shared" si="187"/>
        <v>0</v>
      </c>
      <c r="AQ388" s="21">
        <f t="shared" si="188"/>
        <v>0</v>
      </c>
      <c r="AR388" s="21">
        <f t="shared" si="189"/>
        <v>0</v>
      </c>
      <c r="AS388" s="21">
        <f t="shared" si="190"/>
        <v>0</v>
      </c>
      <c r="AT388" s="21">
        <f t="shared" si="191"/>
        <v>0</v>
      </c>
      <c r="AU388" s="21">
        <f t="shared" si="192"/>
        <v>0</v>
      </c>
      <c r="AV388" s="21">
        <f t="shared" si="193"/>
        <v>0</v>
      </c>
      <c r="AW388" s="21">
        <f t="shared" si="194"/>
        <v>0</v>
      </c>
      <c r="AX388" s="21">
        <f t="shared" si="195"/>
        <v>0</v>
      </c>
      <c r="AY388" s="21">
        <f t="shared" si="196"/>
        <v>0</v>
      </c>
      <c r="AZ388" s="21">
        <f t="shared" si="197"/>
        <v>0</v>
      </c>
      <c r="BA388" s="21">
        <f t="shared" si="198"/>
        <v>0</v>
      </c>
      <c r="BB388" s="21">
        <f t="shared" si="199"/>
        <v>0</v>
      </c>
      <c r="BC388" s="21">
        <f t="shared" si="200"/>
        <v>0</v>
      </c>
      <c r="BD388" s="21">
        <f t="shared" si="201"/>
        <v>0</v>
      </c>
      <c r="BE388" s="21">
        <f t="shared" si="202"/>
        <v>0</v>
      </c>
      <c r="BF388" s="21">
        <f t="shared" si="203"/>
        <v>0</v>
      </c>
      <c r="BG388" s="21">
        <f t="shared" si="204"/>
        <v>0</v>
      </c>
      <c r="BH388" s="21">
        <f t="shared" si="205"/>
        <v>0</v>
      </c>
    </row>
    <row r="389" spans="1:60" ht="63.95" customHeight="1">
      <c r="A389" s="245"/>
      <c r="B389" s="97"/>
      <c r="C389" s="98"/>
      <c r="D389" s="99"/>
      <c r="E389" s="100"/>
      <c r="F389" s="100"/>
      <c r="G389" s="100"/>
      <c r="H389" s="101"/>
      <c r="I389" s="102"/>
      <c r="J389" s="103"/>
      <c r="K389" s="103"/>
      <c r="L389" s="103"/>
      <c r="M389" s="103"/>
      <c r="N389" s="99"/>
      <c r="O389" s="99"/>
      <c r="P389" s="100"/>
      <c r="Q389" s="100"/>
      <c r="R389" s="104"/>
      <c r="S389" s="31" t="str">
        <f t="shared" si="206"/>
        <v/>
      </c>
      <c r="T389" s="105"/>
      <c r="U389" s="101"/>
      <c r="V389" s="107"/>
      <c r="W389" s="169"/>
      <c r="X389" s="170"/>
      <c r="Y389" s="68"/>
      <c r="Z389" s="190">
        <f t="shared" si="175"/>
        <v>1.0165720071704217E-3</v>
      </c>
      <c r="AA389" s="208" t="b">
        <f t="shared" si="176"/>
        <v>0</v>
      </c>
      <c r="AB389" s="20">
        <f t="shared" si="207"/>
        <v>0</v>
      </c>
      <c r="AC389" s="67" t="b">
        <f t="shared" si="208"/>
        <v>1</v>
      </c>
      <c r="AD389" s="200">
        <f t="shared" si="209"/>
        <v>1</v>
      </c>
      <c r="AE389" s="180">
        <f t="shared" si="177"/>
        <v>1</v>
      </c>
      <c r="AF389" s="180">
        <f t="shared" si="178"/>
        <v>0</v>
      </c>
      <c r="AG389" s="180">
        <f t="shared" si="179"/>
        <v>0</v>
      </c>
      <c r="AH389" s="180">
        <f t="shared" si="180"/>
        <v>0</v>
      </c>
      <c r="AI389" s="214" t="str">
        <f t="shared" si="181"/>
        <v/>
      </c>
      <c r="AK389" s="36">
        <f t="shared" si="182"/>
        <v>0</v>
      </c>
      <c r="AL389" s="21">
        <f t="shared" si="183"/>
        <v>0</v>
      </c>
      <c r="AM389" s="21">
        <f t="shared" si="184"/>
        <v>0</v>
      </c>
      <c r="AN389" s="21">
        <f t="shared" si="185"/>
        <v>0</v>
      </c>
      <c r="AO389" s="21">
        <f t="shared" si="186"/>
        <v>0</v>
      </c>
      <c r="AP389" s="21">
        <f t="shared" si="187"/>
        <v>0</v>
      </c>
      <c r="AQ389" s="21">
        <f t="shared" si="188"/>
        <v>0</v>
      </c>
      <c r="AR389" s="21">
        <f t="shared" si="189"/>
        <v>0</v>
      </c>
      <c r="AS389" s="21">
        <f t="shared" si="190"/>
        <v>0</v>
      </c>
      <c r="AT389" s="21">
        <f t="shared" si="191"/>
        <v>0</v>
      </c>
      <c r="AU389" s="21">
        <f t="shared" si="192"/>
        <v>0</v>
      </c>
      <c r="AV389" s="21">
        <f t="shared" si="193"/>
        <v>0</v>
      </c>
      <c r="AW389" s="21">
        <f t="shared" si="194"/>
        <v>0</v>
      </c>
      <c r="AX389" s="21">
        <f t="shared" si="195"/>
        <v>0</v>
      </c>
      <c r="AY389" s="21">
        <f t="shared" si="196"/>
        <v>0</v>
      </c>
      <c r="AZ389" s="21">
        <f t="shared" si="197"/>
        <v>0</v>
      </c>
      <c r="BA389" s="21">
        <f t="shared" si="198"/>
        <v>0</v>
      </c>
      <c r="BB389" s="21">
        <f t="shared" si="199"/>
        <v>0</v>
      </c>
      <c r="BC389" s="21">
        <f t="shared" si="200"/>
        <v>0</v>
      </c>
      <c r="BD389" s="21">
        <f t="shared" si="201"/>
        <v>0</v>
      </c>
      <c r="BE389" s="21">
        <f t="shared" si="202"/>
        <v>0</v>
      </c>
      <c r="BF389" s="21">
        <f t="shared" si="203"/>
        <v>0</v>
      </c>
      <c r="BG389" s="21">
        <f t="shared" si="204"/>
        <v>0</v>
      </c>
      <c r="BH389" s="21">
        <f t="shared" si="205"/>
        <v>0</v>
      </c>
    </row>
    <row r="390" spans="1:60" ht="63.95" customHeight="1">
      <c r="A390" s="245"/>
      <c r="B390" s="97"/>
      <c r="C390" s="98"/>
      <c r="D390" s="99"/>
      <c r="E390" s="100"/>
      <c r="F390" s="100"/>
      <c r="G390" s="100"/>
      <c r="H390" s="101"/>
      <c r="I390" s="102"/>
      <c r="J390" s="103"/>
      <c r="K390" s="103"/>
      <c r="L390" s="103"/>
      <c r="M390" s="103"/>
      <c r="N390" s="99"/>
      <c r="O390" s="99"/>
      <c r="P390" s="100"/>
      <c r="Q390" s="100"/>
      <c r="R390" s="104"/>
      <c r="S390" s="31" t="str">
        <f t="shared" si="206"/>
        <v/>
      </c>
      <c r="T390" s="105"/>
      <c r="U390" s="101"/>
      <c r="V390" s="107"/>
      <c r="W390" s="169"/>
      <c r="X390" s="170"/>
      <c r="Y390" s="68"/>
      <c r="Z390" s="190">
        <f t="shared" si="175"/>
        <v>1.0165720071704217E-3</v>
      </c>
      <c r="AA390" s="208" t="b">
        <f t="shared" si="176"/>
        <v>0</v>
      </c>
      <c r="AB390" s="20">
        <f t="shared" si="207"/>
        <v>0</v>
      </c>
      <c r="AC390" s="67" t="b">
        <f t="shared" si="208"/>
        <v>1</v>
      </c>
      <c r="AD390" s="200">
        <f t="shared" si="209"/>
        <v>1</v>
      </c>
      <c r="AE390" s="180">
        <f t="shared" si="177"/>
        <v>1</v>
      </c>
      <c r="AF390" s="180">
        <f t="shared" si="178"/>
        <v>0</v>
      </c>
      <c r="AG390" s="180">
        <f t="shared" si="179"/>
        <v>0</v>
      </c>
      <c r="AH390" s="180">
        <f t="shared" si="180"/>
        <v>0</v>
      </c>
      <c r="AI390" s="214" t="str">
        <f t="shared" si="181"/>
        <v/>
      </c>
      <c r="AK390" s="36">
        <f t="shared" si="182"/>
        <v>0</v>
      </c>
      <c r="AL390" s="21">
        <f t="shared" si="183"/>
        <v>0</v>
      </c>
      <c r="AM390" s="21">
        <f t="shared" si="184"/>
        <v>0</v>
      </c>
      <c r="AN390" s="21">
        <f t="shared" si="185"/>
        <v>0</v>
      </c>
      <c r="AO390" s="21">
        <f t="shared" si="186"/>
        <v>0</v>
      </c>
      <c r="AP390" s="21">
        <f t="shared" si="187"/>
        <v>0</v>
      </c>
      <c r="AQ390" s="21">
        <f t="shared" si="188"/>
        <v>0</v>
      </c>
      <c r="AR390" s="21">
        <f t="shared" si="189"/>
        <v>0</v>
      </c>
      <c r="AS390" s="21">
        <f t="shared" si="190"/>
        <v>0</v>
      </c>
      <c r="AT390" s="21">
        <f t="shared" si="191"/>
        <v>0</v>
      </c>
      <c r="AU390" s="21">
        <f t="shared" si="192"/>
        <v>0</v>
      </c>
      <c r="AV390" s="21">
        <f t="shared" si="193"/>
        <v>0</v>
      </c>
      <c r="AW390" s="21">
        <f t="shared" si="194"/>
        <v>0</v>
      </c>
      <c r="AX390" s="21">
        <f t="shared" si="195"/>
        <v>0</v>
      </c>
      <c r="AY390" s="21">
        <f t="shared" si="196"/>
        <v>0</v>
      </c>
      <c r="AZ390" s="21">
        <f t="shared" si="197"/>
        <v>0</v>
      </c>
      <c r="BA390" s="21">
        <f t="shared" si="198"/>
        <v>0</v>
      </c>
      <c r="BB390" s="21">
        <f t="shared" si="199"/>
        <v>0</v>
      </c>
      <c r="BC390" s="21">
        <f t="shared" si="200"/>
        <v>0</v>
      </c>
      <c r="BD390" s="21">
        <f t="shared" si="201"/>
        <v>0</v>
      </c>
      <c r="BE390" s="21">
        <f t="shared" si="202"/>
        <v>0</v>
      </c>
      <c r="BF390" s="21">
        <f t="shared" si="203"/>
        <v>0</v>
      </c>
      <c r="BG390" s="21">
        <f t="shared" si="204"/>
        <v>0</v>
      </c>
      <c r="BH390" s="21">
        <f t="shared" si="205"/>
        <v>0</v>
      </c>
    </row>
    <row r="391" spans="1:60" ht="63.95" customHeight="1">
      <c r="A391" s="245"/>
      <c r="B391" s="97"/>
      <c r="C391" s="98"/>
      <c r="D391" s="99"/>
      <c r="E391" s="100"/>
      <c r="F391" s="100"/>
      <c r="G391" s="100"/>
      <c r="H391" s="101"/>
      <c r="I391" s="102"/>
      <c r="J391" s="103"/>
      <c r="K391" s="103"/>
      <c r="L391" s="103"/>
      <c r="M391" s="103"/>
      <c r="N391" s="99"/>
      <c r="O391" s="99"/>
      <c r="P391" s="100"/>
      <c r="Q391" s="100"/>
      <c r="R391" s="104"/>
      <c r="S391" s="31" t="str">
        <f t="shared" si="206"/>
        <v/>
      </c>
      <c r="T391" s="105"/>
      <c r="U391" s="101"/>
      <c r="V391" s="107"/>
      <c r="W391" s="169"/>
      <c r="X391" s="170"/>
      <c r="Y391" s="68"/>
      <c r="Z391" s="190">
        <f t="shared" si="175"/>
        <v>1.0165720071704217E-3</v>
      </c>
      <c r="AA391" s="208" t="b">
        <f t="shared" si="176"/>
        <v>0</v>
      </c>
      <c r="AB391" s="20">
        <f t="shared" si="207"/>
        <v>0</v>
      </c>
      <c r="AC391" s="67" t="b">
        <f t="shared" si="208"/>
        <v>1</v>
      </c>
      <c r="AD391" s="200">
        <f t="shared" si="209"/>
        <v>1</v>
      </c>
      <c r="AE391" s="180">
        <f t="shared" si="177"/>
        <v>1</v>
      </c>
      <c r="AF391" s="180">
        <f t="shared" si="178"/>
        <v>0</v>
      </c>
      <c r="AG391" s="180">
        <f t="shared" si="179"/>
        <v>0</v>
      </c>
      <c r="AH391" s="180">
        <f t="shared" si="180"/>
        <v>0</v>
      </c>
      <c r="AI391" s="214" t="str">
        <f t="shared" si="181"/>
        <v/>
      </c>
      <c r="AK391" s="36">
        <f t="shared" si="182"/>
        <v>0</v>
      </c>
      <c r="AL391" s="21">
        <f t="shared" si="183"/>
        <v>0</v>
      </c>
      <c r="AM391" s="21">
        <f t="shared" si="184"/>
        <v>0</v>
      </c>
      <c r="AN391" s="21">
        <f t="shared" si="185"/>
        <v>0</v>
      </c>
      <c r="AO391" s="21">
        <f t="shared" si="186"/>
        <v>0</v>
      </c>
      <c r="AP391" s="21">
        <f t="shared" si="187"/>
        <v>0</v>
      </c>
      <c r="AQ391" s="21">
        <f t="shared" si="188"/>
        <v>0</v>
      </c>
      <c r="AR391" s="21">
        <f t="shared" si="189"/>
        <v>0</v>
      </c>
      <c r="AS391" s="21">
        <f t="shared" si="190"/>
        <v>0</v>
      </c>
      <c r="AT391" s="21">
        <f t="shared" si="191"/>
        <v>0</v>
      </c>
      <c r="AU391" s="21">
        <f t="shared" si="192"/>
        <v>0</v>
      </c>
      <c r="AV391" s="21">
        <f t="shared" si="193"/>
        <v>0</v>
      </c>
      <c r="AW391" s="21">
        <f t="shared" si="194"/>
        <v>0</v>
      </c>
      <c r="AX391" s="21">
        <f t="shared" si="195"/>
        <v>0</v>
      </c>
      <c r="AY391" s="21">
        <f t="shared" si="196"/>
        <v>0</v>
      </c>
      <c r="AZ391" s="21">
        <f t="shared" si="197"/>
        <v>0</v>
      </c>
      <c r="BA391" s="21">
        <f t="shared" si="198"/>
        <v>0</v>
      </c>
      <c r="BB391" s="21">
        <f t="shared" si="199"/>
        <v>0</v>
      </c>
      <c r="BC391" s="21">
        <f t="shared" si="200"/>
        <v>0</v>
      </c>
      <c r="BD391" s="21">
        <f t="shared" si="201"/>
        <v>0</v>
      </c>
      <c r="BE391" s="21">
        <f t="shared" si="202"/>
        <v>0</v>
      </c>
      <c r="BF391" s="21">
        <f t="shared" si="203"/>
        <v>0</v>
      </c>
      <c r="BG391" s="21">
        <f t="shared" si="204"/>
        <v>0</v>
      </c>
      <c r="BH391" s="21">
        <f t="shared" si="205"/>
        <v>0</v>
      </c>
    </row>
    <row r="392" spans="1:60" ht="63.95" customHeight="1">
      <c r="A392" s="245"/>
      <c r="B392" s="97"/>
      <c r="C392" s="98"/>
      <c r="D392" s="99"/>
      <c r="E392" s="100"/>
      <c r="F392" s="100"/>
      <c r="G392" s="100"/>
      <c r="H392" s="101"/>
      <c r="I392" s="102"/>
      <c r="J392" s="103"/>
      <c r="K392" s="103"/>
      <c r="L392" s="103"/>
      <c r="M392" s="103"/>
      <c r="N392" s="99"/>
      <c r="O392" s="99"/>
      <c r="P392" s="100"/>
      <c r="Q392" s="100"/>
      <c r="R392" s="104"/>
      <c r="S392" s="31" t="str">
        <f t="shared" si="206"/>
        <v/>
      </c>
      <c r="T392" s="105"/>
      <c r="U392" s="101"/>
      <c r="V392" s="107"/>
      <c r="W392" s="169"/>
      <c r="X392" s="170"/>
      <c r="Y392" s="68"/>
      <c r="Z392" s="190">
        <f t="shared" si="175"/>
        <v>1.0165720071704217E-3</v>
      </c>
      <c r="AA392" s="208" t="b">
        <f t="shared" si="176"/>
        <v>0</v>
      </c>
      <c r="AB392" s="20">
        <f t="shared" si="207"/>
        <v>0</v>
      </c>
      <c r="AC392" s="67" t="b">
        <f t="shared" si="208"/>
        <v>1</v>
      </c>
      <c r="AD392" s="200">
        <f t="shared" si="209"/>
        <v>1</v>
      </c>
      <c r="AE392" s="180">
        <f t="shared" si="177"/>
        <v>1</v>
      </c>
      <c r="AF392" s="180">
        <f t="shared" si="178"/>
        <v>0</v>
      </c>
      <c r="AG392" s="180">
        <f t="shared" si="179"/>
        <v>0</v>
      </c>
      <c r="AH392" s="180">
        <f t="shared" si="180"/>
        <v>0</v>
      </c>
      <c r="AI392" s="214" t="str">
        <f t="shared" si="181"/>
        <v/>
      </c>
      <c r="AK392" s="36">
        <f t="shared" si="182"/>
        <v>0</v>
      </c>
      <c r="AL392" s="21">
        <f t="shared" si="183"/>
        <v>0</v>
      </c>
      <c r="AM392" s="21">
        <f t="shared" si="184"/>
        <v>0</v>
      </c>
      <c r="AN392" s="21">
        <f t="shared" si="185"/>
        <v>0</v>
      </c>
      <c r="AO392" s="21">
        <f t="shared" si="186"/>
        <v>0</v>
      </c>
      <c r="AP392" s="21">
        <f t="shared" si="187"/>
        <v>0</v>
      </c>
      <c r="AQ392" s="21">
        <f t="shared" si="188"/>
        <v>0</v>
      </c>
      <c r="AR392" s="21">
        <f t="shared" si="189"/>
        <v>0</v>
      </c>
      <c r="AS392" s="21">
        <f t="shared" si="190"/>
        <v>0</v>
      </c>
      <c r="AT392" s="21">
        <f t="shared" si="191"/>
        <v>0</v>
      </c>
      <c r="AU392" s="21">
        <f t="shared" si="192"/>
        <v>0</v>
      </c>
      <c r="AV392" s="21">
        <f t="shared" si="193"/>
        <v>0</v>
      </c>
      <c r="AW392" s="21">
        <f t="shared" si="194"/>
        <v>0</v>
      </c>
      <c r="AX392" s="21">
        <f t="shared" si="195"/>
        <v>0</v>
      </c>
      <c r="AY392" s="21">
        <f t="shared" si="196"/>
        <v>0</v>
      </c>
      <c r="AZ392" s="21">
        <f t="shared" si="197"/>
        <v>0</v>
      </c>
      <c r="BA392" s="21">
        <f t="shared" si="198"/>
        <v>0</v>
      </c>
      <c r="BB392" s="21">
        <f t="shared" si="199"/>
        <v>0</v>
      </c>
      <c r="BC392" s="21">
        <f t="shared" si="200"/>
        <v>0</v>
      </c>
      <c r="BD392" s="21">
        <f t="shared" si="201"/>
        <v>0</v>
      </c>
      <c r="BE392" s="21">
        <f t="shared" si="202"/>
        <v>0</v>
      </c>
      <c r="BF392" s="21">
        <f t="shared" si="203"/>
        <v>0</v>
      </c>
      <c r="BG392" s="21">
        <f t="shared" si="204"/>
        <v>0</v>
      </c>
      <c r="BH392" s="21">
        <f t="shared" si="205"/>
        <v>0</v>
      </c>
    </row>
    <row r="393" spans="1:60" ht="63.95" customHeight="1">
      <c r="A393" s="245"/>
      <c r="B393" s="97"/>
      <c r="C393" s="98"/>
      <c r="D393" s="99"/>
      <c r="E393" s="100"/>
      <c r="F393" s="100"/>
      <c r="G393" s="100"/>
      <c r="H393" s="101"/>
      <c r="I393" s="102"/>
      <c r="J393" s="103"/>
      <c r="K393" s="103"/>
      <c r="L393" s="103"/>
      <c r="M393" s="103"/>
      <c r="N393" s="99"/>
      <c r="O393" s="99"/>
      <c r="P393" s="100"/>
      <c r="Q393" s="100"/>
      <c r="R393" s="104"/>
      <c r="S393" s="31" t="str">
        <f t="shared" si="206"/>
        <v/>
      </c>
      <c r="T393" s="105"/>
      <c r="U393" s="101"/>
      <c r="V393" s="107"/>
      <c r="W393" s="169"/>
      <c r="X393" s="170"/>
      <c r="Y393" s="68"/>
      <c r="Z393" s="190">
        <f t="shared" si="175"/>
        <v>1.0165720071704217E-3</v>
      </c>
      <c r="AA393" s="208" t="b">
        <f t="shared" si="176"/>
        <v>0</v>
      </c>
      <c r="AB393" s="20">
        <f t="shared" si="207"/>
        <v>0</v>
      </c>
      <c r="AC393" s="67" t="b">
        <f t="shared" si="208"/>
        <v>1</v>
      </c>
      <c r="AD393" s="200">
        <f t="shared" si="209"/>
        <v>1</v>
      </c>
      <c r="AE393" s="180">
        <f t="shared" si="177"/>
        <v>1</v>
      </c>
      <c r="AF393" s="180">
        <f t="shared" si="178"/>
        <v>0</v>
      </c>
      <c r="AG393" s="180">
        <f t="shared" si="179"/>
        <v>0</v>
      </c>
      <c r="AH393" s="180">
        <f t="shared" si="180"/>
        <v>0</v>
      </c>
      <c r="AI393" s="214" t="str">
        <f t="shared" si="181"/>
        <v/>
      </c>
      <c r="AK393" s="36">
        <f t="shared" si="182"/>
        <v>0</v>
      </c>
      <c r="AL393" s="21">
        <f t="shared" si="183"/>
        <v>0</v>
      </c>
      <c r="AM393" s="21">
        <f t="shared" si="184"/>
        <v>0</v>
      </c>
      <c r="AN393" s="21">
        <f t="shared" si="185"/>
        <v>0</v>
      </c>
      <c r="AO393" s="21">
        <f t="shared" si="186"/>
        <v>0</v>
      </c>
      <c r="AP393" s="21">
        <f t="shared" si="187"/>
        <v>0</v>
      </c>
      <c r="AQ393" s="21">
        <f t="shared" si="188"/>
        <v>0</v>
      </c>
      <c r="AR393" s="21">
        <f t="shared" si="189"/>
        <v>0</v>
      </c>
      <c r="AS393" s="21">
        <f t="shared" si="190"/>
        <v>0</v>
      </c>
      <c r="AT393" s="21">
        <f t="shared" si="191"/>
        <v>0</v>
      </c>
      <c r="AU393" s="21">
        <f t="shared" si="192"/>
        <v>0</v>
      </c>
      <c r="AV393" s="21">
        <f t="shared" si="193"/>
        <v>0</v>
      </c>
      <c r="AW393" s="21">
        <f t="shared" si="194"/>
        <v>0</v>
      </c>
      <c r="AX393" s="21">
        <f t="shared" si="195"/>
        <v>0</v>
      </c>
      <c r="AY393" s="21">
        <f t="shared" si="196"/>
        <v>0</v>
      </c>
      <c r="AZ393" s="21">
        <f t="shared" si="197"/>
        <v>0</v>
      </c>
      <c r="BA393" s="21">
        <f t="shared" si="198"/>
        <v>0</v>
      </c>
      <c r="BB393" s="21">
        <f t="shared" si="199"/>
        <v>0</v>
      </c>
      <c r="BC393" s="21">
        <f t="shared" si="200"/>
        <v>0</v>
      </c>
      <c r="BD393" s="21">
        <f t="shared" si="201"/>
        <v>0</v>
      </c>
      <c r="BE393" s="21">
        <f t="shared" si="202"/>
        <v>0</v>
      </c>
      <c r="BF393" s="21">
        <f t="shared" si="203"/>
        <v>0</v>
      </c>
      <c r="BG393" s="21">
        <f t="shared" si="204"/>
        <v>0</v>
      </c>
      <c r="BH393" s="21">
        <f t="shared" si="205"/>
        <v>0</v>
      </c>
    </row>
    <row r="394" spans="1:60" ht="63.95" customHeight="1">
      <c r="A394" s="245"/>
      <c r="B394" s="97"/>
      <c r="C394" s="98"/>
      <c r="D394" s="99"/>
      <c r="E394" s="100"/>
      <c r="F394" s="100"/>
      <c r="G394" s="100"/>
      <c r="H394" s="101"/>
      <c r="I394" s="102"/>
      <c r="J394" s="103"/>
      <c r="K394" s="103"/>
      <c r="L394" s="103"/>
      <c r="M394" s="103"/>
      <c r="N394" s="99"/>
      <c r="O394" s="99"/>
      <c r="P394" s="100"/>
      <c r="Q394" s="100"/>
      <c r="R394" s="104"/>
      <c r="S394" s="31" t="str">
        <f t="shared" si="206"/>
        <v/>
      </c>
      <c r="T394" s="105"/>
      <c r="U394" s="101"/>
      <c r="V394" s="107"/>
      <c r="W394" s="169"/>
      <c r="X394" s="170"/>
      <c r="Y394" s="68"/>
      <c r="Z394" s="190">
        <f t="shared" si="175"/>
        <v>1.0165720071704217E-3</v>
      </c>
      <c r="AA394" s="208" t="b">
        <f t="shared" si="176"/>
        <v>0</v>
      </c>
      <c r="AB394" s="20">
        <f t="shared" si="207"/>
        <v>0</v>
      </c>
      <c r="AC394" s="67" t="b">
        <f t="shared" si="208"/>
        <v>1</v>
      </c>
      <c r="AD394" s="200">
        <f t="shared" si="209"/>
        <v>1</v>
      </c>
      <c r="AE394" s="180">
        <f t="shared" si="177"/>
        <v>1</v>
      </c>
      <c r="AF394" s="180">
        <f t="shared" si="178"/>
        <v>0</v>
      </c>
      <c r="AG394" s="180">
        <f t="shared" si="179"/>
        <v>0</v>
      </c>
      <c r="AH394" s="180">
        <f t="shared" si="180"/>
        <v>0</v>
      </c>
      <c r="AI394" s="214" t="str">
        <f t="shared" si="181"/>
        <v/>
      </c>
      <c r="AK394" s="36">
        <f t="shared" si="182"/>
        <v>0</v>
      </c>
      <c r="AL394" s="21">
        <f t="shared" si="183"/>
        <v>0</v>
      </c>
      <c r="AM394" s="21">
        <f t="shared" si="184"/>
        <v>0</v>
      </c>
      <c r="AN394" s="21">
        <f t="shared" si="185"/>
        <v>0</v>
      </c>
      <c r="AO394" s="21">
        <f t="shared" si="186"/>
        <v>0</v>
      </c>
      <c r="AP394" s="21">
        <f t="shared" si="187"/>
        <v>0</v>
      </c>
      <c r="AQ394" s="21">
        <f t="shared" si="188"/>
        <v>0</v>
      </c>
      <c r="AR394" s="21">
        <f t="shared" si="189"/>
        <v>0</v>
      </c>
      <c r="AS394" s="21">
        <f t="shared" si="190"/>
        <v>0</v>
      </c>
      <c r="AT394" s="21">
        <f t="shared" si="191"/>
        <v>0</v>
      </c>
      <c r="AU394" s="21">
        <f t="shared" si="192"/>
        <v>0</v>
      </c>
      <c r="AV394" s="21">
        <f t="shared" si="193"/>
        <v>0</v>
      </c>
      <c r="AW394" s="21">
        <f t="shared" si="194"/>
        <v>0</v>
      </c>
      <c r="AX394" s="21">
        <f t="shared" si="195"/>
        <v>0</v>
      </c>
      <c r="AY394" s="21">
        <f t="shared" si="196"/>
        <v>0</v>
      </c>
      <c r="AZ394" s="21">
        <f t="shared" si="197"/>
        <v>0</v>
      </c>
      <c r="BA394" s="21">
        <f t="shared" si="198"/>
        <v>0</v>
      </c>
      <c r="BB394" s="21">
        <f t="shared" si="199"/>
        <v>0</v>
      </c>
      <c r="BC394" s="21">
        <f t="shared" si="200"/>
        <v>0</v>
      </c>
      <c r="BD394" s="21">
        <f t="shared" si="201"/>
        <v>0</v>
      </c>
      <c r="BE394" s="21">
        <f t="shared" si="202"/>
        <v>0</v>
      </c>
      <c r="BF394" s="21">
        <f t="shared" si="203"/>
        <v>0</v>
      </c>
      <c r="BG394" s="21">
        <f t="shared" si="204"/>
        <v>0</v>
      </c>
      <c r="BH394" s="21">
        <f t="shared" si="205"/>
        <v>0</v>
      </c>
    </row>
    <row r="395" spans="1:60" ht="63.95" customHeight="1">
      <c r="A395" s="245"/>
      <c r="B395" s="97"/>
      <c r="C395" s="98"/>
      <c r="D395" s="99"/>
      <c r="E395" s="100"/>
      <c r="F395" s="100"/>
      <c r="G395" s="100"/>
      <c r="H395" s="101"/>
      <c r="I395" s="102"/>
      <c r="J395" s="103"/>
      <c r="K395" s="103"/>
      <c r="L395" s="103"/>
      <c r="M395" s="103"/>
      <c r="N395" s="99"/>
      <c r="O395" s="99"/>
      <c r="P395" s="100"/>
      <c r="Q395" s="100"/>
      <c r="R395" s="104"/>
      <c r="S395" s="31" t="str">
        <f t="shared" si="206"/>
        <v/>
      </c>
      <c r="T395" s="105"/>
      <c r="U395" s="101"/>
      <c r="V395" s="107"/>
      <c r="W395" s="169"/>
      <c r="X395" s="170"/>
      <c r="Y395" s="68"/>
      <c r="Z395" s="190">
        <f t="shared" ref="Z395:Z458" si="210">(1/(1+1/EXP(-6.890302+0.02864*C395+1.031436*AK395+0.778425*AL395+0.360346*AN395+0.60263*AM395+0.753107*AO395+0.545244*AP395+0.384306*AR395-0.187684*AS395+1.813184*AQ395+0.767287*AT395+2.269855*AU395-1.12373*AV395+0.15005*AW395-1.208723*BH395-1.205755*AY395+1.265984*AX395+2.604289*AZ395+2.423725*BA395+0.541135*BB395+2.25148*BC395+1.903119*BD395+1.169436*BE395+2.307466*BF395+2.193053*BG395)))</f>
        <v>1.0165720071704217E-3</v>
      </c>
      <c r="AA395" s="208" t="b">
        <f t="shared" ref="AA395:AA458" si="211">AND(C395&lt;&gt;"", D395&lt;&gt;"",E395&lt;&gt;"",F395&lt;&gt;"",G395&lt;&gt;"",H395&lt;&gt;"",I395&lt;&gt;"",J395&lt;&gt;"",K395&lt;&gt;"",L395&lt;&gt;"",M395&lt;&gt;"",N395&lt;&gt;"",O395&lt;&gt;"",P395&lt;&gt;"",Q395&lt;&gt;"",R395&lt;&gt;"")</f>
        <v>0</v>
      </c>
      <c r="AB395" s="20">
        <f t="shared" si="207"/>
        <v>0</v>
      </c>
      <c r="AC395" s="67" t="b">
        <f t="shared" si="208"/>
        <v>1</v>
      </c>
      <c r="AD395" s="200">
        <f t="shared" si="209"/>
        <v>1</v>
      </c>
      <c r="AE395" s="180">
        <f t="shared" ref="AE395:AE458" si="212">IF(AND(B395="", AD395=1), 1, 0)</f>
        <v>1</v>
      </c>
      <c r="AF395" s="180">
        <f t="shared" ref="AF395:AF458" si="213">IF(AND(B395="", AB395=1), 1, 0)</f>
        <v>0</v>
      </c>
      <c r="AG395" s="180">
        <f t="shared" ref="AG395:AG458" si="214">IF(AND(B395="", AD395=0), 1, 0)</f>
        <v>0</v>
      </c>
      <c r="AH395" s="180">
        <f t="shared" ref="AH395:AH458" si="215">IF(AND(B395&lt;&gt;"", AB395=0), 1, 0)</f>
        <v>0</v>
      </c>
      <c r="AI395" s="214" t="str">
        <f t="shared" ref="AI395:AI458" si="216">IF(AE395=1, "", IF(AF395=1, AF$7, IF(AG395=1, AG$7,IF(AH395=1, AH$7,IF(Z395&lt;0.071,AI$2,IF(Z395&gt;=0.071,AI$3,"Whoops!"))))))</f>
        <v/>
      </c>
      <c r="AK395" s="36">
        <f t="shared" ref="AK395:AK458" si="217">IF(D395="male", 1, 0)</f>
        <v>0</v>
      </c>
      <c r="AL395" s="21">
        <f t="shared" ref="AL395:AL458" si="218">IF(G395="yes", 1, 0)</f>
        <v>0</v>
      </c>
      <c r="AM395" s="21">
        <f t="shared" ref="AM395:AM458" si="219">IF(E395=E$3, 1, 0)</f>
        <v>0</v>
      </c>
      <c r="AN395" s="21">
        <f t="shared" ref="AN395:AN458" si="220">IF(E395=E$4, 1, 0)</f>
        <v>0</v>
      </c>
      <c r="AO395" s="21">
        <f t="shared" ref="AO395:AO458" si="221">IF(F395=F$3, 1, 0)</f>
        <v>0</v>
      </c>
      <c r="AP395" s="21">
        <f t="shared" ref="AP395:AP458" si="222">IF(F395=F$4, 1, 0)</f>
        <v>0</v>
      </c>
      <c r="AQ395" s="21">
        <f t="shared" ref="AQ395:AQ458" si="223">IF(H395=H$3, 1, 0)</f>
        <v>0</v>
      </c>
      <c r="AR395" s="21">
        <f t="shared" ref="AR395:AR458" si="224">IF(H395=H$5, 1, 0)</f>
        <v>0</v>
      </c>
      <c r="AS395" s="21">
        <f t="shared" ref="AS395:AS458" si="225">IF(H395=H$4, 1, 0)</f>
        <v>0</v>
      </c>
      <c r="AT395" s="21">
        <f t="shared" ref="AT395:AT458" si="226">IF(K395=K$3, 1, 0)</f>
        <v>0</v>
      </c>
      <c r="AU395" s="21">
        <f t="shared" ref="AU395:AU458" si="227">IF(K395=K$4,1, 0)</f>
        <v>0</v>
      </c>
      <c r="AV395" s="21">
        <f t="shared" ref="AV395:AV458" si="228">IF(K395=K$5,1, 0)</f>
        <v>0</v>
      </c>
      <c r="AW395" s="21">
        <f t="shared" ref="AW395:AW458" si="229">IF(K395=K$6, 1, 0)</f>
        <v>0</v>
      </c>
      <c r="AX395" s="21">
        <f t="shared" ref="AX395:AX458" si="230">IF(M395=M$3,1, 0)</f>
        <v>0</v>
      </c>
      <c r="AY395" s="21">
        <f t="shared" ref="AY395:AY458" si="231">IF(M395=M$4,1,0)</f>
        <v>0</v>
      </c>
      <c r="AZ395" s="21">
        <f t="shared" ref="AZ395:AZ458" si="232">IF(L395="yes",1, 0)</f>
        <v>0</v>
      </c>
      <c r="BA395" s="21">
        <f t="shared" ref="BA395:BA458" si="233">IF(Q395=Q$3,1,0)</f>
        <v>0</v>
      </c>
      <c r="BB395" s="21">
        <f t="shared" ref="BB395:BB458" si="234">IF(Q395=Q$4, 1,0)</f>
        <v>0</v>
      </c>
      <c r="BC395" s="21">
        <f t="shared" ref="BC395:BC458" si="235">IF(N395="yes", 1, 0)</f>
        <v>0</v>
      </c>
      <c r="BD395" s="21">
        <f t="shared" ref="BD395:BD458" si="236">IF(O395="yes",1,0)</f>
        <v>0</v>
      </c>
      <c r="BE395" s="21">
        <f t="shared" ref="BE395:BE458" si="237">IF(P395="yes", 1, 0)</f>
        <v>0</v>
      </c>
      <c r="BF395" s="21">
        <f t="shared" ref="BF395:BF458" si="238">IF(I395="yes", 1, 0)</f>
        <v>0</v>
      </c>
      <c r="BG395" s="21">
        <f t="shared" ref="BG395:BG458" si="239">IF(R395="yes", 1, 0)</f>
        <v>0</v>
      </c>
      <c r="BH395" s="21">
        <f t="shared" ref="BH395:BH458" si="240">IF(J395="yes", 1, 0)</f>
        <v>0</v>
      </c>
    </row>
    <row r="396" spans="1:60" ht="63.95" customHeight="1">
      <c r="A396" s="245"/>
      <c r="B396" s="97"/>
      <c r="C396" s="98"/>
      <c r="D396" s="99"/>
      <c r="E396" s="100"/>
      <c r="F396" s="100"/>
      <c r="G396" s="100"/>
      <c r="H396" s="101"/>
      <c r="I396" s="102"/>
      <c r="J396" s="103"/>
      <c r="K396" s="103"/>
      <c r="L396" s="103"/>
      <c r="M396" s="103"/>
      <c r="N396" s="99"/>
      <c r="O396" s="99"/>
      <c r="P396" s="100"/>
      <c r="Q396" s="100"/>
      <c r="R396" s="104"/>
      <c r="S396" s="31" t="str">
        <f t="shared" ref="S396:S459" si="241">AI396</f>
        <v/>
      </c>
      <c r="T396" s="105"/>
      <c r="U396" s="101"/>
      <c r="V396" s="107"/>
      <c r="W396" s="169"/>
      <c r="X396" s="170"/>
      <c r="Y396" s="68"/>
      <c r="Z396" s="190">
        <f t="shared" si="210"/>
        <v>1.0165720071704217E-3</v>
      </c>
      <c r="AA396" s="208" t="b">
        <f t="shared" si="211"/>
        <v>0</v>
      </c>
      <c r="AB396" s="20">
        <f t="shared" ref="AB396:AB459" si="242">IF(AA396=TRUE, 1, 0)</f>
        <v>0</v>
      </c>
      <c r="AC396" s="67" t="b">
        <f t="shared" ref="AC396:AC459" si="243">AND(C396="", D396="",E396="",F396="",G396="",H396="",I396="",J396="",K396="",L396="",M396="",N396="",O396="",P396="",Q396="",R396="")</f>
        <v>1</v>
      </c>
      <c r="AD396" s="200">
        <f t="shared" ref="AD396:AD459" si="244">IF(AC396=TRUE, 1, 0)</f>
        <v>1</v>
      </c>
      <c r="AE396" s="180">
        <f t="shared" si="212"/>
        <v>1</v>
      </c>
      <c r="AF396" s="180">
        <f t="shared" si="213"/>
        <v>0</v>
      </c>
      <c r="AG396" s="180">
        <f t="shared" si="214"/>
        <v>0</v>
      </c>
      <c r="AH396" s="180">
        <f t="shared" si="215"/>
        <v>0</v>
      </c>
      <c r="AI396" s="214" t="str">
        <f t="shared" si="216"/>
        <v/>
      </c>
      <c r="AK396" s="36">
        <f t="shared" si="217"/>
        <v>0</v>
      </c>
      <c r="AL396" s="21">
        <f t="shared" si="218"/>
        <v>0</v>
      </c>
      <c r="AM396" s="21">
        <f t="shared" si="219"/>
        <v>0</v>
      </c>
      <c r="AN396" s="21">
        <f t="shared" si="220"/>
        <v>0</v>
      </c>
      <c r="AO396" s="21">
        <f t="shared" si="221"/>
        <v>0</v>
      </c>
      <c r="AP396" s="21">
        <f t="shared" si="222"/>
        <v>0</v>
      </c>
      <c r="AQ396" s="21">
        <f t="shared" si="223"/>
        <v>0</v>
      </c>
      <c r="AR396" s="21">
        <f t="shared" si="224"/>
        <v>0</v>
      </c>
      <c r="AS396" s="21">
        <f t="shared" si="225"/>
        <v>0</v>
      </c>
      <c r="AT396" s="21">
        <f t="shared" si="226"/>
        <v>0</v>
      </c>
      <c r="AU396" s="21">
        <f t="shared" si="227"/>
        <v>0</v>
      </c>
      <c r="AV396" s="21">
        <f t="shared" si="228"/>
        <v>0</v>
      </c>
      <c r="AW396" s="21">
        <f t="shared" si="229"/>
        <v>0</v>
      </c>
      <c r="AX396" s="21">
        <f t="shared" si="230"/>
        <v>0</v>
      </c>
      <c r="AY396" s="21">
        <f t="shared" si="231"/>
        <v>0</v>
      </c>
      <c r="AZ396" s="21">
        <f t="shared" si="232"/>
        <v>0</v>
      </c>
      <c r="BA396" s="21">
        <f t="shared" si="233"/>
        <v>0</v>
      </c>
      <c r="BB396" s="21">
        <f t="shared" si="234"/>
        <v>0</v>
      </c>
      <c r="BC396" s="21">
        <f t="shared" si="235"/>
        <v>0</v>
      </c>
      <c r="BD396" s="21">
        <f t="shared" si="236"/>
        <v>0</v>
      </c>
      <c r="BE396" s="21">
        <f t="shared" si="237"/>
        <v>0</v>
      </c>
      <c r="BF396" s="21">
        <f t="shared" si="238"/>
        <v>0</v>
      </c>
      <c r="BG396" s="21">
        <f t="shared" si="239"/>
        <v>0</v>
      </c>
      <c r="BH396" s="21">
        <f t="shared" si="240"/>
        <v>0</v>
      </c>
    </row>
    <row r="397" spans="1:60" ht="63.95" customHeight="1">
      <c r="A397" s="245"/>
      <c r="B397" s="97"/>
      <c r="C397" s="98"/>
      <c r="D397" s="99"/>
      <c r="E397" s="100"/>
      <c r="F397" s="100"/>
      <c r="G397" s="100"/>
      <c r="H397" s="101"/>
      <c r="I397" s="102"/>
      <c r="J397" s="103"/>
      <c r="K397" s="103"/>
      <c r="L397" s="103"/>
      <c r="M397" s="103"/>
      <c r="N397" s="99"/>
      <c r="O397" s="99"/>
      <c r="P397" s="100"/>
      <c r="Q397" s="100"/>
      <c r="R397" s="104"/>
      <c r="S397" s="31" t="str">
        <f t="shared" si="241"/>
        <v/>
      </c>
      <c r="T397" s="105"/>
      <c r="U397" s="101"/>
      <c r="V397" s="107"/>
      <c r="W397" s="169"/>
      <c r="X397" s="170"/>
      <c r="Y397" s="68"/>
      <c r="Z397" s="190">
        <f t="shared" si="210"/>
        <v>1.0165720071704217E-3</v>
      </c>
      <c r="AA397" s="208" t="b">
        <f t="shared" si="211"/>
        <v>0</v>
      </c>
      <c r="AB397" s="20">
        <f t="shared" si="242"/>
        <v>0</v>
      </c>
      <c r="AC397" s="67" t="b">
        <f t="shared" si="243"/>
        <v>1</v>
      </c>
      <c r="AD397" s="200">
        <f t="shared" si="244"/>
        <v>1</v>
      </c>
      <c r="AE397" s="180">
        <f t="shared" si="212"/>
        <v>1</v>
      </c>
      <c r="AF397" s="180">
        <f t="shared" si="213"/>
        <v>0</v>
      </c>
      <c r="AG397" s="180">
        <f t="shared" si="214"/>
        <v>0</v>
      </c>
      <c r="AH397" s="180">
        <f t="shared" si="215"/>
        <v>0</v>
      </c>
      <c r="AI397" s="214" t="str">
        <f t="shared" si="216"/>
        <v/>
      </c>
      <c r="AK397" s="36">
        <f t="shared" si="217"/>
        <v>0</v>
      </c>
      <c r="AL397" s="21">
        <f t="shared" si="218"/>
        <v>0</v>
      </c>
      <c r="AM397" s="21">
        <f t="shared" si="219"/>
        <v>0</v>
      </c>
      <c r="AN397" s="21">
        <f t="shared" si="220"/>
        <v>0</v>
      </c>
      <c r="AO397" s="21">
        <f t="shared" si="221"/>
        <v>0</v>
      </c>
      <c r="AP397" s="21">
        <f t="shared" si="222"/>
        <v>0</v>
      </c>
      <c r="AQ397" s="21">
        <f t="shared" si="223"/>
        <v>0</v>
      </c>
      <c r="AR397" s="21">
        <f t="shared" si="224"/>
        <v>0</v>
      </c>
      <c r="AS397" s="21">
        <f t="shared" si="225"/>
        <v>0</v>
      </c>
      <c r="AT397" s="21">
        <f t="shared" si="226"/>
        <v>0</v>
      </c>
      <c r="AU397" s="21">
        <f t="shared" si="227"/>
        <v>0</v>
      </c>
      <c r="AV397" s="21">
        <f t="shared" si="228"/>
        <v>0</v>
      </c>
      <c r="AW397" s="21">
        <f t="shared" si="229"/>
        <v>0</v>
      </c>
      <c r="AX397" s="21">
        <f t="shared" si="230"/>
        <v>0</v>
      </c>
      <c r="AY397" s="21">
        <f t="shared" si="231"/>
        <v>0</v>
      </c>
      <c r="AZ397" s="21">
        <f t="shared" si="232"/>
        <v>0</v>
      </c>
      <c r="BA397" s="21">
        <f t="shared" si="233"/>
        <v>0</v>
      </c>
      <c r="BB397" s="21">
        <f t="shared" si="234"/>
        <v>0</v>
      </c>
      <c r="BC397" s="21">
        <f t="shared" si="235"/>
        <v>0</v>
      </c>
      <c r="BD397" s="21">
        <f t="shared" si="236"/>
        <v>0</v>
      </c>
      <c r="BE397" s="21">
        <f t="shared" si="237"/>
        <v>0</v>
      </c>
      <c r="BF397" s="21">
        <f t="shared" si="238"/>
        <v>0</v>
      </c>
      <c r="BG397" s="21">
        <f t="shared" si="239"/>
        <v>0</v>
      </c>
      <c r="BH397" s="21">
        <f t="shared" si="240"/>
        <v>0</v>
      </c>
    </row>
    <row r="398" spans="1:60" ht="63.95" customHeight="1">
      <c r="A398" s="245"/>
      <c r="B398" s="97"/>
      <c r="C398" s="98"/>
      <c r="D398" s="99"/>
      <c r="E398" s="100"/>
      <c r="F398" s="100"/>
      <c r="G398" s="100"/>
      <c r="H398" s="101"/>
      <c r="I398" s="102"/>
      <c r="J398" s="103"/>
      <c r="K398" s="103"/>
      <c r="L398" s="103"/>
      <c r="M398" s="103"/>
      <c r="N398" s="99"/>
      <c r="O398" s="99"/>
      <c r="P398" s="100"/>
      <c r="Q398" s="100"/>
      <c r="R398" s="104"/>
      <c r="S398" s="31" t="str">
        <f t="shared" si="241"/>
        <v/>
      </c>
      <c r="T398" s="105"/>
      <c r="U398" s="101"/>
      <c r="V398" s="107"/>
      <c r="W398" s="169"/>
      <c r="X398" s="170"/>
      <c r="Y398" s="68"/>
      <c r="Z398" s="190">
        <f t="shared" si="210"/>
        <v>1.0165720071704217E-3</v>
      </c>
      <c r="AA398" s="208" t="b">
        <f t="shared" si="211"/>
        <v>0</v>
      </c>
      <c r="AB398" s="20">
        <f t="shared" si="242"/>
        <v>0</v>
      </c>
      <c r="AC398" s="67" t="b">
        <f t="shared" si="243"/>
        <v>1</v>
      </c>
      <c r="AD398" s="200">
        <f t="shared" si="244"/>
        <v>1</v>
      </c>
      <c r="AE398" s="180">
        <f t="shared" si="212"/>
        <v>1</v>
      </c>
      <c r="AF398" s="180">
        <f t="shared" si="213"/>
        <v>0</v>
      </c>
      <c r="AG398" s="180">
        <f t="shared" si="214"/>
        <v>0</v>
      </c>
      <c r="AH398" s="180">
        <f t="shared" si="215"/>
        <v>0</v>
      </c>
      <c r="AI398" s="214" t="str">
        <f t="shared" si="216"/>
        <v/>
      </c>
      <c r="AK398" s="36">
        <f t="shared" si="217"/>
        <v>0</v>
      </c>
      <c r="AL398" s="21">
        <f t="shared" si="218"/>
        <v>0</v>
      </c>
      <c r="AM398" s="21">
        <f t="shared" si="219"/>
        <v>0</v>
      </c>
      <c r="AN398" s="21">
        <f t="shared" si="220"/>
        <v>0</v>
      </c>
      <c r="AO398" s="21">
        <f t="shared" si="221"/>
        <v>0</v>
      </c>
      <c r="AP398" s="21">
        <f t="shared" si="222"/>
        <v>0</v>
      </c>
      <c r="AQ398" s="21">
        <f t="shared" si="223"/>
        <v>0</v>
      </c>
      <c r="AR398" s="21">
        <f t="shared" si="224"/>
        <v>0</v>
      </c>
      <c r="AS398" s="21">
        <f t="shared" si="225"/>
        <v>0</v>
      </c>
      <c r="AT398" s="21">
        <f t="shared" si="226"/>
        <v>0</v>
      </c>
      <c r="AU398" s="21">
        <f t="shared" si="227"/>
        <v>0</v>
      </c>
      <c r="AV398" s="21">
        <f t="shared" si="228"/>
        <v>0</v>
      </c>
      <c r="AW398" s="21">
        <f t="shared" si="229"/>
        <v>0</v>
      </c>
      <c r="AX398" s="21">
        <f t="shared" si="230"/>
        <v>0</v>
      </c>
      <c r="AY398" s="21">
        <f t="shared" si="231"/>
        <v>0</v>
      </c>
      <c r="AZ398" s="21">
        <f t="shared" si="232"/>
        <v>0</v>
      </c>
      <c r="BA398" s="21">
        <f t="shared" si="233"/>
        <v>0</v>
      </c>
      <c r="BB398" s="21">
        <f t="shared" si="234"/>
        <v>0</v>
      </c>
      <c r="BC398" s="21">
        <f t="shared" si="235"/>
        <v>0</v>
      </c>
      <c r="BD398" s="21">
        <f t="shared" si="236"/>
        <v>0</v>
      </c>
      <c r="BE398" s="21">
        <f t="shared" si="237"/>
        <v>0</v>
      </c>
      <c r="BF398" s="21">
        <f t="shared" si="238"/>
        <v>0</v>
      </c>
      <c r="BG398" s="21">
        <f t="shared" si="239"/>
        <v>0</v>
      </c>
      <c r="BH398" s="21">
        <f t="shared" si="240"/>
        <v>0</v>
      </c>
    </row>
    <row r="399" spans="1:60" ht="63.95" customHeight="1">
      <c r="A399" s="245"/>
      <c r="B399" s="97"/>
      <c r="C399" s="98"/>
      <c r="D399" s="99"/>
      <c r="E399" s="100"/>
      <c r="F399" s="100"/>
      <c r="G399" s="100"/>
      <c r="H399" s="101"/>
      <c r="I399" s="102"/>
      <c r="J399" s="103"/>
      <c r="K399" s="103"/>
      <c r="L399" s="103"/>
      <c r="M399" s="103"/>
      <c r="N399" s="99"/>
      <c r="O399" s="99"/>
      <c r="P399" s="100"/>
      <c r="Q399" s="100"/>
      <c r="R399" s="104"/>
      <c r="S399" s="31" t="str">
        <f t="shared" si="241"/>
        <v/>
      </c>
      <c r="T399" s="105"/>
      <c r="U399" s="101"/>
      <c r="V399" s="107"/>
      <c r="W399" s="169"/>
      <c r="X399" s="170"/>
      <c r="Y399" s="68"/>
      <c r="Z399" s="190">
        <f t="shared" si="210"/>
        <v>1.0165720071704217E-3</v>
      </c>
      <c r="AA399" s="208" t="b">
        <f t="shared" si="211"/>
        <v>0</v>
      </c>
      <c r="AB399" s="20">
        <f t="shared" si="242"/>
        <v>0</v>
      </c>
      <c r="AC399" s="67" t="b">
        <f t="shared" si="243"/>
        <v>1</v>
      </c>
      <c r="AD399" s="200">
        <f t="shared" si="244"/>
        <v>1</v>
      </c>
      <c r="AE399" s="180">
        <f t="shared" si="212"/>
        <v>1</v>
      </c>
      <c r="AF399" s="180">
        <f t="shared" si="213"/>
        <v>0</v>
      </c>
      <c r="AG399" s="180">
        <f t="shared" si="214"/>
        <v>0</v>
      </c>
      <c r="AH399" s="180">
        <f t="shared" si="215"/>
        <v>0</v>
      </c>
      <c r="AI399" s="214" t="str">
        <f t="shared" si="216"/>
        <v/>
      </c>
      <c r="AK399" s="36">
        <f t="shared" si="217"/>
        <v>0</v>
      </c>
      <c r="AL399" s="21">
        <f t="shared" si="218"/>
        <v>0</v>
      </c>
      <c r="AM399" s="21">
        <f t="shared" si="219"/>
        <v>0</v>
      </c>
      <c r="AN399" s="21">
        <f t="shared" si="220"/>
        <v>0</v>
      </c>
      <c r="AO399" s="21">
        <f t="shared" si="221"/>
        <v>0</v>
      </c>
      <c r="AP399" s="21">
        <f t="shared" si="222"/>
        <v>0</v>
      </c>
      <c r="AQ399" s="21">
        <f t="shared" si="223"/>
        <v>0</v>
      </c>
      <c r="AR399" s="21">
        <f t="shared" si="224"/>
        <v>0</v>
      </c>
      <c r="AS399" s="21">
        <f t="shared" si="225"/>
        <v>0</v>
      </c>
      <c r="AT399" s="21">
        <f t="shared" si="226"/>
        <v>0</v>
      </c>
      <c r="AU399" s="21">
        <f t="shared" si="227"/>
        <v>0</v>
      </c>
      <c r="AV399" s="21">
        <f t="shared" si="228"/>
        <v>0</v>
      </c>
      <c r="AW399" s="21">
        <f t="shared" si="229"/>
        <v>0</v>
      </c>
      <c r="AX399" s="21">
        <f t="shared" si="230"/>
        <v>0</v>
      </c>
      <c r="AY399" s="21">
        <f t="shared" si="231"/>
        <v>0</v>
      </c>
      <c r="AZ399" s="21">
        <f t="shared" si="232"/>
        <v>0</v>
      </c>
      <c r="BA399" s="21">
        <f t="shared" si="233"/>
        <v>0</v>
      </c>
      <c r="BB399" s="21">
        <f t="shared" si="234"/>
        <v>0</v>
      </c>
      <c r="BC399" s="21">
        <f t="shared" si="235"/>
        <v>0</v>
      </c>
      <c r="BD399" s="21">
        <f t="shared" si="236"/>
        <v>0</v>
      </c>
      <c r="BE399" s="21">
        <f t="shared" si="237"/>
        <v>0</v>
      </c>
      <c r="BF399" s="21">
        <f t="shared" si="238"/>
        <v>0</v>
      </c>
      <c r="BG399" s="21">
        <f t="shared" si="239"/>
        <v>0</v>
      </c>
      <c r="BH399" s="21">
        <f t="shared" si="240"/>
        <v>0</v>
      </c>
    </row>
    <row r="400" spans="1:60" ht="63.95" customHeight="1">
      <c r="A400" s="245"/>
      <c r="B400" s="97"/>
      <c r="C400" s="98"/>
      <c r="D400" s="99"/>
      <c r="E400" s="100"/>
      <c r="F400" s="100"/>
      <c r="G400" s="100"/>
      <c r="H400" s="101"/>
      <c r="I400" s="102"/>
      <c r="J400" s="103"/>
      <c r="K400" s="103"/>
      <c r="L400" s="103"/>
      <c r="M400" s="103"/>
      <c r="N400" s="99"/>
      <c r="O400" s="99"/>
      <c r="P400" s="100"/>
      <c r="Q400" s="100"/>
      <c r="R400" s="104"/>
      <c r="S400" s="31" t="str">
        <f t="shared" si="241"/>
        <v/>
      </c>
      <c r="T400" s="105"/>
      <c r="U400" s="101"/>
      <c r="V400" s="107"/>
      <c r="W400" s="169"/>
      <c r="X400" s="170"/>
      <c r="Y400" s="68"/>
      <c r="Z400" s="190">
        <f t="shared" si="210"/>
        <v>1.0165720071704217E-3</v>
      </c>
      <c r="AA400" s="208" t="b">
        <f t="shared" si="211"/>
        <v>0</v>
      </c>
      <c r="AB400" s="20">
        <f t="shared" si="242"/>
        <v>0</v>
      </c>
      <c r="AC400" s="67" t="b">
        <f t="shared" si="243"/>
        <v>1</v>
      </c>
      <c r="AD400" s="200">
        <f t="shared" si="244"/>
        <v>1</v>
      </c>
      <c r="AE400" s="180">
        <f t="shared" si="212"/>
        <v>1</v>
      </c>
      <c r="AF400" s="180">
        <f t="shared" si="213"/>
        <v>0</v>
      </c>
      <c r="AG400" s="180">
        <f t="shared" si="214"/>
        <v>0</v>
      </c>
      <c r="AH400" s="180">
        <f t="shared" si="215"/>
        <v>0</v>
      </c>
      <c r="AI400" s="214" t="str">
        <f t="shared" si="216"/>
        <v/>
      </c>
      <c r="AK400" s="36">
        <f t="shared" si="217"/>
        <v>0</v>
      </c>
      <c r="AL400" s="21">
        <f t="shared" si="218"/>
        <v>0</v>
      </c>
      <c r="AM400" s="21">
        <f t="shared" si="219"/>
        <v>0</v>
      </c>
      <c r="AN400" s="21">
        <f t="shared" si="220"/>
        <v>0</v>
      </c>
      <c r="AO400" s="21">
        <f t="shared" si="221"/>
        <v>0</v>
      </c>
      <c r="AP400" s="21">
        <f t="shared" si="222"/>
        <v>0</v>
      </c>
      <c r="AQ400" s="21">
        <f t="shared" si="223"/>
        <v>0</v>
      </c>
      <c r="AR400" s="21">
        <f t="shared" si="224"/>
        <v>0</v>
      </c>
      <c r="AS400" s="21">
        <f t="shared" si="225"/>
        <v>0</v>
      </c>
      <c r="AT400" s="21">
        <f t="shared" si="226"/>
        <v>0</v>
      </c>
      <c r="AU400" s="21">
        <f t="shared" si="227"/>
        <v>0</v>
      </c>
      <c r="AV400" s="21">
        <f t="shared" si="228"/>
        <v>0</v>
      </c>
      <c r="AW400" s="21">
        <f t="shared" si="229"/>
        <v>0</v>
      </c>
      <c r="AX400" s="21">
        <f t="shared" si="230"/>
        <v>0</v>
      </c>
      <c r="AY400" s="21">
        <f t="shared" si="231"/>
        <v>0</v>
      </c>
      <c r="AZ400" s="21">
        <f t="shared" si="232"/>
        <v>0</v>
      </c>
      <c r="BA400" s="21">
        <f t="shared" si="233"/>
        <v>0</v>
      </c>
      <c r="BB400" s="21">
        <f t="shared" si="234"/>
        <v>0</v>
      </c>
      <c r="BC400" s="21">
        <f t="shared" si="235"/>
        <v>0</v>
      </c>
      <c r="BD400" s="21">
        <f t="shared" si="236"/>
        <v>0</v>
      </c>
      <c r="BE400" s="21">
        <f t="shared" si="237"/>
        <v>0</v>
      </c>
      <c r="BF400" s="21">
        <f t="shared" si="238"/>
        <v>0</v>
      </c>
      <c r="BG400" s="21">
        <f t="shared" si="239"/>
        <v>0</v>
      </c>
      <c r="BH400" s="21">
        <f t="shared" si="240"/>
        <v>0</v>
      </c>
    </row>
    <row r="401" spans="1:60" ht="63.95" customHeight="1">
      <c r="A401" s="245"/>
      <c r="B401" s="97"/>
      <c r="C401" s="98"/>
      <c r="D401" s="99"/>
      <c r="E401" s="100"/>
      <c r="F401" s="100"/>
      <c r="G401" s="100"/>
      <c r="H401" s="101"/>
      <c r="I401" s="102"/>
      <c r="J401" s="103"/>
      <c r="K401" s="103"/>
      <c r="L401" s="103"/>
      <c r="M401" s="103"/>
      <c r="N401" s="99"/>
      <c r="O401" s="99"/>
      <c r="P401" s="100"/>
      <c r="Q401" s="100"/>
      <c r="R401" s="104"/>
      <c r="S401" s="31" t="str">
        <f t="shared" si="241"/>
        <v/>
      </c>
      <c r="T401" s="105"/>
      <c r="U401" s="101"/>
      <c r="V401" s="107"/>
      <c r="W401" s="169"/>
      <c r="X401" s="170"/>
      <c r="Y401" s="68"/>
      <c r="Z401" s="190">
        <f t="shared" si="210"/>
        <v>1.0165720071704217E-3</v>
      </c>
      <c r="AA401" s="208" t="b">
        <f t="shared" si="211"/>
        <v>0</v>
      </c>
      <c r="AB401" s="20">
        <f t="shared" si="242"/>
        <v>0</v>
      </c>
      <c r="AC401" s="67" t="b">
        <f t="shared" si="243"/>
        <v>1</v>
      </c>
      <c r="AD401" s="200">
        <f t="shared" si="244"/>
        <v>1</v>
      </c>
      <c r="AE401" s="180">
        <f t="shared" si="212"/>
        <v>1</v>
      </c>
      <c r="AF401" s="180">
        <f t="shared" si="213"/>
        <v>0</v>
      </c>
      <c r="AG401" s="180">
        <f t="shared" si="214"/>
        <v>0</v>
      </c>
      <c r="AH401" s="180">
        <f t="shared" si="215"/>
        <v>0</v>
      </c>
      <c r="AI401" s="214" t="str">
        <f t="shared" si="216"/>
        <v/>
      </c>
      <c r="AK401" s="36">
        <f t="shared" si="217"/>
        <v>0</v>
      </c>
      <c r="AL401" s="21">
        <f t="shared" si="218"/>
        <v>0</v>
      </c>
      <c r="AM401" s="21">
        <f t="shared" si="219"/>
        <v>0</v>
      </c>
      <c r="AN401" s="21">
        <f t="shared" si="220"/>
        <v>0</v>
      </c>
      <c r="AO401" s="21">
        <f t="shared" si="221"/>
        <v>0</v>
      </c>
      <c r="AP401" s="21">
        <f t="shared" si="222"/>
        <v>0</v>
      </c>
      <c r="AQ401" s="21">
        <f t="shared" si="223"/>
        <v>0</v>
      </c>
      <c r="AR401" s="21">
        <f t="shared" si="224"/>
        <v>0</v>
      </c>
      <c r="AS401" s="21">
        <f t="shared" si="225"/>
        <v>0</v>
      </c>
      <c r="AT401" s="21">
        <f t="shared" si="226"/>
        <v>0</v>
      </c>
      <c r="AU401" s="21">
        <f t="shared" si="227"/>
        <v>0</v>
      </c>
      <c r="AV401" s="21">
        <f t="shared" si="228"/>
        <v>0</v>
      </c>
      <c r="AW401" s="21">
        <f t="shared" si="229"/>
        <v>0</v>
      </c>
      <c r="AX401" s="21">
        <f t="shared" si="230"/>
        <v>0</v>
      </c>
      <c r="AY401" s="21">
        <f t="shared" si="231"/>
        <v>0</v>
      </c>
      <c r="AZ401" s="21">
        <f t="shared" si="232"/>
        <v>0</v>
      </c>
      <c r="BA401" s="21">
        <f t="shared" si="233"/>
        <v>0</v>
      </c>
      <c r="BB401" s="21">
        <f t="shared" si="234"/>
        <v>0</v>
      </c>
      <c r="BC401" s="21">
        <f t="shared" si="235"/>
        <v>0</v>
      </c>
      <c r="BD401" s="21">
        <f t="shared" si="236"/>
        <v>0</v>
      </c>
      <c r="BE401" s="21">
        <f t="shared" si="237"/>
        <v>0</v>
      </c>
      <c r="BF401" s="21">
        <f t="shared" si="238"/>
        <v>0</v>
      </c>
      <c r="BG401" s="21">
        <f t="shared" si="239"/>
        <v>0</v>
      </c>
      <c r="BH401" s="21">
        <f t="shared" si="240"/>
        <v>0</v>
      </c>
    </row>
    <row r="402" spans="1:60" ht="63.95" customHeight="1">
      <c r="A402" s="245"/>
      <c r="B402" s="97"/>
      <c r="C402" s="98"/>
      <c r="D402" s="99"/>
      <c r="E402" s="100"/>
      <c r="F402" s="100"/>
      <c r="G402" s="100"/>
      <c r="H402" s="101"/>
      <c r="I402" s="102"/>
      <c r="J402" s="103"/>
      <c r="K402" s="103"/>
      <c r="L402" s="103"/>
      <c r="M402" s="103"/>
      <c r="N402" s="99"/>
      <c r="O402" s="99"/>
      <c r="P402" s="100"/>
      <c r="Q402" s="100"/>
      <c r="R402" s="104"/>
      <c r="S402" s="31" t="str">
        <f t="shared" si="241"/>
        <v/>
      </c>
      <c r="T402" s="105"/>
      <c r="U402" s="101"/>
      <c r="V402" s="107"/>
      <c r="W402" s="169"/>
      <c r="X402" s="170"/>
      <c r="Y402" s="68"/>
      <c r="Z402" s="190">
        <f t="shared" si="210"/>
        <v>1.0165720071704217E-3</v>
      </c>
      <c r="AA402" s="208" t="b">
        <f t="shared" si="211"/>
        <v>0</v>
      </c>
      <c r="AB402" s="20">
        <f t="shared" si="242"/>
        <v>0</v>
      </c>
      <c r="AC402" s="67" t="b">
        <f t="shared" si="243"/>
        <v>1</v>
      </c>
      <c r="AD402" s="200">
        <f t="shared" si="244"/>
        <v>1</v>
      </c>
      <c r="AE402" s="180">
        <f t="shared" si="212"/>
        <v>1</v>
      </c>
      <c r="AF402" s="180">
        <f t="shared" si="213"/>
        <v>0</v>
      </c>
      <c r="AG402" s="180">
        <f t="shared" si="214"/>
        <v>0</v>
      </c>
      <c r="AH402" s="180">
        <f t="shared" si="215"/>
        <v>0</v>
      </c>
      <c r="AI402" s="214" t="str">
        <f t="shared" si="216"/>
        <v/>
      </c>
      <c r="AK402" s="36">
        <f t="shared" si="217"/>
        <v>0</v>
      </c>
      <c r="AL402" s="21">
        <f t="shared" si="218"/>
        <v>0</v>
      </c>
      <c r="AM402" s="21">
        <f t="shared" si="219"/>
        <v>0</v>
      </c>
      <c r="AN402" s="21">
        <f t="shared" si="220"/>
        <v>0</v>
      </c>
      <c r="AO402" s="21">
        <f t="shared" si="221"/>
        <v>0</v>
      </c>
      <c r="AP402" s="21">
        <f t="shared" si="222"/>
        <v>0</v>
      </c>
      <c r="AQ402" s="21">
        <f t="shared" si="223"/>
        <v>0</v>
      </c>
      <c r="AR402" s="21">
        <f t="shared" si="224"/>
        <v>0</v>
      </c>
      <c r="AS402" s="21">
        <f t="shared" si="225"/>
        <v>0</v>
      </c>
      <c r="AT402" s="21">
        <f t="shared" si="226"/>
        <v>0</v>
      </c>
      <c r="AU402" s="21">
        <f t="shared" si="227"/>
        <v>0</v>
      </c>
      <c r="AV402" s="21">
        <f t="shared" si="228"/>
        <v>0</v>
      </c>
      <c r="AW402" s="21">
        <f t="shared" si="229"/>
        <v>0</v>
      </c>
      <c r="AX402" s="21">
        <f t="shared" si="230"/>
        <v>0</v>
      </c>
      <c r="AY402" s="21">
        <f t="shared" si="231"/>
        <v>0</v>
      </c>
      <c r="AZ402" s="21">
        <f t="shared" si="232"/>
        <v>0</v>
      </c>
      <c r="BA402" s="21">
        <f t="shared" si="233"/>
        <v>0</v>
      </c>
      <c r="BB402" s="21">
        <f t="shared" si="234"/>
        <v>0</v>
      </c>
      <c r="BC402" s="21">
        <f t="shared" si="235"/>
        <v>0</v>
      </c>
      <c r="BD402" s="21">
        <f t="shared" si="236"/>
        <v>0</v>
      </c>
      <c r="BE402" s="21">
        <f t="shared" si="237"/>
        <v>0</v>
      </c>
      <c r="BF402" s="21">
        <f t="shared" si="238"/>
        <v>0</v>
      </c>
      <c r="BG402" s="21">
        <f t="shared" si="239"/>
        <v>0</v>
      </c>
      <c r="BH402" s="21">
        <f t="shared" si="240"/>
        <v>0</v>
      </c>
    </row>
    <row r="403" spans="1:60" ht="63.95" customHeight="1">
      <c r="A403" s="245"/>
      <c r="B403" s="97"/>
      <c r="C403" s="98"/>
      <c r="D403" s="99"/>
      <c r="E403" s="100"/>
      <c r="F403" s="100"/>
      <c r="G403" s="100"/>
      <c r="H403" s="101"/>
      <c r="I403" s="102"/>
      <c r="J403" s="103"/>
      <c r="K403" s="103"/>
      <c r="L403" s="103"/>
      <c r="M403" s="103"/>
      <c r="N403" s="99"/>
      <c r="O403" s="99"/>
      <c r="P403" s="100"/>
      <c r="Q403" s="100"/>
      <c r="R403" s="104"/>
      <c r="S403" s="31" t="str">
        <f t="shared" si="241"/>
        <v/>
      </c>
      <c r="T403" s="105"/>
      <c r="U403" s="101"/>
      <c r="V403" s="107"/>
      <c r="W403" s="169"/>
      <c r="X403" s="170"/>
      <c r="Y403" s="68"/>
      <c r="Z403" s="190">
        <f t="shared" si="210"/>
        <v>1.0165720071704217E-3</v>
      </c>
      <c r="AA403" s="208" t="b">
        <f t="shared" si="211"/>
        <v>0</v>
      </c>
      <c r="AB403" s="20">
        <f t="shared" si="242"/>
        <v>0</v>
      </c>
      <c r="AC403" s="67" t="b">
        <f t="shared" si="243"/>
        <v>1</v>
      </c>
      <c r="AD403" s="200">
        <f t="shared" si="244"/>
        <v>1</v>
      </c>
      <c r="AE403" s="180">
        <f t="shared" si="212"/>
        <v>1</v>
      </c>
      <c r="AF403" s="180">
        <f t="shared" si="213"/>
        <v>0</v>
      </c>
      <c r="AG403" s="180">
        <f t="shared" si="214"/>
        <v>0</v>
      </c>
      <c r="AH403" s="180">
        <f t="shared" si="215"/>
        <v>0</v>
      </c>
      <c r="AI403" s="214" t="str">
        <f t="shared" si="216"/>
        <v/>
      </c>
      <c r="AK403" s="36">
        <f t="shared" si="217"/>
        <v>0</v>
      </c>
      <c r="AL403" s="21">
        <f t="shared" si="218"/>
        <v>0</v>
      </c>
      <c r="AM403" s="21">
        <f t="shared" si="219"/>
        <v>0</v>
      </c>
      <c r="AN403" s="21">
        <f t="shared" si="220"/>
        <v>0</v>
      </c>
      <c r="AO403" s="21">
        <f t="shared" si="221"/>
        <v>0</v>
      </c>
      <c r="AP403" s="21">
        <f t="shared" si="222"/>
        <v>0</v>
      </c>
      <c r="AQ403" s="21">
        <f t="shared" si="223"/>
        <v>0</v>
      </c>
      <c r="AR403" s="21">
        <f t="shared" si="224"/>
        <v>0</v>
      </c>
      <c r="AS403" s="21">
        <f t="shared" si="225"/>
        <v>0</v>
      </c>
      <c r="AT403" s="21">
        <f t="shared" si="226"/>
        <v>0</v>
      </c>
      <c r="AU403" s="21">
        <f t="shared" si="227"/>
        <v>0</v>
      </c>
      <c r="AV403" s="21">
        <f t="shared" si="228"/>
        <v>0</v>
      </c>
      <c r="AW403" s="21">
        <f t="shared" si="229"/>
        <v>0</v>
      </c>
      <c r="AX403" s="21">
        <f t="shared" si="230"/>
        <v>0</v>
      </c>
      <c r="AY403" s="21">
        <f t="shared" si="231"/>
        <v>0</v>
      </c>
      <c r="AZ403" s="21">
        <f t="shared" si="232"/>
        <v>0</v>
      </c>
      <c r="BA403" s="21">
        <f t="shared" si="233"/>
        <v>0</v>
      </c>
      <c r="BB403" s="21">
        <f t="shared" si="234"/>
        <v>0</v>
      </c>
      <c r="BC403" s="21">
        <f t="shared" si="235"/>
        <v>0</v>
      </c>
      <c r="BD403" s="21">
        <f t="shared" si="236"/>
        <v>0</v>
      </c>
      <c r="BE403" s="21">
        <f t="shared" si="237"/>
        <v>0</v>
      </c>
      <c r="BF403" s="21">
        <f t="shared" si="238"/>
        <v>0</v>
      </c>
      <c r="BG403" s="21">
        <f t="shared" si="239"/>
        <v>0</v>
      </c>
      <c r="BH403" s="21">
        <f t="shared" si="240"/>
        <v>0</v>
      </c>
    </row>
    <row r="404" spans="1:60" ht="63.95" customHeight="1">
      <c r="A404" s="245"/>
      <c r="B404" s="97"/>
      <c r="C404" s="98"/>
      <c r="D404" s="99"/>
      <c r="E404" s="100"/>
      <c r="F404" s="100"/>
      <c r="G404" s="100"/>
      <c r="H404" s="101"/>
      <c r="I404" s="102"/>
      <c r="J404" s="103"/>
      <c r="K404" s="103"/>
      <c r="L404" s="103"/>
      <c r="M404" s="103"/>
      <c r="N404" s="99"/>
      <c r="O404" s="99"/>
      <c r="P404" s="100"/>
      <c r="Q404" s="100"/>
      <c r="R404" s="104"/>
      <c r="S404" s="31" t="str">
        <f t="shared" si="241"/>
        <v/>
      </c>
      <c r="T404" s="105"/>
      <c r="U404" s="101"/>
      <c r="V404" s="107"/>
      <c r="W404" s="169"/>
      <c r="X404" s="170"/>
      <c r="Y404" s="68"/>
      <c r="Z404" s="190">
        <f t="shared" si="210"/>
        <v>1.0165720071704217E-3</v>
      </c>
      <c r="AA404" s="208" t="b">
        <f t="shared" si="211"/>
        <v>0</v>
      </c>
      <c r="AB404" s="20">
        <f t="shared" si="242"/>
        <v>0</v>
      </c>
      <c r="AC404" s="67" t="b">
        <f t="shared" si="243"/>
        <v>1</v>
      </c>
      <c r="AD404" s="200">
        <f t="shared" si="244"/>
        <v>1</v>
      </c>
      <c r="AE404" s="180">
        <f t="shared" si="212"/>
        <v>1</v>
      </c>
      <c r="AF404" s="180">
        <f t="shared" si="213"/>
        <v>0</v>
      </c>
      <c r="AG404" s="180">
        <f t="shared" si="214"/>
        <v>0</v>
      </c>
      <c r="AH404" s="180">
        <f t="shared" si="215"/>
        <v>0</v>
      </c>
      <c r="AI404" s="214" t="str">
        <f t="shared" si="216"/>
        <v/>
      </c>
      <c r="AK404" s="36">
        <f t="shared" si="217"/>
        <v>0</v>
      </c>
      <c r="AL404" s="21">
        <f t="shared" si="218"/>
        <v>0</v>
      </c>
      <c r="AM404" s="21">
        <f t="shared" si="219"/>
        <v>0</v>
      </c>
      <c r="AN404" s="21">
        <f t="shared" si="220"/>
        <v>0</v>
      </c>
      <c r="AO404" s="21">
        <f t="shared" si="221"/>
        <v>0</v>
      </c>
      <c r="AP404" s="21">
        <f t="shared" si="222"/>
        <v>0</v>
      </c>
      <c r="AQ404" s="21">
        <f t="shared" si="223"/>
        <v>0</v>
      </c>
      <c r="AR404" s="21">
        <f t="shared" si="224"/>
        <v>0</v>
      </c>
      <c r="AS404" s="21">
        <f t="shared" si="225"/>
        <v>0</v>
      </c>
      <c r="AT404" s="21">
        <f t="shared" si="226"/>
        <v>0</v>
      </c>
      <c r="AU404" s="21">
        <f t="shared" si="227"/>
        <v>0</v>
      </c>
      <c r="AV404" s="21">
        <f t="shared" si="228"/>
        <v>0</v>
      </c>
      <c r="AW404" s="21">
        <f t="shared" si="229"/>
        <v>0</v>
      </c>
      <c r="AX404" s="21">
        <f t="shared" si="230"/>
        <v>0</v>
      </c>
      <c r="AY404" s="21">
        <f t="shared" si="231"/>
        <v>0</v>
      </c>
      <c r="AZ404" s="21">
        <f t="shared" si="232"/>
        <v>0</v>
      </c>
      <c r="BA404" s="21">
        <f t="shared" si="233"/>
        <v>0</v>
      </c>
      <c r="BB404" s="21">
        <f t="shared" si="234"/>
        <v>0</v>
      </c>
      <c r="BC404" s="21">
        <f t="shared" si="235"/>
        <v>0</v>
      </c>
      <c r="BD404" s="21">
        <f t="shared" si="236"/>
        <v>0</v>
      </c>
      <c r="BE404" s="21">
        <f t="shared" si="237"/>
        <v>0</v>
      </c>
      <c r="BF404" s="21">
        <f t="shared" si="238"/>
        <v>0</v>
      </c>
      <c r="BG404" s="21">
        <f t="shared" si="239"/>
        <v>0</v>
      </c>
      <c r="BH404" s="21">
        <f t="shared" si="240"/>
        <v>0</v>
      </c>
    </row>
    <row r="405" spans="1:60" ht="63.95" customHeight="1">
      <c r="A405" s="245"/>
      <c r="B405" s="97"/>
      <c r="C405" s="98"/>
      <c r="D405" s="99"/>
      <c r="E405" s="100"/>
      <c r="F405" s="100"/>
      <c r="G405" s="100"/>
      <c r="H405" s="101"/>
      <c r="I405" s="102"/>
      <c r="J405" s="103"/>
      <c r="K405" s="103"/>
      <c r="L405" s="103"/>
      <c r="M405" s="103"/>
      <c r="N405" s="99"/>
      <c r="O405" s="99"/>
      <c r="P405" s="100"/>
      <c r="Q405" s="100"/>
      <c r="R405" s="104"/>
      <c r="S405" s="31" t="str">
        <f t="shared" si="241"/>
        <v/>
      </c>
      <c r="T405" s="105"/>
      <c r="U405" s="101"/>
      <c r="V405" s="107"/>
      <c r="W405" s="169"/>
      <c r="X405" s="170"/>
      <c r="Y405" s="68"/>
      <c r="Z405" s="190">
        <f t="shared" si="210"/>
        <v>1.0165720071704217E-3</v>
      </c>
      <c r="AA405" s="208" t="b">
        <f t="shared" si="211"/>
        <v>0</v>
      </c>
      <c r="AB405" s="20">
        <f t="shared" si="242"/>
        <v>0</v>
      </c>
      <c r="AC405" s="67" t="b">
        <f t="shared" si="243"/>
        <v>1</v>
      </c>
      <c r="AD405" s="200">
        <f t="shared" si="244"/>
        <v>1</v>
      </c>
      <c r="AE405" s="180">
        <f t="shared" si="212"/>
        <v>1</v>
      </c>
      <c r="AF405" s="180">
        <f t="shared" si="213"/>
        <v>0</v>
      </c>
      <c r="AG405" s="180">
        <f t="shared" si="214"/>
        <v>0</v>
      </c>
      <c r="AH405" s="180">
        <f t="shared" si="215"/>
        <v>0</v>
      </c>
      <c r="AI405" s="214" t="str">
        <f t="shared" si="216"/>
        <v/>
      </c>
      <c r="AK405" s="36">
        <f t="shared" si="217"/>
        <v>0</v>
      </c>
      <c r="AL405" s="21">
        <f t="shared" si="218"/>
        <v>0</v>
      </c>
      <c r="AM405" s="21">
        <f t="shared" si="219"/>
        <v>0</v>
      </c>
      <c r="AN405" s="21">
        <f t="shared" si="220"/>
        <v>0</v>
      </c>
      <c r="AO405" s="21">
        <f t="shared" si="221"/>
        <v>0</v>
      </c>
      <c r="AP405" s="21">
        <f t="shared" si="222"/>
        <v>0</v>
      </c>
      <c r="AQ405" s="21">
        <f t="shared" si="223"/>
        <v>0</v>
      </c>
      <c r="AR405" s="21">
        <f t="shared" si="224"/>
        <v>0</v>
      </c>
      <c r="AS405" s="21">
        <f t="shared" si="225"/>
        <v>0</v>
      </c>
      <c r="AT405" s="21">
        <f t="shared" si="226"/>
        <v>0</v>
      </c>
      <c r="AU405" s="21">
        <f t="shared" si="227"/>
        <v>0</v>
      </c>
      <c r="AV405" s="21">
        <f t="shared" si="228"/>
        <v>0</v>
      </c>
      <c r="AW405" s="21">
        <f t="shared" si="229"/>
        <v>0</v>
      </c>
      <c r="AX405" s="21">
        <f t="shared" si="230"/>
        <v>0</v>
      </c>
      <c r="AY405" s="21">
        <f t="shared" si="231"/>
        <v>0</v>
      </c>
      <c r="AZ405" s="21">
        <f t="shared" si="232"/>
        <v>0</v>
      </c>
      <c r="BA405" s="21">
        <f t="shared" si="233"/>
        <v>0</v>
      </c>
      <c r="BB405" s="21">
        <f t="shared" si="234"/>
        <v>0</v>
      </c>
      <c r="BC405" s="21">
        <f t="shared" si="235"/>
        <v>0</v>
      </c>
      <c r="BD405" s="21">
        <f t="shared" si="236"/>
        <v>0</v>
      </c>
      <c r="BE405" s="21">
        <f t="shared" si="237"/>
        <v>0</v>
      </c>
      <c r="BF405" s="21">
        <f t="shared" si="238"/>
        <v>0</v>
      </c>
      <c r="BG405" s="21">
        <f t="shared" si="239"/>
        <v>0</v>
      </c>
      <c r="BH405" s="21">
        <f t="shared" si="240"/>
        <v>0</v>
      </c>
    </row>
    <row r="406" spans="1:60" ht="63.95" customHeight="1">
      <c r="A406" s="245"/>
      <c r="B406" s="97"/>
      <c r="C406" s="98"/>
      <c r="D406" s="99"/>
      <c r="E406" s="100"/>
      <c r="F406" s="100"/>
      <c r="G406" s="100"/>
      <c r="H406" s="101"/>
      <c r="I406" s="102"/>
      <c r="J406" s="103"/>
      <c r="K406" s="103"/>
      <c r="L406" s="103"/>
      <c r="M406" s="103"/>
      <c r="N406" s="99"/>
      <c r="O406" s="99"/>
      <c r="P406" s="100"/>
      <c r="Q406" s="100"/>
      <c r="R406" s="104"/>
      <c r="S406" s="31" t="str">
        <f t="shared" si="241"/>
        <v/>
      </c>
      <c r="T406" s="105"/>
      <c r="U406" s="101"/>
      <c r="V406" s="107"/>
      <c r="W406" s="169"/>
      <c r="X406" s="170"/>
      <c r="Y406" s="68"/>
      <c r="Z406" s="190">
        <f t="shared" si="210"/>
        <v>1.0165720071704217E-3</v>
      </c>
      <c r="AA406" s="208" t="b">
        <f t="shared" si="211"/>
        <v>0</v>
      </c>
      <c r="AB406" s="20">
        <f t="shared" si="242"/>
        <v>0</v>
      </c>
      <c r="AC406" s="67" t="b">
        <f t="shared" si="243"/>
        <v>1</v>
      </c>
      <c r="AD406" s="200">
        <f t="shared" si="244"/>
        <v>1</v>
      </c>
      <c r="AE406" s="180">
        <f t="shared" si="212"/>
        <v>1</v>
      </c>
      <c r="AF406" s="180">
        <f t="shared" si="213"/>
        <v>0</v>
      </c>
      <c r="AG406" s="180">
        <f t="shared" si="214"/>
        <v>0</v>
      </c>
      <c r="AH406" s="180">
        <f t="shared" si="215"/>
        <v>0</v>
      </c>
      <c r="AI406" s="214" t="str">
        <f t="shared" si="216"/>
        <v/>
      </c>
      <c r="AK406" s="36">
        <f t="shared" si="217"/>
        <v>0</v>
      </c>
      <c r="AL406" s="21">
        <f t="shared" si="218"/>
        <v>0</v>
      </c>
      <c r="AM406" s="21">
        <f t="shared" si="219"/>
        <v>0</v>
      </c>
      <c r="AN406" s="21">
        <f t="shared" si="220"/>
        <v>0</v>
      </c>
      <c r="AO406" s="21">
        <f t="shared" si="221"/>
        <v>0</v>
      </c>
      <c r="AP406" s="21">
        <f t="shared" si="222"/>
        <v>0</v>
      </c>
      <c r="AQ406" s="21">
        <f t="shared" si="223"/>
        <v>0</v>
      </c>
      <c r="AR406" s="21">
        <f t="shared" si="224"/>
        <v>0</v>
      </c>
      <c r="AS406" s="21">
        <f t="shared" si="225"/>
        <v>0</v>
      </c>
      <c r="AT406" s="21">
        <f t="shared" si="226"/>
        <v>0</v>
      </c>
      <c r="AU406" s="21">
        <f t="shared" si="227"/>
        <v>0</v>
      </c>
      <c r="AV406" s="21">
        <f t="shared" si="228"/>
        <v>0</v>
      </c>
      <c r="AW406" s="21">
        <f t="shared" si="229"/>
        <v>0</v>
      </c>
      <c r="AX406" s="21">
        <f t="shared" si="230"/>
        <v>0</v>
      </c>
      <c r="AY406" s="21">
        <f t="shared" si="231"/>
        <v>0</v>
      </c>
      <c r="AZ406" s="21">
        <f t="shared" si="232"/>
        <v>0</v>
      </c>
      <c r="BA406" s="21">
        <f t="shared" si="233"/>
        <v>0</v>
      </c>
      <c r="BB406" s="21">
        <f t="shared" si="234"/>
        <v>0</v>
      </c>
      <c r="BC406" s="21">
        <f t="shared" si="235"/>
        <v>0</v>
      </c>
      <c r="BD406" s="21">
        <f t="shared" si="236"/>
        <v>0</v>
      </c>
      <c r="BE406" s="21">
        <f t="shared" si="237"/>
        <v>0</v>
      </c>
      <c r="BF406" s="21">
        <f t="shared" si="238"/>
        <v>0</v>
      </c>
      <c r="BG406" s="21">
        <f t="shared" si="239"/>
        <v>0</v>
      </c>
      <c r="BH406" s="21">
        <f t="shared" si="240"/>
        <v>0</v>
      </c>
    </row>
    <row r="407" spans="1:60" ht="63.95" customHeight="1">
      <c r="A407" s="245"/>
      <c r="B407" s="97"/>
      <c r="C407" s="98"/>
      <c r="D407" s="99"/>
      <c r="E407" s="100"/>
      <c r="F407" s="100"/>
      <c r="G407" s="100"/>
      <c r="H407" s="101"/>
      <c r="I407" s="102"/>
      <c r="J407" s="103"/>
      <c r="K407" s="103"/>
      <c r="L407" s="103"/>
      <c r="M407" s="103"/>
      <c r="N407" s="99"/>
      <c r="O407" s="99"/>
      <c r="P407" s="100"/>
      <c r="Q407" s="100"/>
      <c r="R407" s="104"/>
      <c r="S407" s="31" t="str">
        <f t="shared" si="241"/>
        <v/>
      </c>
      <c r="T407" s="105"/>
      <c r="U407" s="101"/>
      <c r="V407" s="107"/>
      <c r="W407" s="169"/>
      <c r="X407" s="170"/>
      <c r="Y407" s="68"/>
      <c r="Z407" s="190">
        <f t="shared" si="210"/>
        <v>1.0165720071704217E-3</v>
      </c>
      <c r="AA407" s="208" t="b">
        <f t="shared" si="211"/>
        <v>0</v>
      </c>
      <c r="AB407" s="20">
        <f t="shared" si="242"/>
        <v>0</v>
      </c>
      <c r="AC407" s="67" t="b">
        <f t="shared" si="243"/>
        <v>1</v>
      </c>
      <c r="AD407" s="200">
        <f t="shared" si="244"/>
        <v>1</v>
      </c>
      <c r="AE407" s="180">
        <f t="shared" si="212"/>
        <v>1</v>
      </c>
      <c r="AF407" s="180">
        <f t="shared" si="213"/>
        <v>0</v>
      </c>
      <c r="AG407" s="180">
        <f t="shared" si="214"/>
        <v>0</v>
      </c>
      <c r="AH407" s="180">
        <f t="shared" si="215"/>
        <v>0</v>
      </c>
      <c r="AI407" s="214" t="str">
        <f t="shared" si="216"/>
        <v/>
      </c>
      <c r="AK407" s="36">
        <f t="shared" si="217"/>
        <v>0</v>
      </c>
      <c r="AL407" s="21">
        <f t="shared" si="218"/>
        <v>0</v>
      </c>
      <c r="AM407" s="21">
        <f t="shared" si="219"/>
        <v>0</v>
      </c>
      <c r="AN407" s="21">
        <f t="shared" si="220"/>
        <v>0</v>
      </c>
      <c r="AO407" s="21">
        <f t="shared" si="221"/>
        <v>0</v>
      </c>
      <c r="AP407" s="21">
        <f t="shared" si="222"/>
        <v>0</v>
      </c>
      <c r="AQ407" s="21">
        <f t="shared" si="223"/>
        <v>0</v>
      </c>
      <c r="AR407" s="21">
        <f t="shared" si="224"/>
        <v>0</v>
      </c>
      <c r="AS407" s="21">
        <f t="shared" si="225"/>
        <v>0</v>
      </c>
      <c r="AT407" s="21">
        <f t="shared" si="226"/>
        <v>0</v>
      </c>
      <c r="AU407" s="21">
        <f t="shared" si="227"/>
        <v>0</v>
      </c>
      <c r="AV407" s="21">
        <f t="shared" si="228"/>
        <v>0</v>
      </c>
      <c r="AW407" s="21">
        <f t="shared" si="229"/>
        <v>0</v>
      </c>
      <c r="AX407" s="21">
        <f t="shared" si="230"/>
        <v>0</v>
      </c>
      <c r="AY407" s="21">
        <f t="shared" si="231"/>
        <v>0</v>
      </c>
      <c r="AZ407" s="21">
        <f t="shared" si="232"/>
        <v>0</v>
      </c>
      <c r="BA407" s="21">
        <f t="shared" si="233"/>
        <v>0</v>
      </c>
      <c r="BB407" s="21">
        <f t="shared" si="234"/>
        <v>0</v>
      </c>
      <c r="BC407" s="21">
        <f t="shared" si="235"/>
        <v>0</v>
      </c>
      <c r="BD407" s="21">
        <f t="shared" si="236"/>
        <v>0</v>
      </c>
      <c r="BE407" s="21">
        <f t="shared" si="237"/>
        <v>0</v>
      </c>
      <c r="BF407" s="21">
        <f t="shared" si="238"/>
        <v>0</v>
      </c>
      <c r="BG407" s="21">
        <f t="shared" si="239"/>
        <v>0</v>
      </c>
      <c r="BH407" s="21">
        <f t="shared" si="240"/>
        <v>0</v>
      </c>
    </row>
    <row r="408" spans="1:60" ht="63.95" customHeight="1">
      <c r="A408" s="245"/>
      <c r="B408" s="97"/>
      <c r="C408" s="98"/>
      <c r="D408" s="99"/>
      <c r="E408" s="100"/>
      <c r="F408" s="100"/>
      <c r="G408" s="100"/>
      <c r="H408" s="101"/>
      <c r="I408" s="102"/>
      <c r="J408" s="103"/>
      <c r="K408" s="103"/>
      <c r="L408" s="103"/>
      <c r="M408" s="103"/>
      <c r="N408" s="99"/>
      <c r="O408" s="99"/>
      <c r="P408" s="100"/>
      <c r="Q408" s="100"/>
      <c r="R408" s="104"/>
      <c r="S408" s="31" t="str">
        <f t="shared" si="241"/>
        <v/>
      </c>
      <c r="T408" s="105"/>
      <c r="U408" s="101"/>
      <c r="V408" s="107"/>
      <c r="W408" s="169"/>
      <c r="X408" s="170"/>
      <c r="Y408" s="68"/>
      <c r="Z408" s="190">
        <f t="shared" si="210"/>
        <v>1.0165720071704217E-3</v>
      </c>
      <c r="AA408" s="208" t="b">
        <f t="shared" si="211"/>
        <v>0</v>
      </c>
      <c r="AB408" s="20">
        <f t="shared" si="242"/>
        <v>0</v>
      </c>
      <c r="AC408" s="67" t="b">
        <f t="shared" si="243"/>
        <v>1</v>
      </c>
      <c r="AD408" s="200">
        <f t="shared" si="244"/>
        <v>1</v>
      </c>
      <c r="AE408" s="180">
        <f t="shared" si="212"/>
        <v>1</v>
      </c>
      <c r="AF408" s="180">
        <f t="shared" si="213"/>
        <v>0</v>
      </c>
      <c r="AG408" s="180">
        <f t="shared" si="214"/>
        <v>0</v>
      </c>
      <c r="AH408" s="180">
        <f t="shared" si="215"/>
        <v>0</v>
      </c>
      <c r="AI408" s="214" t="str">
        <f t="shared" si="216"/>
        <v/>
      </c>
      <c r="AK408" s="36">
        <f t="shared" si="217"/>
        <v>0</v>
      </c>
      <c r="AL408" s="21">
        <f t="shared" si="218"/>
        <v>0</v>
      </c>
      <c r="AM408" s="21">
        <f t="shared" si="219"/>
        <v>0</v>
      </c>
      <c r="AN408" s="21">
        <f t="shared" si="220"/>
        <v>0</v>
      </c>
      <c r="AO408" s="21">
        <f t="shared" si="221"/>
        <v>0</v>
      </c>
      <c r="AP408" s="21">
        <f t="shared" si="222"/>
        <v>0</v>
      </c>
      <c r="AQ408" s="21">
        <f t="shared" si="223"/>
        <v>0</v>
      </c>
      <c r="AR408" s="21">
        <f t="shared" si="224"/>
        <v>0</v>
      </c>
      <c r="AS408" s="21">
        <f t="shared" si="225"/>
        <v>0</v>
      </c>
      <c r="AT408" s="21">
        <f t="shared" si="226"/>
        <v>0</v>
      </c>
      <c r="AU408" s="21">
        <f t="shared" si="227"/>
        <v>0</v>
      </c>
      <c r="AV408" s="21">
        <f t="shared" si="228"/>
        <v>0</v>
      </c>
      <c r="AW408" s="21">
        <f t="shared" si="229"/>
        <v>0</v>
      </c>
      <c r="AX408" s="21">
        <f t="shared" si="230"/>
        <v>0</v>
      </c>
      <c r="AY408" s="21">
        <f t="shared" si="231"/>
        <v>0</v>
      </c>
      <c r="AZ408" s="21">
        <f t="shared" si="232"/>
        <v>0</v>
      </c>
      <c r="BA408" s="21">
        <f t="shared" si="233"/>
        <v>0</v>
      </c>
      <c r="BB408" s="21">
        <f t="shared" si="234"/>
        <v>0</v>
      </c>
      <c r="BC408" s="21">
        <f t="shared" si="235"/>
        <v>0</v>
      </c>
      <c r="BD408" s="21">
        <f t="shared" si="236"/>
        <v>0</v>
      </c>
      <c r="BE408" s="21">
        <f t="shared" si="237"/>
        <v>0</v>
      </c>
      <c r="BF408" s="21">
        <f t="shared" si="238"/>
        <v>0</v>
      </c>
      <c r="BG408" s="21">
        <f t="shared" si="239"/>
        <v>0</v>
      </c>
      <c r="BH408" s="21">
        <f t="shared" si="240"/>
        <v>0</v>
      </c>
    </row>
    <row r="409" spans="1:60" ht="63.95" customHeight="1">
      <c r="A409" s="245"/>
      <c r="B409" s="97"/>
      <c r="C409" s="98"/>
      <c r="D409" s="99"/>
      <c r="E409" s="100"/>
      <c r="F409" s="100"/>
      <c r="G409" s="100"/>
      <c r="H409" s="101"/>
      <c r="I409" s="102"/>
      <c r="J409" s="103"/>
      <c r="K409" s="103"/>
      <c r="L409" s="103"/>
      <c r="M409" s="103"/>
      <c r="N409" s="99"/>
      <c r="O409" s="99"/>
      <c r="P409" s="100"/>
      <c r="Q409" s="100"/>
      <c r="R409" s="104"/>
      <c r="S409" s="31" t="str">
        <f t="shared" si="241"/>
        <v/>
      </c>
      <c r="T409" s="105"/>
      <c r="U409" s="101"/>
      <c r="V409" s="107"/>
      <c r="W409" s="169"/>
      <c r="X409" s="170"/>
      <c r="Y409" s="68"/>
      <c r="Z409" s="190">
        <f t="shared" si="210"/>
        <v>1.0165720071704217E-3</v>
      </c>
      <c r="AA409" s="208" t="b">
        <f t="shared" si="211"/>
        <v>0</v>
      </c>
      <c r="AB409" s="20">
        <f t="shared" si="242"/>
        <v>0</v>
      </c>
      <c r="AC409" s="67" t="b">
        <f t="shared" si="243"/>
        <v>1</v>
      </c>
      <c r="AD409" s="200">
        <f t="shared" si="244"/>
        <v>1</v>
      </c>
      <c r="AE409" s="180">
        <f t="shared" si="212"/>
        <v>1</v>
      </c>
      <c r="AF409" s="180">
        <f t="shared" si="213"/>
        <v>0</v>
      </c>
      <c r="AG409" s="180">
        <f t="shared" si="214"/>
        <v>0</v>
      </c>
      <c r="AH409" s="180">
        <f t="shared" si="215"/>
        <v>0</v>
      </c>
      <c r="AI409" s="214" t="str">
        <f t="shared" si="216"/>
        <v/>
      </c>
      <c r="AK409" s="36">
        <f t="shared" si="217"/>
        <v>0</v>
      </c>
      <c r="AL409" s="21">
        <f t="shared" si="218"/>
        <v>0</v>
      </c>
      <c r="AM409" s="21">
        <f t="shared" si="219"/>
        <v>0</v>
      </c>
      <c r="AN409" s="21">
        <f t="shared" si="220"/>
        <v>0</v>
      </c>
      <c r="AO409" s="21">
        <f t="shared" si="221"/>
        <v>0</v>
      </c>
      <c r="AP409" s="21">
        <f t="shared" si="222"/>
        <v>0</v>
      </c>
      <c r="AQ409" s="21">
        <f t="shared" si="223"/>
        <v>0</v>
      </c>
      <c r="AR409" s="21">
        <f t="shared" si="224"/>
        <v>0</v>
      </c>
      <c r="AS409" s="21">
        <f t="shared" si="225"/>
        <v>0</v>
      </c>
      <c r="AT409" s="21">
        <f t="shared" si="226"/>
        <v>0</v>
      </c>
      <c r="AU409" s="21">
        <f t="shared" si="227"/>
        <v>0</v>
      </c>
      <c r="AV409" s="21">
        <f t="shared" si="228"/>
        <v>0</v>
      </c>
      <c r="AW409" s="21">
        <f t="shared" si="229"/>
        <v>0</v>
      </c>
      <c r="AX409" s="21">
        <f t="shared" si="230"/>
        <v>0</v>
      </c>
      <c r="AY409" s="21">
        <f t="shared" si="231"/>
        <v>0</v>
      </c>
      <c r="AZ409" s="21">
        <f t="shared" si="232"/>
        <v>0</v>
      </c>
      <c r="BA409" s="21">
        <f t="shared" si="233"/>
        <v>0</v>
      </c>
      <c r="BB409" s="21">
        <f t="shared" si="234"/>
        <v>0</v>
      </c>
      <c r="BC409" s="21">
        <f t="shared" si="235"/>
        <v>0</v>
      </c>
      <c r="BD409" s="21">
        <f t="shared" si="236"/>
        <v>0</v>
      </c>
      <c r="BE409" s="21">
        <f t="shared" si="237"/>
        <v>0</v>
      </c>
      <c r="BF409" s="21">
        <f t="shared" si="238"/>
        <v>0</v>
      </c>
      <c r="BG409" s="21">
        <f t="shared" si="239"/>
        <v>0</v>
      </c>
      <c r="BH409" s="21">
        <f t="shared" si="240"/>
        <v>0</v>
      </c>
    </row>
    <row r="410" spans="1:60" ht="63.95" customHeight="1">
      <c r="A410" s="245"/>
      <c r="B410" s="97"/>
      <c r="C410" s="98"/>
      <c r="D410" s="99"/>
      <c r="E410" s="100"/>
      <c r="F410" s="100"/>
      <c r="G410" s="100"/>
      <c r="H410" s="101"/>
      <c r="I410" s="102"/>
      <c r="J410" s="103"/>
      <c r="K410" s="103"/>
      <c r="L410" s="103"/>
      <c r="M410" s="103"/>
      <c r="N410" s="99"/>
      <c r="O410" s="99"/>
      <c r="P410" s="100"/>
      <c r="Q410" s="100"/>
      <c r="R410" s="104"/>
      <c r="S410" s="31" t="str">
        <f t="shared" si="241"/>
        <v/>
      </c>
      <c r="T410" s="105"/>
      <c r="U410" s="101"/>
      <c r="V410" s="107"/>
      <c r="W410" s="169"/>
      <c r="X410" s="170"/>
      <c r="Y410" s="68"/>
      <c r="Z410" s="190">
        <f t="shared" si="210"/>
        <v>1.0165720071704217E-3</v>
      </c>
      <c r="AA410" s="208" t="b">
        <f t="shared" si="211"/>
        <v>0</v>
      </c>
      <c r="AB410" s="20">
        <f t="shared" si="242"/>
        <v>0</v>
      </c>
      <c r="AC410" s="67" t="b">
        <f t="shared" si="243"/>
        <v>1</v>
      </c>
      <c r="AD410" s="200">
        <f t="shared" si="244"/>
        <v>1</v>
      </c>
      <c r="AE410" s="180">
        <f t="shared" si="212"/>
        <v>1</v>
      </c>
      <c r="AF410" s="180">
        <f t="shared" si="213"/>
        <v>0</v>
      </c>
      <c r="AG410" s="180">
        <f t="shared" si="214"/>
        <v>0</v>
      </c>
      <c r="AH410" s="180">
        <f t="shared" si="215"/>
        <v>0</v>
      </c>
      <c r="AI410" s="214" t="str">
        <f t="shared" si="216"/>
        <v/>
      </c>
      <c r="AK410" s="36">
        <f t="shared" si="217"/>
        <v>0</v>
      </c>
      <c r="AL410" s="21">
        <f t="shared" si="218"/>
        <v>0</v>
      </c>
      <c r="AM410" s="21">
        <f t="shared" si="219"/>
        <v>0</v>
      </c>
      <c r="AN410" s="21">
        <f t="shared" si="220"/>
        <v>0</v>
      </c>
      <c r="AO410" s="21">
        <f t="shared" si="221"/>
        <v>0</v>
      </c>
      <c r="AP410" s="21">
        <f t="shared" si="222"/>
        <v>0</v>
      </c>
      <c r="AQ410" s="21">
        <f t="shared" si="223"/>
        <v>0</v>
      </c>
      <c r="AR410" s="21">
        <f t="shared" si="224"/>
        <v>0</v>
      </c>
      <c r="AS410" s="21">
        <f t="shared" si="225"/>
        <v>0</v>
      </c>
      <c r="AT410" s="21">
        <f t="shared" si="226"/>
        <v>0</v>
      </c>
      <c r="AU410" s="21">
        <f t="shared" si="227"/>
        <v>0</v>
      </c>
      <c r="AV410" s="21">
        <f t="shared" si="228"/>
        <v>0</v>
      </c>
      <c r="AW410" s="21">
        <f t="shared" si="229"/>
        <v>0</v>
      </c>
      <c r="AX410" s="21">
        <f t="shared" si="230"/>
        <v>0</v>
      </c>
      <c r="AY410" s="21">
        <f t="shared" si="231"/>
        <v>0</v>
      </c>
      <c r="AZ410" s="21">
        <f t="shared" si="232"/>
        <v>0</v>
      </c>
      <c r="BA410" s="21">
        <f t="shared" si="233"/>
        <v>0</v>
      </c>
      <c r="BB410" s="21">
        <f t="shared" si="234"/>
        <v>0</v>
      </c>
      <c r="BC410" s="21">
        <f t="shared" si="235"/>
        <v>0</v>
      </c>
      <c r="BD410" s="21">
        <f t="shared" si="236"/>
        <v>0</v>
      </c>
      <c r="BE410" s="21">
        <f t="shared" si="237"/>
        <v>0</v>
      </c>
      <c r="BF410" s="21">
        <f t="shared" si="238"/>
        <v>0</v>
      </c>
      <c r="BG410" s="21">
        <f t="shared" si="239"/>
        <v>0</v>
      </c>
      <c r="BH410" s="21">
        <f t="shared" si="240"/>
        <v>0</v>
      </c>
    </row>
    <row r="411" spans="1:60" ht="63.95" customHeight="1">
      <c r="A411" s="245"/>
      <c r="B411" s="97"/>
      <c r="C411" s="98"/>
      <c r="D411" s="99"/>
      <c r="E411" s="100"/>
      <c r="F411" s="100"/>
      <c r="G411" s="100"/>
      <c r="H411" s="101"/>
      <c r="I411" s="102"/>
      <c r="J411" s="103"/>
      <c r="K411" s="103"/>
      <c r="L411" s="103"/>
      <c r="M411" s="103"/>
      <c r="N411" s="99"/>
      <c r="O411" s="99"/>
      <c r="P411" s="100"/>
      <c r="Q411" s="100"/>
      <c r="R411" s="104"/>
      <c r="S411" s="31" t="str">
        <f t="shared" si="241"/>
        <v/>
      </c>
      <c r="T411" s="105"/>
      <c r="U411" s="101"/>
      <c r="V411" s="107"/>
      <c r="W411" s="169"/>
      <c r="X411" s="170"/>
      <c r="Y411" s="68"/>
      <c r="Z411" s="190">
        <f t="shared" si="210"/>
        <v>1.0165720071704217E-3</v>
      </c>
      <c r="AA411" s="208" t="b">
        <f t="shared" si="211"/>
        <v>0</v>
      </c>
      <c r="AB411" s="20">
        <f t="shared" si="242"/>
        <v>0</v>
      </c>
      <c r="AC411" s="67" t="b">
        <f t="shared" si="243"/>
        <v>1</v>
      </c>
      <c r="AD411" s="200">
        <f t="shared" si="244"/>
        <v>1</v>
      </c>
      <c r="AE411" s="180">
        <f t="shared" si="212"/>
        <v>1</v>
      </c>
      <c r="AF411" s="180">
        <f t="shared" si="213"/>
        <v>0</v>
      </c>
      <c r="AG411" s="180">
        <f t="shared" si="214"/>
        <v>0</v>
      </c>
      <c r="AH411" s="180">
        <f t="shared" si="215"/>
        <v>0</v>
      </c>
      <c r="AI411" s="214" t="str">
        <f t="shared" si="216"/>
        <v/>
      </c>
      <c r="AK411" s="36">
        <f t="shared" si="217"/>
        <v>0</v>
      </c>
      <c r="AL411" s="21">
        <f t="shared" si="218"/>
        <v>0</v>
      </c>
      <c r="AM411" s="21">
        <f t="shared" si="219"/>
        <v>0</v>
      </c>
      <c r="AN411" s="21">
        <f t="shared" si="220"/>
        <v>0</v>
      </c>
      <c r="AO411" s="21">
        <f t="shared" si="221"/>
        <v>0</v>
      </c>
      <c r="AP411" s="21">
        <f t="shared" si="222"/>
        <v>0</v>
      </c>
      <c r="AQ411" s="21">
        <f t="shared" si="223"/>
        <v>0</v>
      </c>
      <c r="AR411" s="21">
        <f t="shared" si="224"/>
        <v>0</v>
      </c>
      <c r="AS411" s="21">
        <f t="shared" si="225"/>
        <v>0</v>
      </c>
      <c r="AT411" s="21">
        <f t="shared" si="226"/>
        <v>0</v>
      </c>
      <c r="AU411" s="21">
        <f t="shared" si="227"/>
        <v>0</v>
      </c>
      <c r="AV411" s="21">
        <f t="shared" si="228"/>
        <v>0</v>
      </c>
      <c r="AW411" s="21">
        <f t="shared" si="229"/>
        <v>0</v>
      </c>
      <c r="AX411" s="21">
        <f t="shared" si="230"/>
        <v>0</v>
      </c>
      <c r="AY411" s="21">
        <f t="shared" si="231"/>
        <v>0</v>
      </c>
      <c r="AZ411" s="21">
        <f t="shared" si="232"/>
        <v>0</v>
      </c>
      <c r="BA411" s="21">
        <f t="shared" si="233"/>
        <v>0</v>
      </c>
      <c r="BB411" s="21">
        <f t="shared" si="234"/>
        <v>0</v>
      </c>
      <c r="BC411" s="21">
        <f t="shared" si="235"/>
        <v>0</v>
      </c>
      <c r="BD411" s="21">
        <f t="shared" si="236"/>
        <v>0</v>
      </c>
      <c r="BE411" s="21">
        <f t="shared" si="237"/>
        <v>0</v>
      </c>
      <c r="BF411" s="21">
        <f t="shared" si="238"/>
        <v>0</v>
      </c>
      <c r="BG411" s="21">
        <f t="shared" si="239"/>
        <v>0</v>
      </c>
      <c r="BH411" s="21">
        <f t="shared" si="240"/>
        <v>0</v>
      </c>
    </row>
    <row r="412" spans="1:60" ht="63.95" customHeight="1">
      <c r="A412" s="245"/>
      <c r="B412" s="97"/>
      <c r="C412" s="98"/>
      <c r="D412" s="99"/>
      <c r="E412" s="100"/>
      <c r="F412" s="100"/>
      <c r="G412" s="100"/>
      <c r="H412" s="101"/>
      <c r="I412" s="102"/>
      <c r="J412" s="103"/>
      <c r="K412" s="103"/>
      <c r="L412" s="103"/>
      <c r="M412" s="103"/>
      <c r="N412" s="99"/>
      <c r="O412" s="99"/>
      <c r="P412" s="100"/>
      <c r="Q412" s="100"/>
      <c r="R412" s="104"/>
      <c r="S412" s="31" t="str">
        <f t="shared" si="241"/>
        <v/>
      </c>
      <c r="T412" s="105"/>
      <c r="U412" s="101"/>
      <c r="V412" s="107"/>
      <c r="W412" s="169"/>
      <c r="X412" s="170"/>
      <c r="Y412" s="68"/>
      <c r="Z412" s="190">
        <f t="shared" si="210"/>
        <v>1.0165720071704217E-3</v>
      </c>
      <c r="AA412" s="208" t="b">
        <f t="shared" si="211"/>
        <v>0</v>
      </c>
      <c r="AB412" s="20">
        <f t="shared" si="242"/>
        <v>0</v>
      </c>
      <c r="AC412" s="67" t="b">
        <f t="shared" si="243"/>
        <v>1</v>
      </c>
      <c r="AD412" s="200">
        <f t="shared" si="244"/>
        <v>1</v>
      </c>
      <c r="AE412" s="180">
        <f t="shared" si="212"/>
        <v>1</v>
      </c>
      <c r="AF412" s="180">
        <f t="shared" si="213"/>
        <v>0</v>
      </c>
      <c r="AG412" s="180">
        <f t="shared" si="214"/>
        <v>0</v>
      </c>
      <c r="AH412" s="180">
        <f t="shared" si="215"/>
        <v>0</v>
      </c>
      <c r="AI412" s="214" t="str">
        <f t="shared" si="216"/>
        <v/>
      </c>
      <c r="AK412" s="36">
        <f t="shared" si="217"/>
        <v>0</v>
      </c>
      <c r="AL412" s="21">
        <f t="shared" si="218"/>
        <v>0</v>
      </c>
      <c r="AM412" s="21">
        <f t="shared" si="219"/>
        <v>0</v>
      </c>
      <c r="AN412" s="21">
        <f t="shared" si="220"/>
        <v>0</v>
      </c>
      <c r="AO412" s="21">
        <f t="shared" si="221"/>
        <v>0</v>
      </c>
      <c r="AP412" s="21">
        <f t="shared" si="222"/>
        <v>0</v>
      </c>
      <c r="AQ412" s="21">
        <f t="shared" si="223"/>
        <v>0</v>
      </c>
      <c r="AR412" s="21">
        <f t="shared" si="224"/>
        <v>0</v>
      </c>
      <c r="AS412" s="21">
        <f t="shared" si="225"/>
        <v>0</v>
      </c>
      <c r="AT412" s="21">
        <f t="shared" si="226"/>
        <v>0</v>
      </c>
      <c r="AU412" s="21">
        <f t="shared" si="227"/>
        <v>0</v>
      </c>
      <c r="AV412" s="21">
        <f t="shared" si="228"/>
        <v>0</v>
      </c>
      <c r="AW412" s="21">
        <f t="shared" si="229"/>
        <v>0</v>
      </c>
      <c r="AX412" s="21">
        <f t="shared" si="230"/>
        <v>0</v>
      </c>
      <c r="AY412" s="21">
        <f t="shared" si="231"/>
        <v>0</v>
      </c>
      <c r="AZ412" s="21">
        <f t="shared" si="232"/>
        <v>0</v>
      </c>
      <c r="BA412" s="21">
        <f t="shared" si="233"/>
        <v>0</v>
      </c>
      <c r="BB412" s="21">
        <f t="shared" si="234"/>
        <v>0</v>
      </c>
      <c r="BC412" s="21">
        <f t="shared" si="235"/>
        <v>0</v>
      </c>
      <c r="BD412" s="21">
        <f t="shared" si="236"/>
        <v>0</v>
      </c>
      <c r="BE412" s="21">
        <f t="shared" si="237"/>
        <v>0</v>
      </c>
      <c r="BF412" s="21">
        <f t="shared" si="238"/>
        <v>0</v>
      </c>
      <c r="BG412" s="21">
        <f t="shared" si="239"/>
        <v>0</v>
      </c>
      <c r="BH412" s="21">
        <f t="shared" si="240"/>
        <v>0</v>
      </c>
    </row>
    <row r="413" spans="1:60" ht="63.95" customHeight="1">
      <c r="A413" s="245"/>
      <c r="B413" s="97"/>
      <c r="C413" s="98"/>
      <c r="D413" s="99"/>
      <c r="E413" s="100"/>
      <c r="F413" s="100"/>
      <c r="G413" s="100"/>
      <c r="H413" s="101"/>
      <c r="I413" s="102"/>
      <c r="J413" s="103"/>
      <c r="K413" s="103"/>
      <c r="L413" s="103"/>
      <c r="M413" s="103"/>
      <c r="N413" s="99"/>
      <c r="O413" s="99"/>
      <c r="P413" s="100"/>
      <c r="Q413" s="100"/>
      <c r="R413" s="104"/>
      <c r="S413" s="31" t="str">
        <f t="shared" si="241"/>
        <v/>
      </c>
      <c r="T413" s="105"/>
      <c r="U413" s="101"/>
      <c r="V413" s="107"/>
      <c r="W413" s="169"/>
      <c r="X413" s="170"/>
      <c r="Y413" s="68"/>
      <c r="Z413" s="190">
        <f t="shared" si="210"/>
        <v>1.0165720071704217E-3</v>
      </c>
      <c r="AA413" s="208" t="b">
        <f t="shared" si="211"/>
        <v>0</v>
      </c>
      <c r="AB413" s="20">
        <f t="shared" si="242"/>
        <v>0</v>
      </c>
      <c r="AC413" s="67" t="b">
        <f t="shared" si="243"/>
        <v>1</v>
      </c>
      <c r="AD413" s="200">
        <f t="shared" si="244"/>
        <v>1</v>
      </c>
      <c r="AE413" s="180">
        <f t="shared" si="212"/>
        <v>1</v>
      </c>
      <c r="AF413" s="180">
        <f t="shared" si="213"/>
        <v>0</v>
      </c>
      <c r="AG413" s="180">
        <f t="shared" si="214"/>
        <v>0</v>
      </c>
      <c r="AH413" s="180">
        <f t="shared" si="215"/>
        <v>0</v>
      </c>
      <c r="AI413" s="214" t="str">
        <f t="shared" si="216"/>
        <v/>
      </c>
      <c r="AK413" s="36">
        <f t="shared" si="217"/>
        <v>0</v>
      </c>
      <c r="AL413" s="21">
        <f t="shared" si="218"/>
        <v>0</v>
      </c>
      <c r="AM413" s="21">
        <f t="shared" si="219"/>
        <v>0</v>
      </c>
      <c r="AN413" s="21">
        <f t="shared" si="220"/>
        <v>0</v>
      </c>
      <c r="AO413" s="21">
        <f t="shared" si="221"/>
        <v>0</v>
      </c>
      <c r="AP413" s="21">
        <f t="shared" si="222"/>
        <v>0</v>
      </c>
      <c r="AQ413" s="21">
        <f t="shared" si="223"/>
        <v>0</v>
      </c>
      <c r="AR413" s="21">
        <f t="shared" si="224"/>
        <v>0</v>
      </c>
      <c r="AS413" s="21">
        <f t="shared" si="225"/>
        <v>0</v>
      </c>
      <c r="AT413" s="21">
        <f t="shared" si="226"/>
        <v>0</v>
      </c>
      <c r="AU413" s="21">
        <f t="shared" si="227"/>
        <v>0</v>
      </c>
      <c r="AV413" s="21">
        <f t="shared" si="228"/>
        <v>0</v>
      </c>
      <c r="AW413" s="21">
        <f t="shared" si="229"/>
        <v>0</v>
      </c>
      <c r="AX413" s="21">
        <f t="shared" si="230"/>
        <v>0</v>
      </c>
      <c r="AY413" s="21">
        <f t="shared" si="231"/>
        <v>0</v>
      </c>
      <c r="AZ413" s="21">
        <f t="shared" si="232"/>
        <v>0</v>
      </c>
      <c r="BA413" s="21">
        <f t="shared" si="233"/>
        <v>0</v>
      </c>
      <c r="BB413" s="21">
        <f t="shared" si="234"/>
        <v>0</v>
      </c>
      <c r="BC413" s="21">
        <f t="shared" si="235"/>
        <v>0</v>
      </c>
      <c r="BD413" s="21">
        <f t="shared" si="236"/>
        <v>0</v>
      </c>
      <c r="BE413" s="21">
        <f t="shared" si="237"/>
        <v>0</v>
      </c>
      <c r="BF413" s="21">
        <f t="shared" si="238"/>
        <v>0</v>
      </c>
      <c r="BG413" s="21">
        <f t="shared" si="239"/>
        <v>0</v>
      </c>
      <c r="BH413" s="21">
        <f t="shared" si="240"/>
        <v>0</v>
      </c>
    </row>
    <row r="414" spans="1:60" ht="63.95" customHeight="1">
      <c r="A414" s="245"/>
      <c r="B414" s="97"/>
      <c r="C414" s="98"/>
      <c r="D414" s="99"/>
      <c r="E414" s="100"/>
      <c r="F414" s="100"/>
      <c r="G414" s="100"/>
      <c r="H414" s="101"/>
      <c r="I414" s="102"/>
      <c r="J414" s="103"/>
      <c r="K414" s="103"/>
      <c r="L414" s="103"/>
      <c r="M414" s="103"/>
      <c r="N414" s="99"/>
      <c r="O414" s="99"/>
      <c r="P414" s="100"/>
      <c r="Q414" s="100"/>
      <c r="R414" s="104"/>
      <c r="S414" s="31" t="str">
        <f t="shared" si="241"/>
        <v/>
      </c>
      <c r="T414" s="105"/>
      <c r="U414" s="101"/>
      <c r="V414" s="107"/>
      <c r="W414" s="169"/>
      <c r="X414" s="170"/>
      <c r="Y414" s="68"/>
      <c r="Z414" s="190">
        <f t="shared" si="210"/>
        <v>1.0165720071704217E-3</v>
      </c>
      <c r="AA414" s="208" t="b">
        <f t="shared" si="211"/>
        <v>0</v>
      </c>
      <c r="AB414" s="20">
        <f t="shared" si="242"/>
        <v>0</v>
      </c>
      <c r="AC414" s="67" t="b">
        <f t="shared" si="243"/>
        <v>1</v>
      </c>
      <c r="AD414" s="200">
        <f t="shared" si="244"/>
        <v>1</v>
      </c>
      <c r="AE414" s="180">
        <f t="shared" si="212"/>
        <v>1</v>
      </c>
      <c r="AF414" s="180">
        <f t="shared" si="213"/>
        <v>0</v>
      </c>
      <c r="AG414" s="180">
        <f t="shared" si="214"/>
        <v>0</v>
      </c>
      <c r="AH414" s="180">
        <f t="shared" si="215"/>
        <v>0</v>
      </c>
      <c r="AI414" s="214" t="str">
        <f t="shared" si="216"/>
        <v/>
      </c>
      <c r="AK414" s="36">
        <f t="shared" si="217"/>
        <v>0</v>
      </c>
      <c r="AL414" s="21">
        <f t="shared" si="218"/>
        <v>0</v>
      </c>
      <c r="AM414" s="21">
        <f t="shared" si="219"/>
        <v>0</v>
      </c>
      <c r="AN414" s="21">
        <f t="shared" si="220"/>
        <v>0</v>
      </c>
      <c r="AO414" s="21">
        <f t="shared" si="221"/>
        <v>0</v>
      </c>
      <c r="AP414" s="21">
        <f t="shared" si="222"/>
        <v>0</v>
      </c>
      <c r="AQ414" s="21">
        <f t="shared" si="223"/>
        <v>0</v>
      </c>
      <c r="AR414" s="21">
        <f t="shared" si="224"/>
        <v>0</v>
      </c>
      <c r="AS414" s="21">
        <f t="shared" si="225"/>
        <v>0</v>
      </c>
      <c r="AT414" s="21">
        <f t="shared" si="226"/>
        <v>0</v>
      </c>
      <c r="AU414" s="21">
        <f t="shared" si="227"/>
        <v>0</v>
      </c>
      <c r="AV414" s="21">
        <f t="shared" si="228"/>
        <v>0</v>
      </c>
      <c r="AW414" s="21">
        <f t="shared" si="229"/>
        <v>0</v>
      </c>
      <c r="AX414" s="21">
        <f t="shared" si="230"/>
        <v>0</v>
      </c>
      <c r="AY414" s="21">
        <f t="shared" si="231"/>
        <v>0</v>
      </c>
      <c r="AZ414" s="21">
        <f t="shared" si="232"/>
        <v>0</v>
      </c>
      <c r="BA414" s="21">
        <f t="shared" si="233"/>
        <v>0</v>
      </c>
      <c r="BB414" s="21">
        <f t="shared" si="234"/>
        <v>0</v>
      </c>
      <c r="BC414" s="21">
        <f t="shared" si="235"/>
        <v>0</v>
      </c>
      <c r="BD414" s="21">
        <f t="shared" si="236"/>
        <v>0</v>
      </c>
      <c r="BE414" s="21">
        <f t="shared" si="237"/>
        <v>0</v>
      </c>
      <c r="BF414" s="21">
        <f t="shared" si="238"/>
        <v>0</v>
      </c>
      <c r="BG414" s="21">
        <f t="shared" si="239"/>
        <v>0</v>
      </c>
      <c r="BH414" s="21">
        <f t="shared" si="240"/>
        <v>0</v>
      </c>
    </row>
    <row r="415" spans="1:60" ht="63.95" customHeight="1">
      <c r="A415" s="245"/>
      <c r="B415" s="97"/>
      <c r="C415" s="98"/>
      <c r="D415" s="99"/>
      <c r="E415" s="100"/>
      <c r="F415" s="100"/>
      <c r="G415" s="100"/>
      <c r="H415" s="101"/>
      <c r="I415" s="102"/>
      <c r="J415" s="103"/>
      <c r="K415" s="103"/>
      <c r="L415" s="103"/>
      <c r="M415" s="103"/>
      <c r="N415" s="99"/>
      <c r="O415" s="99"/>
      <c r="P415" s="100"/>
      <c r="Q415" s="100"/>
      <c r="R415" s="104"/>
      <c r="S415" s="31" t="str">
        <f t="shared" si="241"/>
        <v/>
      </c>
      <c r="T415" s="105"/>
      <c r="U415" s="101"/>
      <c r="V415" s="107"/>
      <c r="W415" s="169"/>
      <c r="X415" s="170"/>
      <c r="Y415" s="68"/>
      <c r="Z415" s="190">
        <f t="shared" si="210"/>
        <v>1.0165720071704217E-3</v>
      </c>
      <c r="AA415" s="208" t="b">
        <f t="shared" si="211"/>
        <v>0</v>
      </c>
      <c r="AB415" s="20">
        <f t="shared" si="242"/>
        <v>0</v>
      </c>
      <c r="AC415" s="67" t="b">
        <f t="shared" si="243"/>
        <v>1</v>
      </c>
      <c r="AD415" s="200">
        <f t="shared" si="244"/>
        <v>1</v>
      </c>
      <c r="AE415" s="180">
        <f t="shared" si="212"/>
        <v>1</v>
      </c>
      <c r="AF415" s="180">
        <f t="shared" si="213"/>
        <v>0</v>
      </c>
      <c r="AG415" s="180">
        <f t="shared" si="214"/>
        <v>0</v>
      </c>
      <c r="AH415" s="180">
        <f t="shared" si="215"/>
        <v>0</v>
      </c>
      <c r="AI415" s="214" t="str">
        <f t="shared" si="216"/>
        <v/>
      </c>
      <c r="AK415" s="36">
        <f t="shared" si="217"/>
        <v>0</v>
      </c>
      <c r="AL415" s="21">
        <f t="shared" si="218"/>
        <v>0</v>
      </c>
      <c r="AM415" s="21">
        <f t="shared" si="219"/>
        <v>0</v>
      </c>
      <c r="AN415" s="21">
        <f t="shared" si="220"/>
        <v>0</v>
      </c>
      <c r="AO415" s="21">
        <f t="shared" si="221"/>
        <v>0</v>
      </c>
      <c r="AP415" s="21">
        <f t="shared" si="222"/>
        <v>0</v>
      </c>
      <c r="AQ415" s="21">
        <f t="shared" si="223"/>
        <v>0</v>
      </c>
      <c r="AR415" s="21">
        <f t="shared" si="224"/>
        <v>0</v>
      </c>
      <c r="AS415" s="21">
        <f t="shared" si="225"/>
        <v>0</v>
      </c>
      <c r="AT415" s="21">
        <f t="shared" si="226"/>
        <v>0</v>
      </c>
      <c r="AU415" s="21">
        <f t="shared" si="227"/>
        <v>0</v>
      </c>
      <c r="AV415" s="21">
        <f t="shared" si="228"/>
        <v>0</v>
      </c>
      <c r="AW415" s="21">
        <f t="shared" si="229"/>
        <v>0</v>
      </c>
      <c r="AX415" s="21">
        <f t="shared" si="230"/>
        <v>0</v>
      </c>
      <c r="AY415" s="21">
        <f t="shared" si="231"/>
        <v>0</v>
      </c>
      <c r="AZ415" s="21">
        <f t="shared" si="232"/>
        <v>0</v>
      </c>
      <c r="BA415" s="21">
        <f t="shared" si="233"/>
        <v>0</v>
      </c>
      <c r="BB415" s="21">
        <f t="shared" si="234"/>
        <v>0</v>
      </c>
      <c r="BC415" s="21">
        <f t="shared" si="235"/>
        <v>0</v>
      </c>
      <c r="BD415" s="21">
        <f t="shared" si="236"/>
        <v>0</v>
      </c>
      <c r="BE415" s="21">
        <f t="shared" si="237"/>
        <v>0</v>
      </c>
      <c r="BF415" s="21">
        <f t="shared" si="238"/>
        <v>0</v>
      </c>
      <c r="BG415" s="21">
        <f t="shared" si="239"/>
        <v>0</v>
      </c>
      <c r="BH415" s="21">
        <f t="shared" si="240"/>
        <v>0</v>
      </c>
    </row>
    <row r="416" spans="1:60" ht="63.95" customHeight="1">
      <c r="A416" s="245"/>
      <c r="B416" s="97"/>
      <c r="C416" s="98"/>
      <c r="D416" s="99"/>
      <c r="E416" s="100"/>
      <c r="F416" s="100"/>
      <c r="G416" s="100"/>
      <c r="H416" s="101"/>
      <c r="I416" s="102"/>
      <c r="J416" s="103"/>
      <c r="K416" s="103"/>
      <c r="L416" s="103"/>
      <c r="M416" s="103"/>
      <c r="N416" s="99"/>
      <c r="O416" s="99"/>
      <c r="P416" s="100"/>
      <c r="Q416" s="100"/>
      <c r="R416" s="104"/>
      <c r="S416" s="31" t="str">
        <f t="shared" si="241"/>
        <v/>
      </c>
      <c r="T416" s="105"/>
      <c r="U416" s="101"/>
      <c r="V416" s="107"/>
      <c r="W416" s="169"/>
      <c r="X416" s="170"/>
      <c r="Y416" s="68"/>
      <c r="Z416" s="190">
        <f t="shared" si="210"/>
        <v>1.0165720071704217E-3</v>
      </c>
      <c r="AA416" s="208" t="b">
        <f t="shared" si="211"/>
        <v>0</v>
      </c>
      <c r="AB416" s="20">
        <f t="shared" si="242"/>
        <v>0</v>
      </c>
      <c r="AC416" s="67" t="b">
        <f t="shared" si="243"/>
        <v>1</v>
      </c>
      <c r="AD416" s="200">
        <f t="shared" si="244"/>
        <v>1</v>
      </c>
      <c r="AE416" s="180">
        <f t="shared" si="212"/>
        <v>1</v>
      </c>
      <c r="AF416" s="180">
        <f t="shared" si="213"/>
        <v>0</v>
      </c>
      <c r="AG416" s="180">
        <f t="shared" si="214"/>
        <v>0</v>
      </c>
      <c r="AH416" s="180">
        <f t="shared" si="215"/>
        <v>0</v>
      </c>
      <c r="AI416" s="214" t="str">
        <f t="shared" si="216"/>
        <v/>
      </c>
      <c r="AK416" s="36">
        <f t="shared" si="217"/>
        <v>0</v>
      </c>
      <c r="AL416" s="21">
        <f t="shared" si="218"/>
        <v>0</v>
      </c>
      <c r="AM416" s="21">
        <f t="shared" si="219"/>
        <v>0</v>
      </c>
      <c r="AN416" s="21">
        <f t="shared" si="220"/>
        <v>0</v>
      </c>
      <c r="AO416" s="21">
        <f t="shared" si="221"/>
        <v>0</v>
      </c>
      <c r="AP416" s="21">
        <f t="shared" si="222"/>
        <v>0</v>
      </c>
      <c r="AQ416" s="21">
        <f t="shared" si="223"/>
        <v>0</v>
      </c>
      <c r="AR416" s="21">
        <f t="shared" si="224"/>
        <v>0</v>
      </c>
      <c r="AS416" s="21">
        <f t="shared" si="225"/>
        <v>0</v>
      </c>
      <c r="AT416" s="21">
        <f t="shared" si="226"/>
        <v>0</v>
      </c>
      <c r="AU416" s="21">
        <f t="shared" si="227"/>
        <v>0</v>
      </c>
      <c r="AV416" s="21">
        <f t="shared" si="228"/>
        <v>0</v>
      </c>
      <c r="AW416" s="21">
        <f t="shared" si="229"/>
        <v>0</v>
      </c>
      <c r="AX416" s="21">
        <f t="shared" si="230"/>
        <v>0</v>
      </c>
      <c r="AY416" s="21">
        <f t="shared" si="231"/>
        <v>0</v>
      </c>
      <c r="AZ416" s="21">
        <f t="shared" si="232"/>
        <v>0</v>
      </c>
      <c r="BA416" s="21">
        <f t="shared" si="233"/>
        <v>0</v>
      </c>
      <c r="BB416" s="21">
        <f t="shared" si="234"/>
        <v>0</v>
      </c>
      <c r="BC416" s="21">
        <f t="shared" si="235"/>
        <v>0</v>
      </c>
      <c r="BD416" s="21">
        <f t="shared" si="236"/>
        <v>0</v>
      </c>
      <c r="BE416" s="21">
        <f t="shared" si="237"/>
        <v>0</v>
      </c>
      <c r="BF416" s="21">
        <f t="shared" si="238"/>
        <v>0</v>
      </c>
      <c r="BG416" s="21">
        <f t="shared" si="239"/>
        <v>0</v>
      </c>
      <c r="BH416" s="21">
        <f t="shared" si="240"/>
        <v>0</v>
      </c>
    </row>
    <row r="417" spans="1:60" ht="63.95" customHeight="1">
      <c r="A417" s="245"/>
      <c r="B417" s="97"/>
      <c r="C417" s="98"/>
      <c r="D417" s="99"/>
      <c r="E417" s="100"/>
      <c r="F417" s="100"/>
      <c r="G417" s="100"/>
      <c r="H417" s="101"/>
      <c r="I417" s="102"/>
      <c r="J417" s="103"/>
      <c r="K417" s="103"/>
      <c r="L417" s="103"/>
      <c r="M417" s="103"/>
      <c r="N417" s="99"/>
      <c r="O417" s="99"/>
      <c r="P417" s="100"/>
      <c r="Q417" s="100"/>
      <c r="R417" s="104"/>
      <c r="S417" s="31" t="str">
        <f t="shared" si="241"/>
        <v/>
      </c>
      <c r="T417" s="105"/>
      <c r="U417" s="101"/>
      <c r="V417" s="107"/>
      <c r="W417" s="169"/>
      <c r="X417" s="170"/>
      <c r="Y417" s="68"/>
      <c r="Z417" s="190">
        <f t="shared" si="210"/>
        <v>1.0165720071704217E-3</v>
      </c>
      <c r="AA417" s="208" t="b">
        <f t="shared" si="211"/>
        <v>0</v>
      </c>
      <c r="AB417" s="20">
        <f t="shared" si="242"/>
        <v>0</v>
      </c>
      <c r="AC417" s="67" t="b">
        <f t="shared" si="243"/>
        <v>1</v>
      </c>
      <c r="AD417" s="200">
        <f t="shared" si="244"/>
        <v>1</v>
      </c>
      <c r="AE417" s="180">
        <f t="shared" si="212"/>
        <v>1</v>
      </c>
      <c r="AF417" s="180">
        <f t="shared" si="213"/>
        <v>0</v>
      </c>
      <c r="AG417" s="180">
        <f t="shared" si="214"/>
        <v>0</v>
      </c>
      <c r="AH417" s="180">
        <f t="shared" si="215"/>
        <v>0</v>
      </c>
      <c r="AI417" s="214" t="str">
        <f t="shared" si="216"/>
        <v/>
      </c>
      <c r="AK417" s="36">
        <f t="shared" si="217"/>
        <v>0</v>
      </c>
      <c r="AL417" s="21">
        <f t="shared" si="218"/>
        <v>0</v>
      </c>
      <c r="AM417" s="21">
        <f t="shared" si="219"/>
        <v>0</v>
      </c>
      <c r="AN417" s="21">
        <f t="shared" si="220"/>
        <v>0</v>
      </c>
      <c r="AO417" s="21">
        <f t="shared" si="221"/>
        <v>0</v>
      </c>
      <c r="AP417" s="21">
        <f t="shared" si="222"/>
        <v>0</v>
      </c>
      <c r="AQ417" s="21">
        <f t="shared" si="223"/>
        <v>0</v>
      </c>
      <c r="AR417" s="21">
        <f t="shared" si="224"/>
        <v>0</v>
      </c>
      <c r="AS417" s="21">
        <f t="shared" si="225"/>
        <v>0</v>
      </c>
      <c r="AT417" s="21">
        <f t="shared" si="226"/>
        <v>0</v>
      </c>
      <c r="AU417" s="21">
        <f t="shared" si="227"/>
        <v>0</v>
      </c>
      <c r="AV417" s="21">
        <f t="shared" si="228"/>
        <v>0</v>
      </c>
      <c r="AW417" s="21">
        <f t="shared" si="229"/>
        <v>0</v>
      </c>
      <c r="AX417" s="21">
        <f t="shared" si="230"/>
        <v>0</v>
      </c>
      <c r="AY417" s="21">
        <f t="shared" si="231"/>
        <v>0</v>
      </c>
      <c r="AZ417" s="21">
        <f t="shared" si="232"/>
        <v>0</v>
      </c>
      <c r="BA417" s="21">
        <f t="shared" si="233"/>
        <v>0</v>
      </c>
      <c r="BB417" s="21">
        <f t="shared" si="234"/>
        <v>0</v>
      </c>
      <c r="BC417" s="21">
        <f t="shared" si="235"/>
        <v>0</v>
      </c>
      <c r="BD417" s="21">
        <f t="shared" si="236"/>
        <v>0</v>
      </c>
      <c r="BE417" s="21">
        <f t="shared" si="237"/>
        <v>0</v>
      </c>
      <c r="BF417" s="21">
        <f t="shared" si="238"/>
        <v>0</v>
      </c>
      <c r="BG417" s="21">
        <f t="shared" si="239"/>
        <v>0</v>
      </c>
      <c r="BH417" s="21">
        <f t="shared" si="240"/>
        <v>0</v>
      </c>
    </row>
    <row r="418" spans="1:60" ht="63.95" customHeight="1">
      <c r="A418" s="245"/>
      <c r="B418" s="97"/>
      <c r="C418" s="98"/>
      <c r="D418" s="99"/>
      <c r="E418" s="100"/>
      <c r="F418" s="100"/>
      <c r="G418" s="100"/>
      <c r="H418" s="101"/>
      <c r="I418" s="102"/>
      <c r="J418" s="103"/>
      <c r="K418" s="103"/>
      <c r="L418" s="103"/>
      <c r="M418" s="103"/>
      <c r="N418" s="99"/>
      <c r="O418" s="99"/>
      <c r="P418" s="100"/>
      <c r="Q418" s="100"/>
      <c r="R418" s="104"/>
      <c r="S418" s="31" t="str">
        <f t="shared" si="241"/>
        <v/>
      </c>
      <c r="T418" s="105"/>
      <c r="U418" s="101"/>
      <c r="V418" s="107"/>
      <c r="W418" s="169"/>
      <c r="X418" s="170"/>
      <c r="Y418" s="68"/>
      <c r="Z418" s="190">
        <f t="shared" si="210"/>
        <v>1.0165720071704217E-3</v>
      </c>
      <c r="AA418" s="208" t="b">
        <f t="shared" si="211"/>
        <v>0</v>
      </c>
      <c r="AB418" s="20">
        <f t="shared" si="242"/>
        <v>0</v>
      </c>
      <c r="AC418" s="67" t="b">
        <f t="shared" si="243"/>
        <v>1</v>
      </c>
      <c r="AD418" s="200">
        <f t="shared" si="244"/>
        <v>1</v>
      </c>
      <c r="AE418" s="180">
        <f t="shared" si="212"/>
        <v>1</v>
      </c>
      <c r="AF418" s="180">
        <f t="shared" si="213"/>
        <v>0</v>
      </c>
      <c r="AG418" s="180">
        <f t="shared" si="214"/>
        <v>0</v>
      </c>
      <c r="AH418" s="180">
        <f t="shared" si="215"/>
        <v>0</v>
      </c>
      <c r="AI418" s="214" t="str">
        <f t="shared" si="216"/>
        <v/>
      </c>
      <c r="AK418" s="36">
        <f t="shared" si="217"/>
        <v>0</v>
      </c>
      <c r="AL418" s="21">
        <f t="shared" si="218"/>
        <v>0</v>
      </c>
      <c r="AM418" s="21">
        <f t="shared" si="219"/>
        <v>0</v>
      </c>
      <c r="AN418" s="21">
        <f t="shared" si="220"/>
        <v>0</v>
      </c>
      <c r="AO418" s="21">
        <f t="shared" si="221"/>
        <v>0</v>
      </c>
      <c r="AP418" s="21">
        <f t="shared" si="222"/>
        <v>0</v>
      </c>
      <c r="AQ418" s="21">
        <f t="shared" si="223"/>
        <v>0</v>
      </c>
      <c r="AR418" s="21">
        <f t="shared" si="224"/>
        <v>0</v>
      </c>
      <c r="AS418" s="21">
        <f t="shared" si="225"/>
        <v>0</v>
      </c>
      <c r="AT418" s="21">
        <f t="shared" si="226"/>
        <v>0</v>
      </c>
      <c r="AU418" s="21">
        <f t="shared" si="227"/>
        <v>0</v>
      </c>
      <c r="AV418" s="21">
        <f t="shared" si="228"/>
        <v>0</v>
      </c>
      <c r="AW418" s="21">
        <f t="shared" si="229"/>
        <v>0</v>
      </c>
      <c r="AX418" s="21">
        <f t="shared" si="230"/>
        <v>0</v>
      </c>
      <c r="AY418" s="21">
        <f t="shared" si="231"/>
        <v>0</v>
      </c>
      <c r="AZ418" s="21">
        <f t="shared" si="232"/>
        <v>0</v>
      </c>
      <c r="BA418" s="21">
        <f t="shared" si="233"/>
        <v>0</v>
      </c>
      <c r="BB418" s="21">
        <f t="shared" si="234"/>
        <v>0</v>
      </c>
      <c r="BC418" s="21">
        <f t="shared" si="235"/>
        <v>0</v>
      </c>
      <c r="BD418" s="21">
        <f t="shared" si="236"/>
        <v>0</v>
      </c>
      <c r="BE418" s="21">
        <f t="shared" si="237"/>
        <v>0</v>
      </c>
      <c r="BF418" s="21">
        <f t="shared" si="238"/>
        <v>0</v>
      </c>
      <c r="BG418" s="21">
        <f t="shared" si="239"/>
        <v>0</v>
      </c>
      <c r="BH418" s="21">
        <f t="shared" si="240"/>
        <v>0</v>
      </c>
    </row>
    <row r="419" spans="1:60" ht="63.95" customHeight="1">
      <c r="A419" s="245"/>
      <c r="B419" s="97"/>
      <c r="C419" s="98"/>
      <c r="D419" s="99"/>
      <c r="E419" s="100"/>
      <c r="F419" s="100"/>
      <c r="G419" s="100"/>
      <c r="H419" s="101"/>
      <c r="I419" s="102"/>
      <c r="J419" s="103"/>
      <c r="K419" s="103"/>
      <c r="L419" s="103"/>
      <c r="M419" s="103"/>
      <c r="N419" s="99"/>
      <c r="O419" s="99"/>
      <c r="P419" s="100"/>
      <c r="Q419" s="100"/>
      <c r="R419" s="104"/>
      <c r="S419" s="31" t="str">
        <f t="shared" si="241"/>
        <v/>
      </c>
      <c r="T419" s="105"/>
      <c r="U419" s="101"/>
      <c r="V419" s="107"/>
      <c r="W419" s="169"/>
      <c r="X419" s="170"/>
      <c r="Y419" s="68"/>
      <c r="Z419" s="190">
        <f t="shared" si="210"/>
        <v>1.0165720071704217E-3</v>
      </c>
      <c r="AA419" s="208" t="b">
        <f t="shared" si="211"/>
        <v>0</v>
      </c>
      <c r="AB419" s="20">
        <f t="shared" si="242"/>
        <v>0</v>
      </c>
      <c r="AC419" s="67" t="b">
        <f t="shared" si="243"/>
        <v>1</v>
      </c>
      <c r="AD419" s="200">
        <f t="shared" si="244"/>
        <v>1</v>
      </c>
      <c r="AE419" s="180">
        <f t="shared" si="212"/>
        <v>1</v>
      </c>
      <c r="AF419" s="180">
        <f t="shared" si="213"/>
        <v>0</v>
      </c>
      <c r="AG419" s="180">
        <f t="shared" si="214"/>
        <v>0</v>
      </c>
      <c r="AH419" s="180">
        <f t="shared" si="215"/>
        <v>0</v>
      </c>
      <c r="AI419" s="214" t="str">
        <f t="shared" si="216"/>
        <v/>
      </c>
      <c r="AK419" s="36">
        <f t="shared" si="217"/>
        <v>0</v>
      </c>
      <c r="AL419" s="21">
        <f t="shared" si="218"/>
        <v>0</v>
      </c>
      <c r="AM419" s="21">
        <f t="shared" si="219"/>
        <v>0</v>
      </c>
      <c r="AN419" s="21">
        <f t="shared" si="220"/>
        <v>0</v>
      </c>
      <c r="AO419" s="21">
        <f t="shared" si="221"/>
        <v>0</v>
      </c>
      <c r="AP419" s="21">
        <f t="shared" si="222"/>
        <v>0</v>
      </c>
      <c r="AQ419" s="21">
        <f t="shared" si="223"/>
        <v>0</v>
      </c>
      <c r="AR419" s="21">
        <f t="shared" si="224"/>
        <v>0</v>
      </c>
      <c r="AS419" s="21">
        <f t="shared" si="225"/>
        <v>0</v>
      </c>
      <c r="AT419" s="21">
        <f t="shared" si="226"/>
        <v>0</v>
      </c>
      <c r="AU419" s="21">
        <f t="shared" si="227"/>
        <v>0</v>
      </c>
      <c r="AV419" s="21">
        <f t="shared" si="228"/>
        <v>0</v>
      </c>
      <c r="AW419" s="21">
        <f t="shared" si="229"/>
        <v>0</v>
      </c>
      <c r="AX419" s="21">
        <f t="shared" si="230"/>
        <v>0</v>
      </c>
      <c r="AY419" s="21">
        <f t="shared" si="231"/>
        <v>0</v>
      </c>
      <c r="AZ419" s="21">
        <f t="shared" si="232"/>
        <v>0</v>
      </c>
      <c r="BA419" s="21">
        <f t="shared" si="233"/>
        <v>0</v>
      </c>
      <c r="BB419" s="21">
        <f t="shared" si="234"/>
        <v>0</v>
      </c>
      <c r="BC419" s="21">
        <f t="shared" si="235"/>
        <v>0</v>
      </c>
      <c r="BD419" s="21">
        <f t="shared" si="236"/>
        <v>0</v>
      </c>
      <c r="BE419" s="21">
        <f t="shared" si="237"/>
        <v>0</v>
      </c>
      <c r="BF419" s="21">
        <f t="shared" si="238"/>
        <v>0</v>
      </c>
      <c r="BG419" s="21">
        <f t="shared" si="239"/>
        <v>0</v>
      </c>
      <c r="BH419" s="21">
        <f t="shared" si="240"/>
        <v>0</v>
      </c>
    </row>
    <row r="420" spans="1:60" ht="63.95" customHeight="1">
      <c r="A420" s="245"/>
      <c r="B420" s="97"/>
      <c r="C420" s="98"/>
      <c r="D420" s="99"/>
      <c r="E420" s="100"/>
      <c r="F420" s="100"/>
      <c r="G420" s="100"/>
      <c r="H420" s="101"/>
      <c r="I420" s="102"/>
      <c r="J420" s="103"/>
      <c r="K420" s="103"/>
      <c r="L420" s="103"/>
      <c r="M420" s="103"/>
      <c r="N420" s="99"/>
      <c r="O420" s="99"/>
      <c r="P420" s="100"/>
      <c r="Q420" s="100"/>
      <c r="R420" s="104"/>
      <c r="S420" s="31" t="str">
        <f t="shared" si="241"/>
        <v/>
      </c>
      <c r="T420" s="105"/>
      <c r="U420" s="101"/>
      <c r="V420" s="107"/>
      <c r="W420" s="169"/>
      <c r="X420" s="170"/>
      <c r="Y420" s="68"/>
      <c r="Z420" s="190">
        <f t="shared" si="210"/>
        <v>1.0165720071704217E-3</v>
      </c>
      <c r="AA420" s="208" t="b">
        <f t="shared" si="211"/>
        <v>0</v>
      </c>
      <c r="AB420" s="20">
        <f t="shared" si="242"/>
        <v>0</v>
      </c>
      <c r="AC420" s="67" t="b">
        <f t="shared" si="243"/>
        <v>1</v>
      </c>
      <c r="AD420" s="200">
        <f t="shared" si="244"/>
        <v>1</v>
      </c>
      <c r="AE420" s="180">
        <f t="shared" si="212"/>
        <v>1</v>
      </c>
      <c r="AF420" s="180">
        <f t="shared" si="213"/>
        <v>0</v>
      </c>
      <c r="AG420" s="180">
        <f t="shared" si="214"/>
        <v>0</v>
      </c>
      <c r="AH420" s="180">
        <f t="shared" si="215"/>
        <v>0</v>
      </c>
      <c r="AI420" s="214" t="str">
        <f t="shared" si="216"/>
        <v/>
      </c>
      <c r="AK420" s="36">
        <f t="shared" si="217"/>
        <v>0</v>
      </c>
      <c r="AL420" s="21">
        <f t="shared" si="218"/>
        <v>0</v>
      </c>
      <c r="AM420" s="21">
        <f t="shared" si="219"/>
        <v>0</v>
      </c>
      <c r="AN420" s="21">
        <f t="shared" si="220"/>
        <v>0</v>
      </c>
      <c r="AO420" s="21">
        <f t="shared" si="221"/>
        <v>0</v>
      </c>
      <c r="AP420" s="21">
        <f t="shared" si="222"/>
        <v>0</v>
      </c>
      <c r="AQ420" s="21">
        <f t="shared" si="223"/>
        <v>0</v>
      </c>
      <c r="AR420" s="21">
        <f t="shared" si="224"/>
        <v>0</v>
      </c>
      <c r="AS420" s="21">
        <f t="shared" si="225"/>
        <v>0</v>
      </c>
      <c r="AT420" s="21">
        <f t="shared" si="226"/>
        <v>0</v>
      </c>
      <c r="AU420" s="21">
        <f t="shared" si="227"/>
        <v>0</v>
      </c>
      <c r="AV420" s="21">
        <f t="shared" si="228"/>
        <v>0</v>
      </c>
      <c r="AW420" s="21">
        <f t="shared" si="229"/>
        <v>0</v>
      </c>
      <c r="AX420" s="21">
        <f t="shared" si="230"/>
        <v>0</v>
      </c>
      <c r="AY420" s="21">
        <f t="shared" si="231"/>
        <v>0</v>
      </c>
      <c r="AZ420" s="21">
        <f t="shared" si="232"/>
        <v>0</v>
      </c>
      <c r="BA420" s="21">
        <f t="shared" si="233"/>
        <v>0</v>
      </c>
      <c r="BB420" s="21">
        <f t="shared" si="234"/>
        <v>0</v>
      </c>
      <c r="BC420" s="21">
        <f t="shared" si="235"/>
        <v>0</v>
      </c>
      <c r="BD420" s="21">
        <f t="shared" si="236"/>
        <v>0</v>
      </c>
      <c r="BE420" s="21">
        <f t="shared" si="237"/>
        <v>0</v>
      </c>
      <c r="BF420" s="21">
        <f t="shared" si="238"/>
        <v>0</v>
      </c>
      <c r="BG420" s="21">
        <f t="shared" si="239"/>
        <v>0</v>
      </c>
      <c r="BH420" s="21">
        <f t="shared" si="240"/>
        <v>0</v>
      </c>
    </row>
    <row r="421" spans="1:60" ht="63.95" customHeight="1">
      <c r="A421" s="245"/>
      <c r="B421" s="97"/>
      <c r="C421" s="98"/>
      <c r="D421" s="99"/>
      <c r="E421" s="100"/>
      <c r="F421" s="100"/>
      <c r="G421" s="100"/>
      <c r="H421" s="101"/>
      <c r="I421" s="102"/>
      <c r="J421" s="103"/>
      <c r="K421" s="103"/>
      <c r="L421" s="103"/>
      <c r="M421" s="103"/>
      <c r="N421" s="99"/>
      <c r="O421" s="99"/>
      <c r="P421" s="100"/>
      <c r="Q421" s="100"/>
      <c r="R421" s="104"/>
      <c r="S421" s="31" t="str">
        <f t="shared" si="241"/>
        <v/>
      </c>
      <c r="T421" s="105"/>
      <c r="U421" s="101"/>
      <c r="V421" s="107"/>
      <c r="W421" s="169"/>
      <c r="X421" s="170"/>
      <c r="Y421" s="68"/>
      <c r="Z421" s="190">
        <f t="shared" si="210"/>
        <v>1.0165720071704217E-3</v>
      </c>
      <c r="AA421" s="208" t="b">
        <f t="shared" si="211"/>
        <v>0</v>
      </c>
      <c r="AB421" s="20">
        <f t="shared" si="242"/>
        <v>0</v>
      </c>
      <c r="AC421" s="67" t="b">
        <f t="shared" si="243"/>
        <v>1</v>
      </c>
      <c r="AD421" s="200">
        <f t="shared" si="244"/>
        <v>1</v>
      </c>
      <c r="AE421" s="180">
        <f t="shared" si="212"/>
        <v>1</v>
      </c>
      <c r="AF421" s="180">
        <f t="shared" si="213"/>
        <v>0</v>
      </c>
      <c r="AG421" s="180">
        <f t="shared" si="214"/>
        <v>0</v>
      </c>
      <c r="AH421" s="180">
        <f t="shared" si="215"/>
        <v>0</v>
      </c>
      <c r="AI421" s="214" t="str">
        <f t="shared" si="216"/>
        <v/>
      </c>
      <c r="AK421" s="36">
        <f t="shared" si="217"/>
        <v>0</v>
      </c>
      <c r="AL421" s="21">
        <f t="shared" si="218"/>
        <v>0</v>
      </c>
      <c r="AM421" s="21">
        <f t="shared" si="219"/>
        <v>0</v>
      </c>
      <c r="AN421" s="21">
        <f t="shared" si="220"/>
        <v>0</v>
      </c>
      <c r="AO421" s="21">
        <f t="shared" si="221"/>
        <v>0</v>
      </c>
      <c r="AP421" s="21">
        <f t="shared" si="222"/>
        <v>0</v>
      </c>
      <c r="AQ421" s="21">
        <f t="shared" si="223"/>
        <v>0</v>
      </c>
      <c r="AR421" s="21">
        <f t="shared" si="224"/>
        <v>0</v>
      </c>
      <c r="AS421" s="21">
        <f t="shared" si="225"/>
        <v>0</v>
      </c>
      <c r="AT421" s="21">
        <f t="shared" si="226"/>
        <v>0</v>
      </c>
      <c r="AU421" s="21">
        <f t="shared" si="227"/>
        <v>0</v>
      </c>
      <c r="AV421" s="21">
        <f t="shared" si="228"/>
        <v>0</v>
      </c>
      <c r="AW421" s="21">
        <f t="shared" si="229"/>
        <v>0</v>
      </c>
      <c r="AX421" s="21">
        <f t="shared" si="230"/>
        <v>0</v>
      </c>
      <c r="AY421" s="21">
        <f t="shared" si="231"/>
        <v>0</v>
      </c>
      <c r="AZ421" s="21">
        <f t="shared" si="232"/>
        <v>0</v>
      </c>
      <c r="BA421" s="21">
        <f t="shared" si="233"/>
        <v>0</v>
      </c>
      <c r="BB421" s="21">
        <f t="shared" si="234"/>
        <v>0</v>
      </c>
      <c r="BC421" s="21">
        <f t="shared" si="235"/>
        <v>0</v>
      </c>
      <c r="BD421" s="21">
        <f t="shared" si="236"/>
        <v>0</v>
      </c>
      <c r="BE421" s="21">
        <f t="shared" si="237"/>
        <v>0</v>
      </c>
      <c r="BF421" s="21">
        <f t="shared" si="238"/>
        <v>0</v>
      </c>
      <c r="BG421" s="21">
        <f t="shared" si="239"/>
        <v>0</v>
      </c>
      <c r="BH421" s="21">
        <f t="shared" si="240"/>
        <v>0</v>
      </c>
    </row>
    <row r="422" spans="1:60" ht="63.95" customHeight="1">
      <c r="A422" s="245"/>
      <c r="B422" s="97"/>
      <c r="C422" s="98"/>
      <c r="D422" s="99"/>
      <c r="E422" s="100"/>
      <c r="F422" s="100"/>
      <c r="G422" s="100"/>
      <c r="H422" s="101"/>
      <c r="I422" s="102"/>
      <c r="J422" s="103"/>
      <c r="K422" s="103"/>
      <c r="L422" s="103"/>
      <c r="M422" s="103"/>
      <c r="N422" s="99"/>
      <c r="O422" s="99"/>
      <c r="P422" s="100"/>
      <c r="Q422" s="100"/>
      <c r="R422" s="104"/>
      <c r="S422" s="31" t="str">
        <f t="shared" si="241"/>
        <v/>
      </c>
      <c r="T422" s="105"/>
      <c r="U422" s="101"/>
      <c r="V422" s="107"/>
      <c r="W422" s="169"/>
      <c r="X422" s="170"/>
      <c r="Y422" s="68"/>
      <c r="Z422" s="190">
        <f t="shared" si="210"/>
        <v>1.0165720071704217E-3</v>
      </c>
      <c r="AA422" s="208" t="b">
        <f t="shared" si="211"/>
        <v>0</v>
      </c>
      <c r="AB422" s="20">
        <f t="shared" si="242"/>
        <v>0</v>
      </c>
      <c r="AC422" s="67" t="b">
        <f t="shared" si="243"/>
        <v>1</v>
      </c>
      <c r="AD422" s="200">
        <f t="shared" si="244"/>
        <v>1</v>
      </c>
      <c r="AE422" s="180">
        <f t="shared" si="212"/>
        <v>1</v>
      </c>
      <c r="AF422" s="180">
        <f t="shared" si="213"/>
        <v>0</v>
      </c>
      <c r="AG422" s="180">
        <f t="shared" si="214"/>
        <v>0</v>
      </c>
      <c r="AH422" s="180">
        <f t="shared" si="215"/>
        <v>0</v>
      </c>
      <c r="AI422" s="214" t="str">
        <f t="shared" si="216"/>
        <v/>
      </c>
      <c r="AK422" s="36">
        <f t="shared" si="217"/>
        <v>0</v>
      </c>
      <c r="AL422" s="21">
        <f t="shared" si="218"/>
        <v>0</v>
      </c>
      <c r="AM422" s="21">
        <f t="shared" si="219"/>
        <v>0</v>
      </c>
      <c r="AN422" s="21">
        <f t="shared" si="220"/>
        <v>0</v>
      </c>
      <c r="AO422" s="21">
        <f t="shared" si="221"/>
        <v>0</v>
      </c>
      <c r="AP422" s="21">
        <f t="shared" si="222"/>
        <v>0</v>
      </c>
      <c r="AQ422" s="21">
        <f t="shared" si="223"/>
        <v>0</v>
      </c>
      <c r="AR422" s="21">
        <f t="shared" si="224"/>
        <v>0</v>
      </c>
      <c r="AS422" s="21">
        <f t="shared" si="225"/>
        <v>0</v>
      </c>
      <c r="AT422" s="21">
        <f t="shared" si="226"/>
        <v>0</v>
      </c>
      <c r="AU422" s="21">
        <f t="shared" si="227"/>
        <v>0</v>
      </c>
      <c r="AV422" s="21">
        <f t="shared" si="228"/>
        <v>0</v>
      </c>
      <c r="AW422" s="21">
        <f t="shared" si="229"/>
        <v>0</v>
      </c>
      <c r="AX422" s="21">
        <f t="shared" si="230"/>
        <v>0</v>
      </c>
      <c r="AY422" s="21">
        <f t="shared" si="231"/>
        <v>0</v>
      </c>
      <c r="AZ422" s="21">
        <f t="shared" si="232"/>
        <v>0</v>
      </c>
      <c r="BA422" s="21">
        <f t="shared" si="233"/>
        <v>0</v>
      </c>
      <c r="BB422" s="21">
        <f t="shared" si="234"/>
        <v>0</v>
      </c>
      <c r="BC422" s="21">
        <f t="shared" si="235"/>
        <v>0</v>
      </c>
      <c r="BD422" s="21">
        <f t="shared" si="236"/>
        <v>0</v>
      </c>
      <c r="BE422" s="21">
        <f t="shared" si="237"/>
        <v>0</v>
      </c>
      <c r="BF422" s="21">
        <f t="shared" si="238"/>
        <v>0</v>
      </c>
      <c r="BG422" s="21">
        <f t="shared" si="239"/>
        <v>0</v>
      </c>
      <c r="BH422" s="21">
        <f t="shared" si="240"/>
        <v>0</v>
      </c>
    </row>
    <row r="423" spans="1:60" ht="63.95" customHeight="1">
      <c r="A423" s="245"/>
      <c r="B423" s="97"/>
      <c r="C423" s="98"/>
      <c r="D423" s="99"/>
      <c r="E423" s="100"/>
      <c r="F423" s="100"/>
      <c r="G423" s="100"/>
      <c r="H423" s="101"/>
      <c r="I423" s="102"/>
      <c r="J423" s="103"/>
      <c r="K423" s="103"/>
      <c r="L423" s="103"/>
      <c r="M423" s="103"/>
      <c r="N423" s="99"/>
      <c r="O423" s="99"/>
      <c r="P423" s="100"/>
      <c r="Q423" s="100"/>
      <c r="R423" s="104"/>
      <c r="S423" s="31" t="str">
        <f t="shared" si="241"/>
        <v/>
      </c>
      <c r="T423" s="105"/>
      <c r="U423" s="101"/>
      <c r="V423" s="107"/>
      <c r="W423" s="169"/>
      <c r="X423" s="170"/>
      <c r="Y423" s="68"/>
      <c r="Z423" s="190">
        <f t="shared" si="210"/>
        <v>1.0165720071704217E-3</v>
      </c>
      <c r="AA423" s="208" t="b">
        <f t="shared" si="211"/>
        <v>0</v>
      </c>
      <c r="AB423" s="20">
        <f t="shared" si="242"/>
        <v>0</v>
      </c>
      <c r="AC423" s="67" t="b">
        <f t="shared" si="243"/>
        <v>1</v>
      </c>
      <c r="AD423" s="200">
        <f t="shared" si="244"/>
        <v>1</v>
      </c>
      <c r="AE423" s="180">
        <f t="shared" si="212"/>
        <v>1</v>
      </c>
      <c r="AF423" s="180">
        <f t="shared" si="213"/>
        <v>0</v>
      </c>
      <c r="AG423" s="180">
        <f t="shared" si="214"/>
        <v>0</v>
      </c>
      <c r="AH423" s="180">
        <f t="shared" si="215"/>
        <v>0</v>
      </c>
      <c r="AI423" s="214" t="str">
        <f t="shared" si="216"/>
        <v/>
      </c>
      <c r="AK423" s="36">
        <f t="shared" si="217"/>
        <v>0</v>
      </c>
      <c r="AL423" s="21">
        <f t="shared" si="218"/>
        <v>0</v>
      </c>
      <c r="AM423" s="21">
        <f t="shared" si="219"/>
        <v>0</v>
      </c>
      <c r="AN423" s="21">
        <f t="shared" si="220"/>
        <v>0</v>
      </c>
      <c r="AO423" s="21">
        <f t="shared" si="221"/>
        <v>0</v>
      </c>
      <c r="AP423" s="21">
        <f t="shared" si="222"/>
        <v>0</v>
      </c>
      <c r="AQ423" s="21">
        <f t="shared" si="223"/>
        <v>0</v>
      </c>
      <c r="AR423" s="21">
        <f t="shared" si="224"/>
        <v>0</v>
      </c>
      <c r="AS423" s="21">
        <f t="shared" si="225"/>
        <v>0</v>
      </c>
      <c r="AT423" s="21">
        <f t="shared" si="226"/>
        <v>0</v>
      </c>
      <c r="AU423" s="21">
        <f t="shared" si="227"/>
        <v>0</v>
      </c>
      <c r="AV423" s="21">
        <f t="shared" si="228"/>
        <v>0</v>
      </c>
      <c r="AW423" s="21">
        <f t="shared" si="229"/>
        <v>0</v>
      </c>
      <c r="AX423" s="21">
        <f t="shared" si="230"/>
        <v>0</v>
      </c>
      <c r="AY423" s="21">
        <f t="shared" si="231"/>
        <v>0</v>
      </c>
      <c r="AZ423" s="21">
        <f t="shared" si="232"/>
        <v>0</v>
      </c>
      <c r="BA423" s="21">
        <f t="shared" si="233"/>
        <v>0</v>
      </c>
      <c r="BB423" s="21">
        <f t="shared" si="234"/>
        <v>0</v>
      </c>
      <c r="BC423" s="21">
        <f t="shared" si="235"/>
        <v>0</v>
      </c>
      <c r="BD423" s="21">
        <f t="shared" si="236"/>
        <v>0</v>
      </c>
      <c r="BE423" s="21">
        <f t="shared" si="237"/>
        <v>0</v>
      </c>
      <c r="BF423" s="21">
        <f t="shared" si="238"/>
        <v>0</v>
      </c>
      <c r="BG423" s="21">
        <f t="shared" si="239"/>
        <v>0</v>
      </c>
      <c r="BH423" s="21">
        <f t="shared" si="240"/>
        <v>0</v>
      </c>
    </row>
    <row r="424" spans="1:60" ht="63.95" customHeight="1">
      <c r="A424" s="245"/>
      <c r="B424" s="97"/>
      <c r="C424" s="98"/>
      <c r="D424" s="99"/>
      <c r="E424" s="100"/>
      <c r="F424" s="100"/>
      <c r="G424" s="100"/>
      <c r="H424" s="101"/>
      <c r="I424" s="102"/>
      <c r="J424" s="103"/>
      <c r="K424" s="103"/>
      <c r="L424" s="103"/>
      <c r="M424" s="103"/>
      <c r="N424" s="99"/>
      <c r="O424" s="99"/>
      <c r="P424" s="100"/>
      <c r="Q424" s="100"/>
      <c r="R424" s="104"/>
      <c r="S424" s="31" t="str">
        <f t="shared" si="241"/>
        <v/>
      </c>
      <c r="T424" s="105"/>
      <c r="U424" s="101"/>
      <c r="V424" s="107"/>
      <c r="W424" s="169"/>
      <c r="X424" s="170"/>
      <c r="Y424" s="68"/>
      <c r="Z424" s="190">
        <f t="shared" si="210"/>
        <v>1.0165720071704217E-3</v>
      </c>
      <c r="AA424" s="208" t="b">
        <f t="shared" si="211"/>
        <v>0</v>
      </c>
      <c r="AB424" s="20">
        <f t="shared" si="242"/>
        <v>0</v>
      </c>
      <c r="AC424" s="67" t="b">
        <f t="shared" si="243"/>
        <v>1</v>
      </c>
      <c r="AD424" s="200">
        <f t="shared" si="244"/>
        <v>1</v>
      </c>
      <c r="AE424" s="180">
        <f t="shared" si="212"/>
        <v>1</v>
      </c>
      <c r="AF424" s="180">
        <f t="shared" si="213"/>
        <v>0</v>
      </c>
      <c r="AG424" s="180">
        <f t="shared" si="214"/>
        <v>0</v>
      </c>
      <c r="AH424" s="180">
        <f t="shared" si="215"/>
        <v>0</v>
      </c>
      <c r="AI424" s="214" t="str">
        <f t="shared" si="216"/>
        <v/>
      </c>
      <c r="AK424" s="36">
        <f t="shared" si="217"/>
        <v>0</v>
      </c>
      <c r="AL424" s="21">
        <f t="shared" si="218"/>
        <v>0</v>
      </c>
      <c r="AM424" s="21">
        <f t="shared" si="219"/>
        <v>0</v>
      </c>
      <c r="AN424" s="21">
        <f t="shared" si="220"/>
        <v>0</v>
      </c>
      <c r="AO424" s="21">
        <f t="shared" si="221"/>
        <v>0</v>
      </c>
      <c r="AP424" s="21">
        <f t="shared" si="222"/>
        <v>0</v>
      </c>
      <c r="AQ424" s="21">
        <f t="shared" si="223"/>
        <v>0</v>
      </c>
      <c r="AR424" s="21">
        <f t="shared" si="224"/>
        <v>0</v>
      </c>
      <c r="AS424" s="21">
        <f t="shared" si="225"/>
        <v>0</v>
      </c>
      <c r="AT424" s="21">
        <f t="shared" si="226"/>
        <v>0</v>
      </c>
      <c r="AU424" s="21">
        <f t="shared" si="227"/>
        <v>0</v>
      </c>
      <c r="AV424" s="21">
        <f t="shared" si="228"/>
        <v>0</v>
      </c>
      <c r="AW424" s="21">
        <f t="shared" si="229"/>
        <v>0</v>
      </c>
      <c r="AX424" s="21">
        <f t="shared" si="230"/>
        <v>0</v>
      </c>
      <c r="AY424" s="21">
        <f t="shared" si="231"/>
        <v>0</v>
      </c>
      <c r="AZ424" s="21">
        <f t="shared" si="232"/>
        <v>0</v>
      </c>
      <c r="BA424" s="21">
        <f t="shared" si="233"/>
        <v>0</v>
      </c>
      <c r="BB424" s="21">
        <f t="shared" si="234"/>
        <v>0</v>
      </c>
      <c r="BC424" s="21">
        <f t="shared" si="235"/>
        <v>0</v>
      </c>
      <c r="BD424" s="21">
        <f t="shared" si="236"/>
        <v>0</v>
      </c>
      <c r="BE424" s="21">
        <f t="shared" si="237"/>
        <v>0</v>
      </c>
      <c r="BF424" s="21">
        <f t="shared" si="238"/>
        <v>0</v>
      </c>
      <c r="BG424" s="21">
        <f t="shared" si="239"/>
        <v>0</v>
      </c>
      <c r="BH424" s="21">
        <f t="shared" si="240"/>
        <v>0</v>
      </c>
    </row>
    <row r="425" spans="1:60" ht="63.95" customHeight="1">
      <c r="A425" s="245"/>
      <c r="B425" s="97"/>
      <c r="C425" s="98"/>
      <c r="D425" s="99"/>
      <c r="E425" s="100"/>
      <c r="F425" s="100"/>
      <c r="G425" s="100"/>
      <c r="H425" s="101"/>
      <c r="I425" s="102"/>
      <c r="J425" s="103"/>
      <c r="K425" s="103"/>
      <c r="L425" s="103"/>
      <c r="M425" s="103"/>
      <c r="N425" s="99"/>
      <c r="O425" s="99"/>
      <c r="P425" s="100"/>
      <c r="Q425" s="100"/>
      <c r="R425" s="104"/>
      <c r="S425" s="31" t="str">
        <f t="shared" si="241"/>
        <v/>
      </c>
      <c r="T425" s="105"/>
      <c r="U425" s="101"/>
      <c r="V425" s="107"/>
      <c r="W425" s="169"/>
      <c r="X425" s="170"/>
      <c r="Y425" s="68"/>
      <c r="Z425" s="190">
        <f t="shared" si="210"/>
        <v>1.0165720071704217E-3</v>
      </c>
      <c r="AA425" s="208" t="b">
        <f t="shared" si="211"/>
        <v>0</v>
      </c>
      <c r="AB425" s="20">
        <f t="shared" si="242"/>
        <v>0</v>
      </c>
      <c r="AC425" s="67" t="b">
        <f t="shared" si="243"/>
        <v>1</v>
      </c>
      <c r="AD425" s="200">
        <f t="shared" si="244"/>
        <v>1</v>
      </c>
      <c r="AE425" s="180">
        <f t="shared" si="212"/>
        <v>1</v>
      </c>
      <c r="AF425" s="180">
        <f t="shared" si="213"/>
        <v>0</v>
      </c>
      <c r="AG425" s="180">
        <f t="shared" si="214"/>
        <v>0</v>
      </c>
      <c r="AH425" s="180">
        <f t="shared" si="215"/>
        <v>0</v>
      </c>
      <c r="AI425" s="214" t="str">
        <f t="shared" si="216"/>
        <v/>
      </c>
      <c r="AK425" s="36">
        <f t="shared" si="217"/>
        <v>0</v>
      </c>
      <c r="AL425" s="21">
        <f t="shared" si="218"/>
        <v>0</v>
      </c>
      <c r="AM425" s="21">
        <f t="shared" si="219"/>
        <v>0</v>
      </c>
      <c r="AN425" s="21">
        <f t="shared" si="220"/>
        <v>0</v>
      </c>
      <c r="AO425" s="21">
        <f t="shared" si="221"/>
        <v>0</v>
      </c>
      <c r="AP425" s="21">
        <f t="shared" si="222"/>
        <v>0</v>
      </c>
      <c r="AQ425" s="21">
        <f t="shared" si="223"/>
        <v>0</v>
      </c>
      <c r="AR425" s="21">
        <f t="shared" si="224"/>
        <v>0</v>
      </c>
      <c r="AS425" s="21">
        <f t="shared" si="225"/>
        <v>0</v>
      </c>
      <c r="AT425" s="21">
        <f t="shared" si="226"/>
        <v>0</v>
      </c>
      <c r="AU425" s="21">
        <f t="shared" si="227"/>
        <v>0</v>
      </c>
      <c r="AV425" s="21">
        <f t="shared" si="228"/>
        <v>0</v>
      </c>
      <c r="AW425" s="21">
        <f t="shared" si="229"/>
        <v>0</v>
      </c>
      <c r="AX425" s="21">
        <f t="shared" si="230"/>
        <v>0</v>
      </c>
      <c r="AY425" s="21">
        <f t="shared" si="231"/>
        <v>0</v>
      </c>
      <c r="AZ425" s="21">
        <f t="shared" si="232"/>
        <v>0</v>
      </c>
      <c r="BA425" s="21">
        <f t="shared" si="233"/>
        <v>0</v>
      </c>
      <c r="BB425" s="21">
        <f t="shared" si="234"/>
        <v>0</v>
      </c>
      <c r="BC425" s="21">
        <f t="shared" si="235"/>
        <v>0</v>
      </c>
      <c r="BD425" s="21">
        <f t="shared" si="236"/>
        <v>0</v>
      </c>
      <c r="BE425" s="21">
        <f t="shared" si="237"/>
        <v>0</v>
      </c>
      <c r="BF425" s="21">
        <f t="shared" si="238"/>
        <v>0</v>
      </c>
      <c r="BG425" s="21">
        <f t="shared" si="239"/>
        <v>0</v>
      </c>
      <c r="BH425" s="21">
        <f t="shared" si="240"/>
        <v>0</v>
      </c>
    </row>
    <row r="426" spans="1:60" ht="63.95" customHeight="1">
      <c r="A426" s="245"/>
      <c r="B426" s="97"/>
      <c r="C426" s="98"/>
      <c r="D426" s="99"/>
      <c r="E426" s="100"/>
      <c r="F426" s="100"/>
      <c r="G426" s="100"/>
      <c r="H426" s="101"/>
      <c r="I426" s="102"/>
      <c r="J426" s="103"/>
      <c r="K426" s="103"/>
      <c r="L426" s="103"/>
      <c r="M426" s="103"/>
      <c r="N426" s="99"/>
      <c r="O426" s="99"/>
      <c r="P426" s="100"/>
      <c r="Q426" s="100"/>
      <c r="R426" s="104"/>
      <c r="S426" s="31" t="str">
        <f t="shared" si="241"/>
        <v/>
      </c>
      <c r="T426" s="105"/>
      <c r="U426" s="101"/>
      <c r="V426" s="107"/>
      <c r="W426" s="169"/>
      <c r="X426" s="170"/>
      <c r="Y426" s="68"/>
      <c r="Z426" s="190">
        <f t="shared" si="210"/>
        <v>1.0165720071704217E-3</v>
      </c>
      <c r="AA426" s="208" t="b">
        <f t="shared" si="211"/>
        <v>0</v>
      </c>
      <c r="AB426" s="20">
        <f t="shared" si="242"/>
        <v>0</v>
      </c>
      <c r="AC426" s="67" t="b">
        <f t="shared" si="243"/>
        <v>1</v>
      </c>
      <c r="AD426" s="200">
        <f t="shared" si="244"/>
        <v>1</v>
      </c>
      <c r="AE426" s="180">
        <f t="shared" si="212"/>
        <v>1</v>
      </c>
      <c r="AF426" s="180">
        <f t="shared" si="213"/>
        <v>0</v>
      </c>
      <c r="AG426" s="180">
        <f t="shared" si="214"/>
        <v>0</v>
      </c>
      <c r="AH426" s="180">
        <f t="shared" si="215"/>
        <v>0</v>
      </c>
      <c r="AI426" s="214" t="str">
        <f t="shared" si="216"/>
        <v/>
      </c>
      <c r="AK426" s="36">
        <f t="shared" si="217"/>
        <v>0</v>
      </c>
      <c r="AL426" s="21">
        <f t="shared" si="218"/>
        <v>0</v>
      </c>
      <c r="AM426" s="21">
        <f t="shared" si="219"/>
        <v>0</v>
      </c>
      <c r="AN426" s="21">
        <f t="shared" si="220"/>
        <v>0</v>
      </c>
      <c r="AO426" s="21">
        <f t="shared" si="221"/>
        <v>0</v>
      </c>
      <c r="AP426" s="21">
        <f t="shared" si="222"/>
        <v>0</v>
      </c>
      <c r="AQ426" s="21">
        <f t="shared" si="223"/>
        <v>0</v>
      </c>
      <c r="AR426" s="21">
        <f t="shared" si="224"/>
        <v>0</v>
      </c>
      <c r="AS426" s="21">
        <f t="shared" si="225"/>
        <v>0</v>
      </c>
      <c r="AT426" s="21">
        <f t="shared" si="226"/>
        <v>0</v>
      </c>
      <c r="AU426" s="21">
        <f t="shared" si="227"/>
        <v>0</v>
      </c>
      <c r="AV426" s="21">
        <f t="shared" si="228"/>
        <v>0</v>
      </c>
      <c r="AW426" s="21">
        <f t="shared" si="229"/>
        <v>0</v>
      </c>
      <c r="AX426" s="21">
        <f t="shared" si="230"/>
        <v>0</v>
      </c>
      <c r="AY426" s="21">
        <f t="shared" si="231"/>
        <v>0</v>
      </c>
      <c r="AZ426" s="21">
        <f t="shared" si="232"/>
        <v>0</v>
      </c>
      <c r="BA426" s="21">
        <f t="shared" si="233"/>
        <v>0</v>
      </c>
      <c r="BB426" s="21">
        <f t="shared" si="234"/>
        <v>0</v>
      </c>
      <c r="BC426" s="21">
        <f t="shared" si="235"/>
        <v>0</v>
      </c>
      <c r="BD426" s="21">
        <f t="shared" si="236"/>
        <v>0</v>
      </c>
      <c r="BE426" s="21">
        <f t="shared" si="237"/>
        <v>0</v>
      </c>
      <c r="BF426" s="21">
        <f t="shared" si="238"/>
        <v>0</v>
      </c>
      <c r="BG426" s="21">
        <f t="shared" si="239"/>
        <v>0</v>
      </c>
      <c r="BH426" s="21">
        <f t="shared" si="240"/>
        <v>0</v>
      </c>
    </row>
    <row r="427" spans="1:60" ht="63.95" customHeight="1">
      <c r="A427" s="245"/>
      <c r="B427" s="97"/>
      <c r="C427" s="98"/>
      <c r="D427" s="99"/>
      <c r="E427" s="100"/>
      <c r="F427" s="100"/>
      <c r="G427" s="100"/>
      <c r="H427" s="101"/>
      <c r="I427" s="102"/>
      <c r="J427" s="103"/>
      <c r="K427" s="103"/>
      <c r="L427" s="103"/>
      <c r="M427" s="103"/>
      <c r="N427" s="99"/>
      <c r="O427" s="99"/>
      <c r="P427" s="100"/>
      <c r="Q427" s="100"/>
      <c r="R427" s="104"/>
      <c r="S427" s="31" t="str">
        <f t="shared" si="241"/>
        <v/>
      </c>
      <c r="T427" s="105"/>
      <c r="U427" s="101"/>
      <c r="V427" s="107"/>
      <c r="W427" s="169"/>
      <c r="X427" s="170"/>
      <c r="Y427" s="68"/>
      <c r="Z427" s="190">
        <f t="shared" si="210"/>
        <v>1.0165720071704217E-3</v>
      </c>
      <c r="AA427" s="208" t="b">
        <f t="shared" si="211"/>
        <v>0</v>
      </c>
      <c r="AB427" s="20">
        <f t="shared" si="242"/>
        <v>0</v>
      </c>
      <c r="AC427" s="67" t="b">
        <f t="shared" si="243"/>
        <v>1</v>
      </c>
      <c r="AD427" s="200">
        <f t="shared" si="244"/>
        <v>1</v>
      </c>
      <c r="AE427" s="180">
        <f t="shared" si="212"/>
        <v>1</v>
      </c>
      <c r="AF427" s="180">
        <f t="shared" si="213"/>
        <v>0</v>
      </c>
      <c r="AG427" s="180">
        <f t="shared" si="214"/>
        <v>0</v>
      </c>
      <c r="AH427" s="180">
        <f t="shared" si="215"/>
        <v>0</v>
      </c>
      <c r="AI427" s="214" t="str">
        <f t="shared" si="216"/>
        <v/>
      </c>
      <c r="AK427" s="36">
        <f t="shared" si="217"/>
        <v>0</v>
      </c>
      <c r="AL427" s="21">
        <f t="shared" si="218"/>
        <v>0</v>
      </c>
      <c r="AM427" s="21">
        <f t="shared" si="219"/>
        <v>0</v>
      </c>
      <c r="AN427" s="21">
        <f t="shared" si="220"/>
        <v>0</v>
      </c>
      <c r="AO427" s="21">
        <f t="shared" si="221"/>
        <v>0</v>
      </c>
      <c r="AP427" s="21">
        <f t="shared" si="222"/>
        <v>0</v>
      </c>
      <c r="AQ427" s="21">
        <f t="shared" si="223"/>
        <v>0</v>
      </c>
      <c r="AR427" s="21">
        <f t="shared" si="224"/>
        <v>0</v>
      </c>
      <c r="AS427" s="21">
        <f t="shared" si="225"/>
        <v>0</v>
      </c>
      <c r="AT427" s="21">
        <f t="shared" si="226"/>
        <v>0</v>
      </c>
      <c r="AU427" s="21">
        <f t="shared" si="227"/>
        <v>0</v>
      </c>
      <c r="AV427" s="21">
        <f t="shared" si="228"/>
        <v>0</v>
      </c>
      <c r="AW427" s="21">
        <f t="shared" si="229"/>
        <v>0</v>
      </c>
      <c r="AX427" s="21">
        <f t="shared" si="230"/>
        <v>0</v>
      </c>
      <c r="AY427" s="21">
        <f t="shared" si="231"/>
        <v>0</v>
      </c>
      <c r="AZ427" s="21">
        <f t="shared" si="232"/>
        <v>0</v>
      </c>
      <c r="BA427" s="21">
        <f t="shared" si="233"/>
        <v>0</v>
      </c>
      <c r="BB427" s="21">
        <f t="shared" si="234"/>
        <v>0</v>
      </c>
      <c r="BC427" s="21">
        <f t="shared" si="235"/>
        <v>0</v>
      </c>
      <c r="BD427" s="21">
        <f t="shared" si="236"/>
        <v>0</v>
      </c>
      <c r="BE427" s="21">
        <f t="shared" si="237"/>
        <v>0</v>
      </c>
      <c r="BF427" s="21">
        <f t="shared" si="238"/>
        <v>0</v>
      </c>
      <c r="BG427" s="21">
        <f t="shared" si="239"/>
        <v>0</v>
      </c>
      <c r="BH427" s="21">
        <f t="shared" si="240"/>
        <v>0</v>
      </c>
    </row>
    <row r="428" spans="1:60" ht="63.95" customHeight="1">
      <c r="A428" s="245"/>
      <c r="B428" s="97"/>
      <c r="C428" s="98"/>
      <c r="D428" s="99"/>
      <c r="E428" s="100"/>
      <c r="F428" s="100"/>
      <c r="G428" s="100"/>
      <c r="H428" s="101"/>
      <c r="I428" s="102"/>
      <c r="J428" s="103"/>
      <c r="K428" s="103"/>
      <c r="L428" s="103"/>
      <c r="M428" s="103"/>
      <c r="N428" s="99"/>
      <c r="O428" s="99"/>
      <c r="P428" s="100"/>
      <c r="Q428" s="100"/>
      <c r="R428" s="104"/>
      <c r="S428" s="31" t="str">
        <f t="shared" si="241"/>
        <v/>
      </c>
      <c r="T428" s="105"/>
      <c r="U428" s="101"/>
      <c r="V428" s="107"/>
      <c r="W428" s="169"/>
      <c r="X428" s="170"/>
      <c r="Y428" s="68"/>
      <c r="Z428" s="190">
        <f t="shared" si="210"/>
        <v>1.0165720071704217E-3</v>
      </c>
      <c r="AA428" s="208" t="b">
        <f t="shared" si="211"/>
        <v>0</v>
      </c>
      <c r="AB428" s="20">
        <f t="shared" si="242"/>
        <v>0</v>
      </c>
      <c r="AC428" s="67" t="b">
        <f t="shared" si="243"/>
        <v>1</v>
      </c>
      <c r="AD428" s="200">
        <f t="shared" si="244"/>
        <v>1</v>
      </c>
      <c r="AE428" s="180">
        <f t="shared" si="212"/>
        <v>1</v>
      </c>
      <c r="AF428" s="180">
        <f t="shared" si="213"/>
        <v>0</v>
      </c>
      <c r="AG428" s="180">
        <f t="shared" si="214"/>
        <v>0</v>
      </c>
      <c r="AH428" s="180">
        <f t="shared" si="215"/>
        <v>0</v>
      </c>
      <c r="AI428" s="214" t="str">
        <f t="shared" si="216"/>
        <v/>
      </c>
      <c r="AK428" s="36">
        <f t="shared" si="217"/>
        <v>0</v>
      </c>
      <c r="AL428" s="21">
        <f t="shared" si="218"/>
        <v>0</v>
      </c>
      <c r="AM428" s="21">
        <f t="shared" si="219"/>
        <v>0</v>
      </c>
      <c r="AN428" s="21">
        <f t="shared" si="220"/>
        <v>0</v>
      </c>
      <c r="AO428" s="21">
        <f t="shared" si="221"/>
        <v>0</v>
      </c>
      <c r="AP428" s="21">
        <f t="shared" si="222"/>
        <v>0</v>
      </c>
      <c r="AQ428" s="21">
        <f t="shared" si="223"/>
        <v>0</v>
      </c>
      <c r="AR428" s="21">
        <f t="shared" si="224"/>
        <v>0</v>
      </c>
      <c r="AS428" s="21">
        <f t="shared" si="225"/>
        <v>0</v>
      </c>
      <c r="AT428" s="21">
        <f t="shared" si="226"/>
        <v>0</v>
      </c>
      <c r="AU428" s="21">
        <f t="shared" si="227"/>
        <v>0</v>
      </c>
      <c r="AV428" s="21">
        <f t="shared" si="228"/>
        <v>0</v>
      </c>
      <c r="AW428" s="21">
        <f t="shared" si="229"/>
        <v>0</v>
      </c>
      <c r="AX428" s="21">
        <f t="shared" si="230"/>
        <v>0</v>
      </c>
      <c r="AY428" s="21">
        <f t="shared" si="231"/>
        <v>0</v>
      </c>
      <c r="AZ428" s="21">
        <f t="shared" si="232"/>
        <v>0</v>
      </c>
      <c r="BA428" s="21">
        <f t="shared" si="233"/>
        <v>0</v>
      </c>
      <c r="BB428" s="21">
        <f t="shared" si="234"/>
        <v>0</v>
      </c>
      <c r="BC428" s="21">
        <f t="shared" si="235"/>
        <v>0</v>
      </c>
      <c r="BD428" s="21">
        <f t="shared" si="236"/>
        <v>0</v>
      </c>
      <c r="BE428" s="21">
        <f t="shared" si="237"/>
        <v>0</v>
      </c>
      <c r="BF428" s="21">
        <f t="shared" si="238"/>
        <v>0</v>
      </c>
      <c r="BG428" s="21">
        <f t="shared" si="239"/>
        <v>0</v>
      </c>
      <c r="BH428" s="21">
        <f t="shared" si="240"/>
        <v>0</v>
      </c>
    </row>
    <row r="429" spans="1:60" ht="63.95" customHeight="1">
      <c r="A429" s="245"/>
      <c r="B429" s="97"/>
      <c r="C429" s="98"/>
      <c r="D429" s="99"/>
      <c r="E429" s="100"/>
      <c r="F429" s="100"/>
      <c r="G429" s="100"/>
      <c r="H429" s="101"/>
      <c r="I429" s="102"/>
      <c r="J429" s="103"/>
      <c r="K429" s="103"/>
      <c r="L429" s="103"/>
      <c r="M429" s="103"/>
      <c r="N429" s="99"/>
      <c r="O429" s="99"/>
      <c r="P429" s="100"/>
      <c r="Q429" s="100"/>
      <c r="R429" s="104"/>
      <c r="S429" s="31" t="str">
        <f t="shared" si="241"/>
        <v/>
      </c>
      <c r="T429" s="105"/>
      <c r="U429" s="101"/>
      <c r="V429" s="107"/>
      <c r="W429" s="169"/>
      <c r="X429" s="170"/>
      <c r="Y429" s="68"/>
      <c r="Z429" s="190">
        <f t="shared" si="210"/>
        <v>1.0165720071704217E-3</v>
      </c>
      <c r="AA429" s="208" t="b">
        <f t="shared" si="211"/>
        <v>0</v>
      </c>
      <c r="AB429" s="20">
        <f t="shared" si="242"/>
        <v>0</v>
      </c>
      <c r="AC429" s="67" t="b">
        <f t="shared" si="243"/>
        <v>1</v>
      </c>
      <c r="AD429" s="200">
        <f t="shared" si="244"/>
        <v>1</v>
      </c>
      <c r="AE429" s="180">
        <f t="shared" si="212"/>
        <v>1</v>
      </c>
      <c r="AF429" s="180">
        <f t="shared" si="213"/>
        <v>0</v>
      </c>
      <c r="AG429" s="180">
        <f t="shared" si="214"/>
        <v>0</v>
      </c>
      <c r="AH429" s="180">
        <f t="shared" si="215"/>
        <v>0</v>
      </c>
      <c r="AI429" s="214" t="str">
        <f t="shared" si="216"/>
        <v/>
      </c>
      <c r="AK429" s="36">
        <f t="shared" si="217"/>
        <v>0</v>
      </c>
      <c r="AL429" s="21">
        <f t="shared" si="218"/>
        <v>0</v>
      </c>
      <c r="AM429" s="21">
        <f t="shared" si="219"/>
        <v>0</v>
      </c>
      <c r="AN429" s="21">
        <f t="shared" si="220"/>
        <v>0</v>
      </c>
      <c r="AO429" s="21">
        <f t="shared" si="221"/>
        <v>0</v>
      </c>
      <c r="AP429" s="21">
        <f t="shared" si="222"/>
        <v>0</v>
      </c>
      <c r="AQ429" s="21">
        <f t="shared" si="223"/>
        <v>0</v>
      </c>
      <c r="AR429" s="21">
        <f t="shared" si="224"/>
        <v>0</v>
      </c>
      <c r="AS429" s="21">
        <f t="shared" si="225"/>
        <v>0</v>
      </c>
      <c r="AT429" s="21">
        <f t="shared" si="226"/>
        <v>0</v>
      </c>
      <c r="AU429" s="21">
        <f t="shared" si="227"/>
        <v>0</v>
      </c>
      <c r="AV429" s="21">
        <f t="shared" si="228"/>
        <v>0</v>
      </c>
      <c r="AW429" s="21">
        <f t="shared" si="229"/>
        <v>0</v>
      </c>
      <c r="AX429" s="21">
        <f t="shared" si="230"/>
        <v>0</v>
      </c>
      <c r="AY429" s="21">
        <f t="shared" si="231"/>
        <v>0</v>
      </c>
      <c r="AZ429" s="21">
        <f t="shared" si="232"/>
        <v>0</v>
      </c>
      <c r="BA429" s="21">
        <f t="shared" si="233"/>
        <v>0</v>
      </c>
      <c r="BB429" s="21">
        <f t="shared" si="234"/>
        <v>0</v>
      </c>
      <c r="BC429" s="21">
        <f t="shared" si="235"/>
        <v>0</v>
      </c>
      <c r="BD429" s="21">
        <f t="shared" si="236"/>
        <v>0</v>
      </c>
      <c r="BE429" s="21">
        <f t="shared" si="237"/>
        <v>0</v>
      </c>
      <c r="BF429" s="21">
        <f t="shared" si="238"/>
        <v>0</v>
      </c>
      <c r="BG429" s="21">
        <f t="shared" si="239"/>
        <v>0</v>
      </c>
      <c r="BH429" s="21">
        <f t="shared" si="240"/>
        <v>0</v>
      </c>
    </row>
    <row r="430" spans="1:60" ht="63.95" customHeight="1">
      <c r="A430" s="245"/>
      <c r="B430" s="97"/>
      <c r="C430" s="98"/>
      <c r="D430" s="99"/>
      <c r="E430" s="100"/>
      <c r="F430" s="100"/>
      <c r="G430" s="100"/>
      <c r="H430" s="101"/>
      <c r="I430" s="102"/>
      <c r="J430" s="103"/>
      <c r="K430" s="103"/>
      <c r="L430" s="103"/>
      <c r="M430" s="103"/>
      <c r="N430" s="99"/>
      <c r="O430" s="99"/>
      <c r="P430" s="100"/>
      <c r="Q430" s="100"/>
      <c r="R430" s="104"/>
      <c r="S430" s="31" t="str">
        <f t="shared" si="241"/>
        <v/>
      </c>
      <c r="T430" s="105"/>
      <c r="U430" s="101"/>
      <c r="V430" s="107"/>
      <c r="W430" s="169"/>
      <c r="X430" s="170"/>
      <c r="Y430" s="68"/>
      <c r="Z430" s="190">
        <f t="shared" si="210"/>
        <v>1.0165720071704217E-3</v>
      </c>
      <c r="AA430" s="208" t="b">
        <f t="shared" si="211"/>
        <v>0</v>
      </c>
      <c r="AB430" s="20">
        <f t="shared" si="242"/>
        <v>0</v>
      </c>
      <c r="AC430" s="67" t="b">
        <f t="shared" si="243"/>
        <v>1</v>
      </c>
      <c r="AD430" s="200">
        <f t="shared" si="244"/>
        <v>1</v>
      </c>
      <c r="AE430" s="180">
        <f t="shared" si="212"/>
        <v>1</v>
      </c>
      <c r="AF430" s="180">
        <f t="shared" si="213"/>
        <v>0</v>
      </c>
      <c r="AG430" s="180">
        <f t="shared" si="214"/>
        <v>0</v>
      </c>
      <c r="AH430" s="180">
        <f t="shared" si="215"/>
        <v>0</v>
      </c>
      <c r="AI430" s="214" t="str">
        <f t="shared" si="216"/>
        <v/>
      </c>
      <c r="AK430" s="36">
        <f t="shared" si="217"/>
        <v>0</v>
      </c>
      <c r="AL430" s="21">
        <f t="shared" si="218"/>
        <v>0</v>
      </c>
      <c r="AM430" s="21">
        <f t="shared" si="219"/>
        <v>0</v>
      </c>
      <c r="AN430" s="21">
        <f t="shared" si="220"/>
        <v>0</v>
      </c>
      <c r="AO430" s="21">
        <f t="shared" si="221"/>
        <v>0</v>
      </c>
      <c r="AP430" s="21">
        <f t="shared" si="222"/>
        <v>0</v>
      </c>
      <c r="AQ430" s="21">
        <f t="shared" si="223"/>
        <v>0</v>
      </c>
      <c r="AR430" s="21">
        <f t="shared" si="224"/>
        <v>0</v>
      </c>
      <c r="AS430" s="21">
        <f t="shared" si="225"/>
        <v>0</v>
      </c>
      <c r="AT430" s="21">
        <f t="shared" si="226"/>
        <v>0</v>
      </c>
      <c r="AU430" s="21">
        <f t="shared" si="227"/>
        <v>0</v>
      </c>
      <c r="AV430" s="21">
        <f t="shared" si="228"/>
        <v>0</v>
      </c>
      <c r="AW430" s="21">
        <f t="shared" si="229"/>
        <v>0</v>
      </c>
      <c r="AX430" s="21">
        <f t="shared" si="230"/>
        <v>0</v>
      </c>
      <c r="AY430" s="21">
        <f t="shared" si="231"/>
        <v>0</v>
      </c>
      <c r="AZ430" s="21">
        <f t="shared" si="232"/>
        <v>0</v>
      </c>
      <c r="BA430" s="21">
        <f t="shared" si="233"/>
        <v>0</v>
      </c>
      <c r="BB430" s="21">
        <f t="shared" si="234"/>
        <v>0</v>
      </c>
      <c r="BC430" s="21">
        <f t="shared" si="235"/>
        <v>0</v>
      </c>
      <c r="BD430" s="21">
        <f t="shared" si="236"/>
        <v>0</v>
      </c>
      <c r="BE430" s="21">
        <f t="shared" si="237"/>
        <v>0</v>
      </c>
      <c r="BF430" s="21">
        <f t="shared" si="238"/>
        <v>0</v>
      </c>
      <c r="BG430" s="21">
        <f t="shared" si="239"/>
        <v>0</v>
      </c>
      <c r="BH430" s="21">
        <f t="shared" si="240"/>
        <v>0</v>
      </c>
    </row>
    <row r="431" spans="1:60" ht="63.95" customHeight="1">
      <c r="A431" s="245"/>
      <c r="B431" s="97"/>
      <c r="C431" s="98"/>
      <c r="D431" s="99"/>
      <c r="E431" s="100"/>
      <c r="F431" s="100"/>
      <c r="G431" s="100"/>
      <c r="H431" s="101"/>
      <c r="I431" s="102"/>
      <c r="J431" s="103"/>
      <c r="K431" s="103"/>
      <c r="L431" s="103"/>
      <c r="M431" s="103"/>
      <c r="N431" s="99"/>
      <c r="O431" s="99"/>
      <c r="P431" s="100"/>
      <c r="Q431" s="100"/>
      <c r="R431" s="104"/>
      <c r="S431" s="31" t="str">
        <f t="shared" si="241"/>
        <v/>
      </c>
      <c r="T431" s="105"/>
      <c r="U431" s="101"/>
      <c r="V431" s="107"/>
      <c r="W431" s="169"/>
      <c r="X431" s="170"/>
      <c r="Y431" s="68"/>
      <c r="Z431" s="190">
        <f t="shared" si="210"/>
        <v>1.0165720071704217E-3</v>
      </c>
      <c r="AA431" s="208" t="b">
        <f t="shared" si="211"/>
        <v>0</v>
      </c>
      <c r="AB431" s="20">
        <f t="shared" si="242"/>
        <v>0</v>
      </c>
      <c r="AC431" s="67" t="b">
        <f t="shared" si="243"/>
        <v>1</v>
      </c>
      <c r="AD431" s="200">
        <f t="shared" si="244"/>
        <v>1</v>
      </c>
      <c r="AE431" s="180">
        <f t="shared" si="212"/>
        <v>1</v>
      </c>
      <c r="AF431" s="180">
        <f t="shared" si="213"/>
        <v>0</v>
      </c>
      <c r="AG431" s="180">
        <f t="shared" si="214"/>
        <v>0</v>
      </c>
      <c r="AH431" s="180">
        <f t="shared" si="215"/>
        <v>0</v>
      </c>
      <c r="AI431" s="214" t="str">
        <f t="shared" si="216"/>
        <v/>
      </c>
      <c r="AK431" s="36">
        <f t="shared" si="217"/>
        <v>0</v>
      </c>
      <c r="AL431" s="21">
        <f t="shared" si="218"/>
        <v>0</v>
      </c>
      <c r="AM431" s="21">
        <f t="shared" si="219"/>
        <v>0</v>
      </c>
      <c r="AN431" s="21">
        <f t="shared" si="220"/>
        <v>0</v>
      </c>
      <c r="AO431" s="21">
        <f t="shared" si="221"/>
        <v>0</v>
      </c>
      <c r="AP431" s="21">
        <f t="shared" si="222"/>
        <v>0</v>
      </c>
      <c r="AQ431" s="21">
        <f t="shared" si="223"/>
        <v>0</v>
      </c>
      <c r="AR431" s="21">
        <f t="shared" si="224"/>
        <v>0</v>
      </c>
      <c r="AS431" s="21">
        <f t="shared" si="225"/>
        <v>0</v>
      </c>
      <c r="AT431" s="21">
        <f t="shared" si="226"/>
        <v>0</v>
      </c>
      <c r="AU431" s="21">
        <f t="shared" si="227"/>
        <v>0</v>
      </c>
      <c r="AV431" s="21">
        <f t="shared" si="228"/>
        <v>0</v>
      </c>
      <c r="AW431" s="21">
        <f t="shared" si="229"/>
        <v>0</v>
      </c>
      <c r="AX431" s="21">
        <f t="shared" si="230"/>
        <v>0</v>
      </c>
      <c r="AY431" s="21">
        <f t="shared" si="231"/>
        <v>0</v>
      </c>
      <c r="AZ431" s="21">
        <f t="shared" si="232"/>
        <v>0</v>
      </c>
      <c r="BA431" s="21">
        <f t="shared" si="233"/>
        <v>0</v>
      </c>
      <c r="BB431" s="21">
        <f t="shared" si="234"/>
        <v>0</v>
      </c>
      <c r="BC431" s="21">
        <f t="shared" si="235"/>
        <v>0</v>
      </c>
      <c r="BD431" s="21">
        <f t="shared" si="236"/>
        <v>0</v>
      </c>
      <c r="BE431" s="21">
        <f t="shared" si="237"/>
        <v>0</v>
      </c>
      <c r="BF431" s="21">
        <f t="shared" si="238"/>
        <v>0</v>
      </c>
      <c r="BG431" s="21">
        <f t="shared" si="239"/>
        <v>0</v>
      </c>
      <c r="BH431" s="21">
        <f t="shared" si="240"/>
        <v>0</v>
      </c>
    </row>
    <row r="432" spans="1:60" ht="63.95" customHeight="1">
      <c r="A432" s="245"/>
      <c r="B432" s="97"/>
      <c r="C432" s="98"/>
      <c r="D432" s="99"/>
      <c r="E432" s="100"/>
      <c r="F432" s="100"/>
      <c r="G432" s="100"/>
      <c r="H432" s="101"/>
      <c r="I432" s="102"/>
      <c r="J432" s="103"/>
      <c r="K432" s="103"/>
      <c r="L432" s="103"/>
      <c r="M432" s="103"/>
      <c r="N432" s="99"/>
      <c r="O432" s="99"/>
      <c r="P432" s="100"/>
      <c r="Q432" s="100"/>
      <c r="R432" s="104"/>
      <c r="S432" s="31" t="str">
        <f t="shared" si="241"/>
        <v/>
      </c>
      <c r="T432" s="105"/>
      <c r="U432" s="101"/>
      <c r="V432" s="107"/>
      <c r="W432" s="169"/>
      <c r="X432" s="170"/>
      <c r="Y432" s="68"/>
      <c r="Z432" s="190">
        <f t="shared" si="210"/>
        <v>1.0165720071704217E-3</v>
      </c>
      <c r="AA432" s="208" t="b">
        <f t="shared" si="211"/>
        <v>0</v>
      </c>
      <c r="AB432" s="20">
        <f t="shared" si="242"/>
        <v>0</v>
      </c>
      <c r="AC432" s="67" t="b">
        <f t="shared" si="243"/>
        <v>1</v>
      </c>
      <c r="AD432" s="200">
        <f t="shared" si="244"/>
        <v>1</v>
      </c>
      <c r="AE432" s="180">
        <f t="shared" si="212"/>
        <v>1</v>
      </c>
      <c r="AF432" s="180">
        <f t="shared" si="213"/>
        <v>0</v>
      </c>
      <c r="AG432" s="180">
        <f t="shared" si="214"/>
        <v>0</v>
      </c>
      <c r="AH432" s="180">
        <f t="shared" si="215"/>
        <v>0</v>
      </c>
      <c r="AI432" s="214" t="str">
        <f t="shared" si="216"/>
        <v/>
      </c>
      <c r="AK432" s="36">
        <f t="shared" si="217"/>
        <v>0</v>
      </c>
      <c r="AL432" s="21">
        <f t="shared" si="218"/>
        <v>0</v>
      </c>
      <c r="AM432" s="21">
        <f t="shared" si="219"/>
        <v>0</v>
      </c>
      <c r="AN432" s="21">
        <f t="shared" si="220"/>
        <v>0</v>
      </c>
      <c r="AO432" s="21">
        <f t="shared" si="221"/>
        <v>0</v>
      </c>
      <c r="AP432" s="21">
        <f t="shared" si="222"/>
        <v>0</v>
      </c>
      <c r="AQ432" s="21">
        <f t="shared" si="223"/>
        <v>0</v>
      </c>
      <c r="AR432" s="21">
        <f t="shared" si="224"/>
        <v>0</v>
      </c>
      <c r="AS432" s="21">
        <f t="shared" si="225"/>
        <v>0</v>
      </c>
      <c r="AT432" s="21">
        <f t="shared" si="226"/>
        <v>0</v>
      </c>
      <c r="AU432" s="21">
        <f t="shared" si="227"/>
        <v>0</v>
      </c>
      <c r="AV432" s="21">
        <f t="shared" si="228"/>
        <v>0</v>
      </c>
      <c r="AW432" s="21">
        <f t="shared" si="229"/>
        <v>0</v>
      </c>
      <c r="AX432" s="21">
        <f t="shared" si="230"/>
        <v>0</v>
      </c>
      <c r="AY432" s="21">
        <f t="shared" si="231"/>
        <v>0</v>
      </c>
      <c r="AZ432" s="21">
        <f t="shared" si="232"/>
        <v>0</v>
      </c>
      <c r="BA432" s="21">
        <f t="shared" si="233"/>
        <v>0</v>
      </c>
      <c r="BB432" s="21">
        <f t="shared" si="234"/>
        <v>0</v>
      </c>
      <c r="BC432" s="21">
        <f t="shared" si="235"/>
        <v>0</v>
      </c>
      <c r="BD432" s="21">
        <f t="shared" si="236"/>
        <v>0</v>
      </c>
      <c r="BE432" s="21">
        <f t="shared" si="237"/>
        <v>0</v>
      </c>
      <c r="BF432" s="21">
        <f t="shared" si="238"/>
        <v>0</v>
      </c>
      <c r="BG432" s="21">
        <f t="shared" si="239"/>
        <v>0</v>
      </c>
      <c r="BH432" s="21">
        <f t="shared" si="240"/>
        <v>0</v>
      </c>
    </row>
    <row r="433" spans="1:60" ht="63.95" customHeight="1">
      <c r="A433" s="245"/>
      <c r="B433" s="97"/>
      <c r="C433" s="98"/>
      <c r="D433" s="99"/>
      <c r="E433" s="100"/>
      <c r="F433" s="100"/>
      <c r="G433" s="100"/>
      <c r="H433" s="101"/>
      <c r="I433" s="102"/>
      <c r="J433" s="103"/>
      <c r="K433" s="103"/>
      <c r="L433" s="103"/>
      <c r="M433" s="103"/>
      <c r="N433" s="99"/>
      <c r="O433" s="99"/>
      <c r="P433" s="100"/>
      <c r="Q433" s="100"/>
      <c r="R433" s="104"/>
      <c r="S433" s="31" t="str">
        <f t="shared" si="241"/>
        <v/>
      </c>
      <c r="T433" s="105"/>
      <c r="U433" s="101"/>
      <c r="V433" s="107"/>
      <c r="W433" s="169"/>
      <c r="X433" s="170"/>
      <c r="Y433" s="68"/>
      <c r="Z433" s="190">
        <f t="shared" si="210"/>
        <v>1.0165720071704217E-3</v>
      </c>
      <c r="AA433" s="208" t="b">
        <f t="shared" si="211"/>
        <v>0</v>
      </c>
      <c r="AB433" s="20">
        <f t="shared" si="242"/>
        <v>0</v>
      </c>
      <c r="AC433" s="67" t="b">
        <f t="shared" si="243"/>
        <v>1</v>
      </c>
      <c r="AD433" s="200">
        <f t="shared" si="244"/>
        <v>1</v>
      </c>
      <c r="AE433" s="180">
        <f t="shared" si="212"/>
        <v>1</v>
      </c>
      <c r="AF433" s="180">
        <f t="shared" si="213"/>
        <v>0</v>
      </c>
      <c r="AG433" s="180">
        <f t="shared" si="214"/>
        <v>0</v>
      </c>
      <c r="AH433" s="180">
        <f t="shared" si="215"/>
        <v>0</v>
      </c>
      <c r="AI433" s="214" t="str">
        <f t="shared" si="216"/>
        <v/>
      </c>
      <c r="AK433" s="36">
        <f t="shared" si="217"/>
        <v>0</v>
      </c>
      <c r="AL433" s="21">
        <f t="shared" si="218"/>
        <v>0</v>
      </c>
      <c r="AM433" s="21">
        <f t="shared" si="219"/>
        <v>0</v>
      </c>
      <c r="AN433" s="21">
        <f t="shared" si="220"/>
        <v>0</v>
      </c>
      <c r="AO433" s="21">
        <f t="shared" si="221"/>
        <v>0</v>
      </c>
      <c r="AP433" s="21">
        <f t="shared" si="222"/>
        <v>0</v>
      </c>
      <c r="AQ433" s="21">
        <f t="shared" si="223"/>
        <v>0</v>
      </c>
      <c r="AR433" s="21">
        <f t="shared" si="224"/>
        <v>0</v>
      </c>
      <c r="AS433" s="21">
        <f t="shared" si="225"/>
        <v>0</v>
      </c>
      <c r="AT433" s="21">
        <f t="shared" si="226"/>
        <v>0</v>
      </c>
      <c r="AU433" s="21">
        <f t="shared" si="227"/>
        <v>0</v>
      </c>
      <c r="AV433" s="21">
        <f t="shared" si="228"/>
        <v>0</v>
      </c>
      <c r="AW433" s="21">
        <f t="shared" si="229"/>
        <v>0</v>
      </c>
      <c r="AX433" s="21">
        <f t="shared" si="230"/>
        <v>0</v>
      </c>
      <c r="AY433" s="21">
        <f t="shared" si="231"/>
        <v>0</v>
      </c>
      <c r="AZ433" s="21">
        <f t="shared" si="232"/>
        <v>0</v>
      </c>
      <c r="BA433" s="21">
        <f t="shared" si="233"/>
        <v>0</v>
      </c>
      <c r="BB433" s="21">
        <f t="shared" si="234"/>
        <v>0</v>
      </c>
      <c r="BC433" s="21">
        <f t="shared" si="235"/>
        <v>0</v>
      </c>
      <c r="BD433" s="21">
        <f t="shared" si="236"/>
        <v>0</v>
      </c>
      <c r="BE433" s="21">
        <f t="shared" si="237"/>
        <v>0</v>
      </c>
      <c r="BF433" s="21">
        <f t="shared" si="238"/>
        <v>0</v>
      </c>
      <c r="BG433" s="21">
        <f t="shared" si="239"/>
        <v>0</v>
      </c>
      <c r="BH433" s="21">
        <f t="shared" si="240"/>
        <v>0</v>
      </c>
    </row>
    <row r="434" spans="1:60" ht="63.95" customHeight="1">
      <c r="A434" s="245"/>
      <c r="B434" s="97"/>
      <c r="C434" s="98"/>
      <c r="D434" s="99"/>
      <c r="E434" s="100"/>
      <c r="F434" s="100"/>
      <c r="G434" s="100"/>
      <c r="H434" s="101"/>
      <c r="I434" s="102"/>
      <c r="J434" s="103"/>
      <c r="K434" s="103"/>
      <c r="L434" s="103"/>
      <c r="M434" s="103"/>
      <c r="N434" s="99"/>
      <c r="O434" s="99"/>
      <c r="P434" s="100"/>
      <c r="Q434" s="100"/>
      <c r="R434" s="104"/>
      <c r="S434" s="31" t="str">
        <f t="shared" si="241"/>
        <v/>
      </c>
      <c r="T434" s="105"/>
      <c r="U434" s="101"/>
      <c r="V434" s="107"/>
      <c r="W434" s="169"/>
      <c r="X434" s="170"/>
      <c r="Y434" s="68"/>
      <c r="Z434" s="190">
        <f t="shared" si="210"/>
        <v>1.0165720071704217E-3</v>
      </c>
      <c r="AA434" s="208" t="b">
        <f t="shared" si="211"/>
        <v>0</v>
      </c>
      <c r="AB434" s="20">
        <f t="shared" si="242"/>
        <v>0</v>
      </c>
      <c r="AC434" s="67" t="b">
        <f t="shared" si="243"/>
        <v>1</v>
      </c>
      <c r="AD434" s="200">
        <f t="shared" si="244"/>
        <v>1</v>
      </c>
      <c r="AE434" s="180">
        <f t="shared" si="212"/>
        <v>1</v>
      </c>
      <c r="AF434" s="180">
        <f t="shared" si="213"/>
        <v>0</v>
      </c>
      <c r="AG434" s="180">
        <f t="shared" si="214"/>
        <v>0</v>
      </c>
      <c r="AH434" s="180">
        <f t="shared" si="215"/>
        <v>0</v>
      </c>
      <c r="AI434" s="214" t="str">
        <f t="shared" si="216"/>
        <v/>
      </c>
      <c r="AK434" s="36">
        <f t="shared" si="217"/>
        <v>0</v>
      </c>
      <c r="AL434" s="21">
        <f t="shared" si="218"/>
        <v>0</v>
      </c>
      <c r="AM434" s="21">
        <f t="shared" si="219"/>
        <v>0</v>
      </c>
      <c r="AN434" s="21">
        <f t="shared" si="220"/>
        <v>0</v>
      </c>
      <c r="AO434" s="21">
        <f t="shared" si="221"/>
        <v>0</v>
      </c>
      <c r="AP434" s="21">
        <f t="shared" si="222"/>
        <v>0</v>
      </c>
      <c r="AQ434" s="21">
        <f t="shared" si="223"/>
        <v>0</v>
      </c>
      <c r="AR434" s="21">
        <f t="shared" si="224"/>
        <v>0</v>
      </c>
      <c r="AS434" s="21">
        <f t="shared" si="225"/>
        <v>0</v>
      </c>
      <c r="AT434" s="21">
        <f t="shared" si="226"/>
        <v>0</v>
      </c>
      <c r="AU434" s="21">
        <f t="shared" si="227"/>
        <v>0</v>
      </c>
      <c r="AV434" s="21">
        <f t="shared" si="228"/>
        <v>0</v>
      </c>
      <c r="AW434" s="21">
        <f t="shared" si="229"/>
        <v>0</v>
      </c>
      <c r="AX434" s="21">
        <f t="shared" si="230"/>
        <v>0</v>
      </c>
      <c r="AY434" s="21">
        <f t="shared" si="231"/>
        <v>0</v>
      </c>
      <c r="AZ434" s="21">
        <f t="shared" si="232"/>
        <v>0</v>
      </c>
      <c r="BA434" s="21">
        <f t="shared" si="233"/>
        <v>0</v>
      </c>
      <c r="BB434" s="21">
        <f t="shared" si="234"/>
        <v>0</v>
      </c>
      <c r="BC434" s="21">
        <f t="shared" si="235"/>
        <v>0</v>
      </c>
      <c r="BD434" s="21">
        <f t="shared" si="236"/>
        <v>0</v>
      </c>
      <c r="BE434" s="21">
        <f t="shared" si="237"/>
        <v>0</v>
      </c>
      <c r="BF434" s="21">
        <f t="shared" si="238"/>
        <v>0</v>
      </c>
      <c r="BG434" s="21">
        <f t="shared" si="239"/>
        <v>0</v>
      </c>
      <c r="BH434" s="21">
        <f t="shared" si="240"/>
        <v>0</v>
      </c>
    </row>
    <row r="435" spans="1:60" ht="63.95" customHeight="1">
      <c r="A435" s="245"/>
      <c r="B435" s="97"/>
      <c r="C435" s="98"/>
      <c r="D435" s="99"/>
      <c r="E435" s="100"/>
      <c r="F435" s="100"/>
      <c r="G435" s="100"/>
      <c r="H435" s="101"/>
      <c r="I435" s="102"/>
      <c r="J435" s="103"/>
      <c r="K435" s="103"/>
      <c r="L435" s="103"/>
      <c r="M435" s="103"/>
      <c r="N435" s="99"/>
      <c r="O435" s="99"/>
      <c r="P435" s="100"/>
      <c r="Q435" s="100"/>
      <c r="R435" s="104"/>
      <c r="S435" s="31" t="str">
        <f t="shared" si="241"/>
        <v/>
      </c>
      <c r="T435" s="105"/>
      <c r="U435" s="101"/>
      <c r="V435" s="107"/>
      <c r="W435" s="169"/>
      <c r="X435" s="170"/>
      <c r="Y435" s="68"/>
      <c r="Z435" s="190">
        <f t="shared" si="210"/>
        <v>1.0165720071704217E-3</v>
      </c>
      <c r="AA435" s="208" t="b">
        <f t="shared" si="211"/>
        <v>0</v>
      </c>
      <c r="AB435" s="20">
        <f t="shared" si="242"/>
        <v>0</v>
      </c>
      <c r="AC435" s="67" t="b">
        <f t="shared" si="243"/>
        <v>1</v>
      </c>
      <c r="AD435" s="200">
        <f t="shared" si="244"/>
        <v>1</v>
      </c>
      <c r="AE435" s="180">
        <f t="shared" si="212"/>
        <v>1</v>
      </c>
      <c r="AF435" s="180">
        <f t="shared" si="213"/>
        <v>0</v>
      </c>
      <c r="AG435" s="180">
        <f t="shared" si="214"/>
        <v>0</v>
      </c>
      <c r="AH435" s="180">
        <f t="shared" si="215"/>
        <v>0</v>
      </c>
      <c r="AI435" s="214" t="str">
        <f t="shared" si="216"/>
        <v/>
      </c>
      <c r="AK435" s="36">
        <f t="shared" si="217"/>
        <v>0</v>
      </c>
      <c r="AL435" s="21">
        <f t="shared" si="218"/>
        <v>0</v>
      </c>
      <c r="AM435" s="21">
        <f t="shared" si="219"/>
        <v>0</v>
      </c>
      <c r="AN435" s="21">
        <f t="shared" si="220"/>
        <v>0</v>
      </c>
      <c r="AO435" s="21">
        <f t="shared" si="221"/>
        <v>0</v>
      </c>
      <c r="AP435" s="21">
        <f t="shared" si="222"/>
        <v>0</v>
      </c>
      <c r="AQ435" s="21">
        <f t="shared" si="223"/>
        <v>0</v>
      </c>
      <c r="AR435" s="21">
        <f t="shared" si="224"/>
        <v>0</v>
      </c>
      <c r="AS435" s="21">
        <f t="shared" si="225"/>
        <v>0</v>
      </c>
      <c r="AT435" s="21">
        <f t="shared" si="226"/>
        <v>0</v>
      </c>
      <c r="AU435" s="21">
        <f t="shared" si="227"/>
        <v>0</v>
      </c>
      <c r="AV435" s="21">
        <f t="shared" si="228"/>
        <v>0</v>
      </c>
      <c r="AW435" s="21">
        <f t="shared" si="229"/>
        <v>0</v>
      </c>
      <c r="AX435" s="21">
        <f t="shared" si="230"/>
        <v>0</v>
      </c>
      <c r="AY435" s="21">
        <f t="shared" si="231"/>
        <v>0</v>
      </c>
      <c r="AZ435" s="21">
        <f t="shared" si="232"/>
        <v>0</v>
      </c>
      <c r="BA435" s="21">
        <f t="shared" si="233"/>
        <v>0</v>
      </c>
      <c r="BB435" s="21">
        <f t="shared" si="234"/>
        <v>0</v>
      </c>
      <c r="BC435" s="21">
        <f t="shared" si="235"/>
        <v>0</v>
      </c>
      <c r="BD435" s="21">
        <f t="shared" si="236"/>
        <v>0</v>
      </c>
      <c r="BE435" s="21">
        <f t="shared" si="237"/>
        <v>0</v>
      </c>
      <c r="BF435" s="21">
        <f t="shared" si="238"/>
        <v>0</v>
      </c>
      <c r="BG435" s="21">
        <f t="shared" si="239"/>
        <v>0</v>
      </c>
      <c r="BH435" s="21">
        <f t="shared" si="240"/>
        <v>0</v>
      </c>
    </row>
    <row r="436" spans="1:60" ht="63.95" customHeight="1">
      <c r="A436" s="245"/>
      <c r="B436" s="97"/>
      <c r="C436" s="98"/>
      <c r="D436" s="99"/>
      <c r="E436" s="100"/>
      <c r="F436" s="100"/>
      <c r="G436" s="100"/>
      <c r="H436" s="101"/>
      <c r="I436" s="102"/>
      <c r="J436" s="103"/>
      <c r="K436" s="103"/>
      <c r="L436" s="103"/>
      <c r="M436" s="103"/>
      <c r="N436" s="99"/>
      <c r="O436" s="99"/>
      <c r="P436" s="100"/>
      <c r="Q436" s="100"/>
      <c r="R436" s="104"/>
      <c r="S436" s="31" t="str">
        <f t="shared" si="241"/>
        <v/>
      </c>
      <c r="T436" s="105"/>
      <c r="U436" s="101"/>
      <c r="V436" s="107"/>
      <c r="W436" s="169"/>
      <c r="X436" s="170"/>
      <c r="Y436" s="68"/>
      <c r="Z436" s="190">
        <f t="shared" si="210"/>
        <v>1.0165720071704217E-3</v>
      </c>
      <c r="AA436" s="208" t="b">
        <f t="shared" si="211"/>
        <v>0</v>
      </c>
      <c r="AB436" s="20">
        <f t="shared" si="242"/>
        <v>0</v>
      </c>
      <c r="AC436" s="67" t="b">
        <f t="shared" si="243"/>
        <v>1</v>
      </c>
      <c r="AD436" s="200">
        <f t="shared" si="244"/>
        <v>1</v>
      </c>
      <c r="AE436" s="180">
        <f t="shared" si="212"/>
        <v>1</v>
      </c>
      <c r="AF436" s="180">
        <f t="shared" si="213"/>
        <v>0</v>
      </c>
      <c r="AG436" s="180">
        <f t="shared" si="214"/>
        <v>0</v>
      </c>
      <c r="AH436" s="180">
        <f t="shared" si="215"/>
        <v>0</v>
      </c>
      <c r="AI436" s="214" t="str">
        <f t="shared" si="216"/>
        <v/>
      </c>
      <c r="AK436" s="36">
        <f t="shared" si="217"/>
        <v>0</v>
      </c>
      <c r="AL436" s="21">
        <f t="shared" si="218"/>
        <v>0</v>
      </c>
      <c r="AM436" s="21">
        <f t="shared" si="219"/>
        <v>0</v>
      </c>
      <c r="AN436" s="21">
        <f t="shared" si="220"/>
        <v>0</v>
      </c>
      <c r="AO436" s="21">
        <f t="shared" si="221"/>
        <v>0</v>
      </c>
      <c r="AP436" s="21">
        <f t="shared" si="222"/>
        <v>0</v>
      </c>
      <c r="AQ436" s="21">
        <f t="shared" si="223"/>
        <v>0</v>
      </c>
      <c r="AR436" s="21">
        <f t="shared" si="224"/>
        <v>0</v>
      </c>
      <c r="AS436" s="21">
        <f t="shared" si="225"/>
        <v>0</v>
      </c>
      <c r="AT436" s="21">
        <f t="shared" si="226"/>
        <v>0</v>
      </c>
      <c r="AU436" s="21">
        <f t="shared" si="227"/>
        <v>0</v>
      </c>
      <c r="AV436" s="21">
        <f t="shared" si="228"/>
        <v>0</v>
      </c>
      <c r="AW436" s="21">
        <f t="shared" si="229"/>
        <v>0</v>
      </c>
      <c r="AX436" s="21">
        <f t="shared" si="230"/>
        <v>0</v>
      </c>
      <c r="AY436" s="21">
        <f t="shared" si="231"/>
        <v>0</v>
      </c>
      <c r="AZ436" s="21">
        <f t="shared" si="232"/>
        <v>0</v>
      </c>
      <c r="BA436" s="21">
        <f t="shared" si="233"/>
        <v>0</v>
      </c>
      <c r="BB436" s="21">
        <f t="shared" si="234"/>
        <v>0</v>
      </c>
      <c r="BC436" s="21">
        <f t="shared" si="235"/>
        <v>0</v>
      </c>
      <c r="BD436" s="21">
        <f t="shared" si="236"/>
        <v>0</v>
      </c>
      <c r="BE436" s="21">
        <f t="shared" si="237"/>
        <v>0</v>
      </c>
      <c r="BF436" s="21">
        <f t="shared" si="238"/>
        <v>0</v>
      </c>
      <c r="BG436" s="21">
        <f t="shared" si="239"/>
        <v>0</v>
      </c>
      <c r="BH436" s="21">
        <f t="shared" si="240"/>
        <v>0</v>
      </c>
    </row>
    <row r="437" spans="1:60" ht="63.95" customHeight="1">
      <c r="A437" s="245"/>
      <c r="B437" s="97"/>
      <c r="C437" s="98"/>
      <c r="D437" s="99"/>
      <c r="E437" s="100"/>
      <c r="F437" s="100"/>
      <c r="G437" s="100"/>
      <c r="H437" s="101"/>
      <c r="I437" s="102"/>
      <c r="J437" s="103"/>
      <c r="K437" s="103"/>
      <c r="L437" s="103"/>
      <c r="M437" s="103"/>
      <c r="N437" s="99"/>
      <c r="O437" s="99"/>
      <c r="P437" s="100"/>
      <c r="Q437" s="100"/>
      <c r="R437" s="104"/>
      <c r="S437" s="31" t="str">
        <f t="shared" si="241"/>
        <v/>
      </c>
      <c r="T437" s="105"/>
      <c r="U437" s="101"/>
      <c r="V437" s="107"/>
      <c r="W437" s="169"/>
      <c r="X437" s="170"/>
      <c r="Y437" s="68"/>
      <c r="Z437" s="190">
        <f t="shared" si="210"/>
        <v>1.0165720071704217E-3</v>
      </c>
      <c r="AA437" s="208" t="b">
        <f t="shared" si="211"/>
        <v>0</v>
      </c>
      <c r="AB437" s="20">
        <f t="shared" si="242"/>
        <v>0</v>
      </c>
      <c r="AC437" s="67" t="b">
        <f t="shared" si="243"/>
        <v>1</v>
      </c>
      <c r="AD437" s="200">
        <f t="shared" si="244"/>
        <v>1</v>
      </c>
      <c r="AE437" s="180">
        <f t="shared" si="212"/>
        <v>1</v>
      </c>
      <c r="AF437" s="180">
        <f t="shared" si="213"/>
        <v>0</v>
      </c>
      <c r="AG437" s="180">
        <f t="shared" si="214"/>
        <v>0</v>
      </c>
      <c r="AH437" s="180">
        <f t="shared" si="215"/>
        <v>0</v>
      </c>
      <c r="AI437" s="214" t="str">
        <f t="shared" si="216"/>
        <v/>
      </c>
      <c r="AK437" s="36">
        <f t="shared" si="217"/>
        <v>0</v>
      </c>
      <c r="AL437" s="21">
        <f t="shared" si="218"/>
        <v>0</v>
      </c>
      <c r="AM437" s="21">
        <f t="shared" si="219"/>
        <v>0</v>
      </c>
      <c r="AN437" s="21">
        <f t="shared" si="220"/>
        <v>0</v>
      </c>
      <c r="AO437" s="21">
        <f t="shared" si="221"/>
        <v>0</v>
      </c>
      <c r="AP437" s="21">
        <f t="shared" si="222"/>
        <v>0</v>
      </c>
      <c r="AQ437" s="21">
        <f t="shared" si="223"/>
        <v>0</v>
      </c>
      <c r="AR437" s="21">
        <f t="shared" si="224"/>
        <v>0</v>
      </c>
      <c r="AS437" s="21">
        <f t="shared" si="225"/>
        <v>0</v>
      </c>
      <c r="AT437" s="21">
        <f t="shared" si="226"/>
        <v>0</v>
      </c>
      <c r="AU437" s="21">
        <f t="shared" si="227"/>
        <v>0</v>
      </c>
      <c r="AV437" s="21">
        <f t="shared" si="228"/>
        <v>0</v>
      </c>
      <c r="AW437" s="21">
        <f t="shared" si="229"/>
        <v>0</v>
      </c>
      <c r="AX437" s="21">
        <f t="shared" si="230"/>
        <v>0</v>
      </c>
      <c r="AY437" s="21">
        <f t="shared" si="231"/>
        <v>0</v>
      </c>
      <c r="AZ437" s="21">
        <f t="shared" si="232"/>
        <v>0</v>
      </c>
      <c r="BA437" s="21">
        <f t="shared" si="233"/>
        <v>0</v>
      </c>
      <c r="BB437" s="21">
        <f t="shared" si="234"/>
        <v>0</v>
      </c>
      <c r="BC437" s="21">
        <f t="shared" si="235"/>
        <v>0</v>
      </c>
      <c r="BD437" s="21">
        <f t="shared" si="236"/>
        <v>0</v>
      </c>
      <c r="BE437" s="21">
        <f t="shared" si="237"/>
        <v>0</v>
      </c>
      <c r="BF437" s="21">
        <f t="shared" si="238"/>
        <v>0</v>
      </c>
      <c r="BG437" s="21">
        <f t="shared" si="239"/>
        <v>0</v>
      </c>
      <c r="BH437" s="21">
        <f t="shared" si="240"/>
        <v>0</v>
      </c>
    </row>
    <row r="438" spans="1:60" ht="63.95" customHeight="1">
      <c r="A438" s="245"/>
      <c r="B438" s="97"/>
      <c r="C438" s="98"/>
      <c r="D438" s="99"/>
      <c r="E438" s="100"/>
      <c r="F438" s="100"/>
      <c r="G438" s="100"/>
      <c r="H438" s="101"/>
      <c r="I438" s="102"/>
      <c r="J438" s="103"/>
      <c r="K438" s="103"/>
      <c r="L438" s="103"/>
      <c r="M438" s="103"/>
      <c r="N438" s="99"/>
      <c r="O438" s="99"/>
      <c r="P438" s="100"/>
      <c r="Q438" s="100"/>
      <c r="R438" s="104"/>
      <c r="S438" s="31" t="str">
        <f t="shared" si="241"/>
        <v/>
      </c>
      <c r="T438" s="105"/>
      <c r="U438" s="101"/>
      <c r="V438" s="107"/>
      <c r="W438" s="169"/>
      <c r="X438" s="170"/>
      <c r="Y438" s="68"/>
      <c r="Z438" s="190">
        <f t="shared" si="210"/>
        <v>1.0165720071704217E-3</v>
      </c>
      <c r="AA438" s="208" t="b">
        <f t="shared" si="211"/>
        <v>0</v>
      </c>
      <c r="AB438" s="20">
        <f t="shared" si="242"/>
        <v>0</v>
      </c>
      <c r="AC438" s="67" t="b">
        <f t="shared" si="243"/>
        <v>1</v>
      </c>
      <c r="AD438" s="200">
        <f t="shared" si="244"/>
        <v>1</v>
      </c>
      <c r="AE438" s="180">
        <f t="shared" si="212"/>
        <v>1</v>
      </c>
      <c r="AF438" s="180">
        <f t="shared" si="213"/>
        <v>0</v>
      </c>
      <c r="AG438" s="180">
        <f t="shared" si="214"/>
        <v>0</v>
      </c>
      <c r="AH438" s="180">
        <f t="shared" si="215"/>
        <v>0</v>
      </c>
      <c r="AI438" s="214" t="str">
        <f t="shared" si="216"/>
        <v/>
      </c>
      <c r="AK438" s="36">
        <f t="shared" si="217"/>
        <v>0</v>
      </c>
      <c r="AL438" s="21">
        <f t="shared" si="218"/>
        <v>0</v>
      </c>
      <c r="AM438" s="21">
        <f t="shared" si="219"/>
        <v>0</v>
      </c>
      <c r="AN438" s="21">
        <f t="shared" si="220"/>
        <v>0</v>
      </c>
      <c r="AO438" s="21">
        <f t="shared" si="221"/>
        <v>0</v>
      </c>
      <c r="AP438" s="21">
        <f t="shared" si="222"/>
        <v>0</v>
      </c>
      <c r="AQ438" s="21">
        <f t="shared" si="223"/>
        <v>0</v>
      </c>
      <c r="AR438" s="21">
        <f t="shared" si="224"/>
        <v>0</v>
      </c>
      <c r="AS438" s="21">
        <f t="shared" si="225"/>
        <v>0</v>
      </c>
      <c r="AT438" s="21">
        <f t="shared" si="226"/>
        <v>0</v>
      </c>
      <c r="AU438" s="21">
        <f t="shared" si="227"/>
        <v>0</v>
      </c>
      <c r="AV438" s="21">
        <f t="shared" si="228"/>
        <v>0</v>
      </c>
      <c r="AW438" s="21">
        <f t="shared" si="229"/>
        <v>0</v>
      </c>
      <c r="AX438" s="21">
        <f t="shared" si="230"/>
        <v>0</v>
      </c>
      <c r="AY438" s="21">
        <f t="shared" si="231"/>
        <v>0</v>
      </c>
      <c r="AZ438" s="21">
        <f t="shared" si="232"/>
        <v>0</v>
      </c>
      <c r="BA438" s="21">
        <f t="shared" si="233"/>
        <v>0</v>
      </c>
      <c r="BB438" s="21">
        <f t="shared" si="234"/>
        <v>0</v>
      </c>
      <c r="BC438" s="21">
        <f t="shared" si="235"/>
        <v>0</v>
      </c>
      <c r="BD438" s="21">
        <f t="shared" si="236"/>
        <v>0</v>
      </c>
      <c r="BE438" s="21">
        <f t="shared" si="237"/>
        <v>0</v>
      </c>
      <c r="BF438" s="21">
        <f t="shared" si="238"/>
        <v>0</v>
      </c>
      <c r="BG438" s="21">
        <f t="shared" si="239"/>
        <v>0</v>
      </c>
      <c r="BH438" s="21">
        <f t="shared" si="240"/>
        <v>0</v>
      </c>
    </row>
    <row r="439" spans="1:60" ht="63.95" customHeight="1">
      <c r="A439" s="245"/>
      <c r="B439" s="97"/>
      <c r="C439" s="98"/>
      <c r="D439" s="99"/>
      <c r="E439" s="100"/>
      <c r="F439" s="100"/>
      <c r="G439" s="100"/>
      <c r="H439" s="101"/>
      <c r="I439" s="102"/>
      <c r="J439" s="103"/>
      <c r="K439" s="103"/>
      <c r="L439" s="103"/>
      <c r="M439" s="103"/>
      <c r="N439" s="99"/>
      <c r="O439" s="99"/>
      <c r="P439" s="100"/>
      <c r="Q439" s="100"/>
      <c r="R439" s="104"/>
      <c r="S439" s="31" t="str">
        <f t="shared" si="241"/>
        <v/>
      </c>
      <c r="T439" s="105"/>
      <c r="U439" s="101"/>
      <c r="V439" s="107"/>
      <c r="W439" s="169"/>
      <c r="X439" s="170"/>
      <c r="Y439" s="68"/>
      <c r="Z439" s="190">
        <f t="shared" si="210"/>
        <v>1.0165720071704217E-3</v>
      </c>
      <c r="AA439" s="208" t="b">
        <f t="shared" si="211"/>
        <v>0</v>
      </c>
      <c r="AB439" s="20">
        <f t="shared" si="242"/>
        <v>0</v>
      </c>
      <c r="AC439" s="67" t="b">
        <f t="shared" si="243"/>
        <v>1</v>
      </c>
      <c r="AD439" s="200">
        <f t="shared" si="244"/>
        <v>1</v>
      </c>
      <c r="AE439" s="180">
        <f t="shared" si="212"/>
        <v>1</v>
      </c>
      <c r="AF439" s="180">
        <f t="shared" si="213"/>
        <v>0</v>
      </c>
      <c r="AG439" s="180">
        <f t="shared" si="214"/>
        <v>0</v>
      </c>
      <c r="AH439" s="180">
        <f t="shared" si="215"/>
        <v>0</v>
      </c>
      <c r="AI439" s="214" t="str">
        <f t="shared" si="216"/>
        <v/>
      </c>
      <c r="AK439" s="36">
        <f t="shared" si="217"/>
        <v>0</v>
      </c>
      <c r="AL439" s="21">
        <f t="shared" si="218"/>
        <v>0</v>
      </c>
      <c r="AM439" s="21">
        <f t="shared" si="219"/>
        <v>0</v>
      </c>
      <c r="AN439" s="21">
        <f t="shared" si="220"/>
        <v>0</v>
      </c>
      <c r="AO439" s="21">
        <f t="shared" si="221"/>
        <v>0</v>
      </c>
      <c r="AP439" s="21">
        <f t="shared" si="222"/>
        <v>0</v>
      </c>
      <c r="AQ439" s="21">
        <f t="shared" si="223"/>
        <v>0</v>
      </c>
      <c r="AR439" s="21">
        <f t="shared" si="224"/>
        <v>0</v>
      </c>
      <c r="AS439" s="21">
        <f t="shared" si="225"/>
        <v>0</v>
      </c>
      <c r="AT439" s="21">
        <f t="shared" si="226"/>
        <v>0</v>
      </c>
      <c r="AU439" s="21">
        <f t="shared" si="227"/>
        <v>0</v>
      </c>
      <c r="AV439" s="21">
        <f t="shared" si="228"/>
        <v>0</v>
      </c>
      <c r="AW439" s="21">
        <f t="shared" si="229"/>
        <v>0</v>
      </c>
      <c r="AX439" s="21">
        <f t="shared" si="230"/>
        <v>0</v>
      </c>
      <c r="AY439" s="21">
        <f t="shared" si="231"/>
        <v>0</v>
      </c>
      <c r="AZ439" s="21">
        <f t="shared" si="232"/>
        <v>0</v>
      </c>
      <c r="BA439" s="21">
        <f t="shared" si="233"/>
        <v>0</v>
      </c>
      <c r="BB439" s="21">
        <f t="shared" si="234"/>
        <v>0</v>
      </c>
      <c r="BC439" s="21">
        <f t="shared" si="235"/>
        <v>0</v>
      </c>
      <c r="BD439" s="21">
        <f t="shared" si="236"/>
        <v>0</v>
      </c>
      <c r="BE439" s="21">
        <f t="shared" si="237"/>
        <v>0</v>
      </c>
      <c r="BF439" s="21">
        <f t="shared" si="238"/>
        <v>0</v>
      </c>
      <c r="BG439" s="21">
        <f t="shared" si="239"/>
        <v>0</v>
      </c>
      <c r="BH439" s="21">
        <f t="shared" si="240"/>
        <v>0</v>
      </c>
    </row>
    <row r="440" spans="1:60" ht="63.95" customHeight="1">
      <c r="A440" s="245"/>
      <c r="B440" s="97"/>
      <c r="C440" s="98"/>
      <c r="D440" s="99"/>
      <c r="E440" s="100"/>
      <c r="F440" s="100"/>
      <c r="G440" s="100"/>
      <c r="H440" s="101"/>
      <c r="I440" s="102"/>
      <c r="J440" s="103"/>
      <c r="K440" s="103"/>
      <c r="L440" s="103"/>
      <c r="M440" s="103"/>
      <c r="N440" s="99"/>
      <c r="O440" s="99"/>
      <c r="P440" s="100"/>
      <c r="Q440" s="100"/>
      <c r="R440" s="104"/>
      <c r="S440" s="31" t="str">
        <f t="shared" si="241"/>
        <v/>
      </c>
      <c r="T440" s="105"/>
      <c r="U440" s="101"/>
      <c r="V440" s="107"/>
      <c r="W440" s="169"/>
      <c r="X440" s="170"/>
      <c r="Y440" s="68"/>
      <c r="Z440" s="190">
        <f t="shared" si="210"/>
        <v>1.0165720071704217E-3</v>
      </c>
      <c r="AA440" s="208" t="b">
        <f t="shared" si="211"/>
        <v>0</v>
      </c>
      <c r="AB440" s="20">
        <f t="shared" si="242"/>
        <v>0</v>
      </c>
      <c r="AC440" s="67" t="b">
        <f t="shared" si="243"/>
        <v>1</v>
      </c>
      <c r="AD440" s="200">
        <f t="shared" si="244"/>
        <v>1</v>
      </c>
      <c r="AE440" s="180">
        <f t="shared" si="212"/>
        <v>1</v>
      </c>
      <c r="AF440" s="180">
        <f t="shared" si="213"/>
        <v>0</v>
      </c>
      <c r="AG440" s="180">
        <f t="shared" si="214"/>
        <v>0</v>
      </c>
      <c r="AH440" s="180">
        <f t="shared" si="215"/>
        <v>0</v>
      </c>
      <c r="AI440" s="214" t="str">
        <f t="shared" si="216"/>
        <v/>
      </c>
      <c r="AK440" s="36">
        <f t="shared" si="217"/>
        <v>0</v>
      </c>
      <c r="AL440" s="21">
        <f t="shared" si="218"/>
        <v>0</v>
      </c>
      <c r="AM440" s="21">
        <f t="shared" si="219"/>
        <v>0</v>
      </c>
      <c r="AN440" s="21">
        <f t="shared" si="220"/>
        <v>0</v>
      </c>
      <c r="AO440" s="21">
        <f t="shared" si="221"/>
        <v>0</v>
      </c>
      <c r="AP440" s="21">
        <f t="shared" si="222"/>
        <v>0</v>
      </c>
      <c r="AQ440" s="21">
        <f t="shared" si="223"/>
        <v>0</v>
      </c>
      <c r="AR440" s="21">
        <f t="shared" si="224"/>
        <v>0</v>
      </c>
      <c r="AS440" s="21">
        <f t="shared" si="225"/>
        <v>0</v>
      </c>
      <c r="AT440" s="21">
        <f t="shared" si="226"/>
        <v>0</v>
      </c>
      <c r="AU440" s="21">
        <f t="shared" si="227"/>
        <v>0</v>
      </c>
      <c r="AV440" s="21">
        <f t="shared" si="228"/>
        <v>0</v>
      </c>
      <c r="AW440" s="21">
        <f t="shared" si="229"/>
        <v>0</v>
      </c>
      <c r="AX440" s="21">
        <f t="shared" si="230"/>
        <v>0</v>
      </c>
      <c r="AY440" s="21">
        <f t="shared" si="231"/>
        <v>0</v>
      </c>
      <c r="AZ440" s="21">
        <f t="shared" si="232"/>
        <v>0</v>
      </c>
      <c r="BA440" s="21">
        <f t="shared" si="233"/>
        <v>0</v>
      </c>
      <c r="BB440" s="21">
        <f t="shared" si="234"/>
        <v>0</v>
      </c>
      <c r="BC440" s="21">
        <f t="shared" si="235"/>
        <v>0</v>
      </c>
      <c r="BD440" s="21">
        <f t="shared" si="236"/>
        <v>0</v>
      </c>
      <c r="BE440" s="21">
        <f t="shared" si="237"/>
        <v>0</v>
      </c>
      <c r="BF440" s="21">
        <f t="shared" si="238"/>
        <v>0</v>
      </c>
      <c r="BG440" s="21">
        <f t="shared" si="239"/>
        <v>0</v>
      </c>
      <c r="BH440" s="21">
        <f t="shared" si="240"/>
        <v>0</v>
      </c>
    </row>
    <row r="441" spans="1:60" ht="63.95" customHeight="1">
      <c r="A441" s="245"/>
      <c r="B441" s="97"/>
      <c r="C441" s="98"/>
      <c r="D441" s="99"/>
      <c r="E441" s="100"/>
      <c r="F441" s="100"/>
      <c r="G441" s="100"/>
      <c r="H441" s="101"/>
      <c r="I441" s="102"/>
      <c r="J441" s="103"/>
      <c r="K441" s="103"/>
      <c r="L441" s="103"/>
      <c r="M441" s="103"/>
      <c r="N441" s="99"/>
      <c r="O441" s="99"/>
      <c r="P441" s="100"/>
      <c r="Q441" s="100"/>
      <c r="R441" s="104"/>
      <c r="S441" s="31" t="str">
        <f t="shared" si="241"/>
        <v/>
      </c>
      <c r="T441" s="105"/>
      <c r="U441" s="101"/>
      <c r="V441" s="107"/>
      <c r="W441" s="169"/>
      <c r="X441" s="170"/>
      <c r="Y441" s="68"/>
      <c r="Z441" s="190">
        <f t="shared" si="210"/>
        <v>1.0165720071704217E-3</v>
      </c>
      <c r="AA441" s="208" t="b">
        <f t="shared" si="211"/>
        <v>0</v>
      </c>
      <c r="AB441" s="20">
        <f t="shared" si="242"/>
        <v>0</v>
      </c>
      <c r="AC441" s="67" t="b">
        <f t="shared" si="243"/>
        <v>1</v>
      </c>
      <c r="AD441" s="200">
        <f t="shared" si="244"/>
        <v>1</v>
      </c>
      <c r="AE441" s="180">
        <f t="shared" si="212"/>
        <v>1</v>
      </c>
      <c r="AF441" s="180">
        <f t="shared" si="213"/>
        <v>0</v>
      </c>
      <c r="AG441" s="180">
        <f t="shared" si="214"/>
        <v>0</v>
      </c>
      <c r="AH441" s="180">
        <f t="shared" si="215"/>
        <v>0</v>
      </c>
      <c r="AI441" s="214" t="str">
        <f t="shared" si="216"/>
        <v/>
      </c>
      <c r="AK441" s="36">
        <f t="shared" si="217"/>
        <v>0</v>
      </c>
      <c r="AL441" s="21">
        <f t="shared" si="218"/>
        <v>0</v>
      </c>
      <c r="AM441" s="21">
        <f t="shared" si="219"/>
        <v>0</v>
      </c>
      <c r="AN441" s="21">
        <f t="shared" si="220"/>
        <v>0</v>
      </c>
      <c r="AO441" s="21">
        <f t="shared" si="221"/>
        <v>0</v>
      </c>
      <c r="AP441" s="21">
        <f t="shared" si="222"/>
        <v>0</v>
      </c>
      <c r="AQ441" s="21">
        <f t="shared" si="223"/>
        <v>0</v>
      </c>
      <c r="AR441" s="21">
        <f t="shared" si="224"/>
        <v>0</v>
      </c>
      <c r="AS441" s="21">
        <f t="shared" si="225"/>
        <v>0</v>
      </c>
      <c r="AT441" s="21">
        <f t="shared" si="226"/>
        <v>0</v>
      </c>
      <c r="AU441" s="21">
        <f t="shared" si="227"/>
        <v>0</v>
      </c>
      <c r="AV441" s="21">
        <f t="shared" si="228"/>
        <v>0</v>
      </c>
      <c r="AW441" s="21">
        <f t="shared" si="229"/>
        <v>0</v>
      </c>
      <c r="AX441" s="21">
        <f t="shared" si="230"/>
        <v>0</v>
      </c>
      <c r="AY441" s="21">
        <f t="shared" si="231"/>
        <v>0</v>
      </c>
      <c r="AZ441" s="21">
        <f t="shared" si="232"/>
        <v>0</v>
      </c>
      <c r="BA441" s="21">
        <f t="shared" si="233"/>
        <v>0</v>
      </c>
      <c r="BB441" s="21">
        <f t="shared" si="234"/>
        <v>0</v>
      </c>
      <c r="BC441" s="21">
        <f t="shared" si="235"/>
        <v>0</v>
      </c>
      <c r="BD441" s="21">
        <f t="shared" si="236"/>
        <v>0</v>
      </c>
      <c r="BE441" s="21">
        <f t="shared" si="237"/>
        <v>0</v>
      </c>
      <c r="BF441" s="21">
        <f t="shared" si="238"/>
        <v>0</v>
      </c>
      <c r="BG441" s="21">
        <f t="shared" si="239"/>
        <v>0</v>
      </c>
      <c r="BH441" s="21">
        <f t="shared" si="240"/>
        <v>0</v>
      </c>
    </row>
    <row r="442" spans="1:60" ht="63.95" customHeight="1">
      <c r="A442" s="245"/>
      <c r="B442" s="97"/>
      <c r="C442" s="98"/>
      <c r="D442" s="99"/>
      <c r="E442" s="100"/>
      <c r="F442" s="100"/>
      <c r="G442" s="100"/>
      <c r="H442" s="101"/>
      <c r="I442" s="102"/>
      <c r="J442" s="103"/>
      <c r="K442" s="103"/>
      <c r="L442" s="103"/>
      <c r="M442" s="103"/>
      <c r="N442" s="99"/>
      <c r="O442" s="99"/>
      <c r="P442" s="100"/>
      <c r="Q442" s="100"/>
      <c r="R442" s="104"/>
      <c r="S442" s="31" t="str">
        <f t="shared" si="241"/>
        <v/>
      </c>
      <c r="T442" s="105"/>
      <c r="U442" s="101"/>
      <c r="V442" s="107"/>
      <c r="W442" s="169"/>
      <c r="X442" s="170"/>
      <c r="Y442" s="68"/>
      <c r="Z442" s="190">
        <f t="shared" si="210"/>
        <v>1.0165720071704217E-3</v>
      </c>
      <c r="AA442" s="208" t="b">
        <f t="shared" si="211"/>
        <v>0</v>
      </c>
      <c r="AB442" s="20">
        <f t="shared" si="242"/>
        <v>0</v>
      </c>
      <c r="AC442" s="67" t="b">
        <f t="shared" si="243"/>
        <v>1</v>
      </c>
      <c r="AD442" s="200">
        <f t="shared" si="244"/>
        <v>1</v>
      </c>
      <c r="AE442" s="180">
        <f t="shared" si="212"/>
        <v>1</v>
      </c>
      <c r="AF442" s="180">
        <f t="shared" si="213"/>
        <v>0</v>
      </c>
      <c r="AG442" s="180">
        <f t="shared" si="214"/>
        <v>0</v>
      </c>
      <c r="AH442" s="180">
        <f t="shared" si="215"/>
        <v>0</v>
      </c>
      <c r="AI442" s="214" t="str">
        <f t="shared" si="216"/>
        <v/>
      </c>
      <c r="AK442" s="36">
        <f t="shared" si="217"/>
        <v>0</v>
      </c>
      <c r="AL442" s="21">
        <f t="shared" si="218"/>
        <v>0</v>
      </c>
      <c r="AM442" s="21">
        <f t="shared" si="219"/>
        <v>0</v>
      </c>
      <c r="AN442" s="21">
        <f t="shared" si="220"/>
        <v>0</v>
      </c>
      <c r="AO442" s="21">
        <f t="shared" si="221"/>
        <v>0</v>
      </c>
      <c r="AP442" s="21">
        <f t="shared" si="222"/>
        <v>0</v>
      </c>
      <c r="AQ442" s="21">
        <f t="shared" si="223"/>
        <v>0</v>
      </c>
      <c r="AR442" s="21">
        <f t="shared" si="224"/>
        <v>0</v>
      </c>
      <c r="AS442" s="21">
        <f t="shared" si="225"/>
        <v>0</v>
      </c>
      <c r="AT442" s="21">
        <f t="shared" si="226"/>
        <v>0</v>
      </c>
      <c r="AU442" s="21">
        <f t="shared" si="227"/>
        <v>0</v>
      </c>
      <c r="AV442" s="21">
        <f t="shared" si="228"/>
        <v>0</v>
      </c>
      <c r="AW442" s="21">
        <f t="shared" si="229"/>
        <v>0</v>
      </c>
      <c r="AX442" s="21">
        <f t="shared" si="230"/>
        <v>0</v>
      </c>
      <c r="AY442" s="21">
        <f t="shared" si="231"/>
        <v>0</v>
      </c>
      <c r="AZ442" s="21">
        <f t="shared" si="232"/>
        <v>0</v>
      </c>
      <c r="BA442" s="21">
        <f t="shared" si="233"/>
        <v>0</v>
      </c>
      <c r="BB442" s="21">
        <f t="shared" si="234"/>
        <v>0</v>
      </c>
      <c r="BC442" s="21">
        <f t="shared" si="235"/>
        <v>0</v>
      </c>
      <c r="BD442" s="21">
        <f t="shared" si="236"/>
        <v>0</v>
      </c>
      <c r="BE442" s="21">
        <f t="shared" si="237"/>
        <v>0</v>
      </c>
      <c r="BF442" s="21">
        <f t="shared" si="238"/>
        <v>0</v>
      </c>
      <c r="BG442" s="21">
        <f t="shared" si="239"/>
        <v>0</v>
      </c>
      <c r="BH442" s="21">
        <f t="shared" si="240"/>
        <v>0</v>
      </c>
    </row>
    <row r="443" spans="1:60" ht="63.95" customHeight="1">
      <c r="A443" s="245"/>
      <c r="B443" s="97"/>
      <c r="C443" s="98"/>
      <c r="D443" s="99"/>
      <c r="E443" s="100"/>
      <c r="F443" s="100"/>
      <c r="G443" s="100"/>
      <c r="H443" s="101"/>
      <c r="I443" s="102"/>
      <c r="J443" s="103"/>
      <c r="K443" s="103"/>
      <c r="L443" s="103"/>
      <c r="M443" s="103"/>
      <c r="N443" s="99"/>
      <c r="O443" s="99"/>
      <c r="P443" s="100"/>
      <c r="Q443" s="100"/>
      <c r="R443" s="104"/>
      <c r="S443" s="31" t="str">
        <f t="shared" si="241"/>
        <v/>
      </c>
      <c r="T443" s="105"/>
      <c r="U443" s="101"/>
      <c r="V443" s="107"/>
      <c r="W443" s="169"/>
      <c r="X443" s="170"/>
      <c r="Y443" s="68"/>
      <c r="Z443" s="190">
        <f t="shared" si="210"/>
        <v>1.0165720071704217E-3</v>
      </c>
      <c r="AA443" s="208" t="b">
        <f t="shared" si="211"/>
        <v>0</v>
      </c>
      <c r="AB443" s="20">
        <f t="shared" si="242"/>
        <v>0</v>
      </c>
      <c r="AC443" s="67" t="b">
        <f t="shared" si="243"/>
        <v>1</v>
      </c>
      <c r="AD443" s="200">
        <f t="shared" si="244"/>
        <v>1</v>
      </c>
      <c r="AE443" s="180">
        <f t="shared" si="212"/>
        <v>1</v>
      </c>
      <c r="AF443" s="180">
        <f t="shared" si="213"/>
        <v>0</v>
      </c>
      <c r="AG443" s="180">
        <f t="shared" si="214"/>
        <v>0</v>
      </c>
      <c r="AH443" s="180">
        <f t="shared" si="215"/>
        <v>0</v>
      </c>
      <c r="AI443" s="214" t="str">
        <f t="shared" si="216"/>
        <v/>
      </c>
      <c r="AK443" s="36">
        <f t="shared" si="217"/>
        <v>0</v>
      </c>
      <c r="AL443" s="21">
        <f t="shared" si="218"/>
        <v>0</v>
      </c>
      <c r="AM443" s="21">
        <f t="shared" si="219"/>
        <v>0</v>
      </c>
      <c r="AN443" s="21">
        <f t="shared" si="220"/>
        <v>0</v>
      </c>
      <c r="AO443" s="21">
        <f t="shared" si="221"/>
        <v>0</v>
      </c>
      <c r="AP443" s="21">
        <f t="shared" si="222"/>
        <v>0</v>
      </c>
      <c r="AQ443" s="21">
        <f t="shared" si="223"/>
        <v>0</v>
      </c>
      <c r="AR443" s="21">
        <f t="shared" si="224"/>
        <v>0</v>
      </c>
      <c r="AS443" s="21">
        <f t="shared" si="225"/>
        <v>0</v>
      </c>
      <c r="AT443" s="21">
        <f t="shared" si="226"/>
        <v>0</v>
      </c>
      <c r="AU443" s="21">
        <f t="shared" si="227"/>
        <v>0</v>
      </c>
      <c r="AV443" s="21">
        <f t="shared" si="228"/>
        <v>0</v>
      </c>
      <c r="AW443" s="21">
        <f t="shared" si="229"/>
        <v>0</v>
      </c>
      <c r="AX443" s="21">
        <f t="shared" si="230"/>
        <v>0</v>
      </c>
      <c r="AY443" s="21">
        <f t="shared" si="231"/>
        <v>0</v>
      </c>
      <c r="AZ443" s="21">
        <f t="shared" si="232"/>
        <v>0</v>
      </c>
      <c r="BA443" s="21">
        <f t="shared" si="233"/>
        <v>0</v>
      </c>
      <c r="BB443" s="21">
        <f t="shared" si="234"/>
        <v>0</v>
      </c>
      <c r="BC443" s="21">
        <f t="shared" si="235"/>
        <v>0</v>
      </c>
      <c r="BD443" s="21">
        <f t="shared" si="236"/>
        <v>0</v>
      </c>
      <c r="BE443" s="21">
        <f t="shared" si="237"/>
        <v>0</v>
      </c>
      <c r="BF443" s="21">
        <f t="shared" si="238"/>
        <v>0</v>
      </c>
      <c r="BG443" s="21">
        <f t="shared" si="239"/>
        <v>0</v>
      </c>
      <c r="BH443" s="21">
        <f t="shared" si="240"/>
        <v>0</v>
      </c>
    </row>
    <row r="444" spans="1:60" ht="63.95" customHeight="1">
      <c r="A444" s="245"/>
      <c r="B444" s="97"/>
      <c r="C444" s="98"/>
      <c r="D444" s="99"/>
      <c r="E444" s="100"/>
      <c r="F444" s="100"/>
      <c r="G444" s="100"/>
      <c r="H444" s="101"/>
      <c r="I444" s="102"/>
      <c r="J444" s="103"/>
      <c r="K444" s="103"/>
      <c r="L444" s="103"/>
      <c r="M444" s="103"/>
      <c r="N444" s="99"/>
      <c r="O444" s="99"/>
      <c r="P444" s="100"/>
      <c r="Q444" s="100"/>
      <c r="R444" s="104"/>
      <c r="S444" s="31" t="str">
        <f t="shared" si="241"/>
        <v/>
      </c>
      <c r="T444" s="105"/>
      <c r="U444" s="101"/>
      <c r="V444" s="107"/>
      <c r="W444" s="169"/>
      <c r="X444" s="170"/>
      <c r="Y444" s="68"/>
      <c r="Z444" s="190">
        <f t="shared" si="210"/>
        <v>1.0165720071704217E-3</v>
      </c>
      <c r="AA444" s="208" t="b">
        <f t="shared" si="211"/>
        <v>0</v>
      </c>
      <c r="AB444" s="20">
        <f t="shared" si="242"/>
        <v>0</v>
      </c>
      <c r="AC444" s="67" t="b">
        <f t="shared" si="243"/>
        <v>1</v>
      </c>
      <c r="AD444" s="200">
        <f t="shared" si="244"/>
        <v>1</v>
      </c>
      <c r="AE444" s="180">
        <f t="shared" si="212"/>
        <v>1</v>
      </c>
      <c r="AF444" s="180">
        <f t="shared" si="213"/>
        <v>0</v>
      </c>
      <c r="AG444" s="180">
        <f t="shared" si="214"/>
        <v>0</v>
      </c>
      <c r="AH444" s="180">
        <f t="shared" si="215"/>
        <v>0</v>
      </c>
      <c r="AI444" s="214" t="str">
        <f t="shared" si="216"/>
        <v/>
      </c>
      <c r="AK444" s="36">
        <f t="shared" si="217"/>
        <v>0</v>
      </c>
      <c r="AL444" s="21">
        <f t="shared" si="218"/>
        <v>0</v>
      </c>
      <c r="AM444" s="21">
        <f t="shared" si="219"/>
        <v>0</v>
      </c>
      <c r="AN444" s="21">
        <f t="shared" si="220"/>
        <v>0</v>
      </c>
      <c r="AO444" s="21">
        <f t="shared" si="221"/>
        <v>0</v>
      </c>
      <c r="AP444" s="21">
        <f t="shared" si="222"/>
        <v>0</v>
      </c>
      <c r="AQ444" s="21">
        <f t="shared" si="223"/>
        <v>0</v>
      </c>
      <c r="AR444" s="21">
        <f t="shared" si="224"/>
        <v>0</v>
      </c>
      <c r="AS444" s="21">
        <f t="shared" si="225"/>
        <v>0</v>
      </c>
      <c r="AT444" s="21">
        <f t="shared" si="226"/>
        <v>0</v>
      </c>
      <c r="AU444" s="21">
        <f t="shared" si="227"/>
        <v>0</v>
      </c>
      <c r="AV444" s="21">
        <f t="shared" si="228"/>
        <v>0</v>
      </c>
      <c r="AW444" s="21">
        <f t="shared" si="229"/>
        <v>0</v>
      </c>
      <c r="AX444" s="21">
        <f t="shared" si="230"/>
        <v>0</v>
      </c>
      <c r="AY444" s="21">
        <f t="shared" si="231"/>
        <v>0</v>
      </c>
      <c r="AZ444" s="21">
        <f t="shared" si="232"/>
        <v>0</v>
      </c>
      <c r="BA444" s="21">
        <f t="shared" si="233"/>
        <v>0</v>
      </c>
      <c r="BB444" s="21">
        <f t="shared" si="234"/>
        <v>0</v>
      </c>
      <c r="BC444" s="21">
        <f t="shared" si="235"/>
        <v>0</v>
      </c>
      <c r="BD444" s="21">
        <f t="shared" si="236"/>
        <v>0</v>
      </c>
      <c r="BE444" s="21">
        <f t="shared" si="237"/>
        <v>0</v>
      </c>
      <c r="BF444" s="21">
        <f t="shared" si="238"/>
        <v>0</v>
      </c>
      <c r="BG444" s="21">
        <f t="shared" si="239"/>
        <v>0</v>
      </c>
      <c r="BH444" s="21">
        <f t="shared" si="240"/>
        <v>0</v>
      </c>
    </row>
    <row r="445" spans="1:60" ht="63.95" customHeight="1">
      <c r="A445" s="245"/>
      <c r="B445" s="97"/>
      <c r="C445" s="98"/>
      <c r="D445" s="99"/>
      <c r="E445" s="100"/>
      <c r="F445" s="100"/>
      <c r="G445" s="100"/>
      <c r="H445" s="101"/>
      <c r="I445" s="102"/>
      <c r="J445" s="103"/>
      <c r="K445" s="103"/>
      <c r="L445" s="103"/>
      <c r="M445" s="103"/>
      <c r="N445" s="99"/>
      <c r="O445" s="99"/>
      <c r="P445" s="100"/>
      <c r="Q445" s="100"/>
      <c r="R445" s="104"/>
      <c r="S445" s="31" t="str">
        <f t="shared" si="241"/>
        <v/>
      </c>
      <c r="T445" s="105"/>
      <c r="U445" s="101"/>
      <c r="V445" s="107"/>
      <c r="W445" s="169"/>
      <c r="X445" s="170"/>
      <c r="Y445" s="68"/>
      <c r="Z445" s="190">
        <f t="shared" si="210"/>
        <v>1.0165720071704217E-3</v>
      </c>
      <c r="AA445" s="208" t="b">
        <f t="shared" si="211"/>
        <v>0</v>
      </c>
      <c r="AB445" s="20">
        <f t="shared" si="242"/>
        <v>0</v>
      </c>
      <c r="AC445" s="67" t="b">
        <f t="shared" si="243"/>
        <v>1</v>
      </c>
      <c r="AD445" s="200">
        <f t="shared" si="244"/>
        <v>1</v>
      </c>
      <c r="AE445" s="180">
        <f t="shared" si="212"/>
        <v>1</v>
      </c>
      <c r="AF445" s="180">
        <f t="shared" si="213"/>
        <v>0</v>
      </c>
      <c r="AG445" s="180">
        <f t="shared" si="214"/>
        <v>0</v>
      </c>
      <c r="AH445" s="180">
        <f t="shared" si="215"/>
        <v>0</v>
      </c>
      <c r="AI445" s="214" t="str">
        <f t="shared" si="216"/>
        <v/>
      </c>
      <c r="AK445" s="36">
        <f t="shared" si="217"/>
        <v>0</v>
      </c>
      <c r="AL445" s="21">
        <f t="shared" si="218"/>
        <v>0</v>
      </c>
      <c r="AM445" s="21">
        <f t="shared" si="219"/>
        <v>0</v>
      </c>
      <c r="AN445" s="21">
        <f t="shared" si="220"/>
        <v>0</v>
      </c>
      <c r="AO445" s="21">
        <f t="shared" si="221"/>
        <v>0</v>
      </c>
      <c r="AP445" s="21">
        <f t="shared" si="222"/>
        <v>0</v>
      </c>
      <c r="AQ445" s="21">
        <f t="shared" si="223"/>
        <v>0</v>
      </c>
      <c r="AR445" s="21">
        <f t="shared" si="224"/>
        <v>0</v>
      </c>
      <c r="AS445" s="21">
        <f t="shared" si="225"/>
        <v>0</v>
      </c>
      <c r="AT445" s="21">
        <f t="shared" si="226"/>
        <v>0</v>
      </c>
      <c r="AU445" s="21">
        <f t="shared" si="227"/>
        <v>0</v>
      </c>
      <c r="AV445" s="21">
        <f t="shared" si="228"/>
        <v>0</v>
      </c>
      <c r="AW445" s="21">
        <f t="shared" si="229"/>
        <v>0</v>
      </c>
      <c r="AX445" s="21">
        <f t="shared" si="230"/>
        <v>0</v>
      </c>
      <c r="AY445" s="21">
        <f t="shared" si="231"/>
        <v>0</v>
      </c>
      <c r="AZ445" s="21">
        <f t="shared" si="232"/>
        <v>0</v>
      </c>
      <c r="BA445" s="21">
        <f t="shared" si="233"/>
        <v>0</v>
      </c>
      <c r="BB445" s="21">
        <f t="shared" si="234"/>
        <v>0</v>
      </c>
      <c r="BC445" s="21">
        <f t="shared" si="235"/>
        <v>0</v>
      </c>
      <c r="BD445" s="21">
        <f t="shared" si="236"/>
        <v>0</v>
      </c>
      <c r="BE445" s="21">
        <f t="shared" si="237"/>
        <v>0</v>
      </c>
      <c r="BF445" s="21">
        <f t="shared" si="238"/>
        <v>0</v>
      </c>
      <c r="BG445" s="21">
        <f t="shared" si="239"/>
        <v>0</v>
      </c>
      <c r="BH445" s="21">
        <f t="shared" si="240"/>
        <v>0</v>
      </c>
    </row>
    <row r="446" spans="1:60" ht="63.95" customHeight="1">
      <c r="A446" s="245"/>
      <c r="B446" s="97"/>
      <c r="C446" s="98"/>
      <c r="D446" s="99"/>
      <c r="E446" s="100"/>
      <c r="F446" s="100"/>
      <c r="G446" s="100"/>
      <c r="H446" s="101"/>
      <c r="I446" s="102"/>
      <c r="J446" s="103"/>
      <c r="K446" s="103"/>
      <c r="L446" s="103"/>
      <c r="M446" s="103"/>
      <c r="N446" s="99"/>
      <c r="O446" s="99"/>
      <c r="P446" s="100"/>
      <c r="Q446" s="100"/>
      <c r="R446" s="104"/>
      <c r="S446" s="31" t="str">
        <f t="shared" si="241"/>
        <v/>
      </c>
      <c r="T446" s="105"/>
      <c r="U446" s="101"/>
      <c r="V446" s="107"/>
      <c r="W446" s="169"/>
      <c r="X446" s="170"/>
      <c r="Y446" s="68"/>
      <c r="Z446" s="190">
        <f t="shared" si="210"/>
        <v>1.0165720071704217E-3</v>
      </c>
      <c r="AA446" s="208" t="b">
        <f t="shared" si="211"/>
        <v>0</v>
      </c>
      <c r="AB446" s="20">
        <f t="shared" si="242"/>
        <v>0</v>
      </c>
      <c r="AC446" s="67" t="b">
        <f t="shared" si="243"/>
        <v>1</v>
      </c>
      <c r="AD446" s="200">
        <f t="shared" si="244"/>
        <v>1</v>
      </c>
      <c r="AE446" s="180">
        <f t="shared" si="212"/>
        <v>1</v>
      </c>
      <c r="AF446" s="180">
        <f t="shared" si="213"/>
        <v>0</v>
      </c>
      <c r="AG446" s="180">
        <f t="shared" si="214"/>
        <v>0</v>
      </c>
      <c r="AH446" s="180">
        <f t="shared" si="215"/>
        <v>0</v>
      </c>
      <c r="AI446" s="214" t="str">
        <f t="shared" si="216"/>
        <v/>
      </c>
      <c r="AK446" s="36">
        <f t="shared" si="217"/>
        <v>0</v>
      </c>
      <c r="AL446" s="21">
        <f t="shared" si="218"/>
        <v>0</v>
      </c>
      <c r="AM446" s="21">
        <f t="shared" si="219"/>
        <v>0</v>
      </c>
      <c r="AN446" s="21">
        <f t="shared" si="220"/>
        <v>0</v>
      </c>
      <c r="AO446" s="21">
        <f t="shared" si="221"/>
        <v>0</v>
      </c>
      <c r="AP446" s="21">
        <f t="shared" si="222"/>
        <v>0</v>
      </c>
      <c r="AQ446" s="21">
        <f t="shared" si="223"/>
        <v>0</v>
      </c>
      <c r="AR446" s="21">
        <f t="shared" si="224"/>
        <v>0</v>
      </c>
      <c r="AS446" s="21">
        <f t="shared" si="225"/>
        <v>0</v>
      </c>
      <c r="AT446" s="21">
        <f t="shared" si="226"/>
        <v>0</v>
      </c>
      <c r="AU446" s="21">
        <f t="shared" si="227"/>
        <v>0</v>
      </c>
      <c r="AV446" s="21">
        <f t="shared" si="228"/>
        <v>0</v>
      </c>
      <c r="AW446" s="21">
        <f t="shared" si="229"/>
        <v>0</v>
      </c>
      <c r="AX446" s="21">
        <f t="shared" si="230"/>
        <v>0</v>
      </c>
      <c r="AY446" s="21">
        <f t="shared" si="231"/>
        <v>0</v>
      </c>
      <c r="AZ446" s="21">
        <f t="shared" si="232"/>
        <v>0</v>
      </c>
      <c r="BA446" s="21">
        <f t="shared" si="233"/>
        <v>0</v>
      </c>
      <c r="BB446" s="21">
        <f t="shared" si="234"/>
        <v>0</v>
      </c>
      <c r="BC446" s="21">
        <f t="shared" si="235"/>
        <v>0</v>
      </c>
      <c r="BD446" s="21">
        <f t="shared" si="236"/>
        <v>0</v>
      </c>
      <c r="BE446" s="21">
        <f t="shared" si="237"/>
        <v>0</v>
      </c>
      <c r="BF446" s="21">
        <f t="shared" si="238"/>
        <v>0</v>
      </c>
      <c r="BG446" s="21">
        <f t="shared" si="239"/>
        <v>0</v>
      </c>
      <c r="BH446" s="21">
        <f t="shared" si="240"/>
        <v>0</v>
      </c>
    </row>
    <row r="447" spans="1:60" ht="63.95" customHeight="1">
      <c r="A447" s="245"/>
      <c r="B447" s="97"/>
      <c r="C447" s="98"/>
      <c r="D447" s="99"/>
      <c r="E447" s="100"/>
      <c r="F447" s="100"/>
      <c r="G447" s="100"/>
      <c r="H447" s="101"/>
      <c r="I447" s="102"/>
      <c r="J447" s="103"/>
      <c r="K447" s="103"/>
      <c r="L447" s="103"/>
      <c r="M447" s="103"/>
      <c r="N447" s="99"/>
      <c r="O447" s="99"/>
      <c r="P447" s="100"/>
      <c r="Q447" s="100"/>
      <c r="R447" s="104"/>
      <c r="S447" s="31" t="str">
        <f t="shared" si="241"/>
        <v/>
      </c>
      <c r="T447" s="105"/>
      <c r="U447" s="101"/>
      <c r="V447" s="107"/>
      <c r="W447" s="169"/>
      <c r="X447" s="170"/>
      <c r="Y447" s="68"/>
      <c r="Z447" s="190">
        <f t="shared" si="210"/>
        <v>1.0165720071704217E-3</v>
      </c>
      <c r="AA447" s="208" t="b">
        <f t="shared" si="211"/>
        <v>0</v>
      </c>
      <c r="AB447" s="20">
        <f t="shared" si="242"/>
        <v>0</v>
      </c>
      <c r="AC447" s="67" t="b">
        <f t="shared" si="243"/>
        <v>1</v>
      </c>
      <c r="AD447" s="200">
        <f t="shared" si="244"/>
        <v>1</v>
      </c>
      <c r="AE447" s="180">
        <f t="shared" si="212"/>
        <v>1</v>
      </c>
      <c r="AF447" s="180">
        <f t="shared" si="213"/>
        <v>0</v>
      </c>
      <c r="AG447" s="180">
        <f t="shared" si="214"/>
        <v>0</v>
      </c>
      <c r="AH447" s="180">
        <f t="shared" si="215"/>
        <v>0</v>
      </c>
      <c r="AI447" s="214" t="str">
        <f t="shared" si="216"/>
        <v/>
      </c>
      <c r="AK447" s="36">
        <f t="shared" si="217"/>
        <v>0</v>
      </c>
      <c r="AL447" s="21">
        <f t="shared" si="218"/>
        <v>0</v>
      </c>
      <c r="AM447" s="21">
        <f t="shared" si="219"/>
        <v>0</v>
      </c>
      <c r="AN447" s="21">
        <f t="shared" si="220"/>
        <v>0</v>
      </c>
      <c r="AO447" s="21">
        <f t="shared" si="221"/>
        <v>0</v>
      </c>
      <c r="AP447" s="21">
        <f t="shared" si="222"/>
        <v>0</v>
      </c>
      <c r="AQ447" s="21">
        <f t="shared" si="223"/>
        <v>0</v>
      </c>
      <c r="AR447" s="21">
        <f t="shared" si="224"/>
        <v>0</v>
      </c>
      <c r="AS447" s="21">
        <f t="shared" si="225"/>
        <v>0</v>
      </c>
      <c r="AT447" s="21">
        <f t="shared" si="226"/>
        <v>0</v>
      </c>
      <c r="AU447" s="21">
        <f t="shared" si="227"/>
        <v>0</v>
      </c>
      <c r="AV447" s="21">
        <f t="shared" si="228"/>
        <v>0</v>
      </c>
      <c r="AW447" s="21">
        <f t="shared" si="229"/>
        <v>0</v>
      </c>
      <c r="AX447" s="21">
        <f t="shared" si="230"/>
        <v>0</v>
      </c>
      <c r="AY447" s="21">
        <f t="shared" si="231"/>
        <v>0</v>
      </c>
      <c r="AZ447" s="21">
        <f t="shared" si="232"/>
        <v>0</v>
      </c>
      <c r="BA447" s="21">
        <f t="shared" si="233"/>
        <v>0</v>
      </c>
      <c r="BB447" s="21">
        <f t="shared" si="234"/>
        <v>0</v>
      </c>
      <c r="BC447" s="21">
        <f t="shared" si="235"/>
        <v>0</v>
      </c>
      <c r="BD447" s="21">
        <f t="shared" si="236"/>
        <v>0</v>
      </c>
      <c r="BE447" s="21">
        <f t="shared" si="237"/>
        <v>0</v>
      </c>
      <c r="BF447" s="21">
        <f t="shared" si="238"/>
        <v>0</v>
      </c>
      <c r="BG447" s="21">
        <f t="shared" si="239"/>
        <v>0</v>
      </c>
      <c r="BH447" s="21">
        <f t="shared" si="240"/>
        <v>0</v>
      </c>
    </row>
    <row r="448" spans="1:60" ht="63.95" customHeight="1">
      <c r="A448" s="245"/>
      <c r="B448" s="97"/>
      <c r="C448" s="98"/>
      <c r="D448" s="99"/>
      <c r="E448" s="100"/>
      <c r="F448" s="100"/>
      <c r="G448" s="100"/>
      <c r="H448" s="101"/>
      <c r="I448" s="102"/>
      <c r="J448" s="103"/>
      <c r="K448" s="103"/>
      <c r="L448" s="103"/>
      <c r="M448" s="103"/>
      <c r="N448" s="99"/>
      <c r="O448" s="99"/>
      <c r="P448" s="100"/>
      <c r="Q448" s="100"/>
      <c r="R448" s="104"/>
      <c r="S448" s="31" t="str">
        <f t="shared" si="241"/>
        <v/>
      </c>
      <c r="T448" s="105"/>
      <c r="U448" s="101"/>
      <c r="V448" s="107"/>
      <c r="W448" s="169"/>
      <c r="X448" s="170"/>
      <c r="Y448" s="68"/>
      <c r="Z448" s="190">
        <f t="shared" si="210"/>
        <v>1.0165720071704217E-3</v>
      </c>
      <c r="AA448" s="208" t="b">
        <f t="shared" si="211"/>
        <v>0</v>
      </c>
      <c r="AB448" s="20">
        <f t="shared" si="242"/>
        <v>0</v>
      </c>
      <c r="AC448" s="67" t="b">
        <f t="shared" si="243"/>
        <v>1</v>
      </c>
      <c r="AD448" s="200">
        <f t="shared" si="244"/>
        <v>1</v>
      </c>
      <c r="AE448" s="180">
        <f t="shared" si="212"/>
        <v>1</v>
      </c>
      <c r="AF448" s="180">
        <f t="shared" si="213"/>
        <v>0</v>
      </c>
      <c r="AG448" s="180">
        <f t="shared" si="214"/>
        <v>0</v>
      </c>
      <c r="AH448" s="180">
        <f t="shared" si="215"/>
        <v>0</v>
      </c>
      <c r="AI448" s="214" t="str">
        <f t="shared" si="216"/>
        <v/>
      </c>
      <c r="AK448" s="36">
        <f t="shared" si="217"/>
        <v>0</v>
      </c>
      <c r="AL448" s="21">
        <f t="shared" si="218"/>
        <v>0</v>
      </c>
      <c r="AM448" s="21">
        <f t="shared" si="219"/>
        <v>0</v>
      </c>
      <c r="AN448" s="21">
        <f t="shared" si="220"/>
        <v>0</v>
      </c>
      <c r="AO448" s="21">
        <f t="shared" si="221"/>
        <v>0</v>
      </c>
      <c r="AP448" s="21">
        <f t="shared" si="222"/>
        <v>0</v>
      </c>
      <c r="AQ448" s="21">
        <f t="shared" si="223"/>
        <v>0</v>
      </c>
      <c r="AR448" s="21">
        <f t="shared" si="224"/>
        <v>0</v>
      </c>
      <c r="AS448" s="21">
        <f t="shared" si="225"/>
        <v>0</v>
      </c>
      <c r="AT448" s="21">
        <f t="shared" si="226"/>
        <v>0</v>
      </c>
      <c r="AU448" s="21">
        <f t="shared" si="227"/>
        <v>0</v>
      </c>
      <c r="AV448" s="21">
        <f t="shared" si="228"/>
        <v>0</v>
      </c>
      <c r="AW448" s="21">
        <f t="shared" si="229"/>
        <v>0</v>
      </c>
      <c r="AX448" s="21">
        <f t="shared" si="230"/>
        <v>0</v>
      </c>
      <c r="AY448" s="21">
        <f t="shared" si="231"/>
        <v>0</v>
      </c>
      <c r="AZ448" s="21">
        <f t="shared" si="232"/>
        <v>0</v>
      </c>
      <c r="BA448" s="21">
        <f t="shared" si="233"/>
        <v>0</v>
      </c>
      <c r="BB448" s="21">
        <f t="shared" si="234"/>
        <v>0</v>
      </c>
      <c r="BC448" s="21">
        <f t="shared" si="235"/>
        <v>0</v>
      </c>
      <c r="BD448" s="21">
        <f t="shared" si="236"/>
        <v>0</v>
      </c>
      <c r="BE448" s="21">
        <f t="shared" si="237"/>
        <v>0</v>
      </c>
      <c r="BF448" s="21">
        <f t="shared" si="238"/>
        <v>0</v>
      </c>
      <c r="BG448" s="21">
        <f t="shared" si="239"/>
        <v>0</v>
      </c>
      <c r="BH448" s="21">
        <f t="shared" si="240"/>
        <v>0</v>
      </c>
    </row>
    <row r="449" spans="1:60" ht="63.95" customHeight="1">
      <c r="A449" s="245"/>
      <c r="B449" s="97"/>
      <c r="C449" s="98"/>
      <c r="D449" s="99"/>
      <c r="E449" s="100"/>
      <c r="F449" s="100"/>
      <c r="G449" s="100"/>
      <c r="H449" s="101"/>
      <c r="I449" s="102"/>
      <c r="J449" s="103"/>
      <c r="K449" s="103"/>
      <c r="L449" s="103"/>
      <c r="M449" s="103"/>
      <c r="N449" s="99"/>
      <c r="O449" s="99"/>
      <c r="P449" s="100"/>
      <c r="Q449" s="100"/>
      <c r="R449" s="104"/>
      <c r="S449" s="31" t="str">
        <f t="shared" si="241"/>
        <v/>
      </c>
      <c r="T449" s="105"/>
      <c r="U449" s="101"/>
      <c r="V449" s="107"/>
      <c r="W449" s="169"/>
      <c r="X449" s="170"/>
      <c r="Y449" s="68"/>
      <c r="Z449" s="190">
        <f t="shared" si="210"/>
        <v>1.0165720071704217E-3</v>
      </c>
      <c r="AA449" s="208" t="b">
        <f t="shared" si="211"/>
        <v>0</v>
      </c>
      <c r="AB449" s="20">
        <f t="shared" si="242"/>
        <v>0</v>
      </c>
      <c r="AC449" s="67" t="b">
        <f t="shared" si="243"/>
        <v>1</v>
      </c>
      <c r="AD449" s="200">
        <f t="shared" si="244"/>
        <v>1</v>
      </c>
      <c r="AE449" s="180">
        <f t="shared" si="212"/>
        <v>1</v>
      </c>
      <c r="AF449" s="180">
        <f t="shared" si="213"/>
        <v>0</v>
      </c>
      <c r="AG449" s="180">
        <f t="shared" si="214"/>
        <v>0</v>
      </c>
      <c r="AH449" s="180">
        <f t="shared" si="215"/>
        <v>0</v>
      </c>
      <c r="AI449" s="214" t="str">
        <f t="shared" si="216"/>
        <v/>
      </c>
      <c r="AK449" s="36">
        <f t="shared" si="217"/>
        <v>0</v>
      </c>
      <c r="AL449" s="21">
        <f t="shared" si="218"/>
        <v>0</v>
      </c>
      <c r="AM449" s="21">
        <f t="shared" si="219"/>
        <v>0</v>
      </c>
      <c r="AN449" s="21">
        <f t="shared" si="220"/>
        <v>0</v>
      </c>
      <c r="AO449" s="21">
        <f t="shared" si="221"/>
        <v>0</v>
      </c>
      <c r="AP449" s="21">
        <f t="shared" si="222"/>
        <v>0</v>
      </c>
      <c r="AQ449" s="21">
        <f t="shared" si="223"/>
        <v>0</v>
      </c>
      <c r="AR449" s="21">
        <f t="shared" si="224"/>
        <v>0</v>
      </c>
      <c r="AS449" s="21">
        <f t="shared" si="225"/>
        <v>0</v>
      </c>
      <c r="AT449" s="21">
        <f t="shared" si="226"/>
        <v>0</v>
      </c>
      <c r="AU449" s="21">
        <f t="shared" si="227"/>
        <v>0</v>
      </c>
      <c r="AV449" s="21">
        <f t="shared" si="228"/>
        <v>0</v>
      </c>
      <c r="AW449" s="21">
        <f t="shared" si="229"/>
        <v>0</v>
      </c>
      <c r="AX449" s="21">
        <f t="shared" si="230"/>
        <v>0</v>
      </c>
      <c r="AY449" s="21">
        <f t="shared" si="231"/>
        <v>0</v>
      </c>
      <c r="AZ449" s="21">
        <f t="shared" si="232"/>
        <v>0</v>
      </c>
      <c r="BA449" s="21">
        <f t="shared" si="233"/>
        <v>0</v>
      </c>
      <c r="BB449" s="21">
        <f t="shared" si="234"/>
        <v>0</v>
      </c>
      <c r="BC449" s="21">
        <f t="shared" si="235"/>
        <v>0</v>
      </c>
      <c r="BD449" s="21">
        <f t="shared" si="236"/>
        <v>0</v>
      </c>
      <c r="BE449" s="21">
        <f t="shared" si="237"/>
        <v>0</v>
      </c>
      <c r="BF449" s="21">
        <f t="shared" si="238"/>
        <v>0</v>
      </c>
      <c r="BG449" s="21">
        <f t="shared" si="239"/>
        <v>0</v>
      </c>
      <c r="BH449" s="21">
        <f t="shared" si="240"/>
        <v>0</v>
      </c>
    </row>
    <row r="450" spans="1:60" ht="63.95" customHeight="1">
      <c r="A450" s="245"/>
      <c r="B450" s="97"/>
      <c r="C450" s="98"/>
      <c r="D450" s="99"/>
      <c r="E450" s="100"/>
      <c r="F450" s="100"/>
      <c r="G450" s="100"/>
      <c r="H450" s="101"/>
      <c r="I450" s="102"/>
      <c r="J450" s="103"/>
      <c r="K450" s="103"/>
      <c r="L450" s="103"/>
      <c r="M450" s="103"/>
      <c r="N450" s="99"/>
      <c r="O450" s="99"/>
      <c r="P450" s="100"/>
      <c r="Q450" s="100"/>
      <c r="R450" s="104"/>
      <c r="S450" s="31" t="str">
        <f t="shared" si="241"/>
        <v/>
      </c>
      <c r="T450" s="105"/>
      <c r="U450" s="101"/>
      <c r="V450" s="107"/>
      <c r="W450" s="169"/>
      <c r="X450" s="170"/>
      <c r="Y450" s="68"/>
      <c r="Z450" s="190">
        <f t="shared" si="210"/>
        <v>1.0165720071704217E-3</v>
      </c>
      <c r="AA450" s="208" t="b">
        <f t="shared" si="211"/>
        <v>0</v>
      </c>
      <c r="AB450" s="20">
        <f t="shared" si="242"/>
        <v>0</v>
      </c>
      <c r="AC450" s="67" t="b">
        <f t="shared" si="243"/>
        <v>1</v>
      </c>
      <c r="AD450" s="200">
        <f t="shared" si="244"/>
        <v>1</v>
      </c>
      <c r="AE450" s="180">
        <f t="shared" si="212"/>
        <v>1</v>
      </c>
      <c r="AF450" s="180">
        <f t="shared" si="213"/>
        <v>0</v>
      </c>
      <c r="AG450" s="180">
        <f t="shared" si="214"/>
        <v>0</v>
      </c>
      <c r="AH450" s="180">
        <f t="shared" si="215"/>
        <v>0</v>
      </c>
      <c r="AI450" s="214" t="str">
        <f t="shared" si="216"/>
        <v/>
      </c>
      <c r="AK450" s="36">
        <f t="shared" si="217"/>
        <v>0</v>
      </c>
      <c r="AL450" s="21">
        <f t="shared" si="218"/>
        <v>0</v>
      </c>
      <c r="AM450" s="21">
        <f t="shared" si="219"/>
        <v>0</v>
      </c>
      <c r="AN450" s="21">
        <f t="shared" si="220"/>
        <v>0</v>
      </c>
      <c r="AO450" s="21">
        <f t="shared" si="221"/>
        <v>0</v>
      </c>
      <c r="AP450" s="21">
        <f t="shared" si="222"/>
        <v>0</v>
      </c>
      <c r="AQ450" s="21">
        <f t="shared" si="223"/>
        <v>0</v>
      </c>
      <c r="AR450" s="21">
        <f t="shared" si="224"/>
        <v>0</v>
      </c>
      <c r="AS450" s="21">
        <f t="shared" si="225"/>
        <v>0</v>
      </c>
      <c r="AT450" s="21">
        <f t="shared" si="226"/>
        <v>0</v>
      </c>
      <c r="AU450" s="21">
        <f t="shared" si="227"/>
        <v>0</v>
      </c>
      <c r="AV450" s="21">
        <f t="shared" si="228"/>
        <v>0</v>
      </c>
      <c r="AW450" s="21">
        <f t="shared" si="229"/>
        <v>0</v>
      </c>
      <c r="AX450" s="21">
        <f t="shared" si="230"/>
        <v>0</v>
      </c>
      <c r="AY450" s="21">
        <f t="shared" si="231"/>
        <v>0</v>
      </c>
      <c r="AZ450" s="21">
        <f t="shared" si="232"/>
        <v>0</v>
      </c>
      <c r="BA450" s="21">
        <f t="shared" si="233"/>
        <v>0</v>
      </c>
      <c r="BB450" s="21">
        <f t="shared" si="234"/>
        <v>0</v>
      </c>
      <c r="BC450" s="21">
        <f t="shared" si="235"/>
        <v>0</v>
      </c>
      <c r="BD450" s="21">
        <f t="shared" si="236"/>
        <v>0</v>
      </c>
      <c r="BE450" s="21">
        <f t="shared" si="237"/>
        <v>0</v>
      </c>
      <c r="BF450" s="21">
        <f t="shared" si="238"/>
        <v>0</v>
      </c>
      <c r="BG450" s="21">
        <f t="shared" si="239"/>
        <v>0</v>
      </c>
      <c r="BH450" s="21">
        <f t="shared" si="240"/>
        <v>0</v>
      </c>
    </row>
    <row r="451" spans="1:60" ht="63.95" customHeight="1">
      <c r="A451" s="245"/>
      <c r="B451" s="97"/>
      <c r="C451" s="98"/>
      <c r="D451" s="99"/>
      <c r="E451" s="100"/>
      <c r="F451" s="100"/>
      <c r="G451" s="100"/>
      <c r="H451" s="101"/>
      <c r="I451" s="102"/>
      <c r="J451" s="103"/>
      <c r="K451" s="103"/>
      <c r="L451" s="103"/>
      <c r="M451" s="103"/>
      <c r="N451" s="99"/>
      <c r="O451" s="99"/>
      <c r="P451" s="100"/>
      <c r="Q451" s="100"/>
      <c r="R451" s="104"/>
      <c r="S451" s="31" t="str">
        <f t="shared" si="241"/>
        <v/>
      </c>
      <c r="T451" s="105"/>
      <c r="U451" s="101"/>
      <c r="V451" s="107"/>
      <c r="W451" s="169"/>
      <c r="X451" s="170"/>
      <c r="Y451" s="68"/>
      <c r="Z451" s="190">
        <f t="shared" si="210"/>
        <v>1.0165720071704217E-3</v>
      </c>
      <c r="AA451" s="208" t="b">
        <f t="shared" si="211"/>
        <v>0</v>
      </c>
      <c r="AB451" s="20">
        <f t="shared" si="242"/>
        <v>0</v>
      </c>
      <c r="AC451" s="67" t="b">
        <f t="shared" si="243"/>
        <v>1</v>
      </c>
      <c r="AD451" s="200">
        <f t="shared" si="244"/>
        <v>1</v>
      </c>
      <c r="AE451" s="180">
        <f t="shared" si="212"/>
        <v>1</v>
      </c>
      <c r="AF451" s="180">
        <f t="shared" si="213"/>
        <v>0</v>
      </c>
      <c r="AG451" s="180">
        <f t="shared" si="214"/>
        <v>0</v>
      </c>
      <c r="AH451" s="180">
        <f t="shared" si="215"/>
        <v>0</v>
      </c>
      <c r="AI451" s="214" t="str">
        <f t="shared" si="216"/>
        <v/>
      </c>
      <c r="AK451" s="36">
        <f t="shared" si="217"/>
        <v>0</v>
      </c>
      <c r="AL451" s="21">
        <f t="shared" si="218"/>
        <v>0</v>
      </c>
      <c r="AM451" s="21">
        <f t="shared" si="219"/>
        <v>0</v>
      </c>
      <c r="AN451" s="21">
        <f t="shared" si="220"/>
        <v>0</v>
      </c>
      <c r="AO451" s="21">
        <f t="shared" si="221"/>
        <v>0</v>
      </c>
      <c r="AP451" s="21">
        <f t="shared" si="222"/>
        <v>0</v>
      </c>
      <c r="AQ451" s="21">
        <f t="shared" si="223"/>
        <v>0</v>
      </c>
      <c r="AR451" s="21">
        <f t="shared" si="224"/>
        <v>0</v>
      </c>
      <c r="AS451" s="21">
        <f t="shared" si="225"/>
        <v>0</v>
      </c>
      <c r="AT451" s="21">
        <f t="shared" si="226"/>
        <v>0</v>
      </c>
      <c r="AU451" s="21">
        <f t="shared" si="227"/>
        <v>0</v>
      </c>
      <c r="AV451" s="21">
        <f t="shared" si="228"/>
        <v>0</v>
      </c>
      <c r="AW451" s="21">
        <f t="shared" si="229"/>
        <v>0</v>
      </c>
      <c r="AX451" s="21">
        <f t="shared" si="230"/>
        <v>0</v>
      </c>
      <c r="AY451" s="21">
        <f t="shared" si="231"/>
        <v>0</v>
      </c>
      <c r="AZ451" s="21">
        <f t="shared" si="232"/>
        <v>0</v>
      </c>
      <c r="BA451" s="21">
        <f t="shared" si="233"/>
        <v>0</v>
      </c>
      <c r="BB451" s="21">
        <f t="shared" si="234"/>
        <v>0</v>
      </c>
      <c r="BC451" s="21">
        <f t="shared" si="235"/>
        <v>0</v>
      </c>
      <c r="BD451" s="21">
        <f t="shared" si="236"/>
        <v>0</v>
      </c>
      <c r="BE451" s="21">
        <f t="shared" si="237"/>
        <v>0</v>
      </c>
      <c r="BF451" s="21">
        <f t="shared" si="238"/>
        <v>0</v>
      </c>
      <c r="BG451" s="21">
        <f t="shared" si="239"/>
        <v>0</v>
      </c>
      <c r="BH451" s="21">
        <f t="shared" si="240"/>
        <v>0</v>
      </c>
    </row>
    <row r="452" spans="1:60" ht="63.95" customHeight="1">
      <c r="A452" s="245"/>
      <c r="B452" s="97"/>
      <c r="C452" s="98"/>
      <c r="D452" s="99"/>
      <c r="E452" s="100"/>
      <c r="F452" s="100"/>
      <c r="G452" s="100"/>
      <c r="H452" s="101"/>
      <c r="I452" s="102"/>
      <c r="J452" s="103"/>
      <c r="K452" s="103"/>
      <c r="L452" s="103"/>
      <c r="M452" s="103"/>
      <c r="N452" s="99"/>
      <c r="O452" s="99"/>
      <c r="P452" s="100"/>
      <c r="Q452" s="100"/>
      <c r="R452" s="104"/>
      <c r="S452" s="31" t="str">
        <f t="shared" si="241"/>
        <v/>
      </c>
      <c r="T452" s="105"/>
      <c r="U452" s="101"/>
      <c r="V452" s="107"/>
      <c r="W452" s="169"/>
      <c r="X452" s="170"/>
      <c r="Y452" s="68"/>
      <c r="Z452" s="190">
        <f t="shared" si="210"/>
        <v>1.0165720071704217E-3</v>
      </c>
      <c r="AA452" s="208" t="b">
        <f t="shared" si="211"/>
        <v>0</v>
      </c>
      <c r="AB452" s="20">
        <f t="shared" si="242"/>
        <v>0</v>
      </c>
      <c r="AC452" s="67" t="b">
        <f t="shared" si="243"/>
        <v>1</v>
      </c>
      <c r="AD452" s="200">
        <f t="shared" si="244"/>
        <v>1</v>
      </c>
      <c r="AE452" s="180">
        <f t="shared" si="212"/>
        <v>1</v>
      </c>
      <c r="AF452" s="180">
        <f t="shared" si="213"/>
        <v>0</v>
      </c>
      <c r="AG452" s="180">
        <f t="shared" si="214"/>
        <v>0</v>
      </c>
      <c r="AH452" s="180">
        <f t="shared" si="215"/>
        <v>0</v>
      </c>
      <c r="AI452" s="214" t="str">
        <f t="shared" si="216"/>
        <v/>
      </c>
      <c r="AK452" s="36">
        <f t="shared" si="217"/>
        <v>0</v>
      </c>
      <c r="AL452" s="21">
        <f t="shared" si="218"/>
        <v>0</v>
      </c>
      <c r="AM452" s="21">
        <f t="shared" si="219"/>
        <v>0</v>
      </c>
      <c r="AN452" s="21">
        <f t="shared" si="220"/>
        <v>0</v>
      </c>
      <c r="AO452" s="21">
        <f t="shared" si="221"/>
        <v>0</v>
      </c>
      <c r="AP452" s="21">
        <f t="shared" si="222"/>
        <v>0</v>
      </c>
      <c r="AQ452" s="21">
        <f t="shared" si="223"/>
        <v>0</v>
      </c>
      <c r="AR452" s="21">
        <f t="shared" si="224"/>
        <v>0</v>
      </c>
      <c r="AS452" s="21">
        <f t="shared" si="225"/>
        <v>0</v>
      </c>
      <c r="AT452" s="21">
        <f t="shared" si="226"/>
        <v>0</v>
      </c>
      <c r="AU452" s="21">
        <f t="shared" si="227"/>
        <v>0</v>
      </c>
      <c r="AV452" s="21">
        <f t="shared" si="228"/>
        <v>0</v>
      </c>
      <c r="AW452" s="21">
        <f t="shared" si="229"/>
        <v>0</v>
      </c>
      <c r="AX452" s="21">
        <f t="shared" si="230"/>
        <v>0</v>
      </c>
      <c r="AY452" s="21">
        <f t="shared" si="231"/>
        <v>0</v>
      </c>
      <c r="AZ452" s="21">
        <f t="shared" si="232"/>
        <v>0</v>
      </c>
      <c r="BA452" s="21">
        <f t="shared" si="233"/>
        <v>0</v>
      </c>
      <c r="BB452" s="21">
        <f t="shared" si="234"/>
        <v>0</v>
      </c>
      <c r="BC452" s="21">
        <f t="shared" si="235"/>
        <v>0</v>
      </c>
      <c r="BD452" s="21">
        <f t="shared" si="236"/>
        <v>0</v>
      </c>
      <c r="BE452" s="21">
        <f t="shared" si="237"/>
        <v>0</v>
      </c>
      <c r="BF452" s="21">
        <f t="shared" si="238"/>
        <v>0</v>
      </c>
      <c r="BG452" s="21">
        <f t="shared" si="239"/>
        <v>0</v>
      </c>
      <c r="BH452" s="21">
        <f t="shared" si="240"/>
        <v>0</v>
      </c>
    </row>
    <row r="453" spans="1:60" ht="63.95" customHeight="1">
      <c r="A453" s="245"/>
      <c r="B453" s="97"/>
      <c r="C453" s="98"/>
      <c r="D453" s="99"/>
      <c r="E453" s="100"/>
      <c r="F453" s="100"/>
      <c r="G453" s="100"/>
      <c r="H453" s="101"/>
      <c r="I453" s="102"/>
      <c r="J453" s="103"/>
      <c r="K453" s="103"/>
      <c r="L453" s="103"/>
      <c r="M453" s="103"/>
      <c r="N453" s="99"/>
      <c r="O453" s="99"/>
      <c r="P453" s="100"/>
      <c r="Q453" s="100"/>
      <c r="R453" s="104"/>
      <c r="S453" s="31" t="str">
        <f t="shared" si="241"/>
        <v/>
      </c>
      <c r="T453" s="105"/>
      <c r="U453" s="101"/>
      <c r="V453" s="107"/>
      <c r="W453" s="169"/>
      <c r="X453" s="170"/>
      <c r="Y453" s="68"/>
      <c r="Z453" s="190">
        <f t="shared" si="210"/>
        <v>1.0165720071704217E-3</v>
      </c>
      <c r="AA453" s="208" t="b">
        <f t="shared" si="211"/>
        <v>0</v>
      </c>
      <c r="AB453" s="20">
        <f t="shared" si="242"/>
        <v>0</v>
      </c>
      <c r="AC453" s="67" t="b">
        <f t="shared" si="243"/>
        <v>1</v>
      </c>
      <c r="AD453" s="200">
        <f t="shared" si="244"/>
        <v>1</v>
      </c>
      <c r="AE453" s="180">
        <f t="shared" si="212"/>
        <v>1</v>
      </c>
      <c r="AF453" s="180">
        <f t="shared" si="213"/>
        <v>0</v>
      </c>
      <c r="AG453" s="180">
        <f t="shared" si="214"/>
        <v>0</v>
      </c>
      <c r="AH453" s="180">
        <f t="shared" si="215"/>
        <v>0</v>
      </c>
      <c r="AI453" s="214" t="str">
        <f t="shared" si="216"/>
        <v/>
      </c>
      <c r="AK453" s="36">
        <f t="shared" si="217"/>
        <v>0</v>
      </c>
      <c r="AL453" s="21">
        <f t="shared" si="218"/>
        <v>0</v>
      </c>
      <c r="AM453" s="21">
        <f t="shared" si="219"/>
        <v>0</v>
      </c>
      <c r="AN453" s="21">
        <f t="shared" si="220"/>
        <v>0</v>
      </c>
      <c r="AO453" s="21">
        <f t="shared" si="221"/>
        <v>0</v>
      </c>
      <c r="AP453" s="21">
        <f t="shared" si="222"/>
        <v>0</v>
      </c>
      <c r="AQ453" s="21">
        <f t="shared" si="223"/>
        <v>0</v>
      </c>
      <c r="AR453" s="21">
        <f t="shared" si="224"/>
        <v>0</v>
      </c>
      <c r="AS453" s="21">
        <f t="shared" si="225"/>
        <v>0</v>
      </c>
      <c r="AT453" s="21">
        <f t="shared" si="226"/>
        <v>0</v>
      </c>
      <c r="AU453" s="21">
        <f t="shared" si="227"/>
        <v>0</v>
      </c>
      <c r="AV453" s="21">
        <f t="shared" si="228"/>
        <v>0</v>
      </c>
      <c r="AW453" s="21">
        <f t="shared" si="229"/>
        <v>0</v>
      </c>
      <c r="AX453" s="21">
        <f t="shared" si="230"/>
        <v>0</v>
      </c>
      <c r="AY453" s="21">
        <f t="shared" si="231"/>
        <v>0</v>
      </c>
      <c r="AZ453" s="21">
        <f t="shared" si="232"/>
        <v>0</v>
      </c>
      <c r="BA453" s="21">
        <f t="shared" si="233"/>
        <v>0</v>
      </c>
      <c r="BB453" s="21">
        <f t="shared" si="234"/>
        <v>0</v>
      </c>
      <c r="BC453" s="21">
        <f t="shared" si="235"/>
        <v>0</v>
      </c>
      <c r="BD453" s="21">
        <f t="shared" si="236"/>
        <v>0</v>
      </c>
      <c r="BE453" s="21">
        <f t="shared" si="237"/>
        <v>0</v>
      </c>
      <c r="BF453" s="21">
        <f t="shared" si="238"/>
        <v>0</v>
      </c>
      <c r="BG453" s="21">
        <f t="shared" si="239"/>
        <v>0</v>
      </c>
      <c r="BH453" s="21">
        <f t="shared" si="240"/>
        <v>0</v>
      </c>
    </row>
    <row r="454" spans="1:60" ht="63.95" customHeight="1">
      <c r="A454" s="245"/>
      <c r="B454" s="97"/>
      <c r="C454" s="98"/>
      <c r="D454" s="99"/>
      <c r="E454" s="100"/>
      <c r="F454" s="100"/>
      <c r="G454" s="100"/>
      <c r="H454" s="101"/>
      <c r="I454" s="102"/>
      <c r="J454" s="103"/>
      <c r="K454" s="103"/>
      <c r="L454" s="103"/>
      <c r="M454" s="103"/>
      <c r="N454" s="99"/>
      <c r="O454" s="99"/>
      <c r="P454" s="100"/>
      <c r="Q454" s="100"/>
      <c r="R454" s="104"/>
      <c r="S454" s="31" t="str">
        <f t="shared" si="241"/>
        <v/>
      </c>
      <c r="T454" s="105"/>
      <c r="U454" s="101"/>
      <c r="V454" s="107"/>
      <c r="W454" s="169"/>
      <c r="X454" s="170"/>
      <c r="Y454" s="68"/>
      <c r="Z454" s="190">
        <f t="shared" si="210"/>
        <v>1.0165720071704217E-3</v>
      </c>
      <c r="AA454" s="208" t="b">
        <f t="shared" si="211"/>
        <v>0</v>
      </c>
      <c r="AB454" s="20">
        <f t="shared" si="242"/>
        <v>0</v>
      </c>
      <c r="AC454" s="67" t="b">
        <f t="shared" si="243"/>
        <v>1</v>
      </c>
      <c r="AD454" s="200">
        <f t="shared" si="244"/>
        <v>1</v>
      </c>
      <c r="AE454" s="180">
        <f t="shared" si="212"/>
        <v>1</v>
      </c>
      <c r="AF454" s="180">
        <f t="shared" si="213"/>
        <v>0</v>
      </c>
      <c r="AG454" s="180">
        <f t="shared" si="214"/>
        <v>0</v>
      </c>
      <c r="AH454" s="180">
        <f t="shared" si="215"/>
        <v>0</v>
      </c>
      <c r="AI454" s="214" t="str">
        <f t="shared" si="216"/>
        <v/>
      </c>
      <c r="AK454" s="36">
        <f t="shared" si="217"/>
        <v>0</v>
      </c>
      <c r="AL454" s="21">
        <f t="shared" si="218"/>
        <v>0</v>
      </c>
      <c r="AM454" s="21">
        <f t="shared" si="219"/>
        <v>0</v>
      </c>
      <c r="AN454" s="21">
        <f t="shared" si="220"/>
        <v>0</v>
      </c>
      <c r="AO454" s="21">
        <f t="shared" si="221"/>
        <v>0</v>
      </c>
      <c r="AP454" s="21">
        <f t="shared" si="222"/>
        <v>0</v>
      </c>
      <c r="AQ454" s="21">
        <f t="shared" si="223"/>
        <v>0</v>
      </c>
      <c r="AR454" s="21">
        <f t="shared" si="224"/>
        <v>0</v>
      </c>
      <c r="AS454" s="21">
        <f t="shared" si="225"/>
        <v>0</v>
      </c>
      <c r="AT454" s="21">
        <f t="shared" si="226"/>
        <v>0</v>
      </c>
      <c r="AU454" s="21">
        <f t="shared" si="227"/>
        <v>0</v>
      </c>
      <c r="AV454" s="21">
        <f t="shared" si="228"/>
        <v>0</v>
      </c>
      <c r="AW454" s="21">
        <f t="shared" si="229"/>
        <v>0</v>
      </c>
      <c r="AX454" s="21">
        <f t="shared" si="230"/>
        <v>0</v>
      </c>
      <c r="AY454" s="21">
        <f t="shared" si="231"/>
        <v>0</v>
      </c>
      <c r="AZ454" s="21">
        <f t="shared" si="232"/>
        <v>0</v>
      </c>
      <c r="BA454" s="21">
        <f t="shared" si="233"/>
        <v>0</v>
      </c>
      <c r="BB454" s="21">
        <f t="shared" si="234"/>
        <v>0</v>
      </c>
      <c r="BC454" s="21">
        <f t="shared" si="235"/>
        <v>0</v>
      </c>
      <c r="BD454" s="21">
        <f t="shared" si="236"/>
        <v>0</v>
      </c>
      <c r="BE454" s="21">
        <f t="shared" si="237"/>
        <v>0</v>
      </c>
      <c r="BF454" s="21">
        <f t="shared" si="238"/>
        <v>0</v>
      </c>
      <c r="BG454" s="21">
        <f t="shared" si="239"/>
        <v>0</v>
      </c>
      <c r="BH454" s="21">
        <f t="shared" si="240"/>
        <v>0</v>
      </c>
    </row>
    <row r="455" spans="1:60" ht="63.95" customHeight="1">
      <c r="A455" s="245"/>
      <c r="B455" s="97"/>
      <c r="C455" s="98"/>
      <c r="D455" s="99"/>
      <c r="E455" s="100"/>
      <c r="F455" s="100"/>
      <c r="G455" s="100"/>
      <c r="H455" s="101"/>
      <c r="I455" s="102"/>
      <c r="J455" s="103"/>
      <c r="K455" s="103"/>
      <c r="L455" s="103"/>
      <c r="M455" s="103"/>
      <c r="N455" s="99"/>
      <c r="O455" s="99"/>
      <c r="P455" s="100"/>
      <c r="Q455" s="100"/>
      <c r="R455" s="104"/>
      <c r="S455" s="31" t="str">
        <f t="shared" si="241"/>
        <v/>
      </c>
      <c r="T455" s="105"/>
      <c r="U455" s="101"/>
      <c r="V455" s="107"/>
      <c r="W455" s="169"/>
      <c r="X455" s="170"/>
      <c r="Y455" s="68"/>
      <c r="Z455" s="190">
        <f t="shared" si="210"/>
        <v>1.0165720071704217E-3</v>
      </c>
      <c r="AA455" s="208" t="b">
        <f t="shared" si="211"/>
        <v>0</v>
      </c>
      <c r="AB455" s="20">
        <f t="shared" si="242"/>
        <v>0</v>
      </c>
      <c r="AC455" s="67" t="b">
        <f t="shared" si="243"/>
        <v>1</v>
      </c>
      <c r="AD455" s="200">
        <f t="shared" si="244"/>
        <v>1</v>
      </c>
      <c r="AE455" s="180">
        <f t="shared" si="212"/>
        <v>1</v>
      </c>
      <c r="AF455" s="180">
        <f t="shared" si="213"/>
        <v>0</v>
      </c>
      <c r="AG455" s="180">
        <f t="shared" si="214"/>
        <v>0</v>
      </c>
      <c r="AH455" s="180">
        <f t="shared" si="215"/>
        <v>0</v>
      </c>
      <c r="AI455" s="214" t="str">
        <f t="shared" si="216"/>
        <v/>
      </c>
      <c r="AK455" s="36">
        <f t="shared" si="217"/>
        <v>0</v>
      </c>
      <c r="AL455" s="21">
        <f t="shared" si="218"/>
        <v>0</v>
      </c>
      <c r="AM455" s="21">
        <f t="shared" si="219"/>
        <v>0</v>
      </c>
      <c r="AN455" s="21">
        <f t="shared" si="220"/>
        <v>0</v>
      </c>
      <c r="AO455" s="21">
        <f t="shared" si="221"/>
        <v>0</v>
      </c>
      <c r="AP455" s="21">
        <f t="shared" si="222"/>
        <v>0</v>
      </c>
      <c r="AQ455" s="21">
        <f t="shared" si="223"/>
        <v>0</v>
      </c>
      <c r="AR455" s="21">
        <f t="shared" si="224"/>
        <v>0</v>
      </c>
      <c r="AS455" s="21">
        <f t="shared" si="225"/>
        <v>0</v>
      </c>
      <c r="AT455" s="21">
        <f t="shared" si="226"/>
        <v>0</v>
      </c>
      <c r="AU455" s="21">
        <f t="shared" si="227"/>
        <v>0</v>
      </c>
      <c r="AV455" s="21">
        <f t="shared" si="228"/>
        <v>0</v>
      </c>
      <c r="AW455" s="21">
        <f t="shared" si="229"/>
        <v>0</v>
      </c>
      <c r="AX455" s="21">
        <f t="shared" si="230"/>
        <v>0</v>
      </c>
      <c r="AY455" s="21">
        <f t="shared" si="231"/>
        <v>0</v>
      </c>
      <c r="AZ455" s="21">
        <f t="shared" si="232"/>
        <v>0</v>
      </c>
      <c r="BA455" s="21">
        <f t="shared" si="233"/>
        <v>0</v>
      </c>
      <c r="BB455" s="21">
        <f t="shared" si="234"/>
        <v>0</v>
      </c>
      <c r="BC455" s="21">
        <f t="shared" si="235"/>
        <v>0</v>
      </c>
      <c r="BD455" s="21">
        <f t="shared" si="236"/>
        <v>0</v>
      </c>
      <c r="BE455" s="21">
        <f t="shared" si="237"/>
        <v>0</v>
      </c>
      <c r="BF455" s="21">
        <f t="shared" si="238"/>
        <v>0</v>
      </c>
      <c r="BG455" s="21">
        <f t="shared" si="239"/>
        <v>0</v>
      </c>
      <c r="BH455" s="21">
        <f t="shared" si="240"/>
        <v>0</v>
      </c>
    </row>
    <row r="456" spans="1:60" ht="63.95" customHeight="1">
      <c r="A456" s="245"/>
      <c r="B456" s="97"/>
      <c r="C456" s="98"/>
      <c r="D456" s="99"/>
      <c r="E456" s="100"/>
      <c r="F456" s="100"/>
      <c r="G456" s="100"/>
      <c r="H456" s="101"/>
      <c r="I456" s="102"/>
      <c r="J456" s="103"/>
      <c r="K456" s="103"/>
      <c r="L456" s="103"/>
      <c r="M456" s="103"/>
      <c r="N456" s="99"/>
      <c r="O456" s="99"/>
      <c r="P456" s="100"/>
      <c r="Q456" s="100"/>
      <c r="R456" s="104"/>
      <c r="S456" s="31" t="str">
        <f t="shared" si="241"/>
        <v/>
      </c>
      <c r="T456" s="105"/>
      <c r="U456" s="101"/>
      <c r="V456" s="107"/>
      <c r="W456" s="169"/>
      <c r="X456" s="170"/>
      <c r="Y456" s="68"/>
      <c r="Z456" s="190">
        <f t="shared" si="210"/>
        <v>1.0165720071704217E-3</v>
      </c>
      <c r="AA456" s="208" t="b">
        <f t="shared" si="211"/>
        <v>0</v>
      </c>
      <c r="AB456" s="20">
        <f t="shared" si="242"/>
        <v>0</v>
      </c>
      <c r="AC456" s="67" t="b">
        <f t="shared" si="243"/>
        <v>1</v>
      </c>
      <c r="AD456" s="200">
        <f t="shared" si="244"/>
        <v>1</v>
      </c>
      <c r="AE456" s="180">
        <f t="shared" si="212"/>
        <v>1</v>
      </c>
      <c r="AF456" s="180">
        <f t="shared" si="213"/>
        <v>0</v>
      </c>
      <c r="AG456" s="180">
        <f t="shared" si="214"/>
        <v>0</v>
      </c>
      <c r="AH456" s="180">
        <f t="shared" si="215"/>
        <v>0</v>
      </c>
      <c r="AI456" s="214" t="str">
        <f t="shared" si="216"/>
        <v/>
      </c>
      <c r="AK456" s="36">
        <f t="shared" si="217"/>
        <v>0</v>
      </c>
      <c r="AL456" s="21">
        <f t="shared" si="218"/>
        <v>0</v>
      </c>
      <c r="AM456" s="21">
        <f t="shared" si="219"/>
        <v>0</v>
      </c>
      <c r="AN456" s="21">
        <f t="shared" si="220"/>
        <v>0</v>
      </c>
      <c r="AO456" s="21">
        <f t="shared" si="221"/>
        <v>0</v>
      </c>
      <c r="AP456" s="21">
        <f t="shared" si="222"/>
        <v>0</v>
      </c>
      <c r="AQ456" s="21">
        <f t="shared" si="223"/>
        <v>0</v>
      </c>
      <c r="AR456" s="21">
        <f t="shared" si="224"/>
        <v>0</v>
      </c>
      <c r="AS456" s="21">
        <f t="shared" si="225"/>
        <v>0</v>
      </c>
      <c r="AT456" s="21">
        <f t="shared" si="226"/>
        <v>0</v>
      </c>
      <c r="AU456" s="21">
        <f t="shared" si="227"/>
        <v>0</v>
      </c>
      <c r="AV456" s="21">
        <f t="shared" si="228"/>
        <v>0</v>
      </c>
      <c r="AW456" s="21">
        <f t="shared" si="229"/>
        <v>0</v>
      </c>
      <c r="AX456" s="21">
        <f t="shared" si="230"/>
        <v>0</v>
      </c>
      <c r="AY456" s="21">
        <f t="shared" si="231"/>
        <v>0</v>
      </c>
      <c r="AZ456" s="21">
        <f t="shared" si="232"/>
        <v>0</v>
      </c>
      <c r="BA456" s="21">
        <f t="shared" si="233"/>
        <v>0</v>
      </c>
      <c r="BB456" s="21">
        <f t="shared" si="234"/>
        <v>0</v>
      </c>
      <c r="BC456" s="21">
        <f t="shared" si="235"/>
        <v>0</v>
      </c>
      <c r="BD456" s="21">
        <f t="shared" si="236"/>
        <v>0</v>
      </c>
      <c r="BE456" s="21">
        <f t="shared" si="237"/>
        <v>0</v>
      </c>
      <c r="BF456" s="21">
        <f t="shared" si="238"/>
        <v>0</v>
      </c>
      <c r="BG456" s="21">
        <f t="shared" si="239"/>
        <v>0</v>
      </c>
      <c r="BH456" s="21">
        <f t="shared" si="240"/>
        <v>0</v>
      </c>
    </row>
    <row r="457" spans="1:60" ht="63.95" customHeight="1">
      <c r="A457" s="245"/>
      <c r="B457" s="97"/>
      <c r="C457" s="98"/>
      <c r="D457" s="99"/>
      <c r="E457" s="100"/>
      <c r="F457" s="100"/>
      <c r="G457" s="100"/>
      <c r="H457" s="101"/>
      <c r="I457" s="102"/>
      <c r="J457" s="103"/>
      <c r="K457" s="103"/>
      <c r="L457" s="103"/>
      <c r="M457" s="103"/>
      <c r="N457" s="99"/>
      <c r="O457" s="99"/>
      <c r="P457" s="100"/>
      <c r="Q457" s="100"/>
      <c r="R457" s="104"/>
      <c r="S457" s="31" t="str">
        <f t="shared" si="241"/>
        <v/>
      </c>
      <c r="T457" s="105"/>
      <c r="U457" s="101"/>
      <c r="V457" s="107"/>
      <c r="W457" s="169"/>
      <c r="X457" s="170"/>
      <c r="Y457" s="68"/>
      <c r="Z457" s="190">
        <f t="shared" si="210"/>
        <v>1.0165720071704217E-3</v>
      </c>
      <c r="AA457" s="208" t="b">
        <f t="shared" si="211"/>
        <v>0</v>
      </c>
      <c r="AB457" s="20">
        <f t="shared" si="242"/>
        <v>0</v>
      </c>
      <c r="AC457" s="67" t="b">
        <f t="shared" si="243"/>
        <v>1</v>
      </c>
      <c r="AD457" s="200">
        <f t="shared" si="244"/>
        <v>1</v>
      </c>
      <c r="AE457" s="180">
        <f t="shared" si="212"/>
        <v>1</v>
      </c>
      <c r="AF457" s="180">
        <f t="shared" si="213"/>
        <v>0</v>
      </c>
      <c r="AG457" s="180">
        <f t="shared" si="214"/>
        <v>0</v>
      </c>
      <c r="AH457" s="180">
        <f t="shared" si="215"/>
        <v>0</v>
      </c>
      <c r="AI457" s="214" t="str">
        <f t="shared" si="216"/>
        <v/>
      </c>
      <c r="AK457" s="36">
        <f t="shared" si="217"/>
        <v>0</v>
      </c>
      <c r="AL457" s="21">
        <f t="shared" si="218"/>
        <v>0</v>
      </c>
      <c r="AM457" s="21">
        <f t="shared" si="219"/>
        <v>0</v>
      </c>
      <c r="AN457" s="21">
        <f t="shared" si="220"/>
        <v>0</v>
      </c>
      <c r="AO457" s="21">
        <f t="shared" si="221"/>
        <v>0</v>
      </c>
      <c r="AP457" s="21">
        <f t="shared" si="222"/>
        <v>0</v>
      </c>
      <c r="AQ457" s="21">
        <f t="shared" si="223"/>
        <v>0</v>
      </c>
      <c r="AR457" s="21">
        <f t="shared" si="224"/>
        <v>0</v>
      </c>
      <c r="AS457" s="21">
        <f t="shared" si="225"/>
        <v>0</v>
      </c>
      <c r="AT457" s="21">
        <f t="shared" si="226"/>
        <v>0</v>
      </c>
      <c r="AU457" s="21">
        <f t="shared" si="227"/>
        <v>0</v>
      </c>
      <c r="AV457" s="21">
        <f t="shared" si="228"/>
        <v>0</v>
      </c>
      <c r="AW457" s="21">
        <f t="shared" si="229"/>
        <v>0</v>
      </c>
      <c r="AX457" s="21">
        <f t="shared" si="230"/>
        <v>0</v>
      </c>
      <c r="AY457" s="21">
        <f t="shared" si="231"/>
        <v>0</v>
      </c>
      <c r="AZ457" s="21">
        <f t="shared" si="232"/>
        <v>0</v>
      </c>
      <c r="BA457" s="21">
        <f t="shared" si="233"/>
        <v>0</v>
      </c>
      <c r="BB457" s="21">
        <f t="shared" si="234"/>
        <v>0</v>
      </c>
      <c r="BC457" s="21">
        <f t="shared" si="235"/>
        <v>0</v>
      </c>
      <c r="BD457" s="21">
        <f t="shared" si="236"/>
        <v>0</v>
      </c>
      <c r="BE457" s="21">
        <f t="shared" si="237"/>
        <v>0</v>
      </c>
      <c r="BF457" s="21">
        <f t="shared" si="238"/>
        <v>0</v>
      </c>
      <c r="BG457" s="21">
        <f t="shared" si="239"/>
        <v>0</v>
      </c>
      <c r="BH457" s="21">
        <f t="shared" si="240"/>
        <v>0</v>
      </c>
    </row>
    <row r="458" spans="1:60" ht="63.95" customHeight="1">
      <c r="A458" s="245"/>
      <c r="B458" s="97"/>
      <c r="C458" s="98"/>
      <c r="D458" s="99"/>
      <c r="E458" s="100"/>
      <c r="F458" s="100"/>
      <c r="G458" s="100"/>
      <c r="H458" s="101"/>
      <c r="I458" s="102"/>
      <c r="J458" s="103"/>
      <c r="K458" s="103"/>
      <c r="L458" s="103"/>
      <c r="M458" s="103"/>
      <c r="N458" s="99"/>
      <c r="O458" s="99"/>
      <c r="P458" s="100"/>
      <c r="Q458" s="100"/>
      <c r="R458" s="104"/>
      <c r="S458" s="31" t="str">
        <f t="shared" si="241"/>
        <v/>
      </c>
      <c r="T458" s="105"/>
      <c r="U458" s="101"/>
      <c r="V458" s="107"/>
      <c r="W458" s="169"/>
      <c r="X458" s="170"/>
      <c r="Y458" s="68"/>
      <c r="Z458" s="190">
        <f t="shared" si="210"/>
        <v>1.0165720071704217E-3</v>
      </c>
      <c r="AA458" s="208" t="b">
        <f t="shared" si="211"/>
        <v>0</v>
      </c>
      <c r="AB458" s="20">
        <f t="shared" si="242"/>
        <v>0</v>
      </c>
      <c r="AC458" s="67" t="b">
        <f t="shared" si="243"/>
        <v>1</v>
      </c>
      <c r="AD458" s="200">
        <f t="shared" si="244"/>
        <v>1</v>
      </c>
      <c r="AE458" s="180">
        <f t="shared" si="212"/>
        <v>1</v>
      </c>
      <c r="AF458" s="180">
        <f t="shared" si="213"/>
        <v>0</v>
      </c>
      <c r="AG458" s="180">
        <f t="shared" si="214"/>
        <v>0</v>
      </c>
      <c r="AH458" s="180">
        <f t="shared" si="215"/>
        <v>0</v>
      </c>
      <c r="AI458" s="214" t="str">
        <f t="shared" si="216"/>
        <v/>
      </c>
      <c r="AK458" s="36">
        <f t="shared" si="217"/>
        <v>0</v>
      </c>
      <c r="AL458" s="21">
        <f t="shared" si="218"/>
        <v>0</v>
      </c>
      <c r="AM458" s="21">
        <f t="shared" si="219"/>
        <v>0</v>
      </c>
      <c r="AN458" s="21">
        <f t="shared" si="220"/>
        <v>0</v>
      </c>
      <c r="AO458" s="21">
        <f t="shared" si="221"/>
        <v>0</v>
      </c>
      <c r="AP458" s="21">
        <f t="shared" si="222"/>
        <v>0</v>
      </c>
      <c r="AQ458" s="21">
        <f t="shared" si="223"/>
        <v>0</v>
      </c>
      <c r="AR458" s="21">
        <f t="shared" si="224"/>
        <v>0</v>
      </c>
      <c r="AS458" s="21">
        <f t="shared" si="225"/>
        <v>0</v>
      </c>
      <c r="AT458" s="21">
        <f t="shared" si="226"/>
        <v>0</v>
      </c>
      <c r="AU458" s="21">
        <f t="shared" si="227"/>
        <v>0</v>
      </c>
      <c r="AV458" s="21">
        <f t="shared" si="228"/>
        <v>0</v>
      </c>
      <c r="AW458" s="21">
        <f t="shared" si="229"/>
        <v>0</v>
      </c>
      <c r="AX458" s="21">
        <f t="shared" si="230"/>
        <v>0</v>
      </c>
      <c r="AY458" s="21">
        <f t="shared" si="231"/>
        <v>0</v>
      </c>
      <c r="AZ458" s="21">
        <f t="shared" si="232"/>
        <v>0</v>
      </c>
      <c r="BA458" s="21">
        <f t="shared" si="233"/>
        <v>0</v>
      </c>
      <c r="BB458" s="21">
        <f t="shared" si="234"/>
        <v>0</v>
      </c>
      <c r="BC458" s="21">
        <f t="shared" si="235"/>
        <v>0</v>
      </c>
      <c r="BD458" s="21">
        <f t="shared" si="236"/>
        <v>0</v>
      </c>
      <c r="BE458" s="21">
        <f t="shared" si="237"/>
        <v>0</v>
      </c>
      <c r="BF458" s="21">
        <f t="shared" si="238"/>
        <v>0</v>
      </c>
      <c r="BG458" s="21">
        <f t="shared" si="239"/>
        <v>0</v>
      </c>
      <c r="BH458" s="21">
        <f t="shared" si="240"/>
        <v>0</v>
      </c>
    </row>
    <row r="459" spans="1:60" ht="63.95" customHeight="1">
      <c r="A459" s="245"/>
      <c r="B459" s="97"/>
      <c r="C459" s="98"/>
      <c r="D459" s="99"/>
      <c r="E459" s="100"/>
      <c r="F459" s="100"/>
      <c r="G459" s="100"/>
      <c r="H459" s="101"/>
      <c r="I459" s="102"/>
      <c r="J459" s="103"/>
      <c r="K459" s="103"/>
      <c r="L459" s="103"/>
      <c r="M459" s="103"/>
      <c r="N459" s="99"/>
      <c r="O459" s="99"/>
      <c r="P459" s="100"/>
      <c r="Q459" s="100"/>
      <c r="R459" s="104"/>
      <c r="S459" s="31" t="str">
        <f t="shared" si="241"/>
        <v/>
      </c>
      <c r="T459" s="105"/>
      <c r="U459" s="101"/>
      <c r="V459" s="107"/>
      <c r="W459" s="169"/>
      <c r="X459" s="170"/>
      <c r="Y459" s="68"/>
      <c r="Z459" s="190">
        <f t="shared" ref="Z459:Z522" si="245">(1/(1+1/EXP(-6.890302+0.02864*C459+1.031436*AK459+0.778425*AL459+0.360346*AN459+0.60263*AM459+0.753107*AO459+0.545244*AP459+0.384306*AR459-0.187684*AS459+1.813184*AQ459+0.767287*AT459+2.269855*AU459-1.12373*AV459+0.15005*AW459-1.208723*BH459-1.205755*AY459+1.265984*AX459+2.604289*AZ459+2.423725*BA459+0.541135*BB459+2.25148*BC459+1.903119*BD459+1.169436*BE459+2.307466*BF459+2.193053*BG459)))</f>
        <v>1.0165720071704217E-3</v>
      </c>
      <c r="AA459" s="208" t="b">
        <f t="shared" ref="AA459:AA522" si="246">AND(C459&lt;&gt;"", D459&lt;&gt;"",E459&lt;&gt;"",F459&lt;&gt;"",G459&lt;&gt;"",H459&lt;&gt;"",I459&lt;&gt;"",J459&lt;&gt;"",K459&lt;&gt;"",L459&lt;&gt;"",M459&lt;&gt;"",N459&lt;&gt;"",O459&lt;&gt;"",P459&lt;&gt;"",Q459&lt;&gt;"",R459&lt;&gt;"")</f>
        <v>0</v>
      </c>
      <c r="AB459" s="20">
        <f t="shared" si="242"/>
        <v>0</v>
      </c>
      <c r="AC459" s="67" t="b">
        <f t="shared" si="243"/>
        <v>1</v>
      </c>
      <c r="AD459" s="200">
        <f t="shared" si="244"/>
        <v>1</v>
      </c>
      <c r="AE459" s="180">
        <f t="shared" ref="AE459:AE522" si="247">IF(AND(B459="", AD459=1), 1, 0)</f>
        <v>1</v>
      </c>
      <c r="AF459" s="180">
        <f t="shared" ref="AF459:AF522" si="248">IF(AND(B459="", AB459=1), 1, 0)</f>
        <v>0</v>
      </c>
      <c r="AG459" s="180">
        <f t="shared" ref="AG459:AG522" si="249">IF(AND(B459="", AD459=0), 1, 0)</f>
        <v>0</v>
      </c>
      <c r="AH459" s="180">
        <f t="shared" ref="AH459:AH522" si="250">IF(AND(B459&lt;&gt;"", AB459=0), 1, 0)</f>
        <v>0</v>
      </c>
      <c r="AI459" s="214" t="str">
        <f t="shared" ref="AI459:AI522" si="251">IF(AE459=1, "", IF(AF459=1, AF$7, IF(AG459=1, AG$7,IF(AH459=1, AH$7,IF(Z459&lt;0.071,AI$2,IF(Z459&gt;=0.071,AI$3,"Whoops!"))))))</f>
        <v/>
      </c>
      <c r="AK459" s="36">
        <f t="shared" ref="AK459:AK522" si="252">IF(D459="male", 1, 0)</f>
        <v>0</v>
      </c>
      <c r="AL459" s="21">
        <f t="shared" ref="AL459:AL522" si="253">IF(G459="yes", 1, 0)</f>
        <v>0</v>
      </c>
      <c r="AM459" s="21">
        <f t="shared" ref="AM459:AM522" si="254">IF(E459=E$3, 1, 0)</f>
        <v>0</v>
      </c>
      <c r="AN459" s="21">
        <f t="shared" ref="AN459:AN522" si="255">IF(E459=E$4, 1, 0)</f>
        <v>0</v>
      </c>
      <c r="AO459" s="21">
        <f t="shared" ref="AO459:AO522" si="256">IF(F459=F$3, 1, 0)</f>
        <v>0</v>
      </c>
      <c r="AP459" s="21">
        <f t="shared" ref="AP459:AP522" si="257">IF(F459=F$4, 1, 0)</f>
        <v>0</v>
      </c>
      <c r="AQ459" s="21">
        <f t="shared" ref="AQ459:AQ522" si="258">IF(H459=H$3, 1, 0)</f>
        <v>0</v>
      </c>
      <c r="AR459" s="21">
        <f t="shared" ref="AR459:AR522" si="259">IF(H459=H$5, 1, 0)</f>
        <v>0</v>
      </c>
      <c r="AS459" s="21">
        <f t="shared" ref="AS459:AS522" si="260">IF(H459=H$4, 1, 0)</f>
        <v>0</v>
      </c>
      <c r="AT459" s="21">
        <f t="shared" ref="AT459:AT522" si="261">IF(K459=K$3, 1, 0)</f>
        <v>0</v>
      </c>
      <c r="AU459" s="21">
        <f t="shared" ref="AU459:AU522" si="262">IF(K459=K$4,1, 0)</f>
        <v>0</v>
      </c>
      <c r="AV459" s="21">
        <f t="shared" ref="AV459:AV522" si="263">IF(K459=K$5,1, 0)</f>
        <v>0</v>
      </c>
      <c r="AW459" s="21">
        <f t="shared" ref="AW459:AW522" si="264">IF(K459=K$6, 1, 0)</f>
        <v>0</v>
      </c>
      <c r="AX459" s="21">
        <f t="shared" ref="AX459:AX522" si="265">IF(M459=M$3,1, 0)</f>
        <v>0</v>
      </c>
      <c r="AY459" s="21">
        <f t="shared" ref="AY459:AY522" si="266">IF(M459=M$4,1,0)</f>
        <v>0</v>
      </c>
      <c r="AZ459" s="21">
        <f t="shared" ref="AZ459:AZ522" si="267">IF(L459="yes",1, 0)</f>
        <v>0</v>
      </c>
      <c r="BA459" s="21">
        <f t="shared" ref="BA459:BA522" si="268">IF(Q459=Q$3,1,0)</f>
        <v>0</v>
      </c>
      <c r="BB459" s="21">
        <f t="shared" ref="BB459:BB522" si="269">IF(Q459=Q$4, 1,0)</f>
        <v>0</v>
      </c>
      <c r="BC459" s="21">
        <f t="shared" ref="BC459:BC522" si="270">IF(N459="yes", 1, 0)</f>
        <v>0</v>
      </c>
      <c r="BD459" s="21">
        <f t="shared" ref="BD459:BD522" si="271">IF(O459="yes",1,0)</f>
        <v>0</v>
      </c>
      <c r="BE459" s="21">
        <f t="shared" ref="BE459:BE522" si="272">IF(P459="yes", 1, 0)</f>
        <v>0</v>
      </c>
      <c r="BF459" s="21">
        <f t="shared" ref="BF459:BF522" si="273">IF(I459="yes", 1, 0)</f>
        <v>0</v>
      </c>
      <c r="BG459" s="21">
        <f t="shared" ref="BG459:BG522" si="274">IF(R459="yes", 1, 0)</f>
        <v>0</v>
      </c>
      <c r="BH459" s="21">
        <f t="shared" ref="BH459:BH522" si="275">IF(J459="yes", 1, 0)</f>
        <v>0</v>
      </c>
    </row>
    <row r="460" spans="1:60" ht="63.95" customHeight="1">
      <c r="A460" s="245"/>
      <c r="B460" s="97"/>
      <c r="C460" s="98"/>
      <c r="D460" s="99"/>
      <c r="E460" s="100"/>
      <c r="F460" s="100"/>
      <c r="G460" s="100"/>
      <c r="H460" s="101"/>
      <c r="I460" s="102"/>
      <c r="J460" s="103"/>
      <c r="K460" s="103"/>
      <c r="L460" s="103"/>
      <c r="M460" s="103"/>
      <c r="N460" s="99"/>
      <c r="O460" s="99"/>
      <c r="P460" s="100"/>
      <c r="Q460" s="100"/>
      <c r="R460" s="104"/>
      <c r="S460" s="31" t="str">
        <f t="shared" ref="S460:S523" si="276">AI460</f>
        <v/>
      </c>
      <c r="T460" s="105"/>
      <c r="U460" s="101"/>
      <c r="V460" s="107"/>
      <c r="W460" s="169"/>
      <c r="X460" s="170"/>
      <c r="Y460" s="68"/>
      <c r="Z460" s="190">
        <f t="shared" si="245"/>
        <v>1.0165720071704217E-3</v>
      </c>
      <c r="AA460" s="208" t="b">
        <f t="shared" si="246"/>
        <v>0</v>
      </c>
      <c r="AB460" s="20">
        <f t="shared" ref="AB460:AB523" si="277">IF(AA460=TRUE, 1, 0)</f>
        <v>0</v>
      </c>
      <c r="AC460" s="67" t="b">
        <f t="shared" ref="AC460:AC523" si="278">AND(C460="", D460="",E460="",F460="",G460="",H460="",I460="",J460="",K460="",L460="",M460="",N460="",O460="",P460="",Q460="",R460="")</f>
        <v>1</v>
      </c>
      <c r="AD460" s="200">
        <f t="shared" ref="AD460:AD523" si="279">IF(AC460=TRUE, 1, 0)</f>
        <v>1</v>
      </c>
      <c r="AE460" s="180">
        <f t="shared" si="247"/>
        <v>1</v>
      </c>
      <c r="AF460" s="180">
        <f t="shared" si="248"/>
        <v>0</v>
      </c>
      <c r="AG460" s="180">
        <f t="shared" si="249"/>
        <v>0</v>
      </c>
      <c r="AH460" s="180">
        <f t="shared" si="250"/>
        <v>0</v>
      </c>
      <c r="AI460" s="214" t="str">
        <f t="shared" si="251"/>
        <v/>
      </c>
      <c r="AK460" s="36">
        <f t="shared" si="252"/>
        <v>0</v>
      </c>
      <c r="AL460" s="21">
        <f t="shared" si="253"/>
        <v>0</v>
      </c>
      <c r="AM460" s="21">
        <f t="shared" si="254"/>
        <v>0</v>
      </c>
      <c r="AN460" s="21">
        <f t="shared" si="255"/>
        <v>0</v>
      </c>
      <c r="AO460" s="21">
        <f t="shared" si="256"/>
        <v>0</v>
      </c>
      <c r="AP460" s="21">
        <f t="shared" si="257"/>
        <v>0</v>
      </c>
      <c r="AQ460" s="21">
        <f t="shared" si="258"/>
        <v>0</v>
      </c>
      <c r="AR460" s="21">
        <f t="shared" si="259"/>
        <v>0</v>
      </c>
      <c r="AS460" s="21">
        <f t="shared" si="260"/>
        <v>0</v>
      </c>
      <c r="AT460" s="21">
        <f t="shared" si="261"/>
        <v>0</v>
      </c>
      <c r="AU460" s="21">
        <f t="shared" si="262"/>
        <v>0</v>
      </c>
      <c r="AV460" s="21">
        <f t="shared" si="263"/>
        <v>0</v>
      </c>
      <c r="AW460" s="21">
        <f t="shared" si="264"/>
        <v>0</v>
      </c>
      <c r="AX460" s="21">
        <f t="shared" si="265"/>
        <v>0</v>
      </c>
      <c r="AY460" s="21">
        <f t="shared" si="266"/>
        <v>0</v>
      </c>
      <c r="AZ460" s="21">
        <f t="shared" si="267"/>
        <v>0</v>
      </c>
      <c r="BA460" s="21">
        <f t="shared" si="268"/>
        <v>0</v>
      </c>
      <c r="BB460" s="21">
        <f t="shared" si="269"/>
        <v>0</v>
      </c>
      <c r="BC460" s="21">
        <f t="shared" si="270"/>
        <v>0</v>
      </c>
      <c r="BD460" s="21">
        <f t="shared" si="271"/>
        <v>0</v>
      </c>
      <c r="BE460" s="21">
        <f t="shared" si="272"/>
        <v>0</v>
      </c>
      <c r="BF460" s="21">
        <f t="shared" si="273"/>
        <v>0</v>
      </c>
      <c r="BG460" s="21">
        <f t="shared" si="274"/>
        <v>0</v>
      </c>
      <c r="BH460" s="21">
        <f t="shared" si="275"/>
        <v>0</v>
      </c>
    </row>
    <row r="461" spans="1:60" ht="63.95" customHeight="1">
      <c r="A461" s="245"/>
      <c r="B461" s="97"/>
      <c r="C461" s="98"/>
      <c r="D461" s="99"/>
      <c r="E461" s="100"/>
      <c r="F461" s="100"/>
      <c r="G461" s="100"/>
      <c r="H461" s="101"/>
      <c r="I461" s="102"/>
      <c r="J461" s="103"/>
      <c r="K461" s="103"/>
      <c r="L461" s="103"/>
      <c r="M461" s="103"/>
      <c r="N461" s="99"/>
      <c r="O461" s="99"/>
      <c r="P461" s="100"/>
      <c r="Q461" s="100"/>
      <c r="R461" s="104"/>
      <c r="S461" s="31" t="str">
        <f t="shared" si="276"/>
        <v/>
      </c>
      <c r="T461" s="105"/>
      <c r="U461" s="101"/>
      <c r="V461" s="107"/>
      <c r="W461" s="169"/>
      <c r="X461" s="170"/>
      <c r="Y461" s="68"/>
      <c r="Z461" s="190">
        <f t="shared" si="245"/>
        <v>1.0165720071704217E-3</v>
      </c>
      <c r="AA461" s="208" t="b">
        <f t="shared" si="246"/>
        <v>0</v>
      </c>
      <c r="AB461" s="20">
        <f t="shared" si="277"/>
        <v>0</v>
      </c>
      <c r="AC461" s="67" t="b">
        <f t="shared" si="278"/>
        <v>1</v>
      </c>
      <c r="AD461" s="200">
        <f t="shared" si="279"/>
        <v>1</v>
      </c>
      <c r="AE461" s="180">
        <f t="shared" si="247"/>
        <v>1</v>
      </c>
      <c r="AF461" s="180">
        <f t="shared" si="248"/>
        <v>0</v>
      </c>
      <c r="AG461" s="180">
        <f t="shared" si="249"/>
        <v>0</v>
      </c>
      <c r="AH461" s="180">
        <f t="shared" si="250"/>
        <v>0</v>
      </c>
      <c r="AI461" s="214" t="str">
        <f t="shared" si="251"/>
        <v/>
      </c>
      <c r="AK461" s="36">
        <f t="shared" si="252"/>
        <v>0</v>
      </c>
      <c r="AL461" s="21">
        <f t="shared" si="253"/>
        <v>0</v>
      </c>
      <c r="AM461" s="21">
        <f t="shared" si="254"/>
        <v>0</v>
      </c>
      <c r="AN461" s="21">
        <f t="shared" si="255"/>
        <v>0</v>
      </c>
      <c r="AO461" s="21">
        <f t="shared" si="256"/>
        <v>0</v>
      </c>
      <c r="AP461" s="21">
        <f t="shared" si="257"/>
        <v>0</v>
      </c>
      <c r="AQ461" s="21">
        <f t="shared" si="258"/>
        <v>0</v>
      </c>
      <c r="AR461" s="21">
        <f t="shared" si="259"/>
        <v>0</v>
      </c>
      <c r="AS461" s="21">
        <f t="shared" si="260"/>
        <v>0</v>
      </c>
      <c r="AT461" s="21">
        <f t="shared" si="261"/>
        <v>0</v>
      </c>
      <c r="AU461" s="21">
        <f t="shared" si="262"/>
        <v>0</v>
      </c>
      <c r="AV461" s="21">
        <f t="shared" si="263"/>
        <v>0</v>
      </c>
      <c r="AW461" s="21">
        <f t="shared" si="264"/>
        <v>0</v>
      </c>
      <c r="AX461" s="21">
        <f t="shared" si="265"/>
        <v>0</v>
      </c>
      <c r="AY461" s="21">
        <f t="shared" si="266"/>
        <v>0</v>
      </c>
      <c r="AZ461" s="21">
        <f t="shared" si="267"/>
        <v>0</v>
      </c>
      <c r="BA461" s="21">
        <f t="shared" si="268"/>
        <v>0</v>
      </c>
      <c r="BB461" s="21">
        <f t="shared" si="269"/>
        <v>0</v>
      </c>
      <c r="BC461" s="21">
        <f t="shared" si="270"/>
        <v>0</v>
      </c>
      <c r="BD461" s="21">
        <f t="shared" si="271"/>
        <v>0</v>
      </c>
      <c r="BE461" s="21">
        <f t="shared" si="272"/>
        <v>0</v>
      </c>
      <c r="BF461" s="21">
        <f t="shared" si="273"/>
        <v>0</v>
      </c>
      <c r="BG461" s="21">
        <f t="shared" si="274"/>
        <v>0</v>
      </c>
      <c r="BH461" s="21">
        <f t="shared" si="275"/>
        <v>0</v>
      </c>
    </row>
    <row r="462" spans="1:60" ht="63.95" customHeight="1">
      <c r="A462" s="245"/>
      <c r="B462" s="97"/>
      <c r="C462" s="98"/>
      <c r="D462" s="99"/>
      <c r="E462" s="100"/>
      <c r="F462" s="100"/>
      <c r="G462" s="100"/>
      <c r="H462" s="101"/>
      <c r="I462" s="102"/>
      <c r="J462" s="103"/>
      <c r="K462" s="103"/>
      <c r="L462" s="103"/>
      <c r="M462" s="103"/>
      <c r="N462" s="99"/>
      <c r="O462" s="99"/>
      <c r="P462" s="100"/>
      <c r="Q462" s="100"/>
      <c r="R462" s="104"/>
      <c r="S462" s="31" t="str">
        <f t="shared" si="276"/>
        <v/>
      </c>
      <c r="T462" s="105"/>
      <c r="U462" s="101"/>
      <c r="V462" s="107"/>
      <c r="W462" s="169"/>
      <c r="X462" s="170"/>
      <c r="Y462" s="68"/>
      <c r="Z462" s="190">
        <f t="shared" si="245"/>
        <v>1.0165720071704217E-3</v>
      </c>
      <c r="AA462" s="208" t="b">
        <f t="shared" si="246"/>
        <v>0</v>
      </c>
      <c r="AB462" s="20">
        <f t="shared" si="277"/>
        <v>0</v>
      </c>
      <c r="AC462" s="67" t="b">
        <f t="shared" si="278"/>
        <v>1</v>
      </c>
      <c r="AD462" s="200">
        <f t="shared" si="279"/>
        <v>1</v>
      </c>
      <c r="AE462" s="180">
        <f t="shared" si="247"/>
        <v>1</v>
      </c>
      <c r="AF462" s="180">
        <f t="shared" si="248"/>
        <v>0</v>
      </c>
      <c r="AG462" s="180">
        <f t="shared" si="249"/>
        <v>0</v>
      </c>
      <c r="AH462" s="180">
        <f t="shared" si="250"/>
        <v>0</v>
      </c>
      <c r="AI462" s="214" t="str">
        <f t="shared" si="251"/>
        <v/>
      </c>
      <c r="AK462" s="36">
        <f t="shared" si="252"/>
        <v>0</v>
      </c>
      <c r="AL462" s="21">
        <f t="shared" si="253"/>
        <v>0</v>
      </c>
      <c r="AM462" s="21">
        <f t="shared" si="254"/>
        <v>0</v>
      </c>
      <c r="AN462" s="21">
        <f t="shared" si="255"/>
        <v>0</v>
      </c>
      <c r="AO462" s="21">
        <f t="shared" si="256"/>
        <v>0</v>
      </c>
      <c r="AP462" s="21">
        <f t="shared" si="257"/>
        <v>0</v>
      </c>
      <c r="AQ462" s="21">
        <f t="shared" si="258"/>
        <v>0</v>
      </c>
      <c r="AR462" s="21">
        <f t="shared" si="259"/>
        <v>0</v>
      </c>
      <c r="AS462" s="21">
        <f t="shared" si="260"/>
        <v>0</v>
      </c>
      <c r="AT462" s="21">
        <f t="shared" si="261"/>
        <v>0</v>
      </c>
      <c r="AU462" s="21">
        <f t="shared" si="262"/>
        <v>0</v>
      </c>
      <c r="AV462" s="21">
        <f t="shared" si="263"/>
        <v>0</v>
      </c>
      <c r="AW462" s="21">
        <f t="shared" si="264"/>
        <v>0</v>
      </c>
      <c r="AX462" s="21">
        <f t="shared" si="265"/>
        <v>0</v>
      </c>
      <c r="AY462" s="21">
        <f t="shared" si="266"/>
        <v>0</v>
      </c>
      <c r="AZ462" s="21">
        <f t="shared" si="267"/>
        <v>0</v>
      </c>
      <c r="BA462" s="21">
        <f t="shared" si="268"/>
        <v>0</v>
      </c>
      <c r="BB462" s="21">
        <f t="shared" si="269"/>
        <v>0</v>
      </c>
      <c r="BC462" s="21">
        <f t="shared" si="270"/>
        <v>0</v>
      </c>
      <c r="BD462" s="21">
        <f t="shared" si="271"/>
        <v>0</v>
      </c>
      <c r="BE462" s="21">
        <f t="shared" si="272"/>
        <v>0</v>
      </c>
      <c r="BF462" s="21">
        <f t="shared" si="273"/>
        <v>0</v>
      </c>
      <c r="BG462" s="21">
        <f t="shared" si="274"/>
        <v>0</v>
      </c>
      <c r="BH462" s="21">
        <f t="shared" si="275"/>
        <v>0</v>
      </c>
    </row>
    <row r="463" spans="1:60" ht="63.95" customHeight="1">
      <c r="A463" s="245"/>
      <c r="B463" s="97"/>
      <c r="C463" s="98"/>
      <c r="D463" s="99"/>
      <c r="E463" s="100"/>
      <c r="F463" s="100"/>
      <c r="G463" s="100"/>
      <c r="H463" s="101"/>
      <c r="I463" s="102"/>
      <c r="J463" s="103"/>
      <c r="K463" s="103"/>
      <c r="L463" s="103"/>
      <c r="M463" s="103"/>
      <c r="N463" s="99"/>
      <c r="O463" s="99"/>
      <c r="P463" s="100"/>
      <c r="Q463" s="100"/>
      <c r="R463" s="104"/>
      <c r="S463" s="31" t="str">
        <f t="shared" si="276"/>
        <v/>
      </c>
      <c r="T463" s="105"/>
      <c r="U463" s="101"/>
      <c r="V463" s="107"/>
      <c r="W463" s="169"/>
      <c r="X463" s="170"/>
      <c r="Y463" s="68"/>
      <c r="Z463" s="190">
        <f t="shared" si="245"/>
        <v>1.0165720071704217E-3</v>
      </c>
      <c r="AA463" s="208" t="b">
        <f t="shared" si="246"/>
        <v>0</v>
      </c>
      <c r="AB463" s="20">
        <f t="shared" si="277"/>
        <v>0</v>
      </c>
      <c r="AC463" s="67" t="b">
        <f t="shared" si="278"/>
        <v>1</v>
      </c>
      <c r="AD463" s="200">
        <f t="shared" si="279"/>
        <v>1</v>
      </c>
      <c r="AE463" s="180">
        <f t="shared" si="247"/>
        <v>1</v>
      </c>
      <c r="AF463" s="180">
        <f t="shared" si="248"/>
        <v>0</v>
      </c>
      <c r="AG463" s="180">
        <f t="shared" si="249"/>
        <v>0</v>
      </c>
      <c r="AH463" s="180">
        <f t="shared" si="250"/>
        <v>0</v>
      </c>
      <c r="AI463" s="214" t="str">
        <f t="shared" si="251"/>
        <v/>
      </c>
      <c r="AK463" s="36">
        <f t="shared" si="252"/>
        <v>0</v>
      </c>
      <c r="AL463" s="21">
        <f t="shared" si="253"/>
        <v>0</v>
      </c>
      <c r="AM463" s="21">
        <f t="shared" si="254"/>
        <v>0</v>
      </c>
      <c r="AN463" s="21">
        <f t="shared" si="255"/>
        <v>0</v>
      </c>
      <c r="AO463" s="21">
        <f t="shared" si="256"/>
        <v>0</v>
      </c>
      <c r="AP463" s="21">
        <f t="shared" si="257"/>
        <v>0</v>
      </c>
      <c r="AQ463" s="21">
        <f t="shared" si="258"/>
        <v>0</v>
      </c>
      <c r="AR463" s="21">
        <f t="shared" si="259"/>
        <v>0</v>
      </c>
      <c r="AS463" s="21">
        <f t="shared" si="260"/>
        <v>0</v>
      </c>
      <c r="AT463" s="21">
        <f t="shared" si="261"/>
        <v>0</v>
      </c>
      <c r="AU463" s="21">
        <f t="shared" si="262"/>
        <v>0</v>
      </c>
      <c r="AV463" s="21">
        <f t="shared" si="263"/>
        <v>0</v>
      </c>
      <c r="AW463" s="21">
        <f t="shared" si="264"/>
        <v>0</v>
      </c>
      <c r="AX463" s="21">
        <f t="shared" si="265"/>
        <v>0</v>
      </c>
      <c r="AY463" s="21">
        <f t="shared" si="266"/>
        <v>0</v>
      </c>
      <c r="AZ463" s="21">
        <f t="shared" si="267"/>
        <v>0</v>
      </c>
      <c r="BA463" s="21">
        <f t="shared" si="268"/>
        <v>0</v>
      </c>
      <c r="BB463" s="21">
        <f t="shared" si="269"/>
        <v>0</v>
      </c>
      <c r="BC463" s="21">
        <f t="shared" si="270"/>
        <v>0</v>
      </c>
      <c r="BD463" s="21">
        <f t="shared" si="271"/>
        <v>0</v>
      </c>
      <c r="BE463" s="21">
        <f t="shared" si="272"/>
        <v>0</v>
      </c>
      <c r="BF463" s="21">
        <f t="shared" si="273"/>
        <v>0</v>
      </c>
      <c r="BG463" s="21">
        <f t="shared" si="274"/>
        <v>0</v>
      </c>
      <c r="BH463" s="21">
        <f t="shared" si="275"/>
        <v>0</v>
      </c>
    </row>
    <row r="464" spans="1:60" ht="63.95" customHeight="1">
      <c r="A464" s="245"/>
      <c r="B464" s="97"/>
      <c r="C464" s="98"/>
      <c r="D464" s="99"/>
      <c r="E464" s="100"/>
      <c r="F464" s="100"/>
      <c r="G464" s="100"/>
      <c r="H464" s="101"/>
      <c r="I464" s="102"/>
      <c r="J464" s="103"/>
      <c r="K464" s="103"/>
      <c r="L464" s="103"/>
      <c r="M464" s="103"/>
      <c r="N464" s="99"/>
      <c r="O464" s="99"/>
      <c r="P464" s="100"/>
      <c r="Q464" s="100"/>
      <c r="R464" s="104"/>
      <c r="S464" s="31" t="str">
        <f t="shared" si="276"/>
        <v/>
      </c>
      <c r="T464" s="105"/>
      <c r="U464" s="101"/>
      <c r="V464" s="107"/>
      <c r="W464" s="169"/>
      <c r="X464" s="170"/>
      <c r="Y464" s="68"/>
      <c r="Z464" s="190">
        <f t="shared" si="245"/>
        <v>1.0165720071704217E-3</v>
      </c>
      <c r="AA464" s="208" t="b">
        <f t="shared" si="246"/>
        <v>0</v>
      </c>
      <c r="AB464" s="20">
        <f t="shared" si="277"/>
        <v>0</v>
      </c>
      <c r="AC464" s="67" t="b">
        <f t="shared" si="278"/>
        <v>1</v>
      </c>
      <c r="AD464" s="200">
        <f t="shared" si="279"/>
        <v>1</v>
      </c>
      <c r="AE464" s="180">
        <f t="shared" si="247"/>
        <v>1</v>
      </c>
      <c r="AF464" s="180">
        <f t="shared" si="248"/>
        <v>0</v>
      </c>
      <c r="AG464" s="180">
        <f t="shared" si="249"/>
        <v>0</v>
      </c>
      <c r="AH464" s="180">
        <f t="shared" si="250"/>
        <v>0</v>
      </c>
      <c r="AI464" s="214" t="str">
        <f t="shared" si="251"/>
        <v/>
      </c>
      <c r="AK464" s="36">
        <f t="shared" si="252"/>
        <v>0</v>
      </c>
      <c r="AL464" s="21">
        <f t="shared" si="253"/>
        <v>0</v>
      </c>
      <c r="AM464" s="21">
        <f t="shared" si="254"/>
        <v>0</v>
      </c>
      <c r="AN464" s="21">
        <f t="shared" si="255"/>
        <v>0</v>
      </c>
      <c r="AO464" s="21">
        <f t="shared" si="256"/>
        <v>0</v>
      </c>
      <c r="AP464" s="21">
        <f t="shared" si="257"/>
        <v>0</v>
      </c>
      <c r="AQ464" s="21">
        <f t="shared" si="258"/>
        <v>0</v>
      </c>
      <c r="AR464" s="21">
        <f t="shared" si="259"/>
        <v>0</v>
      </c>
      <c r="AS464" s="21">
        <f t="shared" si="260"/>
        <v>0</v>
      </c>
      <c r="AT464" s="21">
        <f t="shared" si="261"/>
        <v>0</v>
      </c>
      <c r="AU464" s="21">
        <f t="shared" si="262"/>
        <v>0</v>
      </c>
      <c r="AV464" s="21">
        <f t="shared" si="263"/>
        <v>0</v>
      </c>
      <c r="AW464" s="21">
        <f t="shared" si="264"/>
        <v>0</v>
      </c>
      <c r="AX464" s="21">
        <f t="shared" si="265"/>
        <v>0</v>
      </c>
      <c r="AY464" s="21">
        <f t="shared" si="266"/>
        <v>0</v>
      </c>
      <c r="AZ464" s="21">
        <f t="shared" si="267"/>
        <v>0</v>
      </c>
      <c r="BA464" s="21">
        <f t="shared" si="268"/>
        <v>0</v>
      </c>
      <c r="BB464" s="21">
        <f t="shared" si="269"/>
        <v>0</v>
      </c>
      <c r="BC464" s="21">
        <f t="shared" si="270"/>
        <v>0</v>
      </c>
      <c r="BD464" s="21">
        <f t="shared" si="271"/>
        <v>0</v>
      </c>
      <c r="BE464" s="21">
        <f t="shared" si="272"/>
        <v>0</v>
      </c>
      <c r="BF464" s="21">
        <f t="shared" si="273"/>
        <v>0</v>
      </c>
      <c r="BG464" s="21">
        <f t="shared" si="274"/>
        <v>0</v>
      </c>
      <c r="BH464" s="21">
        <f t="shared" si="275"/>
        <v>0</v>
      </c>
    </row>
    <row r="465" spans="1:60" ht="63.95" customHeight="1">
      <c r="A465" s="245"/>
      <c r="B465" s="97"/>
      <c r="C465" s="98"/>
      <c r="D465" s="99"/>
      <c r="E465" s="100"/>
      <c r="F465" s="100"/>
      <c r="G465" s="100"/>
      <c r="H465" s="101"/>
      <c r="I465" s="102"/>
      <c r="J465" s="103"/>
      <c r="K465" s="103"/>
      <c r="L465" s="103"/>
      <c r="M465" s="103"/>
      <c r="N465" s="99"/>
      <c r="O465" s="99"/>
      <c r="P465" s="100"/>
      <c r="Q465" s="100"/>
      <c r="R465" s="104"/>
      <c r="S465" s="31" t="str">
        <f t="shared" si="276"/>
        <v/>
      </c>
      <c r="T465" s="105"/>
      <c r="U465" s="101"/>
      <c r="V465" s="107"/>
      <c r="W465" s="169"/>
      <c r="X465" s="170"/>
      <c r="Y465" s="68"/>
      <c r="Z465" s="190">
        <f t="shared" si="245"/>
        <v>1.0165720071704217E-3</v>
      </c>
      <c r="AA465" s="208" t="b">
        <f t="shared" si="246"/>
        <v>0</v>
      </c>
      <c r="AB465" s="20">
        <f t="shared" si="277"/>
        <v>0</v>
      </c>
      <c r="AC465" s="67" t="b">
        <f t="shared" si="278"/>
        <v>1</v>
      </c>
      <c r="AD465" s="200">
        <f t="shared" si="279"/>
        <v>1</v>
      </c>
      <c r="AE465" s="180">
        <f t="shared" si="247"/>
        <v>1</v>
      </c>
      <c r="AF465" s="180">
        <f t="shared" si="248"/>
        <v>0</v>
      </c>
      <c r="AG465" s="180">
        <f t="shared" si="249"/>
        <v>0</v>
      </c>
      <c r="AH465" s="180">
        <f t="shared" si="250"/>
        <v>0</v>
      </c>
      <c r="AI465" s="214" t="str">
        <f t="shared" si="251"/>
        <v/>
      </c>
      <c r="AK465" s="36">
        <f t="shared" si="252"/>
        <v>0</v>
      </c>
      <c r="AL465" s="21">
        <f t="shared" si="253"/>
        <v>0</v>
      </c>
      <c r="AM465" s="21">
        <f t="shared" si="254"/>
        <v>0</v>
      </c>
      <c r="AN465" s="21">
        <f t="shared" si="255"/>
        <v>0</v>
      </c>
      <c r="AO465" s="21">
        <f t="shared" si="256"/>
        <v>0</v>
      </c>
      <c r="AP465" s="21">
        <f t="shared" si="257"/>
        <v>0</v>
      </c>
      <c r="AQ465" s="21">
        <f t="shared" si="258"/>
        <v>0</v>
      </c>
      <c r="AR465" s="21">
        <f t="shared" si="259"/>
        <v>0</v>
      </c>
      <c r="AS465" s="21">
        <f t="shared" si="260"/>
        <v>0</v>
      </c>
      <c r="AT465" s="21">
        <f t="shared" si="261"/>
        <v>0</v>
      </c>
      <c r="AU465" s="21">
        <f t="shared" si="262"/>
        <v>0</v>
      </c>
      <c r="AV465" s="21">
        <f t="shared" si="263"/>
        <v>0</v>
      </c>
      <c r="AW465" s="21">
        <f t="shared" si="264"/>
        <v>0</v>
      </c>
      <c r="AX465" s="21">
        <f t="shared" si="265"/>
        <v>0</v>
      </c>
      <c r="AY465" s="21">
        <f t="shared" si="266"/>
        <v>0</v>
      </c>
      <c r="AZ465" s="21">
        <f t="shared" si="267"/>
        <v>0</v>
      </c>
      <c r="BA465" s="21">
        <f t="shared" si="268"/>
        <v>0</v>
      </c>
      <c r="BB465" s="21">
        <f t="shared" si="269"/>
        <v>0</v>
      </c>
      <c r="BC465" s="21">
        <f t="shared" si="270"/>
        <v>0</v>
      </c>
      <c r="BD465" s="21">
        <f t="shared" si="271"/>
        <v>0</v>
      </c>
      <c r="BE465" s="21">
        <f t="shared" si="272"/>
        <v>0</v>
      </c>
      <c r="BF465" s="21">
        <f t="shared" si="273"/>
        <v>0</v>
      </c>
      <c r="BG465" s="21">
        <f t="shared" si="274"/>
        <v>0</v>
      </c>
      <c r="BH465" s="21">
        <f t="shared" si="275"/>
        <v>0</v>
      </c>
    </row>
    <row r="466" spans="1:60" ht="63.95" customHeight="1">
      <c r="A466" s="245"/>
      <c r="B466" s="97"/>
      <c r="C466" s="98"/>
      <c r="D466" s="99"/>
      <c r="E466" s="100"/>
      <c r="F466" s="100"/>
      <c r="G466" s="100"/>
      <c r="H466" s="101"/>
      <c r="I466" s="102"/>
      <c r="J466" s="103"/>
      <c r="K466" s="103"/>
      <c r="L466" s="103"/>
      <c r="M466" s="103"/>
      <c r="N466" s="99"/>
      <c r="O466" s="99"/>
      <c r="P466" s="100"/>
      <c r="Q466" s="100"/>
      <c r="R466" s="104"/>
      <c r="S466" s="31" t="str">
        <f t="shared" si="276"/>
        <v/>
      </c>
      <c r="T466" s="105"/>
      <c r="U466" s="101"/>
      <c r="V466" s="107"/>
      <c r="W466" s="169"/>
      <c r="X466" s="170"/>
      <c r="Y466" s="68"/>
      <c r="Z466" s="190">
        <f t="shared" si="245"/>
        <v>1.0165720071704217E-3</v>
      </c>
      <c r="AA466" s="208" t="b">
        <f t="shared" si="246"/>
        <v>0</v>
      </c>
      <c r="AB466" s="20">
        <f t="shared" si="277"/>
        <v>0</v>
      </c>
      <c r="AC466" s="67" t="b">
        <f t="shared" si="278"/>
        <v>1</v>
      </c>
      <c r="AD466" s="200">
        <f t="shared" si="279"/>
        <v>1</v>
      </c>
      <c r="AE466" s="180">
        <f t="shared" si="247"/>
        <v>1</v>
      </c>
      <c r="AF466" s="180">
        <f t="shared" si="248"/>
        <v>0</v>
      </c>
      <c r="AG466" s="180">
        <f t="shared" si="249"/>
        <v>0</v>
      </c>
      <c r="AH466" s="180">
        <f t="shared" si="250"/>
        <v>0</v>
      </c>
      <c r="AI466" s="214" t="str">
        <f t="shared" si="251"/>
        <v/>
      </c>
      <c r="AK466" s="36">
        <f t="shared" si="252"/>
        <v>0</v>
      </c>
      <c r="AL466" s="21">
        <f t="shared" si="253"/>
        <v>0</v>
      </c>
      <c r="AM466" s="21">
        <f t="shared" si="254"/>
        <v>0</v>
      </c>
      <c r="AN466" s="21">
        <f t="shared" si="255"/>
        <v>0</v>
      </c>
      <c r="AO466" s="21">
        <f t="shared" si="256"/>
        <v>0</v>
      </c>
      <c r="AP466" s="21">
        <f t="shared" si="257"/>
        <v>0</v>
      </c>
      <c r="AQ466" s="21">
        <f t="shared" si="258"/>
        <v>0</v>
      </c>
      <c r="AR466" s="21">
        <f t="shared" si="259"/>
        <v>0</v>
      </c>
      <c r="AS466" s="21">
        <f t="shared" si="260"/>
        <v>0</v>
      </c>
      <c r="AT466" s="21">
        <f t="shared" si="261"/>
        <v>0</v>
      </c>
      <c r="AU466" s="21">
        <f t="shared" si="262"/>
        <v>0</v>
      </c>
      <c r="AV466" s="21">
        <f t="shared" si="263"/>
        <v>0</v>
      </c>
      <c r="AW466" s="21">
        <f t="shared" si="264"/>
        <v>0</v>
      </c>
      <c r="AX466" s="21">
        <f t="shared" si="265"/>
        <v>0</v>
      </c>
      <c r="AY466" s="21">
        <f t="shared" si="266"/>
        <v>0</v>
      </c>
      <c r="AZ466" s="21">
        <f t="shared" si="267"/>
        <v>0</v>
      </c>
      <c r="BA466" s="21">
        <f t="shared" si="268"/>
        <v>0</v>
      </c>
      <c r="BB466" s="21">
        <f t="shared" si="269"/>
        <v>0</v>
      </c>
      <c r="BC466" s="21">
        <f t="shared" si="270"/>
        <v>0</v>
      </c>
      <c r="BD466" s="21">
        <f t="shared" si="271"/>
        <v>0</v>
      </c>
      <c r="BE466" s="21">
        <f t="shared" si="272"/>
        <v>0</v>
      </c>
      <c r="BF466" s="21">
        <f t="shared" si="273"/>
        <v>0</v>
      </c>
      <c r="BG466" s="21">
        <f t="shared" si="274"/>
        <v>0</v>
      </c>
      <c r="BH466" s="21">
        <f t="shared" si="275"/>
        <v>0</v>
      </c>
    </row>
    <row r="467" spans="1:60" ht="63.95" customHeight="1">
      <c r="A467" s="245"/>
      <c r="B467" s="97"/>
      <c r="C467" s="98"/>
      <c r="D467" s="99"/>
      <c r="E467" s="100"/>
      <c r="F467" s="100"/>
      <c r="G467" s="100"/>
      <c r="H467" s="101"/>
      <c r="I467" s="102"/>
      <c r="J467" s="103"/>
      <c r="K467" s="103"/>
      <c r="L467" s="103"/>
      <c r="M467" s="103"/>
      <c r="N467" s="99"/>
      <c r="O467" s="99"/>
      <c r="P467" s="100"/>
      <c r="Q467" s="100"/>
      <c r="R467" s="104"/>
      <c r="S467" s="31" t="str">
        <f t="shared" si="276"/>
        <v/>
      </c>
      <c r="T467" s="105"/>
      <c r="U467" s="101"/>
      <c r="V467" s="107"/>
      <c r="W467" s="169"/>
      <c r="X467" s="170"/>
      <c r="Y467" s="68"/>
      <c r="Z467" s="190">
        <f t="shared" si="245"/>
        <v>1.0165720071704217E-3</v>
      </c>
      <c r="AA467" s="208" t="b">
        <f t="shared" si="246"/>
        <v>0</v>
      </c>
      <c r="AB467" s="20">
        <f t="shared" si="277"/>
        <v>0</v>
      </c>
      <c r="AC467" s="67" t="b">
        <f t="shared" si="278"/>
        <v>1</v>
      </c>
      <c r="AD467" s="200">
        <f t="shared" si="279"/>
        <v>1</v>
      </c>
      <c r="AE467" s="180">
        <f t="shared" si="247"/>
        <v>1</v>
      </c>
      <c r="AF467" s="180">
        <f t="shared" si="248"/>
        <v>0</v>
      </c>
      <c r="AG467" s="180">
        <f t="shared" si="249"/>
        <v>0</v>
      </c>
      <c r="AH467" s="180">
        <f t="shared" si="250"/>
        <v>0</v>
      </c>
      <c r="AI467" s="214" t="str">
        <f t="shared" si="251"/>
        <v/>
      </c>
      <c r="AK467" s="36">
        <f t="shared" si="252"/>
        <v>0</v>
      </c>
      <c r="AL467" s="21">
        <f t="shared" si="253"/>
        <v>0</v>
      </c>
      <c r="AM467" s="21">
        <f t="shared" si="254"/>
        <v>0</v>
      </c>
      <c r="AN467" s="21">
        <f t="shared" si="255"/>
        <v>0</v>
      </c>
      <c r="AO467" s="21">
        <f t="shared" si="256"/>
        <v>0</v>
      </c>
      <c r="AP467" s="21">
        <f t="shared" si="257"/>
        <v>0</v>
      </c>
      <c r="AQ467" s="21">
        <f t="shared" si="258"/>
        <v>0</v>
      </c>
      <c r="AR467" s="21">
        <f t="shared" si="259"/>
        <v>0</v>
      </c>
      <c r="AS467" s="21">
        <f t="shared" si="260"/>
        <v>0</v>
      </c>
      <c r="AT467" s="21">
        <f t="shared" si="261"/>
        <v>0</v>
      </c>
      <c r="AU467" s="21">
        <f t="shared" si="262"/>
        <v>0</v>
      </c>
      <c r="AV467" s="21">
        <f t="shared" si="263"/>
        <v>0</v>
      </c>
      <c r="AW467" s="21">
        <f t="shared" si="264"/>
        <v>0</v>
      </c>
      <c r="AX467" s="21">
        <f t="shared" si="265"/>
        <v>0</v>
      </c>
      <c r="AY467" s="21">
        <f t="shared" si="266"/>
        <v>0</v>
      </c>
      <c r="AZ467" s="21">
        <f t="shared" si="267"/>
        <v>0</v>
      </c>
      <c r="BA467" s="21">
        <f t="shared" si="268"/>
        <v>0</v>
      </c>
      <c r="BB467" s="21">
        <f t="shared" si="269"/>
        <v>0</v>
      </c>
      <c r="BC467" s="21">
        <f t="shared" si="270"/>
        <v>0</v>
      </c>
      <c r="BD467" s="21">
        <f t="shared" si="271"/>
        <v>0</v>
      </c>
      <c r="BE467" s="21">
        <f t="shared" si="272"/>
        <v>0</v>
      </c>
      <c r="BF467" s="21">
        <f t="shared" si="273"/>
        <v>0</v>
      </c>
      <c r="BG467" s="21">
        <f t="shared" si="274"/>
        <v>0</v>
      </c>
      <c r="BH467" s="21">
        <f t="shared" si="275"/>
        <v>0</v>
      </c>
    </row>
    <row r="468" spans="1:60" ht="63.95" customHeight="1">
      <c r="A468" s="245"/>
      <c r="B468" s="97"/>
      <c r="C468" s="98"/>
      <c r="D468" s="99"/>
      <c r="E468" s="100"/>
      <c r="F468" s="100"/>
      <c r="G468" s="100"/>
      <c r="H468" s="101"/>
      <c r="I468" s="102"/>
      <c r="J468" s="103"/>
      <c r="K468" s="103"/>
      <c r="L468" s="103"/>
      <c r="M468" s="103"/>
      <c r="N468" s="99"/>
      <c r="O468" s="99"/>
      <c r="P468" s="100"/>
      <c r="Q468" s="100"/>
      <c r="R468" s="104"/>
      <c r="S468" s="31" t="str">
        <f t="shared" si="276"/>
        <v/>
      </c>
      <c r="T468" s="105"/>
      <c r="U468" s="101"/>
      <c r="V468" s="107"/>
      <c r="W468" s="169"/>
      <c r="X468" s="170"/>
      <c r="Y468" s="68"/>
      <c r="Z468" s="190">
        <f t="shared" si="245"/>
        <v>1.0165720071704217E-3</v>
      </c>
      <c r="AA468" s="208" t="b">
        <f t="shared" si="246"/>
        <v>0</v>
      </c>
      <c r="AB468" s="20">
        <f t="shared" si="277"/>
        <v>0</v>
      </c>
      <c r="AC468" s="67" t="b">
        <f t="shared" si="278"/>
        <v>1</v>
      </c>
      <c r="AD468" s="200">
        <f t="shared" si="279"/>
        <v>1</v>
      </c>
      <c r="AE468" s="180">
        <f t="shared" si="247"/>
        <v>1</v>
      </c>
      <c r="AF468" s="180">
        <f t="shared" si="248"/>
        <v>0</v>
      </c>
      <c r="AG468" s="180">
        <f t="shared" si="249"/>
        <v>0</v>
      </c>
      <c r="AH468" s="180">
        <f t="shared" si="250"/>
        <v>0</v>
      </c>
      <c r="AI468" s="214" t="str">
        <f t="shared" si="251"/>
        <v/>
      </c>
      <c r="AK468" s="36">
        <f t="shared" si="252"/>
        <v>0</v>
      </c>
      <c r="AL468" s="21">
        <f t="shared" si="253"/>
        <v>0</v>
      </c>
      <c r="AM468" s="21">
        <f t="shared" si="254"/>
        <v>0</v>
      </c>
      <c r="AN468" s="21">
        <f t="shared" si="255"/>
        <v>0</v>
      </c>
      <c r="AO468" s="21">
        <f t="shared" si="256"/>
        <v>0</v>
      </c>
      <c r="AP468" s="21">
        <f t="shared" si="257"/>
        <v>0</v>
      </c>
      <c r="AQ468" s="21">
        <f t="shared" si="258"/>
        <v>0</v>
      </c>
      <c r="AR468" s="21">
        <f t="shared" si="259"/>
        <v>0</v>
      </c>
      <c r="AS468" s="21">
        <f t="shared" si="260"/>
        <v>0</v>
      </c>
      <c r="AT468" s="21">
        <f t="shared" si="261"/>
        <v>0</v>
      </c>
      <c r="AU468" s="21">
        <f t="shared" si="262"/>
        <v>0</v>
      </c>
      <c r="AV468" s="21">
        <f t="shared" si="263"/>
        <v>0</v>
      </c>
      <c r="AW468" s="21">
        <f t="shared" si="264"/>
        <v>0</v>
      </c>
      <c r="AX468" s="21">
        <f t="shared" si="265"/>
        <v>0</v>
      </c>
      <c r="AY468" s="21">
        <f t="shared" si="266"/>
        <v>0</v>
      </c>
      <c r="AZ468" s="21">
        <f t="shared" si="267"/>
        <v>0</v>
      </c>
      <c r="BA468" s="21">
        <f t="shared" si="268"/>
        <v>0</v>
      </c>
      <c r="BB468" s="21">
        <f t="shared" si="269"/>
        <v>0</v>
      </c>
      <c r="BC468" s="21">
        <f t="shared" si="270"/>
        <v>0</v>
      </c>
      <c r="BD468" s="21">
        <f t="shared" si="271"/>
        <v>0</v>
      </c>
      <c r="BE468" s="21">
        <f t="shared" si="272"/>
        <v>0</v>
      </c>
      <c r="BF468" s="21">
        <f t="shared" si="273"/>
        <v>0</v>
      </c>
      <c r="BG468" s="21">
        <f t="shared" si="274"/>
        <v>0</v>
      </c>
      <c r="BH468" s="21">
        <f t="shared" si="275"/>
        <v>0</v>
      </c>
    </row>
    <row r="469" spans="1:60" ht="63.95" customHeight="1">
      <c r="A469" s="245"/>
      <c r="B469" s="97"/>
      <c r="C469" s="98"/>
      <c r="D469" s="99"/>
      <c r="E469" s="100"/>
      <c r="F469" s="100"/>
      <c r="G469" s="100"/>
      <c r="H469" s="101"/>
      <c r="I469" s="102"/>
      <c r="J469" s="103"/>
      <c r="K469" s="103"/>
      <c r="L469" s="103"/>
      <c r="M469" s="103"/>
      <c r="N469" s="99"/>
      <c r="O469" s="99"/>
      <c r="P469" s="100"/>
      <c r="Q469" s="100"/>
      <c r="R469" s="104"/>
      <c r="S469" s="31" t="str">
        <f t="shared" si="276"/>
        <v/>
      </c>
      <c r="T469" s="105"/>
      <c r="U469" s="101"/>
      <c r="V469" s="107"/>
      <c r="W469" s="169"/>
      <c r="X469" s="170"/>
      <c r="Y469" s="68"/>
      <c r="Z469" s="190">
        <f t="shared" si="245"/>
        <v>1.0165720071704217E-3</v>
      </c>
      <c r="AA469" s="208" t="b">
        <f t="shared" si="246"/>
        <v>0</v>
      </c>
      <c r="AB469" s="20">
        <f t="shared" si="277"/>
        <v>0</v>
      </c>
      <c r="AC469" s="67" t="b">
        <f t="shared" si="278"/>
        <v>1</v>
      </c>
      <c r="AD469" s="200">
        <f t="shared" si="279"/>
        <v>1</v>
      </c>
      <c r="AE469" s="180">
        <f t="shared" si="247"/>
        <v>1</v>
      </c>
      <c r="AF469" s="180">
        <f t="shared" si="248"/>
        <v>0</v>
      </c>
      <c r="AG469" s="180">
        <f t="shared" si="249"/>
        <v>0</v>
      </c>
      <c r="AH469" s="180">
        <f t="shared" si="250"/>
        <v>0</v>
      </c>
      <c r="AI469" s="214" t="str">
        <f t="shared" si="251"/>
        <v/>
      </c>
      <c r="AK469" s="36">
        <f t="shared" si="252"/>
        <v>0</v>
      </c>
      <c r="AL469" s="21">
        <f t="shared" si="253"/>
        <v>0</v>
      </c>
      <c r="AM469" s="21">
        <f t="shared" si="254"/>
        <v>0</v>
      </c>
      <c r="AN469" s="21">
        <f t="shared" si="255"/>
        <v>0</v>
      </c>
      <c r="AO469" s="21">
        <f t="shared" si="256"/>
        <v>0</v>
      </c>
      <c r="AP469" s="21">
        <f t="shared" si="257"/>
        <v>0</v>
      </c>
      <c r="AQ469" s="21">
        <f t="shared" si="258"/>
        <v>0</v>
      </c>
      <c r="AR469" s="21">
        <f t="shared" si="259"/>
        <v>0</v>
      </c>
      <c r="AS469" s="21">
        <f t="shared" si="260"/>
        <v>0</v>
      </c>
      <c r="AT469" s="21">
        <f t="shared" si="261"/>
        <v>0</v>
      </c>
      <c r="AU469" s="21">
        <f t="shared" si="262"/>
        <v>0</v>
      </c>
      <c r="AV469" s="21">
        <f t="shared" si="263"/>
        <v>0</v>
      </c>
      <c r="AW469" s="21">
        <f t="shared" si="264"/>
        <v>0</v>
      </c>
      <c r="AX469" s="21">
        <f t="shared" si="265"/>
        <v>0</v>
      </c>
      <c r="AY469" s="21">
        <f t="shared" si="266"/>
        <v>0</v>
      </c>
      <c r="AZ469" s="21">
        <f t="shared" si="267"/>
        <v>0</v>
      </c>
      <c r="BA469" s="21">
        <f t="shared" si="268"/>
        <v>0</v>
      </c>
      <c r="BB469" s="21">
        <f t="shared" si="269"/>
        <v>0</v>
      </c>
      <c r="BC469" s="21">
        <f t="shared" si="270"/>
        <v>0</v>
      </c>
      <c r="BD469" s="21">
        <f t="shared" si="271"/>
        <v>0</v>
      </c>
      <c r="BE469" s="21">
        <f t="shared" si="272"/>
        <v>0</v>
      </c>
      <c r="BF469" s="21">
        <f t="shared" si="273"/>
        <v>0</v>
      </c>
      <c r="BG469" s="21">
        <f t="shared" si="274"/>
        <v>0</v>
      </c>
      <c r="BH469" s="21">
        <f t="shared" si="275"/>
        <v>0</v>
      </c>
    </row>
    <row r="470" spans="1:60" ht="63.95" customHeight="1">
      <c r="A470" s="245"/>
      <c r="B470" s="97"/>
      <c r="C470" s="98"/>
      <c r="D470" s="99"/>
      <c r="E470" s="100"/>
      <c r="F470" s="100"/>
      <c r="G470" s="100"/>
      <c r="H470" s="101"/>
      <c r="I470" s="102"/>
      <c r="J470" s="103"/>
      <c r="K470" s="103"/>
      <c r="L470" s="103"/>
      <c r="M470" s="103"/>
      <c r="N470" s="99"/>
      <c r="O470" s="99"/>
      <c r="P470" s="100"/>
      <c r="Q470" s="100"/>
      <c r="R470" s="104"/>
      <c r="S470" s="31" t="str">
        <f t="shared" si="276"/>
        <v/>
      </c>
      <c r="T470" s="105"/>
      <c r="U470" s="101"/>
      <c r="V470" s="107"/>
      <c r="W470" s="169"/>
      <c r="X470" s="170"/>
      <c r="Y470" s="68"/>
      <c r="Z470" s="190">
        <f t="shared" si="245"/>
        <v>1.0165720071704217E-3</v>
      </c>
      <c r="AA470" s="208" t="b">
        <f t="shared" si="246"/>
        <v>0</v>
      </c>
      <c r="AB470" s="20">
        <f t="shared" si="277"/>
        <v>0</v>
      </c>
      <c r="AC470" s="67" t="b">
        <f t="shared" si="278"/>
        <v>1</v>
      </c>
      <c r="AD470" s="200">
        <f t="shared" si="279"/>
        <v>1</v>
      </c>
      <c r="AE470" s="180">
        <f t="shared" si="247"/>
        <v>1</v>
      </c>
      <c r="AF470" s="180">
        <f t="shared" si="248"/>
        <v>0</v>
      </c>
      <c r="AG470" s="180">
        <f t="shared" si="249"/>
        <v>0</v>
      </c>
      <c r="AH470" s="180">
        <f t="shared" si="250"/>
        <v>0</v>
      </c>
      <c r="AI470" s="214" t="str">
        <f t="shared" si="251"/>
        <v/>
      </c>
      <c r="AK470" s="36">
        <f t="shared" si="252"/>
        <v>0</v>
      </c>
      <c r="AL470" s="21">
        <f t="shared" si="253"/>
        <v>0</v>
      </c>
      <c r="AM470" s="21">
        <f t="shared" si="254"/>
        <v>0</v>
      </c>
      <c r="AN470" s="21">
        <f t="shared" si="255"/>
        <v>0</v>
      </c>
      <c r="AO470" s="21">
        <f t="shared" si="256"/>
        <v>0</v>
      </c>
      <c r="AP470" s="21">
        <f t="shared" si="257"/>
        <v>0</v>
      </c>
      <c r="AQ470" s="21">
        <f t="shared" si="258"/>
        <v>0</v>
      </c>
      <c r="AR470" s="21">
        <f t="shared" si="259"/>
        <v>0</v>
      </c>
      <c r="AS470" s="21">
        <f t="shared" si="260"/>
        <v>0</v>
      </c>
      <c r="AT470" s="21">
        <f t="shared" si="261"/>
        <v>0</v>
      </c>
      <c r="AU470" s="21">
        <f t="shared" si="262"/>
        <v>0</v>
      </c>
      <c r="AV470" s="21">
        <f t="shared" si="263"/>
        <v>0</v>
      </c>
      <c r="AW470" s="21">
        <f t="shared" si="264"/>
        <v>0</v>
      </c>
      <c r="AX470" s="21">
        <f t="shared" si="265"/>
        <v>0</v>
      </c>
      <c r="AY470" s="21">
        <f t="shared" si="266"/>
        <v>0</v>
      </c>
      <c r="AZ470" s="21">
        <f t="shared" si="267"/>
        <v>0</v>
      </c>
      <c r="BA470" s="21">
        <f t="shared" si="268"/>
        <v>0</v>
      </c>
      <c r="BB470" s="21">
        <f t="shared" si="269"/>
        <v>0</v>
      </c>
      <c r="BC470" s="21">
        <f t="shared" si="270"/>
        <v>0</v>
      </c>
      <c r="BD470" s="21">
        <f t="shared" si="271"/>
        <v>0</v>
      </c>
      <c r="BE470" s="21">
        <f t="shared" si="272"/>
        <v>0</v>
      </c>
      <c r="BF470" s="21">
        <f t="shared" si="273"/>
        <v>0</v>
      </c>
      <c r="BG470" s="21">
        <f t="shared" si="274"/>
        <v>0</v>
      </c>
      <c r="BH470" s="21">
        <f t="shared" si="275"/>
        <v>0</v>
      </c>
    </row>
    <row r="471" spans="1:60" ht="63.95" customHeight="1">
      <c r="A471" s="245"/>
      <c r="B471" s="97"/>
      <c r="C471" s="98"/>
      <c r="D471" s="99"/>
      <c r="E471" s="100"/>
      <c r="F471" s="100"/>
      <c r="G471" s="100"/>
      <c r="H471" s="101"/>
      <c r="I471" s="102"/>
      <c r="J471" s="103"/>
      <c r="K471" s="103"/>
      <c r="L471" s="103"/>
      <c r="M471" s="103"/>
      <c r="N471" s="99"/>
      <c r="O471" s="99"/>
      <c r="P471" s="100"/>
      <c r="Q471" s="100"/>
      <c r="R471" s="104"/>
      <c r="S471" s="31" t="str">
        <f t="shared" si="276"/>
        <v/>
      </c>
      <c r="T471" s="105"/>
      <c r="U471" s="101"/>
      <c r="V471" s="107"/>
      <c r="W471" s="169"/>
      <c r="X471" s="170"/>
      <c r="Y471" s="68"/>
      <c r="Z471" s="190">
        <f t="shared" si="245"/>
        <v>1.0165720071704217E-3</v>
      </c>
      <c r="AA471" s="208" t="b">
        <f t="shared" si="246"/>
        <v>0</v>
      </c>
      <c r="AB471" s="20">
        <f t="shared" si="277"/>
        <v>0</v>
      </c>
      <c r="AC471" s="67" t="b">
        <f t="shared" si="278"/>
        <v>1</v>
      </c>
      <c r="AD471" s="200">
        <f t="shared" si="279"/>
        <v>1</v>
      </c>
      <c r="AE471" s="180">
        <f t="shared" si="247"/>
        <v>1</v>
      </c>
      <c r="AF471" s="180">
        <f t="shared" si="248"/>
        <v>0</v>
      </c>
      <c r="AG471" s="180">
        <f t="shared" si="249"/>
        <v>0</v>
      </c>
      <c r="AH471" s="180">
        <f t="shared" si="250"/>
        <v>0</v>
      </c>
      <c r="AI471" s="214" t="str">
        <f t="shared" si="251"/>
        <v/>
      </c>
      <c r="AK471" s="36">
        <f t="shared" si="252"/>
        <v>0</v>
      </c>
      <c r="AL471" s="21">
        <f t="shared" si="253"/>
        <v>0</v>
      </c>
      <c r="AM471" s="21">
        <f t="shared" si="254"/>
        <v>0</v>
      </c>
      <c r="AN471" s="21">
        <f t="shared" si="255"/>
        <v>0</v>
      </c>
      <c r="AO471" s="21">
        <f t="shared" si="256"/>
        <v>0</v>
      </c>
      <c r="AP471" s="21">
        <f t="shared" si="257"/>
        <v>0</v>
      </c>
      <c r="AQ471" s="21">
        <f t="shared" si="258"/>
        <v>0</v>
      </c>
      <c r="AR471" s="21">
        <f t="shared" si="259"/>
        <v>0</v>
      </c>
      <c r="AS471" s="21">
        <f t="shared" si="260"/>
        <v>0</v>
      </c>
      <c r="AT471" s="21">
        <f t="shared" si="261"/>
        <v>0</v>
      </c>
      <c r="AU471" s="21">
        <f t="shared" si="262"/>
        <v>0</v>
      </c>
      <c r="AV471" s="21">
        <f t="shared" si="263"/>
        <v>0</v>
      </c>
      <c r="AW471" s="21">
        <f t="shared" si="264"/>
        <v>0</v>
      </c>
      <c r="AX471" s="21">
        <f t="shared" si="265"/>
        <v>0</v>
      </c>
      <c r="AY471" s="21">
        <f t="shared" si="266"/>
        <v>0</v>
      </c>
      <c r="AZ471" s="21">
        <f t="shared" si="267"/>
        <v>0</v>
      </c>
      <c r="BA471" s="21">
        <f t="shared" si="268"/>
        <v>0</v>
      </c>
      <c r="BB471" s="21">
        <f t="shared" si="269"/>
        <v>0</v>
      </c>
      <c r="BC471" s="21">
        <f t="shared" si="270"/>
        <v>0</v>
      </c>
      <c r="BD471" s="21">
        <f t="shared" si="271"/>
        <v>0</v>
      </c>
      <c r="BE471" s="21">
        <f t="shared" si="272"/>
        <v>0</v>
      </c>
      <c r="BF471" s="21">
        <f t="shared" si="273"/>
        <v>0</v>
      </c>
      <c r="BG471" s="21">
        <f t="shared" si="274"/>
        <v>0</v>
      </c>
      <c r="BH471" s="21">
        <f t="shared" si="275"/>
        <v>0</v>
      </c>
    </row>
    <row r="472" spans="1:60" ht="63.95" customHeight="1">
      <c r="A472" s="245"/>
      <c r="B472" s="97"/>
      <c r="C472" s="98"/>
      <c r="D472" s="99"/>
      <c r="E472" s="100"/>
      <c r="F472" s="100"/>
      <c r="G472" s="100"/>
      <c r="H472" s="101"/>
      <c r="I472" s="102"/>
      <c r="J472" s="103"/>
      <c r="K472" s="103"/>
      <c r="L472" s="103"/>
      <c r="M472" s="103"/>
      <c r="N472" s="99"/>
      <c r="O472" s="99"/>
      <c r="P472" s="100"/>
      <c r="Q472" s="100"/>
      <c r="R472" s="104"/>
      <c r="S472" s="31" t="str">
        <f t="shared" si="276"/>
        <v/>
      </c>
      <c r="T472" s="105"/>
      <c r="U472" s="101"/>
      <c r="V472" s="107"/>
      <c r="W472" s="169"/>
      <c r="X472" s="170"/>
      <c r="Y472" s="68"/>
      <c r="Z472" s="190">
        <f t="shared" si="245"/>
        <v>1.0165720071704217E-3</v>
      </c>
      <c r="AA472" s="208" t="b">
        <f t="shared" si="246"/>
        <v>0</v>
      </c>
      <c r="AB472" s="20">
        <f t="shared" si="277"/>
        <v>0</v>
      </c>
      <c r="AC472" s="67" t="b">
        <f t="shared" si="278"/>
        <v>1</v>
      </c>
      <c r="AD472" s="200">
        <f t="shared" si="279"/>
        <v>1</v>
      </c>
      <c r="AE472" s="180">
        <f t="shared" si="247"/>
        <v>1</v>
      </c>
      <c r="AF472" s="180">
        <f t="shared" si="248"/>
        <v>0</v>
      </c>
      <c r="AG472" s="180">
        <f t="shared" si="249"/>
        <v>0</v>
      </c>
      <c r="AH472" s="180">
        <f t="shared" si="250"/>
        <v>0</v>
      </c>
      <c r="AI472" s="214" t="str">
        <f t="shared" si="251"/>
        <v/>
      </c>
      <c r="AK472" s="36">
        <f t="shared" si="252"/>
        <v>0</v>
      </c>
      <c r="AL472" s="21">
        <f t="shared" si="253"/>
        <v>0</v>
      </c>
      <c r="AM472" s="21">
        <f t="shared" si="254"/>
        <v>0</v>
      </c>
      <c r="AN472" s="21">
        <f t="shared" si="255"/>
        <v>0</v>
      </c>
      <c r="AO472" s="21">
        <f t="shared" si="256"/>
        <v>0</v>
      </c>
      <c r="AP472" s="21">
        <f t="shared" si="257"/>
        <v>0</v>
      </c>
      <c r="AQ472" s="21">
        <f t="shared" si="258"/>
        <v>0</v>
      </c>
      <c r="AR472" s="21">
        <f t="shared" si="259"/>
        <v>0</v>
      </c>
      <c r="AS472" s="21">
        <f t="shared" si="260"/>
        <v>0</v>
      </c>
      <c r="AT472" s="21">
        <f t="shared" si="261"/>
        <v>0</v>
      </c>
      <c r="AU472" s="21">
        <f t="shared" si="262"/>
        <v>0</v>
      </c>
      <c r="AV472" s="21">
        <f t="shared" si="263"/>
        <v>0</v>
      </c>
      <c r="AW472" s="21">
        <f t="shared" si="264"/>
        <v>0</v>
      </c>
      <c r="AX472" s="21">
        <f t="shared" si="265"/>
        <v>0</v>
      </c>
      <c r="AY472" s="21">
        <f t="shared" si="266"/>
        <v>0</v>
      </c>
      <c r="AZ472" s="21">
        <f t="shared" si="267"/>
        <v>0</v>
      </c>
      <c r="BA472" s="21">
        <f t="shared" si="268"/>
        <v>0</v>
      </c>
      <c r="BB472" s="21">
        <f t="shared" si="269"/>
        <v>0</v>
      </c>
      <c r="BC472" s="21">
        <f t="shared" si="270"/>
        <v>0</v>
      </c>
      <c r="BD472" s="21">
        <f t="shared" si="271"/>
        <v>0</v>
      </c>
      <c r="BE472" s="21">
        <f t="shared" si="272"/>
        <v>0</v>
      </c>
      <c r="BF472" s="21">
        <f t="shared" si="273"/>
        <v>0</v>
      </c>
      <c r="BG472" s="21">
        <f t="shared" si="274"/>
        <v>0</v>
      </c>
      <c r="BH472" s="21">
        <f t="shared" si="275"/>
        <v>0</v>
      </c>
    </row>
    <row r="473" spans="1:60" ht="63.95" customHeight="1">
      <c r="A473" s="245"/>
      <c r="B473" s="97"/>
      <c r="C473" s="98"/>
      <c r="D473" s="99"/>
      <c r="E473" s="100"/>
      <c r="F473" s="100"/>
      <c r="G473" s="100"/>
      <c r="H473" s="101"/>
      <c r="I473" s="102"/>
      <c r="J473" s="103"/>
      <c r="K473" s="103"/>
      <c r="L473" s="103"/>
      <c r="M473" s="103"/>
      <c r="N473" s="99"/>
      <c r="O473" s="99"/>
      <c r="P473" s="100"/>
      <c r="Q473" s="100"/>
      <c r="R473" s="104"/>
      <c r="S473" s="31" t="str">
        <f t="shared" si="276"/>
        <v/>
      </c>
      <c r="T473" s="105"/>
      <c r="U473" s="101"/>
      <c r="V473" s="107"/>
      <c r="W473" s="169"/>
      <c r="X473" s="170"/>
      <c r="Y473" s="68"/>
      <c r="Z473" s="190">
        <f t="shared" si="245"/>
        <v>1.0165720071704217E-3</v>
      </c>
      <c r="AA473" s="208" t="b">
        <f t="shared" si="246"/>
        <v>0</v>
      </c>
      <c r="AB473" s="20">
        <f t="shared" si="277"/>
        <v>0</v>
      </c>
      <c r="AC473" s="67" t="b">
        <f t="shared" si="278"/>
        <v>1</v>
      </c>
      <c r="AD473" s="200">
        <f t="shared" si="279"/>
        <v>1</v>
      </c>
      <c r="AE473" s="180">
        <f t="shared" si="247"/>
        <v>1</v>
      </c>
      <c r="AF473" s="180">
        <f t="shared" si="248"/>
        <v>0</v>
      </c>
      <c r="AG473" s="180">
        <f t="shared" si="249"/>
        <v>0</v>
      </c>
      <c r="AH473" s="180">
        <f t="shared" si="250"/>
        <v>0</v>
      </c>
      <c r="AI473" s="214" t="str">
        <f t="shared" si="251"/>
        <v/>
      </c>
      <c r="AK473" s="36">
        <f t="shared" si="252"/>
        <v>0</v>
      </c>
      <c r="AL473" s="21">
        <f t="shared" si="253"/>
        <v>0</v>
      </c>
      <c r="AM473" s="21">
        <f t="shared" si="254"/>
        <v>0</v>
      </c>
      <c r="AN473" s="21">
        <f t="shared" si="255"/>
        <v>0</v>
      </c>
      <c r="AO473" s="21">
        <f t="shared" si="256"/>
        <v>0</v>
      </c>
      <c r="AP473" s="21">
        <f t="shared" si="257"/>
        <v>0</v>
      </c>
      <c r="AQ473" s="21">
        <f t="shared" si="258"/>
        <v>0</v>
      </c>
      <c r="AR473" s="21">
        <f t="shared" si="259"/>
        <v>0</v>
      </c>
      <c r="AS473" s="21">
        <f t="shared" si="260"/>
        <v>0</v>
      </c>
      <c r="AT473" s="21">
        <f t="shared" si="261"/>
        <v>0</v>
      </c>
      <c r="AU473" s="21">
        <f t="shared" si="262"/>
        <v>0</v>
      </c>
      <c r="AV473" s="21">
        <f t="shared" si="263"/>
        <v>0</v>
      </c>
      <c r="AW473" s="21">
        <f t="shared" si="264"/>
        <v>0</v>
      </c>
      <c r="AX473" s="21">
        <f t="shared" si="265"/>
        <v>0</v>
      </c>
      <c r="AY473" s="21">
        <f t="shared" si="266"/>
        <v>0</v>
      </c>
      <c r="AZ473" s="21">
        <f t="shared" si="267"/>
        <v>0</v>
      </c>
      <c r="BA473" s="21">
        <f t="shared" si="268"/>
        <v>0</v>
      </c>
      <c r="BB473" s="21">
        <f t="shared" si="269"/>
        <v>0</v>
      </c>
      <c r="BC473" s="21">
        <f t="shared" si="270"/>
        <v>0</v>
      </c>
      <c r="BD473" s="21">
        <f t="shared" si="271"/>
        <v>0</v>
      </c>
      <c r="BE473" s="21">
        <f t="shared" si="272"/>
        <v>0</v>
      </c>
      <c r="BF473" s="21">
        <f t="shared" si="273"/>
        <v>0</v>
      </c>
      <c r="BG473" s="21">
        <f t="shared" si="274"/>
        <v>0</v>
      </c>
      <c r="BH473" s="21">
        <f t="shared" si="275"/>
        <v>0</v>
      </c>
    </row>
    <row r="474" spans="1:60" ht="63.95" customHeight="1">
      <c r="A474" s="245"/>
      <c r="B474" s="97"/>
      <c r="C474" s="98"/>
      <c r="D474" s="99"/>
      <c r="E474" s="100"/>
      <c r="F474" s="100"/>
      <c r="G474" s="100"/>
      <c r="H474" s="101"/>
      <c r="I474" s="102"/>
      <c r="J474" s="103"/>
      <c r="K474" s="103"/>
      <c r="L474" s="103"/>
      <c r="M474" s="103"/>
      <c r="N474" s="99"/>
      <c r="O474" s="99"/>
      <c r="P474" s="100"/>
      <c r="Q474" s="100"/>
      <c r="R474" s="104"/>
      <c r="S474" s="31" t="str">
        <f t="shared" si="276"/>
        <v/>
      </c>
      <c r="T474" s="105"/>
      <c r="U474" s="101"/>
      <c r="V474" s="107"/>
      <c r="W474" s="169"/>
      <c r="X474" s="170"/>
      <c r="Y474" s="68"/>
      <c r="Z474" s="190">
        <f t="shared" si="245"/>
        <v>1.0165720071704217E-3</v>
      </c>
      <c r="AA474" s="208" t="b">
        <f t="shared" si="246"/>
        <v>0</v>
      </c>
      <c r="AB474" s="20">
        <f t="shared" si="277"/>
        <v>0</v>
      </c>
      <c r="AC474" s="67" t="b">
        <f t="shared" si="278"/>
        <v>1</v>
      </c>
      <c r="AD474" s="200">
        <f t="shared" si="279"/>
        <v>1</v>
      </c>
      <c r="AE474" s="180">
        <f t="shared" si="247"/>
        <v>1</v>
      </c>
      <c r="AF474" s="180">
        <f t="shared" si="248"/>
        <v>0</v>
      </c>
      <c r="AG474" s="180">
        <f t="shared" si="249"/>
        <v>0</v>
      </c>
      <c r="AH474" s="180">
        <f t="shared" si="250"/>
        <v>0</v>
      </c>
      <c r="AI474" s="214" t="str">
        <f t="shared" si="251"/>
        <v/>
      </c>
      <c r="AK474" s="36">
        <f t="shared" si="252"/>
        <v>0</v>
      </c>
      <c r="AL474" s="21">
        <f t="shared" si="253"/>
        <v>0</v>
      </c>
      <c r="AM474" s="21">
        <f t="shared" si="254"/>
        <v>0</v>
      </c>
      <c r="AN474" s="21">
        <f t="shared" si="255"/>
        <v>0</v>
      </c>
      <c r="AO474" s="21">
        <f t="shared" si="256"/>
        <v>0</v>
      </c>
      <c r="AP474" s="21">
        <f t="shared" si="257"/>
        <v>0</v>
      </c>
      <c r="AQ474" s="21">
        <f t="shared" si="258"/>
        <v>0</v>
      </c>
      <c r="AR474" s="21">
        <f t="shared" si="259"/>
        <v>0</v>
      </c>
      <c r="AS474" s="21">
        <f t="shared" si="260"/>
        <v>0</v>
      </c>
      <c r="AT474" s="21">
        <f t="shared" si="261"/>
        <v>0</v>
      </c>
      <c r="AU474" s="21">
        <f t="shared" si="262"/>
        <v>0</v>
      </c>
      <c r="AV474" s="21">
        <f t="shared" si="263"/>
        <v>0</v>
      </c>
      <c r="AW474" s="21">
        <f t="shared" si="264"/>
        <v>0</v>
      </c>
      <c r="AX474" s="21">
        <f t="shared" si="265"/>
        <v>0</v>
      </c>
      <c r="AY474" s="21">
        <f t="shared" si="266"/>
        <v>0</v>
      </c>
      <c r="AZ474" s="21">
        <f t="shared" si="267"/>
        <v>0</v>
      </c>
      <c r="BA474" s="21">
        <f t="shared" si="268"/>
        <v>0</v>
      </c>
      <c r="BB474" s="21">
        <f t="shared" si="269"/>
        <v>0</v>
      </c>
      <c r="BC474" s="21">
        <f t="shared" si="270"/>
        <v>0</v>
      </c>
      <c r="BD474" s="21">
        <f t="shared" si="271"/>
        <v>0</v>
      </c>
      <c r="BE474" s="21">
        <f t="shared" si="272"/>
        <v>0</v>
      </c>
      <c r="BF474" s="21">
        <f t="shared" si="273"/>
        <v>0</v>
      </c>
      <c r="BG474" s="21">
        <f t="shared" si="274"/>
        <v>0</v>
      </c>
      <c r="BH474" s="21">
        <f t="shared" si="275"/>
        <v>0</v>
      </c>
    </row>
    <row r="475" spans="1:60" ht="63.95" customHeight="1">
      <c r="A475" s="245"/>
      <c r="B475" s="97"/>
      <c r="C475" s="98"/>
      <c r="D475" s="99"/>
      <c r="E475" s="100"/>
      <c r="F475" s="100"/>
      <c r="G475" s="100"/>
      <c r="H475" s="101"/>
      <c r="I475" s="102"/>
      <c r="J475" s="103"/>
      <c r="K475" s="103"/>
      <c r="L475" s="103"/>
      <c r="M475" s="103"/>
      <c r="N475" s="99"/>
      <c r="O475" s="99"/>
      <c r="P475" s="100"/>
      <c r="Q475" s="100"/>
      <c r="R475" s="104"/>
      <c r="S475" s="31" t="str">
        <f t="shared" si="276"/>
        <v/>
      </c>
      <c r="T475" s="105"/>
      <c r="U475" s="101"/>
      <c r="V475" s="107"/>
      <c r="W475" s="169"/>
      <c r="X475" s="170"/>
      <c r="Y475" s="68"/>
      <c r="Z475" s="190">
        <f t="shared" si="245"/>
        <v>1.0165720071704217E-3</v>
      </c>
      <c r="AA475" s="208" t="b">
        <f t="shared" si="246"/>
        <v>0</v>
      </c>
      <c r="AB475" s="20">
        <f t="shared" si="277"/>
        <v>0</v>
      </c>
      <c r="AC475" s="67" t="b">
        <f t="shared" si="278"/>
        <v>1</v>
      </c>
      <c r="AD475" s="200">
        <f t="shared" si="279"/>
        <v>1</v>
      </c>
      <c r="AE475" s="180">
        <f t="shared" si="247"/>
        <v>1</v>
      </c>
      <c r="AF475" s="180">
        <f t="shared" si="248"/>
        <v>0</v>
      </c>
      <c r="AG475" s="180">
        <f t="shared" si="249"/>
        <v>0</v>
      </c>
      <c r="AH475" s="180">
        <f t="shared" si="250"/>
        <v>0</v>
      </c>
      <c r="AI475" s="214" t="str">
        <f t="shared" si="251"/>
        <v/>
      </c>
      <c r="AK475" s="36">
        <f t="shared" si="252"/>
        <v>0</v>
      </c>
      <c r="AL475" s="21">
        <f t="shared" si="253"/>
        <v>0</v>
      </c>
      <c r="AM475" s="21">
        <f t="shared" si="254"/>
        <v>0</v>
      </c>
      <c r="AN475" s="21">
        <f t="shared" si="255"/>
        <v>0</v>
      </c>
      <c r="AO475" s="21">
        <f t="shared" si="256"/>
        <v>0</v>
      </c>
      <c r="AP475" s="21">
        <f t="shared" si="257"/>
        <v>0</v>
      </c>
      <c r="AQ475" s="21">
        <f t="shared" si="258"/>
        <v>0</v>
      </c>
      <c r="AR475" s="21">
        <f t="shared" si="259"/>
        <v>0</v>
      </c>
      <c r="AS475" s="21">
        <f t="shared" si="260"/>
        <v>0</v>
      </c>
      <c r="AT475" s="21">
        <f t="shared" si="261"/>
        <v>0</v>
      </c>
      <c r="AU475" s="21">
        <f t="shared" si="262"/>
        <v>0</v>
      </c>
      <c r="AV475" s="21">
        <f t="shared" si="263"/>
        <v>0</v>
      </c>
      <c r="AW475" s="21">
        <f t="shared" si="264"/>
        <v>0</v>
      </c>
      <c r="AX475" s="21">
        <f t="shared" si="265"/>
        <v>0</v>
      </c>
      <c r="AY475" s="21">
        <f t="shared" si="266"/>
        <v>0</v>
      </c>
      <c r="AZ475" s="21">
        <f t="shared" si="267"/>
        <v>0</v>
      </c>
      <c r="BA475" s="21">
        <f t="shared" si="268"/>
        <v>0</v>
      </c>
      <c r="BB475" s="21">
        <f t="shared" si="269"/>
        <v>0</v>
      </c>
      <c r="BC475" s="21">
        <f t="shared" si="270"/>
        <v>0</v>
      </c>
      <c r="BD475" s="21">
        <f t="shared" si="271"/>
        <v>0</v>
      </c>
      <c r="BE475" s="21">
        <f t="shared" si="272"/>
        <v>0</v>
      </c>
      <c r="BF475" s="21">
        <f t="shared" si="273"/>
        <v>0</v>
      </c>
      <c r="BG475" s="21">
        <f t="shared" si="274"/>
        <v>0</v>
      </c>
      <c r="BH475" s="21">
        <f t="shared" si="275"/>
        <v>0</v>
      </c>
    </row>
    <row r="476" spans="1:60" ht="63.95" customHeight="1">
      <c r="A476" s="245"/>
      <c r="B476" s="97"/>
      <c r="C476" s="98"/>
      <c r="D476" s="99"/>
      <c r="E476" s="100"/>
      <c r="F476" s="100"/>
      <c r="G476" s="100"/>
      <c r="H476" s="101"/>
      <c r="I476" s="102"/>
      <c r="J476" s="103"/>
      <c r="K476" s="103"/>
      <c r="L476" s="103"/>
      <c r="M476" s="103"/>
      <c r="N476" s="99"/>
      <c r="O476" s="99"/>
      <c r="P476" s="100"/>
      <c r="Q476" s="100"/>
      <c r="R476" s="104"/>
      <c r="S476" s="31" t="str">
        <f t="shared" si="276"/>
        <v/>
      </c>
      <c r="T476" s="105"/>
      <c r="U476" s="101"/>
      <c r="V476" s="107"/>
      <c r="W476" s="169"/>
      <c r="X476" s="170"/>
      <c r="Y476" s="68"/>
      <c r="Z476" s="190">
        <f t="shared" si="245"/>
        <v>1.0165720071704217E-3</v>
      </c>
      <c r="AA476" s="208" t="b">
        <f t="shared" si="246"/>
        <v>0</v>
      </c>
      <c r="AB476" s="20">
        <f t="shared" si="277"/>
        <v>0</v>
      </c>
      <c r="AC476" s="67" t="b">
        <f t="shared" si="278"/>
        <v>1</v>
      </c>
      <c r="AD476" s="200">
        <f t="shared" si="279"/>
        <v>1</v>
      </c>
      <c r="AE476" s="180">
        <f t="shared" si="247"/>
        <v>1</v>
      </c>
      <c r="AF476" s="180">
        <f t="shared" si="248"/>
        <v>0</v>
      </c>
      <c r="AG476" s="180">
        <f t="shared" si="249"/>
        <v>0</v>
      </c>
      <c r="AH476" s="180">
        <f t="shared" si="250"/>
        <v>0</v>
      </c>
      <c r="AI476" s="214" t="str">
        <f t="shared" si="251"/>
        <v/>
      </c>
      <c r="AK476" s="36">
        <f t="shared" si="252"/>
        <v>0</v>
      </c>
      <c r="AL476" s="21">
        <f t="shared" si="253"/>
        <v>0</v>
      </c>
      <c r="AM476" s="21">
        <f t="shared" si="254"/>
        <v>0</v>
      </c>
      <c r="AN476" s="21">
        <f t="shared" si="255"/>
        <v>0</v>
      </c>
      <c r="AO476" s="21">
        <f t="shared" si="256"/>
        <v>0</v>
      </c>
      <c r="AP476" s="21">
        <f t="shared" si="257"/>
        <v>0</v>
      </c>
      <c r="AQ476" s="21">
        <f t="shared" si="258"/>
        <v>0</v>
      </c>
      <c r="AR476" s="21">
        <f t="shared" si="259"/>
        <v>0</v>
      </c>
      <c r="AS476" s="21">
        <f t="shared" si="260"/>
        <v>0</v>
      </c>
      <c r="AT476" s="21">
        <f t="shared" si="261"/>
        <v>0</v>
      </c>
      <c r="AU476" s="21">
        <f t="shared" si="262"/>
        <v>0</v>
      </c>
      <c r="AV476" s="21">
        <f t="shared" si="263"/>
        <v>0</v>
      </c>
      <c r="AW476" s="21">
        <f t="shared" si="264"/>
        <v>0</v>
      </c>
      <c r="AX476" s="21">
        <f t="shared" si="265"/>
        <v>0</v>
      </c>
      <c r="AY476" s="21">
        <f t="shared" si="266"/>
        <v>0</v>
      </c>
      <c r="AZ476" s="21">
        <f t="shared" si="267"/>
        <v>0</v>
      </c>
      <c r="BA476" s="21">
        <f t="shared" si="268"/>
        <v>0</v>
      </c>
      <c r="BB476" s="21">
        <f t="shared" si="269"/>
        <v>0</v>
      </c>
      <c r="BC476" s="21">
        <f t="shared" si="270"/>
        <v>0</v>
      </c>
      <c r="BD476" s="21">
        <f t="shared" si="271"/>
        <v>0</v>
      </c>
      <c r="BE476" s="21">
        <f t="shared" si="272"/>
        <v>0</v>
      </c>
      <c r="BF476" s="21">
        <f t="shared" si="273"/>
        <v>0</v>
      </c>
      <c r="BG476" s="21">
        <f t="shared" si="274"/>
        <v>0</v>
      </c>
      <c r="BH476" s="21">
        <f t="shared" si="275"/>
        <v>0</v>
      </c>
    </row>
    <row r="477" spans="1:60" ht="63.95" customHeight="1">
      <c r="A477" s="245"/>
      <c r="B477" s="97"/>
      <c r="C477" s="98"/>
      <c r="D477" s="99"/>
      <c r="E477" s="100"/>
      <c r="F477" s="100"/>
      <c r="G477" s="100"/>
      <c r="H477" s="101"/>
      <c r="I477" s="102"/>
      <c r="J477" s="103"/>
      <c r="K477" s="103"/>
      <c r="L477" s="103"/>
      <c r="M477" s="103"/>
      <c r="N477" s="99"/>
      <c r="O477" s="99"/>
      <c r="P477" s="100"/>
      <c r="Q477" s="100"/>
      <c r="R477" s="104"/>
      <c r="S477" s="31" t="str">
        <f t="shared" si="276"/>
        <v/>
      </c>
      <c r="T477" s="105"/>
      <c r="U477" s="101"/>
      <c r="V477" s="107"/>
      <c r="W477" s="169"/>
      <c r="X477" s="170"/>
      <c r="Y477" s="68"/>
      <c r="Z477" s="190">
        <f t="shared" si="245"/>
        <v>1.0165720071704217E-3</v>
      </c>
      <c r="AA477" s="208" t="b">
        <f t="shared" si="246"/>
        <v>0</v>
      </c>
      <c r="AB477" s="20">
        <f t="shared" si="277"/>
        <v>0</v>
      </c>
      <c r="AC477" s="67" t="b">
        <f t="shared" si="278"/>
        <v>1</v>
      </c>
      <c r="AD477" s="200">
        <f t="shared" si="279"/>
        <v>1</v>
      </c>
      <c r="AE477" s="180">
        <f t="shared" si="247"/>
        <v>1</v>
      </c>
      <c r="AF477" s="180">
        <f t="shared" si="248"/>
        <v>0</v>
      </c>
      <c r="AG477" s="180">
        <f t="shared" si="249"/>
        <v>0</v>
      </c>
      <c r="AH477" s="180">
        <f t="shared" si="250"/>
        <v>0</v>
      </c>
      <c r="AI477" s="214" t="str">
        <f t="shared" si="251"/>
        <v/>
      </c>
      <c r="AK477" s="36">
        <f t="shared" si="252"/>
        <v>0</v>
      </c>
      <c r="AL477" s="21">
        <f t="shared" si="253"/>
        <v>0</v>
      </c>
      <c r="AM477" s="21">
        <f t="shared" si="254"/>
        <v>0</v>
      </c>
      <c r="AN477" s="21">
        <f t="shared" si="255"/>
        <v>0</v>
      </c>
      <c r="AO477" s="21">
        <f t="shared" si="256"/>
        <v>0</v>
      </c>
      <c r="AP477" s="21">
        <f t="shared" si="257"/>
        <v>0</v>
      </c>
      <c r="AQ477" s="21">
        <f t="shared" si="258"/>
        <v>0</v>
      </c>
      <c r="AR477" s="21">
        <f t="shared" si="259"/>
        <v>0</v>
      </c>
      <c r="AS477" s="21">
        <f t="shared" si="260"/>
        <v>0</v>
      </c>
      <c r="AT477" s="21">
        <f t="shared" si="261"/>
        <v>0</v>
      </c>
      <c r="AU477" s="21">
        <f t="shared" si="262"/>
        <v>0</v>
      </c>
      <c r="AV477" s="21">
        <f t="shared" si="263"/>
        <v>0</v>
      </c>
      <c r="AW477" s="21">
        <f t="shared" si="264"/>
        <v>0</v>
      </c>
      <c r="AX477" s="21">
        <f t="shared" si="265"/>
        <v>0</v>
      </c>
      <c r="AY477" s="21">
        <f t="shared" si="266"/>
        <v>0</v>
      </c>
      <c r="AZ477" s="21">
        <f t="shared" si="267"/>
        <v>0</v>
      </c>
      <c r="BA477" s="21">
        <f t="shared" si="268"/>
        <v>0</v>
      </c>
      <c r="BB477" s="21">
        <f t="shared" si="269"/>
        <v>0</v>
      </c>
      <c r="BC477" s="21">
        <f t="shared" si="270"/>
        <v>0</v>
      </c>
      <c r="BD477" s="21">
        <f t="shared" si="271"/>
        <v>0</v>
      </c>
      <c r="BE477" s="21">
        <f t="shared" si="272"/>
        <v>0</v>
      </c>
      <c r="BF477" s="21">
        <f t="shared" si="273"/>
        <v>0</v>
      </c>
      <c r="BG477" s="21">
        <f t="shared" si="274"/>
        <v>0</v>
      </c>
      <c r="BH477" s="21">
        <f t="shared" si="275"/>
        <v>0</v>
      </c>
    </row>
    <row r="478" spans="1:60" ht="63.95" customHeight="1">
      <c r="A478" s="245"/>
      <c r="B478" s="97"/>
      <c r="C478" s="98"/>
      <c r="D478" s="99"/>
      <c r="E478" s="100"/>
      <c r="F478" s="100"/>
      <c r="G478" s="100"/>
      <c r="H478" s="101"/>
      <c r="I478" s="102"/>
      <c r="J478" s="103"/>
      <c r="K478" s="103"/>
      <c r="L478" s="103"/>
      <c r="M478" s="103"/>
      <c r="N478" s="99"/>
      <c r="O478" s="99"/>
      <c r="P478" s="100"/>
      <c r="Q478" s="100"/>
      <c r="R478" s="104"/>
      <c r="S478" s="31" t="str">
        <f t="shared" si="276"/>
        <v/>
      </c>
      <c r="T478" s="105"/>
      <c r="U478" s="101"/>
      <c r="V478" s="107"/>
      <c r="W478" s="169"/>
      <c r="X478" s="170"/>
      <c r="Y478" s="68"/>
      <c r="Z478" s="190">
        <f t="shared" si="245"/>
        <v>1.0165720071704217E-3</v>
      </c>
      <c r="AA478" s="208" t="b">
        <f t="shared" si="246"/>
        <v>0</v>
      </c>
      <c r="AB478" s="20">
        <f t="shared" si="277"/>
        <v>0</v>
      </c>
      <c r="AC478" s="67" t="b">
        <f t="shared" si="278"/>
        <v>1</v>
      </c>
      <c r="AD478" s="200">
        <f t="shared" si="279"/>
        <v>1</v>
      </c>
      <c r="AE478" s="180">
        <f t="shared" si="247"/>
        <v>1</v>
      </c>
      <c r="AF478" s="180">
        <f t="shared" si="248"/>
        <v>0</v>
      </c>
      <c r="AG478" s="180">
        <f t="shared" si="249"/>
        <v>0</v>
      </c>
      <c r="AH478" s="180">
        <f t="shared" si="250"/>
        <v>0</v>
      </c>
      <c r="AI478" s="214" t="str">
        <f t="shared" si="251"/>
        <v/>
      </c>
      <c r="AK478" s="36">
        <f t="shared" si="252"/>
        <v>0</v>
      </c>
      <c r="AL478" s="21">
        <f t="shared" si="253"/>
        <v>0</v>
      </c>
      <c r="AM478" s="21">
        <f t="shared" si="254"/>
        <v>0</v>
      </c>
      <c r="AN478" s="21">
        <f t="shared" si="255"/>
        <v>0</v>
      </c>
      <c r="AO478" s="21">
        <f t="shared" si="256"/>
        <v>0</v>
      </c>
      <c r="AP478" s="21">
        <f t="shared" si="257"/>
        <v>0</v>
      </c>
      <c r="AQ478" s="21">
        <f t="shared" si="258"/>
        <v>0</v>
      </c>
      <c r="AR478" s="21">
        <f t="shared" si="259"/>
        <v>0</v>
      </c>
      <c r="AS478" s="21">
        <f t="shared" si="260"/>
        <v>0</v>
      </c>
      <c r="AT478" s="21">
        <f t="shared" si="261"/>
        <v>0</v>
      </c>
      <c r="AU478" s="21">
        <f t="shared" si="262"/>
        <v>0</v>
      </c>
      <c r="AV478" s="21">
        <f t="shared" si="263"/>
        <v>0</v>
      </c>
      <c r="AW478" s="21">
        <f t="shared" si="264"/>
        <v>0</v>
      </c>
      <c r="AX478" s="21">
        <f t="shared" si="265"/>
        <v>0</v>
      </c>
      <c r="AY478" s="21">
        <f t="shared" si="266"/>
        <v>0</v>
      </c>
      <c r="AZ478" s="21">
        <f t="shared" si="267"/>
        <v>0</v>
      </c>
      <c r="BA478" s="21">
        <f t="shared" si="268"/>
        <v>0</v>
      </c>
      <c r="BB478" s="21">
        <f t="shared" si="269"/>
        <v>0</v>
      </c>
      <c r="BC478" s="21">
        <f t="shared" si="270"/>
        <v>0</v>
      </c>
      <c r="BD478" s="21">
        <f t="shared" si="271"/>
        <v>0</v>
      </c>
      <c r="BE478" s="21">
        <f t="shared" si="272"/>
        <v>0</v>
      </c>
      <c r="BF478" s="21">
        <f t="shared" si="273"/>
        <v>0</v>
      </c>
      <c r="BG478" s="21">
        <f t="shared" si="274"/>
        <v>0</v>
      </c>
      <c r="BH478" s="21">
        <f t="shared" si="275"/>
        <v>0</v>
      </c>
    </row>
    <row r="479" spans="1:60" ht="63.95" customHeight="1">
      <c r="A479" s="245"/>
      <c r="B479" s="97"/>
      <c r="C479" s="98"/>
      <c r="D479" s="99"/>
      <c r="E479" s="100"/>
      <c r="F479" s="100"/>
      <c r="G479" s="100"/>
      <c r="H479" s="101"/>
      <c r="I479" s="102"/>
      <c r="J479" s="103"/>
      <c r="K479" s="103"/>
      <c r="L479" s="103"/>
      <c r="M479" s="103"/>
      <c r="N479" s="99"/>
      <c r="O479" s="99"/>
      <c r="P479" s="100"/>
      <c r="Q479" s="100"/>
      <c r="R479" s="104"/>
      <c r="S479" s="31" t="str">
        <f t="shared" si="276"/>
        <v/>
      </c>
      <c r="T479" s="105"/>
      <c r="U479" s="101"/>
      <c r="V479" s="107"/>
      <c r="W479" s="169"/>
      <c r="X479" s="170"/>
      <c r="Y479" s="68"/>
      <c r="Z479" s="190">
        <f t="shared" si="245"/>
        <v>1.0165720071704217E-3</v>
      </c>
      <c r="AA479" s="208" t="b">
        <f t="shared" si="246"/>
        <v>0</v>
      </c>
      <c r="AB479" s="20">
        <f t="shared" si="277"/>
        <v>0</v>
      </c>
      <c r="AC479" s="67" t="b">
        <f t="shared" si="278"/>
        <v>1</v>
      </c>
      <c r="AD479" s="200">
        <f t="shared" si="279"/>
        <v>1</v>
      </c>
      <c r="AE479" s="180">
        <f t="shared" si="247"/>
        <v>1</v>
      </c>
      <c r="AF479" s="180">
        <f t="shared" si="248"/>
        <v>0</v>
      </c>
      <c r="AG479" s="180">
        <f t="shared" si="249"/>
        <v>0</v>
      </c>
      <c r="AH479" s="180">
        <f t="shared" si="250"/>
        <v>0</v>
      </c>
      <c r="AI479" s="214" t="str">
        <f t="shared" si="251"/>
        <v/>
      </c>
      <c r="AK479" s="36">
        <f t="shared" si="252"/>
        <v>0</v>
      </c>
      <c r="AL479" s="21">
        <f t="shared" si="253"/>
        <v>0</v>
      </c>
      <c r="AM479" s="21">
        <f t="shared" si="254"/>
        <v>0</v>
      </c>
      <c r="AN479" s="21">
        <f t="shared" si="255"/>
        <v>0</v>
      </c>
      <c r="AO479" s="21">
        <f t="shared" si="256"/>
        <v>0</v>
      </c>
      <c r="AP479" s="21">
        <f t="shared" si="257"/>
        <v>0</v>
      </c>
      <c r="AQ479" s="21">
        <f t="shared" si="258"/>
        <v>0</v>
      </c>
      <c r="AR479" s="21">
        <f t="shared" si="259"/>
        <v>0</v>
      </c>
      <c r="AS479" s="21">
        <f t="shared" si="260"/>
        <v>0</v>
      </c>
      <c r="AT479" s="21">
        <f t="shared" si="261"/>
        <v>0</v>
      </c>
      <c r="AU479" s="21">
        <f t="shared" si="262"/>
        <v>0</v>
      </c>
      <c r="AV479" s="21">
        <f t="shared" si="263"/>
        <v>0</v>
      </c>
      <c r="AW479" s="21">
        <f t="shared" si="264"/>
        <v>0</v>
      </c>
      <c r="AX479" s="21">
        <f t="shared" si="265"/>
        <v>0</v>
      </c>
      <c r="AY479" s="21">
        <f t="shared" si="266"/>
        <v>0</v>
      </c>
      <c r="AZ479" s="21">
        <f t="shared" si="267"/>
        <v>0</v>
      </c>
      <c r="BA479" s="21">
        <f t="shared" si="268"/>
        <v>0</v>
      </c>
      <c r="BB479" s="21">
        <f t="shared" si="269"/>
        <v>0</v>
      </c>
      <c r="BC479" s="21">
        <f t="shared" si="270"/>
        <v>0</v>
      </c>
      <c r="BD479" s="21">
        <f t="shared" si="271"/>
        <v>0</v>
      </c>
      <c r="BE479" s="21">
        <f t="shared" si="272"/>
        <v>0</v>
      </c>
      <c r="BF479" s="21">
        <f t="shared" si="273"/>
        <v>0</v>
      </c>
      <c r="BG479" s="21">
        <f t="shared" si="274"/>
        <v>0</v>
      </c>
      <c r="BH479" s="21">
        <f t="shared" si="275"/>
        <v>0</v>
      </c>
    </row>
    <row r="480" spans="1:60" ht="63.95" customHeight="1">
      <c r="A480" s="245"/>
      <c r="B480" s="97"/>
      <c r="C480" s="98"/>
      <c r="D480" s="99"/>
      <c r="E480" s="100"/>
      <c r="F480" s="100"/>
      <c r="G480" s="100"/>
      <c r="H480" s="101"/>
      <c r="I480" s="102"/>
      <c r="J480" s="103"/>
      <c r="K480" s="103"/>
      <c r="L480" s="103"/>
      <c r="M480" s="103"/>
      <c r="N480" s="99"/>
      <c r="O480" s="99"/>
      <c r="P480" s="100"/>
      <c r="Q480" s="100"/>
      <c r="R480" s="104"/>
      <c r="S480" s="31" t="str">
        <f t="shared" si="276"/>
        <v/>
      </c>
      <c r="T480" s="105"/>
      <c r="U480" s="101"/>
      <c r="V480" s="107"/>
      <c r="W480" s="169"/>
      <c r="X480" s="170"/>
      <c r="Y480" s="68"/>
      <c r="Z480" s="190">
        <f t="shared" si="245"/>
        <v>1.0165720071704217E-3</v>
      </c>
      <c r="AA480" s="208" t="b">
        <f t="shared" si="246"/>
        <v>0</v>
      </c>
      <c r="AB480" s="20">
        <f t="shared" si="277"/>
        <v>0</v>
      </c>
      <c r="AC480" s="67" t="b">
        <f t="shared" si="278"/>
        <v>1</v>
      </c>
      <c r="AD480" s="200">
        <f t="shared" si="279"/>
        <v>1</v>
      </c>
      <c r="AE480" s="180">
        <f t="shared" si="247"/>
        <v>1</v>
      </c>
      <c r="AF480" s="180">
        <f t="shared" si="248"/>
        <v>0</v>
      </c>
      <c r="AG480" s="180">
        <f t="shared" si="249"/>
        <v>0</v>
      </c>
      <c r="AH480" s="180">
        <f t="shared" si="250"/>
        <v>0</v>
      </c>
      <c r="AI480" s="214" t="str">
        <f t="shared" si="251"/>
        <v/>
      </c>
      <c r="AK480" s="36">
        <f t="shared" si="252"/>
        <v>0</v>
      </c>
      <c r="AL480" s="21">
        <f t="shared" si="253"/>
        <v>0</v>
      </c>
      <c r="AM480" s="21">
        <f t="shared" si="254"/>
        <v>0</v>
      </c>
      <c r="AN480" s="21">
        <f t="shared" si="255"/>
        <v>0</v>
      </c>
      <c r="AO480" s="21">
        <f t="shared" si="256"/>
        <v>0</v>
      </c>
      <c r="AP480" s="21">
        <f t="shared" si="257"/>
        <v>0</v>
      </c>
      <c r="AQ480" s="21">
        <f t="shared" si="258"/>
        <v>0</v>
      </c>
      <c r="AR480" s="21">
        <f t="shared" si="259"/>
        <v>0</v>
      </c>
      <c r="AS480" s="21">
        <f t="shared" si="260"/>
        <v>0</v>
      </c>
      <c r="AT480" s="21">
        <f t="shared" si="261"/>
        <v>0</v>
      </c>
      <c r="AU480" s="21">
        <f t="shared" si="262"/>
        <v>0</v>
      </c>
      <c r="AV480" s="21">
        <f t="shared" si="263"/>
        <v>0</v>
      </c>
      <c r="AW480" s="21">
        <f t="shared" si="264"/>
        <v>0</v>
      </c>
      <c r="AX480" s="21">
        <f t="shared" si="265"/>
        <v>0</v>
      </c>
      <c r="AY480" s="21">
        <f t="shared" si="266"/>
        <v>0</v>
      </c>
      <c r="AZ480" s="21">
        <f t="shared" si="267"/>
        <v>0</v>
      </c>
      <c r="BA480" s="21">
        <f t="shared" si="268"/>
        <v>0</v>
      </c>
      <c r="BB480" s="21">
        <f t="shared" si="269"/>
        <v>0</v>
      </c>
      <c r="BC480" s="21">
        <f t="shared" si="270"/>
        <v>0</v>
      </c>
      <c r="BD480" s="21">
        <f t="shared" si="271"/>
        <v>0</v>
      </c>
      <c r="BE480" s="21">
        <f t="shared" si="272"/>
        <v>0</v>
      </c>
      <c r="BF480" s="21">
        <f t="shared" si="273"/>
        <v>0</v>
      </c>
      <c r="BG480" s="21">
        <f t="shared" si="274"/>
        <v>0</v>
      </c>
      <c r="BH480" s="21">
        <f t="shared" si="275"/>
        <v>0</v>
      </c>
    </row>
    <row r="481" spans="1:60" ht="63.95" customHeight="1">
      <c r="A481" s="245"/>
      <c r="B481" s="97"/>
      <c r="C481" s="98"/>
      <c r="D481" s="99"/>
      <c r="E481" s="100"/>
      <c r="F481" s="100"/>
      <c r="G481" s="100"/>
      <c r="H481" s="101"/>
      <c r="I481" s="102"/>
      <c r="J481" s="103"/>
      <c r="K481" s="103"/>
      <c r="L481" s="103"/>
      <c r="M481" s="103"/>
      <c r="N481" s="99"/>
      <c r="O481" s="99"/>
      <c r="P481" s="100"/>
      <c r="Q481" s="100"/>
      <c r="R481" s="104"/>
      <c r="S481" s="31" t="str">
        <f t="shared" si="276"/>
        <v/>
      </c>
      <c r="T481" s="105"/>
      <c r="U481" s="101"/>
      <c r="V481" s="107"/>
      <c r="W481" s="169"/>
      <c r="X481" s="170"/>
      <c r="Y481" s="68"/>
      <c r="Z481" s="190">
        <f t="shared" si="245"/>
        <v>1.0165720071704217E-3</v>
      </c>
      <c r="AA481" s="208" t="b">
        <f t="shared" si="246"/>
        <v>0</v>
      </c>
      <c r="AB481" s="20">
        <f t="shared" si="277"/>
        <v>0</v>
      </c>
      <c r="AC481" s="67" t="b">
        <f t="shared" si="278"/>
        <v>1</v>
      </c>
      <c r="AD481" s="200">
        <f t="shared" si="279"/>
        <v>1</v>
      </c>
      <c r="AE481" s="180">
        <f t="shared" si="247"/>
        <v>1</v>
      </c>
      <c r="AF481" s="180">
        <f t="shared" si="248"/>
        <v>0</v>
      </c>
      <c r="AG481" s="180">
        <f t="shared" si="249"/>
        <v>0</v>
      </c>
      <c r="AH481" s="180">
        <f t="shared" si="250"/>
        <v>0</v>
      </c>
      <c r="AI481" s="214" t="str">
        <f t="shared" si="251"/>
        <v/>
      </c>
      <c r="AK481" s="36">
        <f t="shared" si="252"/>
        <v>0</v>
      </c>
      <c r="AL481" s="21">
        <f t="shared" si="253"/>
        <v>0</v>
      </c>
      <c r="AM481" s="21">
        <f t="shared" si="254"/>
        <v>0</v>
      </c>
      <c r="AN481" s="21">
        <f t="shared" si="255"/>
        <v>0</v>
      </c>
      <c r="AO481" s="21">
        <f t="shared" si="256"/>
        <v>0</v>
      </c>
      <c r="AP481" s="21">
        <f t="shared" si="257"/>
        <v>0</v>
      </c>
      <c r="AQ481" s="21">
        <f t="shared" si="258"/>
        <v>0</v>
      </c>
      <c r="AR481" s="21">
        <f t="shared" si="259"/>
        <v>0</v>
      </c>
      <c r="AS481" s="21">
        <f t="shared" si="260"/>
        <v>0</v>
      </c>
      <c r="AT481" s="21">
        <f t="shared" si="261"/>
        <v>0</v>
      </c>
      <c r="AU481" s="21">
        <f t="shared" si="262"/>
        <v>0</v>
      </c>
      <c r="AV481" s="21">
        <f t="shared" si="263"/>
        <v>0</v>
      </c>
      <c r="AW481" s="21">
        <f t="shared" si="264"/>
        <v>0</v>
      </c>
      <c r="AX481" s="21">
        <f t="shared" si="265"/>
        <v>0</v>
      </c>
      <c r="AY481" s="21">
        <f t="shared" si="266"/>
        <v>0</v>
      </c>
      <c r="AZ481" s="21">
        <f t="shared" si="267"/>
        <v>0</v>
      </c>
      <c r="BA481" s="21">
        <f t="shared" si="268"/>
        <v>0</v>
      </c>
      <c r="BB481" s="21">
        <f t="shared" si="269"/>
        <v>0</v>
      </c>
      <c r="BC481" s="21">
        <f t="shared" si="270"/>
        <v>0</v>
      </c>
      <c r="BD481" s="21">
        <f t="shared" si="271"/>
        <v>0</v>
      </c>
      <c r="BE481" s="21">
        <f t="shared" si="272"/>
        <v>0</v>
      </c>
      <c r="BF481" s="21">
        <f t="shared" si="273"/>
        <v>0</v>
      </c>
      <c r="BG481" s="21">
        <f t="shared" si="274"/>
        <v>0</v>
      </c>
      <c r="BH481" s="21">
        <f t="shared" si="275"/>
        <v>0</v>
      </c>
    </row>
    <row r="482" spans="1:60" ht="63.95" customHeight="1">
      <c r="A482" s="245"/>
      <c r="B482" s="97"/>
      <c r="C482" s="98"/>
      <c r="D482" s="99"/>
      <c r="E482" s="100"/>
      <c r="F482" s="100"/>
      <c r="G482" s="100"/>
      <c r="H482" s="101"/>
      <c r="I482" s="102"/>
      <c r="J482" s="103"/>
      <c r="K482" s="103"/>
      <c r="L482" s="103"/>
      <c r="M482" s="103"/>
      <c r="N482" s="99"/>
      <c r="O482" s="99"/>
      <c r="P482" s="100"/>
      <c r="Q482" s="100"/>
      <c r="R482" s="104"/>
      <c r="S482" s="31" t="str">
        <f t="shared" si="276"/>
        <v/>
      </c>
      <c r="T482" s="105"/>
      <c r="U482" s="101"/>
      <c r="V482" s="107"/>
      <c r="W482" s="169"/>
      <c r="X482" s="170"/>
      <c r="Y482" s="68"/>
      <c r="Z482" s="190">
        <f t="shared" si="245"/>
        <v>1.0165720071704217E-3</v>
      </c>
      <c r="AA482" s="208" t="b">
        <f t="shared" si="246"/>
        <v>0</v>
      </c>
      <c r="AB482" s="20">
        <f t="shared" si="277"/>
        <v>0</v>
      </c>
      <c r="AC482" s="67" t="b">
        <f t="shared" si="278"/>
        <v>1</v>
      </c>
      <c r="AD482" s="200">
        <f t="shared" si="279"/>
        <v>1</v>
      </c>
      <c r="AE482" s="180">
        <f t="shared" si="247"/>
        <v>1</v>
      </c>
      <c r="AF482" s="180">
        <f t="shared" si="248"/>
        <v>0</v>
      </c>
      <c r="AG482" s="180">
        <f t="shared" si="249"/>
        <v>0</v>
      </c>
      <c r="AH482" s="180">
        <f t="shared" si="250"/>
        <v>0</v>
      </c>
      <c r="AI482" s="214" t="str">
        <f t="shared" si="251"/>
        <v/>
      </c>
      <c r="AK482" s="36">
        <f t="shared" si="252"/>
        <v>0</v>
      </c>
      <c r="AL482" s="21">
        <f t="shared" si="253"/>
        <v>0</v>
      </c>
      <c r="AM482" s="21">
        <f t="shared" si="254"/>
        <v>0</v>
      </c>
      <c r="AN482" s="21">
        <f t="shared" si="255"/>
        <v>0</v>
      </c>
      <c r="AO482" s="21">
        <f t="shared" si="256"/>
        <v>0</v>
      </c>
      <c r="AP482" s="21">
        <f t="shared" si="257"/>
        <v>0</v>
      </c>
      <c r="AQ482" s="21">
        <f t="shared" si="258"/>
        <v>0</v>
      </c>
      <c r="AR482" s="21">
        <f t="shared" si="259"/>
        <v>0</v>
      </c>
      <c r="AS482" s="21">
        <f t="shared" si="260"/>
        <v>0</v>
      </c>
      <c r="AT482" s="21">
        <f t="shared" si="261"/>
        <v>0</v>
      </c>
      <c r="AU482" s="21">
        <f t="shared" si="262"/>
        <v>0</v>
      </c>
      <c r="AV482" s="21">
        <f t="shared" si="263"/>
        <v>0</v>
      </c>
      <c r="AW482" s="21">
        <f t="shared" si="264"/>
        <v>0</v>
      </c>
      <c r="AX482" s="21">
        <f t="shared" si="265"/>
        <v>0</v>
      </c>
      <c r="AY482" s="21">
        <f t="shared" si="266"/>
        <v>0</v>
      </c>
      <c r="AZ482" s="21">
        <f t="shared" si="267"/>
        <v>0</v>
      </c>
      <c r="BA482" s="21">
        <f t="shared" si="268"/>
        <v>0</v>
      </c>
      <c r="BB482" s="21">
        <f t="shared" si="269"/>
        <v>0</v>
      </c>
      <c r="BC482" s="21">
        <f t="shared" si="270"/>
        <v>0</v>
      </c>
      <c r="BD482" s="21">
        <f t="shared" si="271"/>
        <v>0</v>
      </c>
      <c r="BE482" s="21">
        <f t="shared" si="272"/>
        <v>0</v>
      </c>
      <c r="BF482" s="21">
        <f t="shared" si="273"/>
        <v>0</v>
      </c>
      <c r="BG482" s="21">
        <f t="shared" si="274"/>
        <v>0</v>
      </c>
      <c r="BH482" s="21">
        <f t="shared" si="275"/>
        <v>0</v>
      </c>
    </row>
    <row r="483" spans="1:60" ht="63.95" customHeight="1">
      <c r="A483" s="245"/>
      <c r="B483" s="97"/>
      <c r="C483" s="98"/>
      <c r="D483" s="99"/>
      <c r="E483" s="100"/>
      <c r="F483" s="100"/>
      <c r="G483" s="100"/>
      <c r="H483" s="101"/>
      <c r="I483" s="102"/>
      <c r="J483" s="103"/>
      <c r="K483" s="103"/>
      <c r="L483" s="103"/>
      <c r="M483" s="103"/>
      <c r="N483" s="99"/>
      <c r="O483" s="99"/>
      <c r="P483" s="100"/>
      <c r="Q483" s="100"/>
      <c r="R483" s="104"/>
      <c r="S483" s="31" t="str">
        <f t="shared" si="276"/>
        <v/>
      </c>
      <c r="T483" s="105"/>
      <c r="U483" s="101"/>
      <c r="V483" s="107"/>
      <c r="W483" s="169"/>
      <c r="X483" s="170"/>
      <c r="Y483" s="68"/>
      <c r="Z483" s="190">
        <f t="shared" si="245"/>
        <v>1.0165720071704217E-3</v>
      </c>
      <c r="AA483" s="208" t="b">
        <f t="shared" si="246"/>
        <v>0</v>
      </c>
      <c r="AB483" s="20">
        <f t="shared" si="277"/>
        <v>0</v>
      </c>
      <c r="AC483" s="67" t="b">
        <f t="shared" si="278"/>
        <v>1</v>
      </c>
      <c r="AD483" s="200">
        <f t="shared" si="279"/>
        <v>1</v>
      </c>
      <c r="AE483" s="180">
        <f t="shared" si="247"/>
        <v>1</v>
      </c>
      <c r="AF483" s="180">
        <f t="shared" si="248"/>
        <v>0</v>
      </c>
      <c r="AG483" s="180">
        <f t="shared" si="249"/>
        <v>0</v>
      </c>
      <c r="AH483" s="180">
        <f t="shared" si="250"/>
        <v>0</v>
      </c>
      <c r="AI483" s="214" t="str">
        <f t="shared" si="251"/>
        <v/>
      </c>
      <c r="AK483" s="36">
        <f t="shared" si="252"/>
        <v>0</v>
      </c>
      <c r="AL483" s="21">
        <f t="shared" si="253"/>
        <v>0</v>
      </c>
      <c r="AM483" s="21">
        <f t="shared" si="254"/>
        <v>0</v>
      </c>
      <c r="AN483" s="21">
        <f t="shared" si="255"/>
        <v>0</v>
      </c>
      <c r="AO483" s="21">
        <f t="shared" si="256"/>
        <v>0</v>
      </c>
      <c r="AP483" s="21">
        <f t="shared" si="257"/>
        <v>0</v>
      </c>
      <c r="AQ483" s="21">
        <f t="shared" si="258"/>
        <v>0</v>
      </c>
      <c r="AR483" s="21">
        <f t="shared" si="259"/>
        <v>0</v>
      </c>
      <c r="AS483" s="21">
        <f t="shared" si="260"/>
        <v>0</v>
      </c>
      <c r="AT483" s="21">
        <f t="shared" si="261"/>
        <v>0</v>
      </c>
      <c r="AU483" s="21">
        <f t="shared" si="262"/>
        <v>0</v>
      </c>
      <c r="AV483" s="21">
        <f t="shared" si="263"/>
        <v>0</v>
      </c>
      <c r="AW483" s="21">
        <f t="shared" si="264"/>
        <v>0</v>
      </c>
      <c r="AX483" s="21">
        <f t="shared" si="265"/>
        <v>0</v>
      </c>
      <c r="AY483" s="21">
        <f t="shared" si="266"/>
        <v>0</v>
      </c>
      <c r="AZ483" s="21">
        <f t="shared" si="267"/>
        <v>0</v>
      </c>
      <c r="BA483" s="21">
        <f t="shared" si="268"/>
        <v>0</v>
      </c>
      <c r="BB483" s="21">
        <f t="shared" si="269"/>
        <v>0</v>
      </c>
      <c r="BC483" s="21">
        <f t="shared" si="270"/>
        <v>0</v>
      </c>
      <c r="BD483" s="21">
        <f t="shared" si="271"/>
        <v>0</v>
      </c>
      <c r="BE483" s="21">
        <f t="shared" si="272"/>
        <v>0</v>
      </c>
      <c r="BF483" s="21">
        <f t="shared" si="273"/>
        <v>0</v>
      </c>
      <c r="BG483" s="21">
        <f t="shared" si="274"/>
        <v>0</v>
      </c>
      <c r="BH483" s="21">
        <f t="shared" si="275"/>
        <v>0</v>
      </c>
    </row>
    <row r="484" spans="1:60" ht="63.95" customHeight="1">
      <c r="A484" s="245"/>
      <c r="B484" s="97"/>
      <c r="C484" s="98"/>
      <c r="D484" s="99"/>
      <c r="E484" s="100"/>
      <c r="F484" s="100"/>
      <c r="G484" s="100"/>
      <c r="H484" s="101"/>
      <c r="I484" s="102"/>
      <c r="J484" s="103"/>
      <c r="K484" s="103"/>
      <c r="L484" s="103"/>
      <c r="M484" s="103"/>
      <c r="N484" s="99"/>
      <c r="O484" s="99"/>
      <c r="P484" s="100"/>
      <c r="Q484" s="100"/>
      <c r="R484" s="104"/>
      <c r="S484" s="31" t="str">
        <f t="shared" si="276"/>
        <v/>
      </c>
      <c r="T484" s="105"/>
      <c r="U484" s="101"/>
      <c r="V484" s="107"/>
      <c r="W484" s="169"/>
      <c r="X484" s="170"/>
      <c r="Y484" s="68"/>
      <c r="Z484" s="190">
        <f t="shared" si="245"/>
        <v>1.0165720071704217E-3</v>
      </c>
      <c r="AA484" s="208" t="b">
        <f t="shared" si="246"/>
        <v>0</v>
      </c>
      <c r="AB484" s="20">
        <f t="shared" si="277"/>
        <v>0</v>
      </c>
      <c r="AC484" s="67" t="b">
        <f t="shared" si="278"/>
        <v>1</v>
      </c>
      <c r="AD484" s="200">
        <f t="shared" si="279"/>
        <v>1</v>
      </c>
      <c r="AE484" s="180">
        <f t="shared" si="247"/>
        <v>1</v>
      </c>
      <c r="AF484" s="180">
        <f t="shared" si="248"/>
        <v>0</v>
      </c>
      <c r="AG484" s="180">
        <f t="shared" si="249"/>
        <v>0</v>
      </c>
      <c r="AH484" s="180">
        <f t="shared" si="250"/>
        <v>0</v>
      </c>
      <c r="AI484" s="214" t="str">
        <f t="shared" si="251"/>
        <v/>
      </c>
      <c r="AK484" s="36">
        <f t="shared" si="252"/>
        <v>0</v>
      </c>
      <c r="AL484" s="21">
        <f t="shared" si="253"/>
        <v>0</v>
      </c>
      <c r="AM484" s="21">
        <f t="shared" si="254"/>
        <v>0</v>
      </c>
      <c r="AN484" s="21">
        <f t="shared" si="255"/>
        <v>0</v>
      </c>
      <c r="AO484" s="21">
        <f t="shared" si="256"/>
        <v>0</v>
      </c>
      <c r="AP484" s="21">
        <f t="shared" si="257"/>
        <v>0</v>
      </c>
      <c r="AQ484" s="21">
        <f t="shared" si="258"/>
        <v>0</v>
      </c>
      <c r="AR484" s="21">
        <f t="shared" si="259"/>
        <v>0</v>
      </c>
      <c r="AS484" s="21">
        <f t="shared" si="260"/>
        <v>0</v>
      </c>
      <c r="AT484" s="21">
        <f t="shared" si="261"/>
        <v>0</v>
      </c>
      <c r="AU484" s="21">
        <f t="shared" si="262"/>
        <v>0</v>
      </c>
      <c r="AV484" s="21">
        <f t="shared" si="263"/>
        <v>0</v>
      </c>
      <c r="AW484" s="21">
        <f t="shared" si="264"/>
        <v>0</v>
      </c>
      <c r="AX484" s="21">
        <f t="shared" si="265"/>
        <v>0</v>
      </c>
      <c r="AY484" s="21">
        <f t="shared" si="266"/>
        <v>0</v>
      </c>
      <c r="AZ484" s="21">
        <f t="shared" si="267"/>
        <v>0</v>
      </c>
      <c r="BA484" s="21">
        <f t="shared" si="268"/>
        <v>0</v>
      </c>
      <c r="BB484" s="21">
        <f t="shared" si="269"/>
        <v>0</v>
      </c>
      <c r="BC484" s="21">
        <f t="shared" si="270"/>
        <v>0</v>
      </c>
      <c r="BD484" s="21">
        <f t="shared" si="271"/>
        <v>0</v>
      </c>
      <c r="BE484" s="21">
        <f t="shared" si="272"/>
        <v>0</v>
      </c>
      <c r="BF484" s="21">
        <f t="shared" si="273"/>
        <v>0</v>
      </c>
      <c r="BG484" s="21">
        <f t="shared" si="274"/>
        <v>0</v>
      </c>
      <c r="BH484" s="21">
        <f t="shared" si="275"/>
        <v>0</v>
      </c>
    </row>
    <row r="485" spans="1:60" ht="63.95" customHeight="1">
      <c r="A485" s="245"/>
      <c r="B485" s="97"/>
      <c r="C485" s="98"/>
      <c r="D485" s="99"/>
      <c r="E485" s="100"/>
      <c r="F485" s="100"/>
      <c r="G485" s="100"/>
      <c r="H485" s="101"/>
      <c r="I485" s="102"/>
      <c r="J485" s="103"/>
      <c r="K485" s="103"/>
      <c r="L485" s="103"/>
      <c r="M485" s="103"/>
      <c r="N485" s="99"/>
      <c r="O485" s="99"/>
      <c r="P485" s="100"/>
      <c r="Q485" s="100"/>
      <c r="R485" s="104"/>
      <c r="S485" s="31" t="str">
        <f t="shared" si="276"/>
        <v/>
      </c>
      <c r="T485" s="105"/>
      <c r="U485" s="101"/>
      <c r="V485" s="107"/>
      <c r="W485" s="169"/>
      <c r="X485" s="170"/>
      <c r="Y485" s="68"/>
      <c r="Z485" s="190">
        <f t="shared" si="245"/>
        <v>1.0165720071704217E-3</v>
      </c>
      <c r="AA485" s="208" t="b">
        <f t="shared" si="246"/>
        <v>0</v>
      </c>
      <c r="AB485" s="20">
        <f t="shared" si="277"/>
        <v>0</v>
      </c>
      <c r="AC485" s="67" t="b">
        <f t="shared" si="278"/>
        <v>1</v>
      </c>
      <c r="AD485" s="200">
        <f t="shared" si="279"/>
        <v>1</v>
      </c>
      <c r="AE485" s="180">
        <f t="shared" si="247"/>
        <v>1</v>
      </c>
      <c r="AF485" s="180">
        <f t="shared" si="248"/>
        <v>0</v>
      </c>
      <c r="AG485" s="180">
        <f t="shared" si="249"/>
        <v>0</v>
      </c>
      <c r="AH485" s="180">
        <f t="shared" si="250"/>
        <v>0</v>
      </c>
      <c r="AI485" s="214" t="str">
        <f t="shared" si="251"/>
        <v/>
      </c>
      <c r="AK485" s="36">
        <f t="shared" si="252"/>
        <v>0</v>
      </c>
      <c r="AL485" s="21">
        <f t="shared" si="253"/>
        <v>0</v>
      </c>
      <c r="AM485" s="21">
        <f t="shared" si="254"/>
        <v>0</v>
      </c>
      <c r="AN485" s="21">
        <f t="shared" si="255"/>
        <v>0</v>
      </c>
      <c r="AO485" s="21">
        <f t="shared" si="256"/>
        <v>0</v>
      </c>
      <c r="AP485" s="21">
        <f t="shared" si="257"/>
        <v>0</v>
      </c>
      <c r="AQ485" s="21">
        <f t="shared" si="258"/>
        <v>0</v>
      </c>
      <c r="AR485" s="21">
        <f t="shared" si="259"/>
        <v>0</v>
      </c>
      <c r="AS485" s="21">
        <f t="shared" si="260"/>
        <v>0</v>
      </c>
      <c r="AT485" s="21">
        <f t="shared" si="261"/>
        <v>0</v>
      </c>
      <c r="AU485" s="21">
        <f t="shared" si="262"/>
        <v>0</v>
      </c>
      <c r="AV485" s="21">
        <f t="shared" si="263"/>
        <v>0</v>
      </c>
      <c r="AW485" s="21">
        <f t="shared" si="264"/>
        <v>0</v>
      </c>
      <c r="AX485" s="21">
        <f t="shared" si="265"/>
        <v>0</v>
      </c>
      <c r="AY485" s="21">
        <f t="shared" si="266"/>
        <v>0</v>
      </c>
      <c r="AZ485" s="21">
        <f t="shared" si="267"/>
        <v>0</v>
      </c>
      <c r="BA485" s="21">
        <f t="shared" si="268"/>
        <v>0</v>
      </c>
      <c r="BB485" s="21">
        <f t="shared" si="269"/>
        <v>0</v>
      </c>
      <c r="BC485" s="21">
        <f t="shared" si="270"/>
        <v>0</v>
      </c>
      <c r="BD485" s="21">
        <f t="shared" si="271"/>
        <v>0</v>
      </c>
      <c r="BE485" s="21">
        <f t="shared" si="272"/>
        <v>0</v>
      </c>
      <c r="BF485" s="21">
        <f t="shared" si="273"/>
        <v>0</v>
      </c>
      <c r="BG485" s="21">
        <f t="shared" si="274"/>
        <v>0</v>
      </c>
      <c r="BH485" s="21">
        <f t="shared" si="275"/>
        <v>0</v>
      </c>
    </row>
    <row r="486" spans="1:60" ht="63.95" customHeight="1">
      <c r="A486" s="245"/>
      <c r="B486" s="97"/>
      <c r="C486" s="98"/>
      <c r="D486" s="99"/>
      <c r="E486" s="100"/>
      <c r="F486" s="100"/>
      <c r="G486" s="100"/>
      <c r="H486" s="101"/>
      <c r="I486" s="102"/>
      <c r="J486" s="103"/>
      <c r="K486" s="103"/>
      <c r="L486" s="103"/>
      <c r="M486" s="103"/>
      <c r="N486" s="99"/>
      <c r="O486" s="99"/>
      <c r="P486" s="100"/>
      <c r="Q486" s="100"/>
      <c r="R486" s="104"/>
      <c r="S486" s="31" t="str">
        <f t="shared" si="276"/>
        <v/>
      </c>
      <c r="T486" s="105"/>
      <c r="U486" s="101"/>
      <c r="V486" s="107"/>
      <c r="W486" s="169"/>
      <c r="X486" s="170"/>
      <c r="Y486" s="68"/>
      <c r="Z486" s="190">
        <f t="shared" si="245"/>
        <v>1.0165720071704217E-3</v>
      </c>
      <c r="AA486" s="208" t="b">
        <f t="shared" si="246"/>
        <v>0</v>
      </c>
      <c r="AB486" s="20">
        <f t="shared" si="277"/>
        <v>0</v>
      </c>
      <c r="AC486" s="67" t="b">
        <f t="shared" si="278"/>
        <v>1</v>
      </c>
      <c r="AD486" s="200">
        <f t="shared" si="279"/>
        <v>1</v>
      </c>
      <c r="AE486" s="180">
        <f t="shared" si="247"/>
        <v>1</v>
      </c>
      <c r="AF486" s="180">
        <f t="shared" si="248"/>
        <v>0</v>
      </c>
      <c r="AG486" s="180">
        <f t="shared" si="249"/>
        <v>0</v>
      </c>
      <c r="AH486" s="180">
        <f t="shared" si="250"/>
        <v>0</v>
      </c>
      <c r="AI486" s="214" t="str">
        <f t="shared" si="251"/>
        <v/>
      </c>
      <c r="AK486" s="36">
        <f t="shared" si="252"/>
        <v>0</v>
      </c>
      <c r="AL486" s="21">
        <f t="shared" si="253"/>
        <v>0</v>
      </c>
      <c r="AM486" s="21">
        <f t="shared" si="254"/>
        <v>0</v>
      </c>
      <c r="AN486" s="21">
        <f t="shared" si="255"/>
        <v>0</v>
      </c>
      <c r="AO486" s="21">
        <f t="shared" si="256"/>
        <v>0</v>
      </c>
      <c r="AP486" s="21">
        <f t="shared" si="257"/>
        <v>0</v>
      </c>
      <c r="AQ486" s="21">
        <f t="shared" si="258"/>
        <v>0</v>
      </c>
      <c r="AR486" s="21">
        <f t="shared" si="259"/>
        <v>0</v>
      </c>
      <c r="AS486" s="21">
        <f t="shared" si="260"/>
        <v>0</v>
      </c>
      <c r="AT486" s="21">
        <f t="shared" si="261"/>
        <v>0</v>
      </c>
      <c r="AU486" s="21">
        <f t="shared" si="262"/>
        <v>0</v>
      </c>
      <c r="AV486" s="21">
        <f t="shared" si="263"/>
        <v>0</v>
      </c>
      <c r="AW486" s="21">
        <f t="shared" si="264"/>
        <v>0</v>
      </c>
      <c r="AX486" s="21">
        <f t="shared" si="265"/>
        <v>0</v>
      </c>
      <c r="AY486" s="21">
        <f t="shared" si="266"/>
        <v>0</v>
      </c>
      <c r="AZ486" s="21">
        <f t="shared" si="267"/>
        <v>0</v>
      </c>
      <c r="BA486" s="21">
        <f t="shared" si="268"/>
        <v>0</v>
      </c>
      <c r="BB486" s="21">
        <f t="shared" si="269"/>
        <v>0</v>
      </c>
      <c r="BC486" s="21">
        <f t="shared" si="270"/>
        <v>0</v>
      </c>
      <c r="BD486" s="21">
        <f t="shared" si="271"/>
        <v>0</v>
      </c>
      <c r="BE486" s="21">
        <f t="shared" si="272"/>
        <v>0</v>
      </c>
      <c r="BF486" s="21">
        <f t="shared" si="273"/>
        <v>0</v>
      </c>
      <c r="BG486" s="21">
        <f t="shared" si="274"/>
        <v>0</v>
      </c>
      <c r="BH486" s="21">
        <f t="shared" si="275"/>
        <v>0</v>
      </c>
    </row>
    <row r="487" spans="1:60" ht="63.95" customHeight="1">
      <c r="A487" s="245"/>
      <c r="B487" s="97"/>
      <c r="C487" s="98"/>
      <c r="D487" s="99"/>
      <c r="E487" s="100"/>
      <c r="F487" s="100"/>
      <c r="G487" s="100"/>
      <c r="H487" s="101"/>
      <c r="I487" s="102"/>
      <c r="J487" s="103"/>
      <c r="K487" s="103"/>
      <c r="L487" s="103"/>
      <c r="M487" s="103"/>
      <c r="N487" s="99"/>
      <c r="O487" s="99"/>
      <c r="P487" s="100"/>
      <c r="Q487" s="100"/>
      <c r="R487" s="104"/>
      <c r="S487" s="31" t="str">
        <f t="shared" si="276"/>
        <v/>
      </c>
      <c r="T487" s="105"/>
      <c r="U487" s="101"/>
      <c r="V487" s="107"/>
      <c r="W487" s="169"/>
      <c r="X487" s="170"/>
      <c r="Y487" s="68"/>
      <c r="Z487" s="190">
        <f t="shared" si="245"/>
        <v>1.0165720071704217E-3</v>
      </c>
      <c r="AA487" s="208" t="b">
        <f t="shared" si="246"/>
        <v>0</v>
      </c>
      <c r="AB487" s="20">
        <f t="shared" si="277"/>
        <v>0</v>
      </c>
      <c r="AC487" s="67" t="b">
        <f t="shared" si="278"/>
        <v>1</v>
      </c>
      <c r="AD487" s="200">
        <f t="shared" si="279"/>
        <v>1</v>
      </c>
      <c r="AE487" s="180">
        <f t="shared" si="247"/>
        <v>1</v>
      </c>
      <c r="AF487" s="180">
        <f t="shared" si="248"/>
        <v>0</v>
      </c>
      <c r="AG487" s="180">
        <f t="shared" si="249"/>
        <v>0</v>
      </c>
      <c r="AH487" s="180">
        <f t="shared" si="250"/>
        <v>0</v>
      </c>
      <c r="AI487" s="214" t="str">
        <f t="shared" si="251"/>
        <v/>
      </c>
      <c r="AK487" s="36">
        <f t="shared" si="252"/>
        <v>0</v>
      </c>
      <c r="AL487" s="21">
        <f t="shared" si="253"/>
        <v>0</v>
      </c>
      <c r="AM487" s="21">
        <f t="shared" si="254"/>
        <v>0</v>
      </c>
      <c r="AN487" s="21">
        <f t="shared" si="255"/>
        <v>0</v>
      </c>
      <c r="AO487" s="21">
        <f t="shared" si="256"/>
        <v>0</v>
      </c>
      <c r="AP487" s="21">
        <f t="shared" si="257"/>
        <v>0</v>
      </c>
      <c r="AQ487" s="21">
        <f t="shared" si="258"/>
        <v>0</v>
      </c>
      <c r="AR487" s="21">
        <f t="shared" si="259"/>
        <v>0</v>
      </c>
      <c r="AS487" s="21">
        <f t="shared" si="260"/>
        <v>0</v>
      </c>
      <c r="AT487" s="21">
        <f t="shared" si="261"/>
        <v>0</v>
      </c>
      <c r="AU487" s="21">
        <f t="shared" si="262"/>
        <v>0</v>
      </c>
      <c r="AV487" s="21">
        <f t="shared" si="263"/>
        <v>0</v>
      </c>
      <c r="AW487" s="21">
        <f t="shared" si="264"/>
        <v>0</v>
      </c>
      <c r="AX487" s="21">
        <f t="shared" si="265"/>
        <v>0</v>
      </c>
      <c r="AY487" s="21">
        <f t="shared" si="266"/>
        <v>0</v>
      </c>
      <c r="AZ487" s="21">
        <f t="shared" si="267"/>
        <v>0</v>
      </c>
      <c r="BA487" s="21">
        <f t="shared" si="268"/>
        <v>0</v>
      </c>
      <c r="BB487" s="21">
        <f t="shared" si="269"/>
        <v>0</v>
      </c>
      <c r="BC487" s="21">
        <f t="shared" si="270"/>
        <v>0</v>
      </c>
      <c r="BD487" s="21">
        <f t="shared" si="271"/>
        <v>0</v>
      </c>
      <c r="BE487" s="21">
        <f t="shared" si="272"/>
        <v>0</v>
      </c>
      <c r="BF487" s="21">
        <f t="shared" si="273"/>
        <v>0</v>
      </c>
      <c r="BG487" s="21">
        <f t="shared" si="274"/>
        <v>0</v>
      </c>
      <c r="BH487" s="21">
        <f t="shared" si="275"/>
        <v>0</v>
      </c>
    </row>
    <row r="488" spans="1:60" ht="63.95" customHeight="1">
      <c r="A488" s="245"/>
      <c r="B488" s="97"/>
      <c r="C488" s="98"/>
      <c r="D488" s="99"/>
      <c r="E488" s="100"/>
      <c r="F488" s="100"/>
      <c r="G488" s="100"/>
      <c r="H488" s="101"/>
      <c r="I488" s="102"/>
      <c r="J488" s="103"/>
      <c r="K488" s="103"/>
      <c r="L488" s="103"/>
      <c r="M488" s="103"/>
      <c r="N488" s="99"/>
      <c r="O488" s="99"/>
      <c r="P488" s="100"/>
      <c r="Q488" s="100"/>
      <c r="R488" s="104"/>
      <c r="S488" s="31" t="str">
        <f t="shared" si="276"/>
        <v/>
      </c>
      <c r="T488" s="105"/>
      <c r="U488" s="101"/>
      <c r="V488" s="107"/>
      <c r="W488" s="169"/>
      <c r="X488" s="170"/>
      <c r="Y488" s="68"/>
      <c r="Z488" s="190">
        <f t="shared" si="245"/>
        <v>1.0165720071704217E-3</v>
      </c>
      <c r="AA488" s="208" t="b">
        <f t="shared" si="246"/>
        <v>0</v>
      </c>
      <c r="AB488" s="20">
        <f t="shared" si="277"/>
        <v>0</v>
      </c>
      <c r="AC488" s="67" t="b">
        <f t="shared" si="278"/>
        <v>1</v>
      </c>
      <c r="AD488" s="200">
        <f t="shared" si="279"/>
        <v>1</v>
      </c>
      <c r="AE488" s="180">
        <f t="shared" si="247"/>
        <v>1</v>
      </c>
      <c r="AF488" s="180">
        <f t="shared" si="248"/>
        <v>0</v>
      </c>
      <c r="AG488" s="180">
        <f t="shared" si="249"/>
        <v>0</v>
      </c>
      <c r="AH488" s="180">
        <f t="shared" si="250"/>
        <v>0</v>
      </c>
      <c r="AI488" s="214" t="str">
        <f t="shared" si="251"/>
        <v/>
      </c>
      <c r="AK488" s="36">
        <f t="shared" si="252"/>
        <v>0</v>
      </c>
      <c r="AL488" s="21">
        <f t="shared" si="253"/>
        <v>0</v>
      </c>
      <c r="AM488" s="21">
        <f t="shared" si="254"/>
        <v>0</v>
      </c>
      <c r="AN488" s="21">
        <f t="shared" si="255"/>
        <v>0</v>
      </c>
      <c r="AO488" s="21">
        <f t="shared" si="256"/>
        <v>0</v>
      </c>
      <c r="AP488" s="21">
        <f t="shared" si="257"/>
        <v>0</v>
      </c>
      <c r="AQ488" s="21">
        <f t="shared" si="258"/>
        <v>0</v>
      </c>
      <c r="AR488" s="21">
        <f t="shared" si="259"/>
        <v>0</v>
      </c>
      <c r="AS488" s="21">
        <f t="shared" si="260"/>
        <v>0</v>
      </c>
      <c r="AT488" s="21">
        <f t="shared" si="261"/>
        <v>0</v>
      </c>
      <c r="AU488" s="21">
        <f t="shared" si="262"/>
        <v>0</v>
      </c>
      <c r="AV488" s="21">
        <f t="shared" si="263"/>
        <v>0</v>
      </c>
      <c r="AW488" s="21">
        <f t="shared" si="264"/>
        <v>0</v>
      </c>
      <c r="AX488" s="21">
        <f t="shared" si="265"/>
        <v>0</v>
      </c>
      <c r="AY488" s="21">
        <f t="shared" si="266"/>
        <v>0</v>
      </c>
      <c r="AZ488" s="21">
        <f t="shared" si="267"/>
        <v>0</v>
      </c>
      <c r="BA488" s="21">
        <f t="shared" si="268"/>
        <v>0</v>
      </c>
      <c r="BB488" s="21">
        <f t="shared" si="269"/>
        <v>0</v>
      </c>
      <c r="BC488" s="21">
        <f t="shared" si="270"/>
        <v>0</v>
      </c>
      <c r="BD488" s="21">
        <f t="shared" si="271"/>
        <v>0</v>
      </c>
      <c r="BE488" s="21">
        <f t="shared" si="272"/>
        <v>0</v>
      </c>
      <c r="BF488" s="21">
        <f t="shared" si="273"/>
        <v>0</v>
      </c>
      <c r="BG488" s="21">
        <f t="shared" si="274"/>
        <v>0</v>
      </c>
      <c r="BH488" s="21">
        <f t="shared" si="275"/>
        <v>0</v>
      </c>
    </row>
    <row r="489" spans="1:60" ht="63.95" customHeight="1">
      <c r="A489" s="245"/>
      <c r="B489" s="97"/>
      <c r="C489" s="98"/>
      <c r="D489" s="99"/>
      <c r="E489" s="100"/>
      <c r="F489" s="100"/>
      <c r="G489" s="100"/>
      <c r="H489" s="101"/>
      <c r="I489" s="102"/>
      <c r="J489" s="103"/>
      <c r="K489" s="103"/>
      <c r="L489" s="103"/>
      <c r="M489" s="103"/>
      <c r="N489" s="99"/>
      <c r="O489" s="99"/>
      <c r="P489" s="100"/>
      <c r="Q489" s="100"/>
      <c r="R489" s="104"/>
      <c r="S489" s="31" t="str">
        <f t="shared" si="276"/>
        <v/>
      </c>
      <c r="T489" s="105"/>
      <c r="U489" s="101"/>
      <c r="V489" s="107"/>
      <c r="W489" s="169"/>
      <c r="X489" s="170"/>
      <c r="Y489" s="68"/>
      <c r="Z489" s="190">
        <f t="shared" si="245"/>
        <v>1.0165720071704217E-3</v>
      </c>
      <c r="AA489" s="208" t="b">
        <f t="shared" si="246"/>
        <v>0</v>
      </c>
      <c r="AB489" s="20">
        <f t="shared" si="277"/>
        <v>0</v>
      </c>
      <c r="AC489" s="67" t="b">
        <f t="shared" si="278"/>
        <v>1</v>
      </c>
      <c r="AD489" s="200">
        <f t="shared" si="279"/>
        <v>1</v>
      </c>
      <c r="AE489" s="180">
        <f t="shared" si="247"/>
        <v>1</v>
      </c>
      <c r="AF489" s="180">
        <f t="shared" si="248"/>
        <v>0</v>
      </c>
      <c r="AG489" s="180">
        <f t="shared" si="249"/>
        <v>0</v>
      </c>
      <c r="AH489" s="180">
        <f t="shared" si="250"/>
        <v>0</v>
      </c>
      <c r="AI489" s="214" t="str">
        <f t="shared" si="251"/>
        <v/>
      </c>
      <c r="AK489" s="36">
        <f t="shared" si="252"/>
        <v>0</v>
      </c>
      <c r="AL489" s="21">
        <f t="shared" si="253"/>
        <v>0</v>
      </c>
      <c r="AM489" s="21">
        <f t="shared" si="254"/>
        <v>0</v>
      </c>
      <c r="AN489" s="21">
        <f t="shared" si="255"/>
        <v>0</v>
      </c>
      <c r="AO489" s="21">
        <f t="shared" si="256"/>
        <v>0</v>
      </c>
      <c r="AP489" s="21">
        <f t="shared" si="257"/>
        <v>0</v>
      </c>
      <c r="AQ489" s="21">
        <f t="shared" si="258"/>
        <v>0</v>
      </c>
      <c r="AR489" s="21">
        <f t="shared" si="259"/>
        <v>0</v>
      </c>
      <c r="AS489" s="21">
        <f t="shared" si="260"/>
        <v>0</v>
      </c>
      <c r="AT489" s="21">
        <f t="shared" si="261"/>
        <v>0</v>
      </c>
      <c r="AU489" s="21">
        <f t="shared" si="262"/>
        <v>0</v>
      </c>
      <c r="AV489" s="21">
        <f t="shared" si="263"/>
        <v>0</v>
      </c>
      <c r="AW489" s="21">
        <f t="shared" si="264"/>
        <v>0</v>
      </c>
      <c r="AX489" s="21">
        <f t="shared" si="265"/>
        <v>0</v>
      </c>
      <c r="AY489" s="21">
        <f t="shared" si="266"/>
        <v>0</v>
      </c>
      <c r="AZ489" s="21">
        <f t="shared" si="267"/>
        <v>0</v>
      </c>
      <c r="BA489" s="21">
        <f t="shared" si="268"/>
        <v>0</v>
      </c>
      <c r="BB489" s="21">
        <f t="shared" si="269"/>
        <v>0</v>
      </c>
      <c r="BC489" s="21">
        <f t="shared" si="270"/>
        <v>0</v>
      </c>
      <c r="BD489" s="21">
        <f t="shared" si="271"/>
        <v>0</v>
      </c>
      <c r="BE489" s="21">
        <f t="shared" si="272"/>
        <v>0</v>
      </c>
      <c r="BF489" s="21">
        <f t="shared" si="273"/>
        <v>0</v>
      </c>
      <c r="BG489" s="21">
        <f t="shared" si="274"/>
        <v>0</v>
      </c>
      <c r="BH489" s="21">
        <f t="shared" si="275"/>
        <v>0</v>
      </c>
    </row>
    <row r="490" spans="1:60" ht="63.95" customHeight="1">
      <c r="A490" s="245"/>
      <c r="B490" s="97"/>
      <c r="C490" s="98"/>
      <c r="D490" s="99"/>
      <c r="E490" s="100"/>
      <c r="F490" s="100"/>
      <c r="G490" s="100"/>
      <c r="H490" s="101"/>
      <c r="I490" s="102"/>
      <c r="J490" s="103"/>
      <c r="K490" s="103"/>
      <c r="L490" s="103"/>
      <c r="M490" s="103"/>
      <c r="N490" s="99"/>
      <c r="O490" s="99"/>
      <c r="P490" s="100"/>
      <c r="Q490" s="100"/>
      <c r="R490" s="104"/>
      <c r="S490" s="31" t="str">
        <f t="shared" si="276"/>
        <v/>
      </c>
      <c r="T490" s="105"/>
      <c r="U490" s="101"/>
      <c r="V490" s="107"/>
      <c r="W490" s="169"/>
      <c r="X490" s="170"/>
      <c r="Y490" s="68"/>
      <c r="Z490" s="190">
        <f t="shared" si="245"/>
        <v>1.0165720071704217E-3</v>
      </c>
      <c r="AA490" s="208" t="b">
        <f t="shared" si="246"/>
        <v>0</v>
      </c>
      <c r="AB490" s="20">
        <f t="shared" si="277"/>
        <v>0</v>
      </c>
      <c r="AC490" s="67" t="b">
        <f t="shared" si="278"/>
        <v>1</v>
      </c>
      <c r="AD490" s="200">
        <f t="shared" si="279"/>
        <v>1</v>
      </c>
      <c r="AE490" s="180">
        <f t="shared" si="247"/>
        <v>1</v>
      </c>
      <c r="AF490" s="180">
        <f t="shared" si="248"/>
        <v>0</v>
      </c>
      <c r="AG490" s="180">
        <f t="shared" si="249"/>
        <v>0</v>
      </c>
      <c r="AH490" s="180">
        <f t="shared" si="250"/>
        <v>0</v>
      </c>
      <c r="AI490" s="214" t="str">
        <f t="shared" si="251"/>
        <v/>
      </c>
      <c r="AK490" s="36">
        <f t="shared" si="252"/>
        <v>0</v>
      </c>
      <c r="AL490" s="21">
        <f t="shared" si="253"/>
        <v>0</v>
      </c>
      <c r="AM490" s="21">
        <f t="shared" si="254"/>
        <v>0</v>
      </c>
      <c r="AN490" s="21">
        <f t="shared" si="255"/>
        <v>0</v>
      </c>
      <c r="AO490" s="21">
        <f t="shared" si="256"/>
        <v>0</v>
      </c>
      <c r="AP490" s="21">
        <f t="shared" si="257"/>
        <v>0</v>
      </c>
      <c r="AQ490" s="21">
        <f t="shared" si="258"/>
        <v>0</v>
      </c>
      <c r="AR490" s="21">
        <f t="shared" si="259"/>
        <v>0</v>
      </c>
      <c r="AS490" s="21">
        <f t="shared" si="260"/>
        <v>0</v>
      </c>
      <c r="AT490" s="21">
        <f t="shared" si="261"/>
        <v>0</v>
      </c>
      <c r="AU490" s="21">
        <f t="shared" si="262"/>
        <v>0</v>
      </c>
      <c r="AV490" s="21">
        <f t="shared" si="263"/>
        <v>0</v>
      </c>
      <c r="AW490" s="21">
        <f t="shared" si="264"/>
        <v>0</v>
      </c>
      <c r="AX490" s="21">
        <f t="shared" si="265"/>
        <v>0</v>
      </c>
      <c r="AY490" s="21">
        <f t="shared" si="266"/>
        <v>0</v>
      </c>
      <c r="AZ490" s="21">
        <f t="shared" si="267"/>
        <v>0</v>
      </c>
      <c r="BA490" s="21">
        <f t="shared" si="268"/>
        <v>0</v>
      </c>
      <c r="BB490" s="21">
        <f t="shared" si="269"/>
        <v>0</v>
      </c>
      <c r="BC490" s="21">
        <f t="shared" si="270"/>
        <v>0</v>
      </c>
      <c r="BD490" s="21">
        <f t="shared" si="271"/>
        <v>0</v>
      </c>
      <c r="BE490" s="21">
        <f t="shared" si="272"/>
        <v>0</v>
      </c>
      <c r="BF490" s="21">
        <f t="shared" si="273"/>
        <v>0</v>
      </c>
      <c r="BG490" s="21">
        <f t="shared" si="274"/>
        <v>0</v>
      </c>
      <c r="BH490" s="21">
        <f t="shared" si="275"/>
        <v>0</v>
      </c>
    </row>
    <row r="491" spans="1:60" ht="63.95" customHeight="1">
      <c r="A491" s="245"/>
      <c r="B491" s="97"/>
      <c r="C491" s="98"/>
      <c r="D491" s="99"/>
      <c r="E491" s="100"/>
      <c r="F491" s="100"/>
      <c r="G491" s="100"/>
      <c r="H491" s="101"/>
      <c r="I491" s="102"/>
      <c r="J491" s="103"/>
      <c r="K491" s="103"/>
      <c r="L491" s="103"/>
      <c r="M491" s="103"/>
      <c r="N491" s="99"/>
      <c r="O491" s="99"/>
      <c r="P491" s="100"/>
      <c r="Q491" s="100"/>
      <c r="R491" s="104"/>
      <c r="S491" s="31" t="str">
        <f t="shared" si="276"/>
        <v/>
      </c>
      <c r="T491" s="105"/>
      <c r="U491" s="101"/>
      <c r="V491" s="107"/>
      <c r="W491" s="169"/>
      <c r="X491" s="170"/>
      <c r="Y491" s="68"/>
      <c r="Z491" s="190">
        <f t="shared" si="245"/>
        <v>1.0165720071704217E-3</v>
      </c>
      <c r="AA491" s="208" t="b">
        <f t="shared" si="246"/>
        <v>0</v>
      </c>
      <c r="AB491" s="20">
        <f t="shared" si="277"/>
        <v>0</v>
      </c>
      <c r="AC491" s="67" t="b">
        <f t="shared" si="278"/>
        <v>1</v>
      </c>
      <c r="AD491" s="200">
        <f t="shared" si="279"/>
        <v>1</v>
      </c>
      <c r="AE491" s="180">
        <f t="shared" si="247"/>
        <v>1</v>
      </c>
      <c r="AF491" s="180">
        <f t="shared" si="248"/>
        <v>0</v>
      </c>
      <c r="AG491" s="180">
        <f t="shared" si="249"/>
        <v>0</v>
      </c>
      <c r="AH491" s="180">
        <f t="shared" si="250"/>
        <v>0</v>
      </c>
      <c r="AI491" s="214" t="str">
        <f t="shared" si="251"/>
        <v/>
      </c>
      <c r="AK491" s="36">
        <f t="shared" si="252"/>
        <v>0</v>
      </c>
      <c r="AL491" s="21">
        <f t="shared" si="253"/>
        <v>0</v>
      </c>
      <c r="AM491" s="21">
        <f t="shared" si="254"/>
        <v>0</v>
      </c>
      <c r="AN491" s="21">
        <f t="shared" si="255"/>
        <v>0</v>
      </c>
      <c r="AO491" s="21">
        <f t="shared" si="256"/>
        <v>0</v>
      </c>
      <c r="AP491" s="21">
        <f t="shared" si="257"/>
        <v>0</v>
      </c>
      <c r="AQ491" s="21">
        <f t="shared" si="258"/>
        <v>0</v>
      </c>
      <c r="AR491" s="21">
        <f t="shared" si="259"/>
        <v>0</v>
      </c>
      <c r="AS491" s="21">
        <f t="shared" si="260"/>
        <v>0</v>
      </c>
      <c r="AT491" s="21">
        <f t="shared" si="261"/>
        <v>0</v>
      </c>
      <c r="AU491" s="21">
        <f t="shared" si="262"/>
        <v>0</v>
      </c>
      <c r="AV491" s="21">
        <f t="shared" si="263"/>
        <v>0</v>
      </c>
      <c r="AW491" s="21">
        <f t="shared" si="264"/>
        <v>0</v>
      </c>
      <c r="AX491" s="21">
        <f t="shared" si="265"/>
        <v>0</v>
      </c>
      <c r="AY491" s="21">
        <f t="shared" si="266"/>
        <v>0</v>
      </c>
      <c r="AZ491" s="21">
        <f t="shared" si="267"/>
        <v>0</v>
      </c>
      <c r="BA491" s="21">
        <f t="shared" si="268"/>
        <v>0</v>
      </c>
      <c r="BB491" s="21">
        <f t="shared" si="269"/>
        <v>0</v>
      </c>
      <c r="BC491" s="21">
        <f t="shared" si="270"/>
        <v>0</v>
      </c>
      <c r="BD491" s="21">
        <f t="shared" si="271"/>
        <v>0</v>
      </c>
      <c r="BE491" s="21">
        <f t="shared" si="272"/>
        <v>0</v>
      </c>
      <c r="BF491" s="21">
        <f t="shared" si="273"/>
        <v>0</v>
      </c>
      <c r="BG491" s="21">
        <f t="shared" si="274"/>
        <v>0</v>
      </c>
      <c r="BH491" s="21">
        <f t="shared" si="275"/>
        <v>0</v>
      </c>
    </row>
    <row r="492" spans="1:60" ht="63.95" customHeight="1">
      <c r="A492" s="245"/>
      <c r="B492" s="97"/>
      <c r="C492" s="98"/>
      <c r="D492" s="99"/>
      <c r="E492" s="100"/>
      <c r="F492" s="100"/>
      <c r="G492" s="100"/>
      <c r="H492" s="101"/>
      <c r="I492" s="102"/>
      <c r="J492" s="103"/>
      <c r="K492" s="103"/>
      <c r="L492" s="103"/>
      <c r="M492" s="103"/>
      <c r="N492" s="99"/>
      <c r="O492" s="99"/>
      <c r="P492" s="100"/>
      <c r="Q492" s="100"/>
      <c r="R492" s="104"/>
      <c r="S492" s="31" t="str">
        <f t="shared" si="276"/>
        <v/>
      </c>
      <c r="T492" s="105"/>
      <c r="U492" s="101"/>
      <c r="V492" s="107"/>
      <c r="W492" s="169"/>
      <c r="X492" s="170"/>
      <c r="Y492" s="68"/>
      <c r="Z492" s="190">
        <f t="shared" si="245"/>
        <v>1.0165720071704217E-3</v>
      </c>
      <c r="AA492" s="208" t="b">
        <f t="shared" si="246"/>
        <v>0</v>
      </c>
      <c r="AB492" s="20">
        <f t="shared" si="277"/>
        <v>0</v>
      </c>
      <c r="AC492" s="67" t="b">
        <f t="shared" si="278"/>
        <v>1</v>
      </c>
      <c r="AD492" s="200">
        <f t="shared" si="279"/>
        <v>1</v>
      </c>
      <c r="AE492" s="180">
        <f t="shared" si="247"/>
        <v>1</v>
      </c>
      <c r="AF492" s="180">
        <f t="shared" si="248"/>
        <v>0</v>
      </c>
      <c r="AG492" s="180">
        <f t="shared" si="249"/>
        <v>0</v>
      </c>
      <c r="AH492" s="180">
        <f t="shared" si="250"/>
        <v>0</v>
      </c>
      <c r="AI492" s="214" t="str">
        <f t="shared" si="251"/>
        <v/>
      </c>
      <c r="AK492" s="36">
        <f t="shared" si="252"/>
        <v>0</v>
      </c>
      <c r="AL492" s="21">
        <f t="shared" si="253"/>
        <v>0</v>
      </c>
      <c r="AM492" s="21">
        <f t="shared" si="254"/>
        <v>0</v>
      </c>
      <c r="AN492" s="21">
        <f t="shared" si="255"/>
        <v>0</v>
      </c>
      <c r="AO492" s="21">
        <f t="shared" si="256"/>
        <v>0</v>
      </c>
      <c r="AP492" s="21">
        <f t="shared" si="257"/>
        <v>0</v>
      </c>
      <c r="AQ492" s="21">
        <f t="shared" si="258"/>
        <v>0</v>
      </c>
      <c r="AR492" s="21">
        <f t="shared" si="259"/>
        <v>0</v>
      </c>
      <c r="AS492" s="21">
        <f t="shared" si="260"/>
        <v>0</v>
      </c>
      <c r="AT492" s="21">
        <f t="shared" si="261"/>
        <v>0</v>
      </c>
      <c r="AU492" s="21">
        <f t="shared" si="262"/>
        <v>0</v>
      </c>
      <c r="AV492" s="21">
        <f t="shared" si="263"/>
        <v>0</v>
      </c>
      <c r="AW492" s="21">
        <f t="shared" si="264"/>
        <v>0</v>
      </c>
      <c r="AX492" s="21">
        <f t="shared" si="265"/>
        <v>0</v>
      </c>
      <c r="AY492" s="21">
        <f t="shared" si="266"/>
        <v>0</v>
      </c>
      <c r="AZ492" s="21">
        <f t="shared" si="267"/>
        <v>0</v>
      </c>
      <c r="BA492" s="21">
        <f t="shared" si="268"/>
        <v>0</v>
      </c>
      <c r="BB492" s="21">
        <f t="shared" si="269"/>
        <v>0</v>
      </c>
      <c r="BC492" s="21">
        <f t="shared" si="270"/>
        <v>0</v>
      </c>
      <c r="BD492" s="21">
        <f t="shared" si="271"/>
        <v>0</v>
      </c>
      <c r="BE492" s="21">
        <f t="shared" si="272"/>
        <v>0</v>
      </c>
      <c r="BF492" s="21">
        <f t="shared" si="273"/>
        <v>0</v>
      </c>
      <c r="BG492" s="21">
        <f t="shared" si="274"/>
        <v>0</v>
      </c>
      <c r="BH492" s="21">
        <f t="shared" si="275"/>
        <v>0</v>
      </c>
    </row>
    <row r="493" spans="1:60" ht="63.95" customHeight="1">
      <c r="A493" s="245"/>
      <c r="B493" s="97"/>
      <c r="C493" s="98"/>
      <c r="D493" s="99"/>
      <c r="E493" s="100"/>
      <c r="F493" s="100"/>
      <c r="G493" s="100"/>
      <c r="H493" s="101"/>
      <c r="I493" s="102"/>
      <c r="J493" s="103"/>
      <c r="K493" s="103"/>
      <c r="L493" s="103"/>
      <c r="M493" s="103"/>
      <c r="N493" s="99"/>
      <c r="O493" s="99"/>
      <c r="P493" s="100"/>
      <c r="Q493" s="100"/>
      <c r="R493" s="104"/>
      <c r="S493" s="31" t="str">
        <f t="shared" si="276"/>
        <v/>
      </c>
      <c r="T493" s="105"/>
      <c r="U493" s="101"/>
      <c r="V493" s="107"/>
      <c r="W493" s="169"/>
      <c r="X493" s="170"/>
      <c r="Y493" s="68"/>
      <c r="Z493" s="190">
        <f t="shared" si="245"/>
        <v>1.0165720071704217E-3</v>
      </c>
      <c r="AA493" s="208" t="b">
        <f t="shared" si="246"/>
        <v>0</v>
      </c>
      <c r="AB493" s="20">
        <f t="shared" si="277"/>
        <v>0</v>
      </c>
      <c r="AC493" s="67" t="b">
        <f t="shared" si="278"/>
        <v>1</v>
      </c>
      <c r="AD493" s="200">
        <f t="shared" si="279"/>
        <v>1</v>
      </c>
      <c r="AE493" s="180">
        <f t="shared" si="247"/>
        <v>1</v>
      </c>
      <c r="AF493" s="180">
        <f t="shared" si="248"/>
        <v>0</v>
      </c>
      <c r="AG493" s="180">
        <f t="shared" si="249"/>
        <v>0</v>
      </c>
      <c r="AH493" s="180">
        <f t="shared" si="250"/>
        <v>0</v>
      </c>
      <c r="AI493" s="214" t="str">
        <f t="shared" si="251"/>
        <v/>
      </c>
      <c r="AK493" s="36">
        <f t="shared" si="252"/>
        <v>0</v>
      </c>
      <c r="AL493" s="21">
        <f t="shared" si="253"/>
        <v>0</v>
      </c>
      <c r="AM493" s="21">
        <f t="shared" si="254"/>
        <v>0</v>
      </c>
      <c r="AN493" s="21">
        <f t="shared" si="255"/>
        <v>0</v>
      </c>
      <c r="AO493" s="21">
        <f t="shared" si="256"/>
        <v>0</v>
      </c>
      <c r="AP493" s="21">
        <f t="shared" si="257"/>
        <v>0</v>
      </c>
      <c r="AQ493" s="21">
        <f t="shared" si="258"/>
        <v>0</v>
      </c>
      <c r="AR493" s="21">
        <f t="shared" si="259"/>
        <v>0</v>
      </c>
      <c r="AS493" s="21">
        <f t="shared" si="260"/>
        <v>0</v>
      </c>
      <c r="AT493" s="21">
        <f t="shared" si="261"/>
        <v>0</v>
      </c>
      <c r="AU493" s="21">
        <f t="shared" si="262"/>
        <v>0</v>
      </c>
      <c r="AV493" s="21">
        <f t="shared" si="263"/>
        <v>0</v>
      </c>
      <c r="AW493" s="21">
        <f t="shared" si="264"/>
        <v>0</v>
      </c>
      <c r="AX493" s="21">
        <f t="shared" si="265"/>
        <v>0</v>
      </c>
      <c r="AY493" s="21">
        <f t="shared" si="266"/>
        <v>0</v>
      </c>
      <c r="AZ493" s="21">
        <f t="shared" si="267"/>
        <v>0</v>
      </c>
      <c r="BA493" s="21">
        <f t="shared" si="268"/>
        <v>0</v>
      </c>
      <c r="BB493" s="21">
        <f t="shared" si="269"/>
        <v>0</v>
      </c>
      <c r="BC493" s="21">
        <f t="shared" si="270"/>
        <v>0</v>
      </c>
      <c r="BD493" s="21">
        <f t="shared" si="271"/>
        <v>0</v>
      </c>
      <c r="BE493" s="21">
        <f t="shared" si="272"/>
        <v>0</v>
      </c>
      <c r="BF493" s="21">
        <f t="shared" si="273"/>
        <v>0</v>
      </c>
      <c r="BG493" s="21">
        <f t="shared" si="274"/>
        <v>0</v>
      </c>
      <c r="BH493" s="21">
        <f t="shared" si="275"/>
        <v>0</v>
      </c>
    </row>
    <row r="494" spans="1:60" ht="63.95" customHeight="1">
      <c r="A494" s="245"/>
      <c r="B494" s="97"/>
      <c r="C494" s="98"/>
      <c r="D494" s="99"/>
      <c r="E494" s="100"/>
      <c r="F494" s="100"/>
      <c r="G494" s="100"/>
      <c r="H494" s="101"/>
      <c r="I494" s="102"/>
      <c r="J494" s="103"/>
      <c r="K494" s="103"/>
      <c r="L494" s="103"/>
      <c r="M494" s="103"/>
      <c r="N494" s="99"/>
      <c r="O494" s="99"/>
      <c r="P494" s="100"/>
      <c r="Q494" s="100"/>
      <c r="R494" s="104"/>
      <c r="S494" s="31" t="str">
        <f t="shared" si="276"/>
        <v/>
      </c>
      <c r="T494" s="105"/>
      <c r="U494" s="101"/>
      <c r="V494" s="107"/>
      <c r="W494" s="169"/>
      <c r="X494" s="170"/>
      <c r="Y494" s="68"/>
      <c r="Z494" s="190">
        <f t="shared" si="245"/>
        <v>1.0165720071704217E-3</v>
      </c>
      <c r="AA494" s="208" t="b">
        <f t="shared" si="246"/>
        <v>0</v>
      </c>
      <c r="AB494" s="20">
        <f t="shared" si="277"/>
        <v>0</v>
      </c>
      <c r="AC494" s="67" t="b">
        <f t="shared" si="278"/>
        <v>1</v>
      </c>
      <c r="AD494" s="200">
        <f t="shared" si="279"/>
        <v>1</v>
      </c>
      <c r="AE494" s="180">
        <f t="shared" si="247"/>
        <v>1</v>
      </c>
      <c r="AF494" s="180">
        <f t="shared" si="248"/>
        <v>0</v>
      </c>
      <c r="AG494" s="180">
        <f t="shared" si="249"/>
        <v>0</v>
      </c>
      <c r="AH494" s="180">
        <f t="shared" si="250"/>
        <v>0</v>
      </c>
      <c r="AI494" s="214" t="str">
        <f t="shared" si="251"/>
        <v/>
      </c>
      <c r="AK494" s="36">
        <f t="shared" si="252"/>
        <v>0</v>
      </c>
      <c r="AL494" s="21">
        <f t="shared" si="253"/>
        <v>0</v>
      </c>
      <c r="AM494" s="21">
        <f t="shared" si="254"/>
        <v>0</v>
      </c>
      <c r="AN494" s="21">
        <f t="shared" si="255"/>
        <v>0</v>
      </c>
      <c r="AO494" s="21">
        <f t="shared" si="256"/>
        <v>0</v>
      </c>
      <c r="AP494" s="21">
        <f t="shared" si="257"/>
        <v>0</v>
      </c>
      <c r="AQ494" s="21">
        <f t="shared" si="258"/>
        <v>0</v>
      </c>
      <c r="AR494" s="21">
        <f t="shared" si="259"/>
        <v>0</v>
      </c>
      <c r="AS494" s="21">
        <f t="shared" si="260"/>
        <v>0</v>
      </c>
      <c r="AT494" s="21">
        <f t="shared" si="261"/>
        <v>0</v>
      </c>
      <c r="AU494" s="21">
        <f t="shared" si="262"/>
        <v>0</v>
      </c>
      <c r="AV494" s="21">
        <f t="shared" si="263"/>
        <v>0</v>
      </c>
      <c r="AW494" s="21">
        <f t="shared" si="264"/>
        <v>0</v>
      </c>
      <c r="AX494" s="21">
        <f t="shared" si="265"/>
        <v>0</v>
      </c>
      <c r="AY494" s="21">
        <f t="shared" si="266"/>
        <v>0</v>
      </c>
      <c r="AZ494" s="21">
        <f t="shared" si="267"/>
        <v>0</v>
      </c>
      <c r="BA494" s="21">
        <f t="shared" si="268"/>
        <v>0</v>
      </c>
      <c r="BB494" s="21">
        <f t="shared" si="269"/>
        <v>0</v>
      </c>
      <c r="BC494" s="21">
        <f t="shared" si="270"/>
        <v>0</v>
      </c>
      <c r="BD494" s="21">
        <f t="shared" si="271"/>
        <v>0</v>
      </c>
      <c r="BE494" s="21">
        <f t="shared" si="272"/>
        <v>0</v>
      </c>
      <c r="BF494" s="21">
        <f t="shared" si="273"/>
        <v>0</v>
      </c>
      <c r="BG494" s="21">
        <f t="shared" si="274"/>
        <v>0</v>
      </c>
      <c r="BH494" s="21">
        <f t="shared" si="275"/>
        <v>0</v>
      </c>
    </row>
    <row r="495" spans="1:60" ht="63.95" customHeight="1">
      <c r="A495" s="245"/>
      <c r="B495" s="97"/>
      <c r="C495" s="98"/>
      <c r="D495" s="99"/>
      <c r="E495" s="100"/>
      <c r="F495" s="100"/>
      <c r="G495" s="100"/>
      <c r="H495" s="101"/>
      <c r="I495" s="102"/>
      <c r="J495" s="103"/>
      <c r="K495" s="103"/>
      <c r="L495" s="103"/>
      <c r="M495" s="103"/>
      <c r="N495" s="99"/>
      <c r="O495" s="99"/>
      <c r="P495" s="100"/>
      <c r="Q495" s="100"/>
      <c r="R495" s="104"/>
      <c r="S495" s="31" t="str">
        <f t="shared" si="276"/>
        <v/>
      </c>
      <c r="T495" s="105"/>
      <c r="U495" s="101"/>
      <c r="V495" s="107"/>
      <c r="W495" s="169"/>
      <c r="X495" s="170"/>
      <c r="Y495" s="68"/>
      <c r="Z495" s="190">
        <f t="shared" si="245"/>
        <v>1.0165720071704217E-3</v>
      </c>
      <c r="AA495" s="208" t="b">
        <f t="shared" si="246"/>
        <v>0</v>
      </c>
      <c r="AB495" s="20">
        <f t="shared" si="277"/>
        <v>0</v>
      </c>
      <c r="AC495" s="67" t="b">
        <f t="shared" si="278"/>
        <v>1</v>
      </c>
      <c r="AD495" s="200">
        <f t="shared" si="279"/>
        <v>1</v>
      </c>
      <c r="AE495" s="180">
        <f t="shared" si="247"/>
        <v>1</v>
      </c>
      <c r="AF495" s="180">
        <f t="shared" si="248"/>
        <v>0</v>
      </c>
      <c r="AG495" s="180">
        <f t="shared" si="249"/>
        <v>0</v>
      </c>
      <c r="AH495" s="180">
        <f t="shared" si="250"/>
        <v>0</v>
      </c>
      <c r="AI495" s="214" t="str">
        <f t="shared" si="251"/>
        <v/>
      </c>
      <c r="AK495" s="36">
        <f t="shared" si="252"/>
        <v>0</v>
      </c>
      <c r="AL495" s="21">
        <f t="shared" si="253"/>
        <v>0</v>
      </c>
      <c r="AM495" s="21">
        <f t="shared" si="254"/>
        <v>0</v>
      </c>
      <c r="AN495" s="21">
        <f t="shared" si="255"/>
        <v>0</v>
      </c>
      <c r="AO495" s="21">
        <f t="shared" si="256"/>
        <v>0</v>
      </c>
      <c r="AP495" s="21">
        <f t="shared" si="257"/>
        <v>0</v>
      </c>
      <c r="AQ495" s="21">
        <f t="shared" si="258"/>
        <v>0</v>
      </c>
      <c r="AR495" s="21">
        <f t="shared" si="259"/>
        <v>0</v>
      </c>
      <c r="AS495" s="21">
        <f t="shared" si="260"/>
        <v>0</v>
      </c>
      <c r="AT495" s="21">
        <f t="shared" si="261"/>
        <v>0</v>
      </c>
      <c r="AU495" s="21">
        <f t="shared" si="262"/>
        <v>0</v>
      </c>
      <c r="AV495" s="21">
        <f t="shared" si="263"/>
        <v>0</v>
      </c>
      <c r="AW495" s="21">
        <f t="shared" si="264"/>
        <v>0</v>
      </c>
      <c r="AX495" s="21">
        <f t="shared" si="265"/>
        <v>0</v>
      </c>
      <c r="AY495" s="21">
        <f t="shared" si="266"/>
        <v>0</v>
      </c>
      <c r="AZ495" s="21">
        <f t="shared" si="267"/>
        <v>0</v>
      </c>
      <c r="BA495" s="21">
        <f t="shared" si="268"/>
        <v>0</v>
      </c>
      <c r="BB495" s="21">
        <f t="shared" si="269"/>
        <v>0</v>
      </c>
      <c r="BC495" s="21">
        <f t="shared" si="270"/>
        <v>0</v>
      </c>
      <c r="BD495" s="21">
        <f t="shared" si="271"/>
        <v>0</v>
      </c>
      <c r="BE495" s="21">
        <f t="shared" si="272"/>
        <v>0</v>
      </c>
      <c r="BF495" s="21">
        <f t="shared" si="273"/>
        <v>0</v>
      </c>
      <c r="BG495" s="21">
        <f t="shared" si="274"/>
        <v>0</v>
      </c>
      <c r="BH495" s="21">
        <f t="shared" si="275"/>
        <v>0</v>
      </c>
    </row>
    <row r="496" spans="1:60" ht="63.95" customHeight="1">
      <c r="A496" s="245"/>
      <c r="B496" s="97"/>
      <c r="C496" s="98"/>
      <c r="D496" s="99"/>
      <c r="E496" s="100"/>
      <c r="F496" s="100"/>
      <c r="G496" s="100"/>
      <c r="H496" s="101"/>
      <c r="I496" s="102"/>
      <c r="J496" s="103"/>
      <c r="K496" s="103"/>
      <c r="L496" s="103"/>
      <c r="M496" s="103"/>
      <c r="N496" s="99"/>
      <c r="O496" s="99"/>
      <c r="P496" s="100"/>
      <c r="Q496" s="100"/>
      <c r="R496" s="104"/>
      <c r="S496" s="31" t="str">
        <f t="shared" si="276"/>
        <v/>
      </c>
      <c r="T496" s="105"/>
      <c r="U496" s="101"/>
      <c r="V496" s="107"/>
      <c r="W496" s="169"/>
      <c r="X496" s="170"/>
      <c r="Y496" s="68"/>
      <c r="Z496" s="190">
        <f t="shared" si="245"/>
        <v>1.0165720071704217E-3</v>
      </c>
      <c r="AA496" s="208" t="b">
        <f t="shared" si="246"/>
        <v>0</v>
      </c>
      <c r="AB496" s="20">
        <f t="shared" si="277"/>
        <v>0</v>
      </c>
      <c r="AC496" s="67" t="b">
        <f t="shared" si="278"/>
        <v>1</v>
      </c>
      <c r="AD496" s="200">
        <f t="shared" si="279"/>
        <v>1</v>
      </c>
      <c r="AE496" s="180">
        <f t="shared" si="247"/>
        <v>1</v>
      </c>
      <c r="AF496" s="180">
        <f t="shared" si="248"/>
        <v>0</v>
      </c>
      <c r="AG496" s="180">
        <f t="shared" si="249"/>
        <v>0</v>
      </c>
      <c r="AH496" s="180">
        <f t="shared" si="250"/>
        <v>0</v>
      </c>
      <c r="AI496" s="214" t="str">
        <f t="shared" si="251"/>
        <v/>
      </c>
      <c r="AK496" s="36">
        <f t="shared" si="252"/>
        <v>0</v>
      </c>
      <c r="AL496" s="21">
        <f t="shared" si="253"/>
        <v>0</v>
      </c>
      <c r="AM496" s="21">
        <f t="shared" si="254"/>
        <v>0</v>
      </c>
      <c r="AN496" s="21">
        <f t="shared" si="255"/>
        <v>0</v>
      </c>
      <c r="AO496" s="21">
        <f t="shared" si="256"/>
        <v>0</v>
      </c>
      <c r="AP496" s="21">
        <f t="shared" si="257"/>
        <v>0</v>
      </c>
      <c r="AQ496" s="21">
        <f t="shared" si="258"/>
        <v>0</v>
      </c>
      <c r="AR496" s="21">
        <f t="shared" si="259"/>
        <v>0</v>
      </c>
      <c r="AS496" s="21">
        <f t="shared" si="260"/>
        <v>0</v>
      </c>
      <c r="AT496" s="21">
        <f t="shared" si="261"/>
        <v>0</v>
      </c>
      <c r="AU496" s="21">
        <f t="shared" si="262"/>
        <v>0</v>
      </c>
      <c r="AV496" s="21">
        <f t="shared" si="263"/>
        <v>0</v>
      </c>
      <c r="AW496" s="21">
        <f t="shared" si="264"/>
        <v>0</v>
      </c>
      <c r="AX496" s="21">
        <f t="shared" si="265"/>
        <v>0</v>
      </c>
      <c r="AY496" s="21">
        <f t="shared" si="266"/>
        <v>0</v>
      </c>
      <c r="AZ496" s="21">
        <f t="shared" si="267"/>
        <v>0</v>
      </c>
      <c r="BA496" s="21">
        <f t="shared" si="268"/>
        <v>0</v>
      </c>
      <c r="BB496" s="21">
        <f t="shared" si="269"/>
        <v>0</v>
      </c>
      <c r="BC496" s="21">
        <f t="shared" si="270"/>
        <v>0</v>
      </c>
      <c r="BD496" s="21">
        <f t="shared" si="271"/>
        <v>0</v>
      </c>
      <c r="BE496" s="21">
        <f t="shared" si="272"/>
        <v>0</v>
      </c>
      <c r="BF496" s="21">
        <f t="shared" si="273"/>
        <v>0</v>
      </c>
      <c r="BG496" s="21">
        <f t="shared" si="274"/>
        <v>0</v>
      </c>
      <c r="BH496" s="21">
        <f t="shared" si="275"/>
        <v>0</v>
      </c>
    </row>
    <row r="497" spans="1:60" ht="63.95" customHeight="1">
      <c r="A497" s="245"/>
      <c r="B497" s="97"/>
      <c r="C497" s="98"/>
      <c r="D497" s="99"/>
      <c r="E497" s="100"/>
      <c r="F497" s="100"/>
      <c r="G497" s="100"/>
      <c r="H497" s="101"/>
      <c r="I497" s="102"/>
      <c r="J497" s="103"/>
      <c r="K497" s="103"/>
      <c r="L497" s="103"/>
      <c r="M497" s="103"/>
      <c r="N497" s="99"/>
      <c r="O497" s="99"/>
      <c r="P497" s="100"/>
      <c r="Q497" s="100"/>
      <c r="R497" s="104"/>
      <c r="S497" s="31" t="str">
        <f t="shared" si="276"/>
        <v/>
      </c>
      <c r="T497" s="105"/>
      <c r="U497" s="101"/>
      <c r="V497" s="107"/>
      <c r="W497" s="169"/>
      <c r="X497" s="170"/>
      <c r="Y497" s="68"/>
      <c r="Z497" s="190">
        <f t="shared" si="245"/>
        <v>1.0165720071704217E-3</v>
      </c>
      <c r="AA497" s="208" t="b">
        <f t="shared" si="246"/>
        <v>0</v>
      </c>
      <c r="AB497" s="20">
        <f t="shared" si="277"/>
        <v>0</v>
      </c>
      <c r="AC497" s="67" t="b">
        <f t="shared" si="278"/>
        <v>1</v>
      </c>
      <c r="AD497" s="200">
        <f t="shared" si="279"/>
        <v>1</v>
      </c>
      <c r="AE497" s="180">
        <f t="shared" si="247"/>
        <v>1</v>
      </c>
      <c r="AF497" s="180">
        <f t="shared" si="248"/>
        <v>0</v>
      </c>
      <c r="AG497" s="180">
        <f t="shared" si="249"/>
        <v>0</v>
      </c>
      <c r="AH497" s="180">
        <f t="shared" si="250"/>
        <v>0</v>
      </c>
      <c r="AI497" s="214" t="str">
        <f t="shared" si="251"/>
        <v/>
      </c>
      <c r="AK497" s="36">
        <f t="shared" si="252"/>
        <v>0</v>
      </c>
      <c r="AL497" s="21">
        <f t="shared" si="253"/>
        <v>0</v>
      </c>
      <c r="AM497" s="21">
        <f t="shared" si="254"/>
        <v>0</v>
      </c>
      <c r="AN497" s="21">
        <f t="shared" si="255"/>
        <v>0</v>
      </c>
      <c r="AO497" s="21">
        <f t="shared" si="256"/>
        <v>0</v>
      </c>
      <c r="AP497" s="21">
        <f t="shared" si="257"/>
        <v>0</v>
      </c>
      <c r="AQ497" s="21">
        <f t="shared" si="258"/>
        <v>0</v>
      </c>
      <c r="AR497" s="21">
        <f t="shared" si="259"/>
        <v>0</v>
      </c>
      <c r="AS497" s="21">
        <f t="shared" si="260"/>
        <v>0</v>
      </c>
      <c r="AT497" s="21">
        <f t="shared" si="261"/>
        <v>0</v>
      </c>
      <c r="AU497" s="21">
        <f t="shared" si="262"/>
        <v>0</v>
      </c>
      <c r="AV497" s="21">
        <f t="shared" si="263"/>
        <v>0</v>
      </c>
      <c r="AW497" s="21">
        <f t="shared" si="264"/>
        <v>0</v>
      </c>
      <c r="AX497" s="21">
        <f t="shared" si="265"/>
        <v>0</v>
      </c>
      <c r="AY497" s="21">
        <f t="shared" si="266"/>
        <v>0</v>
      </c>
      <c r="AZ497" s="21">
        <f t="shared" si="267"/>
        <v>0</v>
      </c>
      <c r="BA497" s="21">
        <f t="shared" si="268"/>
        <v>0</v>
      </c>
      <c r="BB497" s="21">
        <f t="shared" si="269"/>
        <v>0</v>
      </c>
      <c r="BC497" s="21">
        <f t="shared" si="270"/>
        <v>0</v>
      </c>
      <c r="BD497" s="21">
        <f t="shared" si="271"/>
        <v>0</v>
      </c>
      <c r="BE497" s="21">
        <f t="shared" si="272"/>
        <v>0</v>
      </c>
      <c r="BF497" s="21">
        <f t="shared" si="273"/>
        <v>0</v>
      </c>
      <c r="BG497" s="21">
        <f t="shared" si="274"/>
        <v>0</v>
      </c>
      <c r="BH497" s="21">
        <f t="shared" si="275"/>
        <v>0</v>
      </c>
    </row>
    <row r="498" spans="1:60" ht="63.95" customHeight="1">
      <c r="A498" s="245"/>
      <c r="B498" s="97"/>
      <c r="C498" s="98"/>
      <c r="D498" s="99"/>
      <c r="E498" s="100"/>
      <c r="F498" s="100"/>
      <c r="G498" s="100"/>
      <c r="H498" s="101"/>
      <c r="I498" s="102"/>
      <c r="J498" s="103"/>
      <c r="K498" s="103"/>
      <c r="L498" s="103"/>
      <c r="M498" s="103"/>
      <c r="N498" s="99"/>
      <c r="O498" s="99"/>
      <c r="P498" s="100"/>
      <c r="Q498" s="100"/>
      <c r="R498" s="104"/>
      <c r="S498" s="31" t="str">
        <f t="shared" si="276"/>
        <v/>
      </c>
      <c r="T498" s="105"/>
      <c r="U498" s="101"/>
      <c r="V498" s="107"/>
      <c r="W498" s="169"/>
      <c r="X498" s="170"/>
      <c r="Y498" s="68"/>
      <c r="Z498" s="190">
        <f t="shared" si="245"/>
        <v>1.0165720071704217E-3</v>
      </c>
      <c r="AA498" s="208" t="b">
        <f t="shared" si="246"/>
        <v>0</v>
      </c>
      <c r="AB498" s="20">
        <f t="shared" si="277"/>
        <v>0</v>
      </c>
      <c r="AC498" s="67" t="b">
        <f t="shared" si="278"/>
        <v>1</v>
      </c>
      <c r="AD498" s="200">
        <f t="shared" si="279"/>
        <v>1</v>
      </c>
      <c r="AE498" s="180">
        <f t="shared" si="247"/>
        <v>1</v>
      </c>
      <c r="AF498" s="180">
        <f t="shared" si="248"/>
        <v>0</v>
      </c>
      <c r="AG498" s="180">
        <f t="shared" si="249"/>
        <v>0</v>
      </c>
      <c r="AH498" s="180">
        <f t="shared" si="250"/>
        <v>0</v>
      </c>
      <c r="AI498" s="214" t="str">
        <f t="shared" si="251"/>
        <v/>
      </c>
      <c r="AK498" s="36">
        <f t="shared" si="252"/>
        <v>0</v>
      </c>
      <c r="AL498" s="21">
        <f t="shared" si="253"/>
        <v>0</v>
      </c>
      <c r="AM498" s="21">
        <f t="shared" si="254"/>
        <v>0</v>
      </c>
      <c r="AN498" s="21">
        <f t="shared" si="255"/>
        <v>0</v>
      </c>
      <c r="AO498" s="21">
        <f t="shared" si="256"/>
        <v>0</v>
      </c>
      <c r="AP498" s="21">
        <f t="shared" si="257"/>
        <v>0</v>
      </c>
      <c r="AQ498" s="21">
        <f t="shared" si="258"/>
        <v>0</v>
      </c>
      <c r="AR498" s="21">
        <f t="shared" si="259"/>
        <v>0</v>
      </c>
      <c r="AS498" s="21">
        <f t="shared" si="260"/>
        <v>0</v>
      </c>
      <c r="AT498" s="21">
        <f t="shared" si="261"/>
        <v>0</v>
      </c>
      <c r="AU498" s="21">
        <f t="shared" si="262"/>
        <v>0</v>
      </c>
      <c r="AV498" s="21">
        <f t="shared" si="263"/>
        <v>0</v>
      </c>
      <c r="AW498" s="21">
        <f t="shared" si="264"/>
        <v>0</v>
      </c>
      <c r="AX498" s="21">
        <f t="shared" si="265"/>
        <v>0</v>
      </c>
      <c r="AY498" s="21">
        <f t="shared" si="266"/>
        <v>0</v>
      </c>
      <c r="AZ498" s="21">
        <f t="shared" si="267"/>
        <v>0</v>
      </c>
      <c r="BA498" s="21">
        <f t="shared" si="268"/>
        <v>0</v>
      </c>
      <c r="BB498" s="21">
        <f t="shared" si="269"/>
        <v>0</v>
      </c>
      <c r="BC498" s="21">
        <f t="shared" si="270"/>
        <v>0</v>
      </c>
      <c r="BD498" s="21">
        <f t="shared" si="271"/>
        <v>0</v>
      </c>
      <c r="BE498" s="21">
        <f t="shared" si="272"/>
        <v>0</v>
      </c>
      <c r="BF498" s="21">
        <f t="shared" si="273"/>
        <v>0</v>
      </c>
      <c r="BG498" s="21">
        <f t="shared" si="274"/>
        <v>0</v>
      </c>
      <c r="BH498" s="21">
        <f t="shared" si="275"/>
        <v>0</v>
      </c>
    </row>
    <row r="499" spans="1:60" ht="63.95" customHeight="1">
      <c r="A499" s="245"/>
      <c r="B499" s="97"/>
      <c r="C499" s="98"/>
      <c r="D499" s="99"/>
      <c r="E499" s="100"/>
      <c r="F499" s="100"/>
      <c r="G499" s="100"/>
      <c r="H499" s="101"/>
      <c r="I499" s="102"/>
      <c r="J499" s="103"/>
      <c r="K499" s="103"/>
      <c r="L499" s="103"/>
      <c r="M499" s="103"/>
      <c r="N499" s="99"/>
      <c r="O499" s="99"/>
      <c r="P499" s="100"/>
      <c r="Q499" s="100"/>
      <c r="R499" s="104"/>
      <c r="S499" s="31" t="str">
        <f t="shared" si="276"/>
        <v/>
      </c>
      <c r="T499" s="105"/>
      <c r="U499" s="101"/>
      <c r="V499" s="107"/>
      <c r="W499" s="169"/>
      <c r="X499" s="170"/>
      <c r="Y499" s="68"/>
      <c r="Z499" s="190">
        <f t="shared" si="245"/>
        <v>1.0165720071704217E-3</v>
      </c>
      <c r="AA499" s="208" t="b">
        <f t="shared" si="246"/>
        <v>0</v>
      </c>
      <c r="AB499" s="20">
        <f t="shared" si="277"/>
        <v>0</v>
      </c>
      <c r="AC499" s="67" t="b">
        <f t="shared" si="278"/>
        <v>1</v>
      </c>
      <c r="AD499" s="200">
        <f t="shared" si="279"/>
        <v>1</v>
      </c>
      <c r="AE499" s="180">
        <f t="shared" si="247"/>
        <v>1</v>
      </c>
      <c r="AF499" s="180">
        <f t="shared" si="248"/>
        <v>0</v>
      </c>
      <c r="AG499" s="180">
        <f t="shared" si="249"/>
        <v>0</v>
      </c>
      <c r="AH499" s="180">
        <f t="shared" si="250"/>
        <v>0</v>
      </c>
      <c r="AI499" s="214" t="str">
        <f t="shared" si="251"/>
        <v/>
      </c>
      <c r="AK499" s="36">
        <f t="shared" si="252"/>
        <v>0</v>
      </c>
      <c r="AL499" s="21">
        <f t="shared" si="253"/>
        <v>0</v>
      </c>
      <c r="AM499" s="21">
        <f t="shared" si="254"/>
        <v>0</v>
      </c>
      <c r="AN499" s="21">
        <f t="shared" si="255"/>
        <v>0</v>
      </c>
      <c r="AO499" s="21">
        <f t="shared" si="256"/>
        <v>0</v>
      </c>
      <c r="AP499" s="21">
        <f t="shared" si="257"/>
        <v>0</v>
      </c>
      <c r="AQ499" s="21">
        <f t="shared" si="258"/>
        <v>0</v>
      </c>
      <c r="AR499" s="21">
        <f t="shared" si="259"/>
        <v>0</v>
      </c>
      <c r="AS499" s="21">
        <f t="shared" si="260"/>
        <v>0</v>
      </c>
      <c r="AT499" s="21">
        <f t="shared" si="261"/>
        <v>0</v>
      </c>
      <c r="AU499" s="21">
        <f t="shared" si="262"/>
        <v>0</v>
      </c>
      <c r="AV499" s="21">
        <f t="shared" si="263"/>
        <v>0</v>
      </c>
      <c r="AW499" s="21">
        <f t="shared" si="264"/>
        <v>0</v>
      </c>
      <c r="AX499" s="21">
        <f t="shared" si="265"/>
        <v>0</v>
      </c>
      <c r="AY499" s="21">
        <f t="shared" si="266"/>
        <v>0</v>
      </c>
      <c r="AZ499" s="21">
        <f t="shared" si="267"/>
        <v>0</v>
      </c>
      <c r="BA499" s="21">
        <f t="shared" si="268"/>
        <v>0</v>
      </c>
      <c r="BB499" s="21">
        <f t="shared" si="269"/>
        <v>0</v>
      </c>
      <c r="BC499" s="21">
        <f t="shared" si="270"/>
        <v>0</v>
      </c>
      <c r="BD499" s="21">
        <f t="shared" si="271"/>
        <v>0</v>
      </c>
      <c r="BE499" s="21">
        <f t="shared" si="272"/>
        <v>0</v>
      </c>
      <c r="BF499" s="21">
        <f t="shared" si="273"/>
        <v>0</v>
      </c>
      <c r="BG499" s="21">
        <f t="shared" si="274"/>
        <v>0</v>
      </c>
      <c r="BH499" s="21">
        <f t="shared" si="275"/>
        <v>0</v>
      </c>
    </row>
    <row r="500" spans="1:60" ht="63.95" customHeight="1">
      <c r="A500" s="245"/>
      <c r="B500" s="97"/>
      <c r="C500" s="98"/>
      <c r="D500" s="99"/>
      <c r="E500" s="100"/>
      <c r="F500" s="100"/>
      <c r="G500" s="100"/>
      <c r="H500" s="101"/>
      <c r="I500" s="102"/>
      <c r="J500" s="103"/>
      <c r="K500" s="103"/>
      <c r="L500" s="103"/>
      <c r="M500" s="103"/>
      <c r="N500" s="99"/>
      <c r="O500" s="99"/>
      <c r="P500" s="100"/>
      <c r="Q500" s="100"/>
      <c r="R500" s="104"/>
      <c r="S500" s="31" t="str">
        <f t="shared" si="276"/>
        <v/>
      </c>
      <c r="T500" s="105"/>
      <c r="U500" s="101"/>
      <c r="V500" s="107"/>
      <c r="W500" s="169"/>
      <c r="X500" s="170"/>
      <c r="Y500" s="68"/>
      <c r="Z500" s="190">
        <f t="shared" si="245"/>
        <v>1.0165720071704217E-3</v>
      </c>
      <c r="AA500" s="208" t="b">
        <f t="shared" si="246"/>
        <v>0</v>
      </c>
      <c r="AB500" s="20">
        <f t="shared" si="277"/>
        <v>0</v>
      </c>
      <c r="AC500" s="67" t="b">
        <f t="shared" si="278"/>
        <v>1</v>
      </c>
      <c r="AD500" s="200">
        <f t="shared" si="279"/>
        <v>1</v>
      </c>
      <c r="AE500" s="180">
        <f t="shared" si="247"/>
        <v>1</v>
      </c>
      <c r="AF500" s="180">
        <f t="shared" si="248"/>
        <v>0</v>
      </c>
      <c r="AG500" s="180">
        <f t="shared" si="249"/>
        <v>0</v>
      </c>
      <c r="AH500" s="180">
        <f t="shared" si="250"/>
        <v>0</v>
      </c>
      <c r="AI500" s="214" t="str">
        <f t="shared" si="251"/>
        <v/>
      </c>
      <c r="AK500" s="36">
        <f t="shared" si="252"/>
        <v>0</v>
      </c>
      <c r="AL500" s="21">
        <f t="shared" si="253"/>
        <v>0</v>
      </c>
      <c r="AM500" s="21">
        <f t="shared" si="254"/>
        <v>0</v>
      </c>
      <c r="AN500" s="21">
        <f t="shared" si="255"/>
        <v>0</v>
      </c>
      <c r="AO500" s="21">
        <f t="shared" si="256"/>
        <v>0</v>
      </c>
      <c r="AP500" s="21">
        <f t="shared" si="257"/>
        <v>0</v>
      </c>
      <c r="AQ500" s="21">
        <f t="shared" si="258"/>
        <v>0</v>
      </c>
      <c r="AR500" s="21">
        <f t="shared" si="259"/>
        <v>0</v>
      </c>
      <c r="AS500" s="21">
        <f t="shared" si="260"/>
        <v>0</v>
      </c>
      <c r="AT500" s="21">
        <f t="shared" si="261"/>
        <v>0</v>
      </c>
      <c r="AU500" s="21">
        <f t="shared" si="262"/>
        <v>0</v>
      </c>
      <c r="AV500" s="21">
        <f t="shared" si="263"/>
        <v>0</v>
      </c>
      <c r="AW500" s="21">
        <f t="shared" si="264"/>
        <v>0</v>
      </c>
      <c r="AX500" s="21">
        <f t="shared" si="265"/>
        <v>0</v>
      </c>
      <c r="AY500" s="21">
        <f t="shared" si="266"/>
        <v>0</v>
      </c>
      <c r="AZ500" s="21">
        <f t="shared" si="267"/>
        <v>0</v>
      </c>
      <c r="BA500" s="21">
        <f t="shared" si="268"/>
        <v>0</v>
      </c>
      <c r="BB500" s="21">
        <f t="shared" si="269"/>
        <v>0</v>
      </c>
      <c r="BC500" s="21">
        <f t="shared" si="270"/>
        <v>0</v>
      </c>
      <c r="BD500" s="21">
        <f t="shared" si="271"/>
        <v>0</v>
      </c>
      <c r="BE500" s="21">
        <f t="shared" si="272"/>
        <v>0</v>
      </c>
      <c r="BF500" s="21">
        <f t="shared" si="273"/>
        <v>0</v>
      </c>
      <c r="BG500" s="21">
        <f t="shared" si="274"/>
        <v>0</v>
      </c>
      <c r="BH500" s="21">
        <f t="shared" si="275"/>
        <v>0</v>
      </c>
    </row>
    <row r="501" spans="1:60" ht="63.95" customHeight="1">
      <c r="A501" s="245"/>
      <c r="B501" s="97"/>
      <c r="C501" s="98"/>
      <c r="D501" s="99"/>
      <c r="E501" s="100"/>
      <c r="F501" s="100"/>
      <c r="G501" s="100"/>
      <c r="H501" s="101"/>
      <c r="I501" s="102"/>
      <c r="J501" s="103"/>
      <c r="K501" s="103"/>
      <c r="L501" s="103"/>
      <c r="M501" s="103"/>
      <c r="N501" s="99"/>
      <c r="O501" s="99"/>
      <c r="P501" s="100"/>
      <c r="Q501" s="100"/>
      <c r="R501" s="104"/>
      <c r="S501" s="31" t="str">
        <f t="shared" si="276"/>
        <v/>
      </c>
      <c r="T501" s="105"/>
      <c r="U501" s="101"/>
      <c r="V501" s="107"/>
      <c r="W501" s="169"/>
      <c r="X501" s="170"/>
      <c r="Y501" s="68"/>
      <c r="Z501" s="190">
        <f t="shared" si="245"/>
        <v>1.0165720071704217E-3</v>
      </c>
      <c r="AA501" s="208" t="b">
        <f t="shared" si="246"/>
        <v>0</v>
      </c>
      <c r="AB501" s="20">
        <f t="shared" si="277"/>
        <v>0</v>
      </c>
      <c r="AC501" s="67" t="b">
        <f t="shared" si="278"/>
        <v>1</v>
      </c>
      <c r="AD501" s="200">
        <f t="shared" si="279"/>
        <v>1</v>
      </c>
      <c r="AE501" s="180">
        <f t="shared" si="247"/>
        <v>1</v>
      </c>
      <c r="AF501" s="180">
        <f t="shared" si="248"/>
        <v>0</v>
      </c>
      <c r="AG501" s="180">
        <f t="shared" si="249"/>
        <v>0</v>
      </c>
      <c r="AH501" s="180">
        <f t="shared" si="250"/>
        <v>0</v>
      </c>
      <c r="AI501" s="214" t="str">
        <f t="shared" si="251"/>
        <v/>
      </c>
      <c r="AK501" s="36">
        <f t="shared" si="252"/>
        <v>0</v>
      </c>
      <c r="AL501" s="21">
        <f t="shared" si="253"/>
        <v>0</v>
      </c>
      <c r="AM501" s="21">
        <f t="shared" si="254"/>
        <v>0</v>
      </c>
      <c r="AN501" s="21">
        <f t="shared" si="255"/>
        <v>0</v>
      </c>
      <c r="AO501" s="21">
        <f t="shared" si="256"/>
        <v>0</v>
      </c>
      <c r="AP501" s="21">
        <f t="shared" si="257"/>
        <v>0</v>
      </c>
      <c r="AQ501" s="21">
        <f t="shared" si="258"/>
        <v>0</v>
      </c>
      <c r="AR501" s="21">
        <f t="shared" si="259"/>
        <v>0</v>
      </c>
      <c r="AS501" s="21">
        <f t="shared" si="260"/>
        <v>0</v>
      </c>
      <c r="AT501" s="21">
        <f t="shared" si="261"/>
        <v>0</v>
      </c>
      <c r="AU501" s="21">
        <f t="shared" si="262"/>
        <v>0</v>
      </c>
      <c r="AV501" s="21">
        <f t="shared" si="263"/>
        <v>0</v>
      </c>
      <c r="AW501" s="21">
        <f t="shared" si="264"/>
        <v>0</v>
      </c>
      <c r="AX501" s="21">
        <f t="shared" si="265"/>
        <v>0</v>
      </c>
      <c r="AY501" s="21">
        <f t="shared" si="266"/>
        <v>0</v>
      </c>
      <c r="AZ501" s="21">
        <f t="shared" si="267"/>
        <v>0</v>
      </c>
      <c r="BA501" s="21">
        <f t="shared" si="268"/>
        <v>0</v>
      </c>
      <c r="BB501" s="21">
        <f t="shared" si="269"/>
        <v>0</v>
      </c>
      <c r="BC501" s="21">
        <f t="shared" si="270"/>
        <v>0</v>
      </c>
      <c r="BD501" s="21">
        <f t="shared" si="271"/>
        <v>0</v>
      </c>
      <c r="BE501" s="21">
        <f t="shared" si="272"/>
        <v>0</v>
      </c>
      <c r="BF501" s="21">
        <f t="shared" si="273"/>
        <v>0</v>
      </c>
      <c r="BG501" s="21">
        <f t="shared" si="274"/>
        <v>0</v>
      </c>
      <c r="BH501" s="21">
        <f t="shared" si="275"/>
        <v>0</v>
      </c>
    </row>
    <row r="502" spans="1:60" ht="63.95" customHeight="1">
      <c r="A502" s="245"/>
      <c r="B502" s="97"/>
      <c r="C502" s="98"/>
      <c r="D502" s="99"/>
      <c r="E502" s="100"/>
      <c r="F502" s="100"/>
      <c r="G502" s="100"/>
      <c r="H502" s="101"/>
      <c r="I502" s="102"/>
      <c r="J502" s="103"/>
      <c r="K502" s="103"/>
      <c r="L502" s="103"/>
      <c r="M502" s="103"/>
      <c r="N502" s="99"/>
      <c r="O502" s="99"/>
      <c r="P502" s="100"/>
      <c r="Q502" s="100"/>
      <c r="R502" s="104"/>
      <c r="S502" s="31" t="str">
        <f t="shared" si="276"/>
        <v/>
      </c>
      <c r="T502" s="105"/>
      <c r="U502" s="101"/>
      <c r="V502" s="107"/>
      <c r="W502" s="169"/>
      <c r="X502" s="170"/>
      <c r="Y502" s="68"/>
      <c r="Z502" s="190">
        <f t="shared" si="245"/>
        <v>1.0165720071704217E-3</v>
      </c>
      <c r="AA502" s="208" t="b">
        <f t="shared" si="246"/>
        <v>0</v>
      </c>
      <c r="AB502" s="20">
        <f t="shared" si="277"/>
        <v>0</v>
      </c>
      <c r="AC502" s="67" t="b">
        <f t="shared" si="278"/>
        <v>1</v>
      </c>
      <c r="AD502" s="200">
        <f t="shared" si="279"/>
        <v>1</v>
      </c>
      <c r="AE502" s="180">
        <f t="shared" si="247"/>
        <v>1</v>
      </c>
      <c r="AF502" s="180">
        <f t="shared" si="248"/>
        <v>0</v>
      </c>
      <c r="AG502" s="180">
        <f t="shared" si="249"/>
        <v>0</v>
      </c>
      <c r="AH502" s="180">
        <f t="shared" si="250"/>
        <v>0</v>
      </c>
      <c r="AI502" s="214" t="str">
        <f t="shared" si="251"/>
        <v/>
      </c>
      <c r="AK502" s="36">
        <f t="shared" si="252"/>
        <v>0</v>
      </c>
      <c r="AL502" s="21">
        <f t="shared" si="253"/>
        <v>0</v>
      </c>
      <c r="AM502" s="21">
        <f t="shared" si="254"/>
        <v>0</v>
      </c>
      <c r="AN502" s="21">
        <f t="shared" si="255"/>
        <v>0</v>
      </c>
      <c r="AO502" s="21">
        <f t="shared" si="256"/>
        <v>0</v>
      </c>
      <c r="AP502" s="21">
        <f t="shared" si="257"/>
        <v>0</v>
      </c>
      <c r="AQ502" s="21">
        <f t="shared" si="258"/>
        <v>0</v>
      </c>
      <c r="AR502" s="21">
        <f t="shared" si="259"/>
        <v>0</v>
      </c>
      <c r="AS502" s="21">
        <f t="shared" si="260"/>
        <v>0</v>
      </c>
      <c r="AT502" s="21">
        <f t="shared" si="261"/>
        <v>0</v>
      </c>
      <c r="AU502" s="21">
        <f t="shared" si="262"/>
        <v>0</v>
      </c>
      <c r="AV502" s="21">
        <f t="shared" si="263"/>
        <v>0</v>
      </c>
      <c r="AW502" s="21">
        <f t="shared" si="264"/>
        <v>0</v>
      </c>
      <c r="AX502" s="21">
        <f t="shared" si="265"/>
        <v>0</v>
      </c>
      <c r="AY502" s="21">
        <f t="shared" si="266"/>
        <v>0</v>
      </c>
      <c r="AZ502" s="21">
        <f t="shared" si="267"/>
        <v>0</v>
      </c>
      <c r="BA502" s="21">
        <f t="shared" si="268"/>
        <v>0</v>
      </c>
      <c r="BB502" s="21">
        <f t="shared" si="269"/>
        <v>0</v>
      </c>
      <c r="BC502" s="21">
        <f t="shared" si="270"/>
        <v>0</v>
      </c>
      <c r="BD502" s="21">
        <f t="shared" si="271"/>
        <v>0</v>
      </c>
      <c r="BE502" s="21">
        <f t="shared" si="272"/>
        <v>0</v>
      </c>
      <c r="BF502" s="21">
        <f t="shared" si="273"/>
        <v>0</v>
      </c>
      <c r="BG502" s="21">
        <f t="shared" si="274"/>
        <v>0</v>
      </c>
      <c r="BH502" s="21">
        <f t="shared" si="275"/>
        <v>0</v>
      </c>
    </row>
    <row r="503" spans="1:60" ht="63.95" customHeight="1">
      <c r="A503" s="245"/>
      <c r="B503" s="97"/>
      <c r="C503" s="98"/>
      <c r="D503" s="99"/>
      <c r="E503" s="100"/>
      <c r="F503" s="100"/>
      <c r="G503" s="100"/>
      <c r="H503" s="101"/>
      <c r="I503" s="102"/>
      <c r="J503" s="103"/>
      <c r="K503" s="103"/>
      <c r="L503" s="103"/>
      <c r="M503" s="103"/>
      <c r="N503" s="99"/>
      <c r="O503" s="99"/>
      <c r="P503" s="100"/>
      <c r="Q503" s="100"/>
      <c r="R503" s="104"/>
      <c r="S503" s="31" t="str">
        <f t="shared" si="276"/>
        <v/>
      </c>
      <c r="T503" s="105"/>
      <c r="U503" s="101"/>
      <c r="V503" s="107"/>
      <c r="W503" s="169"/>
      <c r="X503" s="170"/>
      <c r="Y503" s="68"/>
      <c r="Z503" s="190">
        <f t="shared" si="245"/>
        <v>1.0165720071704217E-3</v>
      </c>
      <c r="AA503" s="208" t="b">
        <f t="shared" si="246"/>
        <v>0</v>
      </c>
      <c r="AB503" s="20">
        <f t="shared" si="277"/>
        <v>0</v>
      </c>
      <c r="AC503" s="67" t="b">
        <f t="shared" si="278"/>
        <v>1</v>
      </c>
      <c r="AD503" s="200">
        <f t="shared" si="279"/>
        <v>1</v>
      </c>
      <c r="AE503" s="180">
        <f t="shared" si="247"/>
        <v>1</v>
      </c>
      <c r="AF503" s="180">
        <f t="shared" si="248"/>
        <v>0</v>
      </c>
      <c r="AG503" s="180">
        <f t="shared" si="249"/>
        <v>0</v>
      </c>
      <c r="AH503" s="180">
        <f t="shared" si="250"/>
        <v>0</v>
      </c>
      <c r="AI503" s="214" t="str">
        <f t="shared" si="251"/>
        <v/>
      </c>
      <c r="AK503" s="36">
        <f t="shared" si="252"/>
        <v>0</v>
      </c>
      <c r="AL503" s="21">
        <f t="shared" si="253"/>
        <v>0</v>
      </c>
      <c r="AM503" s="21">
        <f t="shared" si="254"/>
        <v>0</v>
      </c>
      <c r="AN503" s="21">
        <f t="shared" si="255"/>
        <v>0</v>
      </c>
      <c r="AO503" s="21">
        <f t="shared" si="256"/>
        <v>0</v>
      </c>
      <c r="AP503" s="21">
        <f t="shared" si="257"/>
        <v>0</v>
      </c>
      <c r="AQ503" s="21">
        <f t="shared" si="258"/>
        <v>0</v>
      </c>
      <c r="AR503" s="21">
        <f t="shared" si="259"/>
        <v>0</v>
      </c>
      <c r="AS503" s="21">
        <f t="shared" si="260"/>
        <v>0</v>
      </c>
      <c r="AT503" s="21">
        <f t="shared" si="261"/>
        <v>0</v>
      </c>
      <c r="AU503" s="21">
        <f t="shared" si="262"/>
        <v>0</v>
      </c>
      <c r="AV503" s="21">
        <f t="shared" si="263"/>
        <v>0</v>
      </c>
      <c r="AW503" s="21">
        <f t="shared" si="264"/>
        <v>0</v>
      </c>
      <c r="AX503" s="21">
        <f t="shared" si="265"/>
        <v>0</v>
      </c>
      <c r="AY503" s="21">
        <f t="shared" si="266"/>
        <v>0</v>
      </c>
      <c r="AZ503" s="21">
        <f t="shared" si="267"/>
        <v>0</v>
      </c>
      <c r="BA503" s="21">
        <f t="shared" si="268"/>
        <v>0</v>
      </c>
      <c r="BB503" s="21">
        <f t="shared" si="269"/>
        <v>0</v>
      </c>
      <c r="BC503" s="21">
        <f t="shared" si="270"/>
        <v>0</v>
      </c>
      <c r="BD503" s="21">
        <f t="shared" si="271"/>
        <v>0</v>
      </c>
      <c r="BE503" s="21">
        <f t="shared" si="272"/>
        <v>0</v>
      </c>
      <c r="BF503" s="21">
        <f t="shared" si="273"/>
        <v>0</v>
      </c>
      <c r="BG503" s="21">
        <f t="shared" si="274"/>
        <v>0</v>
      </c>
      <c r="BH503" s="21">
        <f t="shared" si="275"/>
        <v>0</v>
      </c>
    </row>
    <row r="504" spans="1:60" ht="63.95" customHeight="1">
      <c r="A504" s="245"/>
      <c r="B504" s="97"/>
      <c r="C504" s="98"/>
      <c r="D504" s="99"/>
      <c r="E504" s="100"/>
      <c r="F504" s="100"/>
      <c r="G504" s="100"/>
      <c r="H504" s="101"/>
      <c r="I504" s="102"/>
      <c r="J504" s="103"/>
      <c r="K504" s="103"/>
      <c r="L504" s="103"/>
      <c r="M504" s="103"/>
      <c r="N504" s="99"/>
      <c r="O504" s="99"/>
      <c r="P504" s="100"/>
      <c r="Q504" s="100"/>
      <c r="R504" s="104"/>
      <c r="S504" s="31" t="str">
        <f t="shared" si="276"/>
        <v/>
      </c>
      <c r="T504" s="105"/>
      <c r="U504" s="101"/>
      <c r="V504" s="107"/>
      <c r="W504" s="169"/>
      <c r="X504" s="170"/>
      <c r="Y504" s="68"/>
      <c r="Z504" s="190">
        <f t="shared" si="245"/>
        <v>1.0165720071704217E-3</v>
      </c>
      <c r="AA504" s="208" t="b">
        <f t="shared" si="246"/>
        <v>0</v>
      </c>
      <c r="AB504" s="20">
        <f t="shared" si="277"/>
        <v>0</v>
      </c>
      <c r="AC504" s="67" t="b">
        <f t="shared" si="278"/>
        <v>1</v>
      </c>
      <c r="AD504" s="200">
        <f t="shared" si="279"/>
        <v>1</v>
      </c>
      <c r="AE504" s="180">
        <f t="shared" si="247"/>
        <v>1</v>
      </c>
      <c r="AF504" s="180">
        <f t="shared" si="248"/>
        <v>0</v>
      </c>
      <c r="AG504" s="180">
        <f t="shared" si="249"/>
        <v>0</v>
      </c>
      <c r="AH504" s="180">
        <f t="shared" si="250"/>
        <v>0</v>
      </c>
      <c r="AI504" s="214" t="str">
        <f t="shared" si="251"/>
        <v/>
      </c>
      <c r="AK504" s="36">
        <f t="shared" si="252"/>
        <v>0</v>
      </c>
      <c r="AL504" s="21">
        <f t="shared" si="253"/>
        <v>0</v>
      </c>
      <c r="AM504" s="21">
        <f t="shared" si="254"/>
        <v>0</v>
      </c>
      <c r="AN504" s="21">
        <f t="shared" si="255"/>
        <v>0</v>
      </c>
      <c r="AO504" s="21">
        <f t="shared" si="256"/>
        <v>0</v>
      </c>
      <c r="AP504" s="21">
        <f t="shared" si="257"/>
        <v>0</v>
      </c>
      <c r="AQ504" s="21">
        <f t="shared" si="258"/>
        <v>0</v>
      </c>
      <c r="AR504" s="21">
        <f t="shared" si="259"/>
        <v>0</v>
      </c>
      <c r="AS504" s="21">
        <f t="shared" si="260"/>
        <v>0</v>
      </c>
      <c r="AT504" s="21">
        <f t="shared" si="261"/>
        <v>0</v>
      </c>
      <c r="AU504" s="21">
        <f t="shared" si="262"/>
        <v>0</v>
      </c>
      <c r="AV504" s="21">
        <f t="shared" si="263"/>
        <v>0</v>
      </c>
      <c r="AW504" s="21">
        <f t="shared" si="264"/>
        <v>0</v>
      </c>
      <c r="AX504" s="21">
        <f t="shared" si="265"/>
        <v>0</v>
      </c>
      <c r="AY504" s="21">
        <f t="shared" si="266"/>
        <v>0</v>
      </c>
      <c r="AZ504" s="21">
        <f t="shared" si="267"/>
        <v>0</v>
      </c>
      <c r="BA504" s="21">
        <f t="shared" si="268"/>
        <v>0</v>
      </c>
      <c r="BB504" s="21">
        <f t="shared" si="269"/>
        <v>0</v>
      </c>
      <c r="BC504" s="21">
        <f t="shared" si="270"/>
        <v>0</v>
      </c>
      <c r="BD504" s="21">
        <f t="shared" si="271"/>
        <v>0</v>
      </c>
      <c r="BE504" s="21">
        <f t="shared" si="272"/>
        <v>0</v>
      </c>
      <c r="BF504" s="21">
        <f t="shared" si="273"/>
        <v>0</v>
      </c>
      <c r="BG504" s="21">
        <f t="shared" si="274"/>
        <v>0</v>
      </c>
      <c r="BH504" s="21">
        <f t="shared" si="275"/>
        <v>0</v>
      </c>
    </row>
    <row r="505" spans="1:60" ht="63.95" customHeight="1">
      <c r="A505" s="245"/>
      <c r="B505" s="97"/>
      <c r="C505" s="98"/>
      <c r="D505" s="99"/>
      <c r="E505" s="100"/>
      <c r="F505" s="100"/>
      <c r="G505" s="100"/>
      <c r="H505" s="101"/>
      <c r="I505" s="102"/>
      <c r="J505" s="103"/>
      <c r="K505" s="103"/>
      <c r="L505" s="103"/>
      <c r="M505" s="103"/>
      <c r="N505" s="99"/>
      <c r="O505" s="99"/>
      <c r="P505" s="100"/>
      <c r="Q505" s="100"/>
      <c r="R505" s="104"/>
      <c r="S505" s="31" t="str">
        <f t="shared" si="276"/>
        <v/>
      </c>
      <c r="T505" s="105"/>
      <c r="U505" s="101"/>
      <c r="V505" s="107"/>
      <c r="W505" s="169"/>
      <c r="X505" s="170"/>
      <c r="Y505" s="68"/>
      <c r="Z505" s="190">
        <f t="shared" si="245"/>
        <v>1.0165720071704217E-3</v>
      </c>
      <c r="AA505" s="208" t="b">
        <f t="shared" si="246"/>
        <v>0</v>
      </c>
      <c r="AB505" s="20">
        <f t="shared" si="277"/>
        <v>0</v>
      </c>
      <c r="AC505" s="67" t="b">
        <f t="shared" si="278"/>
        <v>1</v>
      </c>
      <c r="AD505" s="200">
        <f t="shared" si="279"/>
        <v>1</v>
      </c>
      <c r="AE505" s="180">
        <f t="shared" si="247"/>
        <v>1</v>
      </c>
      <c r="AF505" s="180">
        <f t="shared" si="248"/>
        <v>0</v>
      </c>
      <c r="AG505" s="180">
        <f t="shared" si="249"/>
        <v>0</v>
      </c>
      <c r="AH505" s="180">
        <f t="shared" si="250"/>
        <v>0</v>
      </c>
      <c r="AI505" s="214" t="str">
        <f t="shared" si="251"/>
        <v/>
      </c>
      <c r="AK505" s="36">
        <f t="shared" si="252"/>
        <v>0</v>
      </c>
      <c r="AL505" s="21">
        <f t="shared" si="253"/>
        <v>0</v>
      </c>
      <c r="AM505" s="21">
        <f t="shared" si="254"/>
        <v>0</v>
      </c>
      <c r="AN505" s="21">
        <f t="shared" si="255"/>
        <v>0</v>
      </c>
      <c r="AO505" s="21">
        <f t="shared" si="256"/>
        <v>0</v>
      </c>
      <c r="AP505" s="21">
        <f t="shared" si="257"/>
        <v>0</v>
      </c>
      <c r="AQ505" s="21">
        <f t="shared" si="258"/>
        <v>0</v>
      </c>
      <c r="AR505" s="21">
        <f t="shared" si="259"/>
        <v>0</v>
      </c>
      <c r="AS505" s="21">
        <f t="shared" si="260"/>
        <v>0</v>
      </c>
      <c r="AT505" s="21">
        <f t="shared" si="261"/>
        <v>0</v>
      </c>
      <c r="AU505" s="21">
        <f t="shared" si="262"/>
        <v>0</v>
      </c>
      <c r="AV505" s="21">
        <f t="shared" si="263"/>
        <v>0</v>
      </c>
      <c r="AW505" s="21">
        <f t="shared" si="264"/>
        <v>0</v>
      </c>
      <c r="AX505" s="21">
        <f t="shared" si="265"/>
        <v>0</v>
      </c>
      <c r="AY505" s="21">
        <f t="shared" si="266"/>
        <v>0</v>
      </c>
      <c r="AZ505" s="21">
        <f t="shared" si="267"/>
        <v>0</v>
      </c>
      <c r="BA505" s="21">
        <f t="shared" si="268"/>
        <v>0</v>
      </c>
      <c r="BB505" s="21">
        <f t="shared" si="269"/>
        <v>0</v>
      </c>
      <c r="BC505" s="21">
        <f t="shared" si="270"/>
        <v>0</v>
      </c>
      <c r="BD505" s="21">
        <f t="shared" si="271"/>
        <v>0</v>
      </c>
      <c r="BE505" s="21">
        <f t="shared" si="272"/>
        <v>0</v>
      </c>
      <c r="BF505" s="21">
        <f t="shared" si="273"/>
        <v>0</v>
      </c>
      <c r="BG505" s="21">
        <f t="shared" si="274"/>
        <v>0</v>
      </c>
      <c r="BH505" s="21">
        <f t="shared" si="275"/>
        <v>0</v>
      </c>
    </row>
    <row r="506" spans="1:60" ht="63.95" customHeight="1">
      <c r="A506" s="245"/>
      <c r="B506" s="97"/>
      <c r="C506" s="98"/>
      <c r="D506" s="99"/>
      <c r="E506" s="100"/>
      <c r="F506" s="100"/>
      <c r="G506" s="100"/>
      <c r="H506" s="101"/>
      <c r="I506" s="102"/>
      <c r="J506" s="103"/>
      <c r="K506" s="103"/>
      <c r="L506" s="103"/>
      <c r="M506" s="103"/>
      <c r="N506" s="99"/>
      <c r="O506" s="99"/>
      <c r="P506" s="100"/>
      <c r="Q506" s="100"/>
      <c r="R506" s="104"/>
      <c r="S506" s="31" t="str">
        <f t="shared" si="276"/>
        <v/>
      </c>
      <c r="T506" s="105"/>
      <c r="U506" s="101"/>
      <c r="V506" s="107"/>
      <c r="W506" s="169"/>
      <c r="X506" s="170"/>
      <c r="Y506" s="68"/>
      <c r="Z506" s="190">
        <f t="shared" si="245"/>
        <v>1.0165720071704217E-3</v>
      </c>
      <c r="AA506" s="208" t="b">
        <f t="shared" si="246"/>
        <v>0</v>
      </c>
      <c r="AB506" s="20">
        <f t="shared" si="277"/>
        <v>0</v>
      </c>
      <c r="AC506" s="67" t="b">
        <f t="shared" si="278"/>
        <v>1</v>
      </c>
      <c r="AD506" s="200">
        <f t="shared" si="279"/>
        <v>1</v>
      </c>
      <c r="AE506" s="180">
        <f t="shared" si="247"/>
        <v>1</v>
      </c>
      <c r="AF506" s="180">
        <f t="shared" si="248"/>
        <v>0</v>
      </c>
      <c r="AG506" s="180">
        <f t="shared" si="249"/>
        <v>0</v>
      </c>
      <c r="AH506" s="180">
        <f t="shared" si="250"/>
        <v>0</v>
      </c>
      <c r="AI506" s="214" t="str">
        <f t="shared" si="251"/>
        <v/>
      </c>
      <c r="AK506" s="36">
        <f t="shared" si="252"/>
        <v>0</v>
      </c>
      <c r="AL506" s="21">
        <f t="shared" si="253"/>
        <v>0</v>
      </c>
      <c r="AM506" s="21">
        <f t="shared" si="254"/>
        <v>0</v>
      </c>
      <c r="AN506" s="21">
        <f t="shared" si="255"/>
        <v>0</v>
      </c>
      <c r="AO506" s="21">
        <f t="shared" si="256"/>
        <v>0</v>
      </c>
      <c r="AP506" s="21">
        <f t="shared" si="257"/>
        <v>0</v>
      </c>
      <c r="AQ506" s="21">
        <f t="shared" si="258"/>
        <v>0</v>
      </c>
      <c r="AR506" s="21">
        <f t="shared" si="259"/>
        <v>0</v>
      </c>
      <c r="AS506" s="21">
        <f t="shared" si="260"/>
        <v>0</v>
      </c>
      <c r="AT506" s="21">
        <f t="shared" si="261"/>
        <v>0</v>
      </c>
      <c r="AU506" s="21">
        <f t="shared" si="262"/>
        <v>0</v>
      </c>
      <c r="AV506" s="21">
        <f t="shared" si="263"/>
        <v>0</v>
      </c>
      <c r="AW506" s="21">
        <f t="shared" si="264"/>
        <v>0</v>
      </c>
      <c r="AX506" s="21">
        <f t="shared" si="265"/>
        <v>0</v>
      </c>
      <c r="AY506" s="21">
        <f t="shared" si="266"/>
        <v>0</v>
      </c>
      <c r="AZ506" s="21">
        <f t="shared" si="267"/>
        <v>0</v>
      </c>
      <c r="BA506" s="21">
        <f t="shared" si="268"/>
        <v>0</v>
      </c>
      <c r="BB506" s="21">
        <f t="shared" si="269"/>
        <v>0</v>
      </c>
      <c r="BC506" s="21">
        <f t="shared" si="270"/>
        <v>0</v>
      </c>
      <c r="BD506" s="21">
        <f t="shared" si="271"/>
        <v>0</v>
      </c>
      <c r="BE506" s="21">
        <f t="shared" si="272"/>
        <v>0</v>
      </c>
      <c r="BF506" s="21">
        <f t="shared" si="273"/>
        <v>0</v>
      </c>
      <c r="BG506" s="21">
        <f t="shared" si="274"/>
        <v>0</v>
      </c>
      <c r="BH506" s="21">
        <f t="shared" si="275"/>
        <v>0</v>
      </c>
    </row>
    <row r="507" spans="1:60" ht="63.95" customHeight="1">
      <c r="A507" s="245"/>
      <c r="B507" s="97"/>
      <c r="C507" s="98"/>
      <c r="D507" s="99"/>
      <c r="E507" s="100"/>
      <c r="F507" s="100"/>
      <c r="G507" s="100"/>
      <c r="H507" s="101"/>
      <c r="I507" s="102"/>
      <c r="J507" s="103"/>
      <c r="K507" s="103"/>
      <c r="L507" s="103"/>
      <c r="M507" s="103"/>
      <c r="N507" s="99"/>
      <c r="O507" s="99"/>
      <c r="P507" s="100"/>
      <c r="Q507" s="100"/>
      <c r="R507" s="104"/>
      <c r="S507" s="31" t="str">
        <f t="shared" si="276"/>
        <v/>
      </c>
      <c r="T507" s="105"/>
      <c r="U507" s="101"/>
      <c r="V507" s="107"/>
      <c r="W507" s="169"/>
      <c r="X507" s="170"/>
      <c r="Y507" s="68"/>
      <c r="Z507" s="190">
        <f t="shared" si="245"/>
        <v>1.0165720071704217E-3</v>
      </c>
      <c r="AA507" s="208" t="b">
        <f t="shared" si="246"/>
        <v>0</v>
      </c>
      <c r="AB507" s="20">
        <f t="shared" si="277"/>
        <v>0</v>
      </c>
      <c r="AC507" s="67" t="b">
        <f t="shared" si="278"/>
        <v>1</v>
      </c>
      <c r="AD507" s="200">
        <f t="shared" si="279"/>
        <v>1</v>
      </c>
      <c r="AE507" s="180">
        <f t="shared" si="247"/>
        <v>1</v>
      </c>
      <c r="AF507" s="180">
        <f t="shared" si="248"/>
        <v>0</v>
      </c>
      <c r="AG507" s="180">
        <f t="shared" si="249"/>
        <v>0</v>
      </c>
      <c r="AH507" s="180">
        <f t="shared" si="250"/>
        <v>0</v>
      </c>
      <c r="AI507" s="214" t="str">
        <f t="shared" si="251"/>
        <v/>
      </c>
      <c r="AK507" s="36">
        <f t="shared" si="252"/>
        <v>0</v>
      </c>
      <c r="AL507" s="21">
        <f t="shared" si="253"/>
        <v>0</v>
      </c>
      <c r="AM507" s="21">
        <f t="shared" si="254"/>
        <v>0</v>
      </c>
      <c r="AN507" s="21">
        <f t="shared" si="255"/>
        <v>0</v>
      </c>
      <c r="AO507" s="21">
        <f t="shared" si="256"/>
        <v>0</v>
      </c>
      <c r="AP507" s="21">
        <f t="shared" si="257"/>
        <v>0</v>
      </c>
      <c r="AQ507" s="21">
        <f t="shared" si="258"/>
        <v>0</v>
      </c>
      <c r="AR507" s="21">
        <f t="shared" si="259"/>
        <v>0</v>
      </c>
      <c r="AS507" s="21">
        <f t="shared" si="260"/>
        <v>0</v>
      </c>
      <c r="AT507" s="21">
        <f t="shared" si="261"/>
        <v>0</v>
      </c>
      <c r="AU507" s="21">
        <f t="shared" si="262"/>
        <v>0</v>
      </c>
      <c r="AV507" s="21">
        <f t="shared" si="263"/>
        <v>0</v>
      </c>
      <c r="AW507" s="21">
        <f t="shared" si="264"/>
        <v>0</v>
      </c>
      <c r="AX507" s="21">
        <f t="shared" si="265"/>
        <v>0</v>
      </c>
      <c r="AY507" s="21">
        <f t="shared" si="266"/>
        <v>0</v>
      </c>
      <c r="AZ507" s="21">
        <f t="shared" si="267"/>
        <v>0</v>
      </c>
      <c r="BA507" s="21">
        <f t="shared" si="268"/>
        <v>0</v>
      </c>
      <c r="BB507" s="21">
        <f t="shared" si="269"/>
        <v>0</v>
      </c>
      <c r="BC507" s="21">
        <f t="shared" si="270"/>
        <v>0</v>
      </c>
      <c r="BD507" s="21">
        <f t="shared" si="271"/>
        <v>0</v>
      </c>
      <c r="BE507" s="21">
        <f t="shared" si="272"/>
        <v>0</v>
      </c>
      <c r="BF507" s="21">
        <f t="shared" si="273"/>
        <v>0</v>
      </c>
      <c r="BG507" s="21">
        <f t="shared" si="274"/>
        <v>0</v>
      </c>
      <c r="BH507" s="21">
        <f t="shared" si="275"/>
        <v>0</v>
      </c>
    </row>
    <row r="508" spans="1:60" ht="63.95" customHeight="1">
      <c r="A508" s="245"/>
      <c r="B508" s="97"/>
      <c r="C508" s="98"/>
      <c r="D508" s="99"/>
      <c r="E508" s="100"/>
      <c r="F508" s="100"/>
      <c r="G508" s="100"/>
      <c r="H508" s="101"/>
      <c r="I508" s="102"/>
      <c r="J508" s="103"/>
      <c r="K508" s="103"/>
      <c r="L508" s="103"/>
      <c r="M508" s="103"/>
      <c r="N508" s="99"/>
      <c r="O508" s="99"/>
      <c r="P508" s="100"/>
      <c r="Q508" s="100"/>
      <c r="R508" s="104"/>
      <c r="S508" s="31" t="str">
        <f t="shared" si="276"/>
        <v/>
      </c>
      <c r="T508" s="105"/>
      <c r="U508" s="101"/>
      <c r="V508" s="107"/>
      <c r="W508" s="169"/>
      <c r="X508" s="170"/>
      <c r="Y508" s="68"/>
      <c r="Z508" s="190">
        <f t="shared" si="245"/>
        <v>1.0165720071704217E-3</v>
      </c>
      <c r="AA508" s="208" t="b">
        <f t="shared" si="246"/>
        <v>0</v>
      </c>
      <c r="AB508" s="20">
        <f t="shared" si="277"/>
        <v>0</v>
      </c>
      <c r="AC508" s="67" t="b">
        <f t="shared" si="278"/>
        <v>1</v>
      </c>
      <c r="AD508" s="200">
        <f t="shared" si="279"/>
        <v>1</v>
      </c>
      <c r="AE508" s="180">
        <f t="shared" si="247"/>
        <v>1</v>
      </c>
      <c r="AF508" s="180">
        <f t="shared" si="248"/>
        <v>0</v>
      </c>
      <c r="AG508" s="180">
        <f t="shared" si="249"/>
        <v>0</v>
      </c>
      <c r="AH508" s="180">
        <f t="shared" si="250"/>
        <v>0</v>
      </c>
      <c r="AI508" s="214" t="str">
        <f t="shared" si="251"/>
        <v/>
      </c>
      <c r="AK508" s="36">
        <f t="shared" si="252"/>
        <v>0</v>
      </c>
      <c r="AL508" s="21">
        <f t="shared" si="253"/>
        <v>0</v>
      </c>
      <c r="AM508" s="21">
        <f t="shared" si="254"/>
        <v>0</v>
      </c>
      <c r="AN508" s="21">
        <f t="shared" si="255"/>
        <v>0</v>
      </c>
      <c r="AO508" s="21">
        <f t="shared" si="256"/>
        <v>0</v>
      </c>
      <c r="AP508" s="21">
        <f t="shared" si="257"/>
        <v>0</v>
      </c>
      <c r="AQ508" s="21">
        <f t="shared" si="258"/>
        <v>0</v>
      </c>
      <c r="AR508" s="21">
        <f t="shared" si="259"/>
        <v>0</v>
      </c>
      <c r="AS508" s="21">
        <f t="shared" si="260"/>
        <v>0</v>
      </c>
      <c r="AT508" s="21">
        <f t="shared" si="261"/>
        <v>0</v>
      </c>
      <c r="AU508" s="21">
        <f t="shared" si="262"/>
        <v>0</v>
      </c>
      <c r="AV508" s="21">
        <f t="shared" si="263"/>
        <v>0</v>
      </c>
      <c r="AW508" s="21">
        <f t="shared" si="264"/>
        <v>0</v>
      </c>
      <c r="AX508" s="21">
        <f t="shared" si="265"/>
        <v>0</v>
      </c>
      <c r="AY508" s="21">
        <f t="shared" si="266"/>
        <v>0</v>
      </c>
      <c r="AZ508" s="21">
        <f t="shared" si="267"/>
        <v>0</v>
      </c>
      <c r="BA508" s="21">
        <f t="shared" si="268"/>
        <v>0</v>
      </c>
      <c r="BB508" s="21">
        <f t="shared" si="269"/>
        <v>0</v>
      </c>
      <c r="BC508" s="21">
        <f t="shared" si="270"/>
        <v>0</v>
      </c>
      <c r="BD508" s="21">
        <f t="shared" si="271"/>
        <v>0</v>
      </c>
      <c r="BE508" s="21">
        <f t="shared" si="272"/>
        <v>0</v>
      </c>
      <c r="BF508" s="21">
        <f t="shared" si="273"/>
        <v>0</v>
      </c>
      <c r="BG508" s="21">
        <f t="shared" si="274"/>
        <v>0</v>
      </c>
      <c r="BH508" s="21">
        <f t="shared" si="275"/>
        <v>0</v>
      </c>
    </row>
    <row r="509" spans="1:60" ht="63.95" customHeight="1">
      <c r="A509" s="245"/>
      <c r="B509" s="97"/>
      <c r="C509" s="98"/>
      <c r="D509" s="99"/>
      <c r="E509" s="100"/>
      <c r="F509" s="100"/>
      <c r="G509" s="100"/>
      <c r="H509" s="101"/>
      <c r="I509" s="102"/>
      <c r="J509" s="103"/>
      <c r="K509" s="103"/>
      <c r="L509" s="103"/>
      <c r="M509" s="103"/>
      <c r="N509" s="99"/>
      <c r="O509" s="99"/>
      <c r="P509" s="100"/>
      <c r="Q509" s="100"/>
      <c r="R509" s="104"/>
      <c r="S509" s="31" t="str">
        <f t="shared" si="276"/>
        <v/>
      </c>
      <c r="T509" s="105"/>
      <c r="U509" s="101"/>
      <c r="V509" s="107"/>
      <c r="W509" s="169"/>
      <c r="X509" s="170"/>
      <c r="Y509" s="68"/>
      <c r="Z509" s="190">
        <f t="shared" si="245"/>
        <v>1.0165720071704217E-3</v>
      </c>
      <c r="AA509" s="208" t="b">
        <f t="shared" si="246"/>
        <v>0</v>
      </c>
      <c r="AB509" s="20">
        <f t="shared" si="277"/>
        <v>0</v>
      </c>
      <c r="AC509" s="67" t="b">
        <f t="shared" si="278"/>
        <v>1</v>
      </c>
      <c r="AD509" s="200">
        <f t="shared" si="279"/>
        <v>1</v>
      </c>
      <c r="AE509" s="180">
        <f t="shared" si="247"/>
        <v>1</v>
      </c>
      <c r="AF509" s="180">
        <f t="shared" si="248"/>
        <v>0</v>
      </c>
      <c r="AG509" s="180">
        <f t="shared" si="249"/>
        <v>0</v>
      </c>
      <c r="AH509" s="180">
        <f t="shared" si="250"/>
        <v>0</v>
      </c>
      <c r="AI509" s="214" t="str">
        <f t="shared" si="251"/>
        <v/>
      </c>
      <c r="AK509" s="36">
        <f t="shared" si="252"/>
        <v>0</v>
      </c>
      <c r="AL509" s="21">
        <f t="shared" si="253"/>
        <v>0</v>
      </c>
      <c r="AM509" s="21">
        <f t="shared" si="254"/>
        <v>0</v>
      </c>
      <c r="AN509" s="21">
        <f t="shared" si="255"/>
        <v>0</v>
      </c>
      <c r="AO509" s="21">
        <f t="shared" si="256"/>
        <v>0</v>
      </c>
      <c r="AP509" s="21">
        <f t="shared" si="257"/>
        <v>0</v>
      </c>
      <c r="AQ509" s="21">
        <f t="shared" si="258"/>
        <v>0</v>
      </c>
      <c r="AR509" s="21">
        <f t="shared" si="259"/>
        <v>0</v>
      </c>
      <c r="AS509" s="21">
        <f t="shared" si="260"/>
        <v>0</v>
      </c>
      <c r="AT509" s="21">
        <f t="shared" si="261"/>
        <v>0</v>
      </c>
      <c r="AU509" s="21">
        <f t="shared" si="262"/>
        <v>0</v>
      </c>
      <c r="AV509" s="21">
        <f t="shared" si="263"/>
        <v>0</v>
      </c>
      <c r="AW509" s="21">
        <f t="shared" si="264"/>
        <v>0</v>
      </c>
      <c r="AX509" s="21">
        <f t="shared" si="265"/>
        <v>0</v>
      </c>
      <c r="AY509" s="21">
        <f t="shared" si="266"/>
        <v>0</v>
      </c>
      <c r="AZ509" s="21">
        <f t="shared" si="267"/>
        <v>0</v>
      </c>
      <c r="BA509" s="21">
        <f t="shared" si="268"/>
        <v>0</v>
      </c>
      <c r="BB509" s="21">
        <f t="shared" si="269"/>
        <v>0</v>
      </c>
      <c r="BC509" s="21">
        <f t="shared" si="270"/>
        <v>0</v>
      </c>
      <c r="BD509" s="21">
        <f t="shared" si="271"/>
        <v>0</v>
      </c>
      <c r="BE509" s="21">
        <f t="shared" si="272"/>
        <v>0</v>
      </c>
      <c r="BF509" s="21">
        <f t="shared" si="273"/>
        <v>0</v>
      </c>
      <c r="BG509" s="21">
        <f t="shared" si="274"/>
        <v>0</v>
      </c>
      <c r="BH509" s="21">
        <f t="shared" si="275"/>
        <v>0</v>
      </c>
    </row>
    <row r="510" spans="1:60" ht="63.95" customHeight="1">
      <c r="A510" s="245"/>
      <c r="B510" s="97"/>
      <c r="C510" s="98"/>
      <c r="D510" s="99"/>
      <c r="E510" s="100"/>
      <c r="F510" s="100"/>
      <c r="G510" s="100"/>
      <c r="H510" s="101"/>
      <c r="I510" s="102"/>
      <c r="J510" s="103"/>
      <c r="K510" s="103"/>
      <c r="L510" s="103"/>
      <c r="M510" s="103"/>
      <c r="N510" s="99"/>
      <c r="O510" s="99"/>
      <c r="P510" s="100"/>
      <c r="Q510" s="100"/>
      <c r="R510" s="104"/>
      <c r="S510" s="31" t="str">
        <f t="shared" si="276"/>
        <v/>
      </c>
      <c r="T510" s="105"/>
      <c r="U510" s="101"/>
      <c r="V510" s="107"/>
      <c r="W510" s="169"/>
      <c r="X510" s="170"/>
      <c r="Y510" s="68"/>
      <c r="Z510" s="190">
        <f t="shared" si="245"/>
        <v>1.0165720071704217E-3</v>
      </c>
      <c r="AA510" s="208" t="b">
        <f t="shared" si="246"/>
        <v>0</v>
      </c>
      <c r="AB510" s="20">
        <f t="shared" si="277"/>
        <v>0</v>
      </c>
      <c r="AC510" s="67" t="b">
        <f t="shared" si="278"/>
        <v>1</v>
      </c>
      <c r="AD510" s="200">
        <f t="shared" si="279"/>
        <v>1</v>
      </c>
      <c r="AE510" s="180">
        <f t="shared" si="247"/>
        <v>1</v>
      </c>
      <c r="AF510" s="180">
        <f t="shared" si="248"/>
        <v>0</v>
      </c>
      <c r="AG510" s="180">
        <f t="shared" si="249"/>
        <v>0</v>
      </c>
      <c r="AH510" s="180">
        <f t="shared" si="250"/>
        <v>0</v>
      </c>
      <c r="AI510" s="214" t="str">
        <f t="shared" si="251"/>
        <v/>
      </c>
      <c r="AK510" s="36">
        <f t="shared" si="252"/>
        <v>0</v>
      </c>
      <c r="AL510" s="21">
        <f t="shared" si="253"/>
        <v>0</v>
      </c>
      <c r="AM510" s="21">
        <f t="shared" si="254"/>
        <v>0</v>
      </c>
      <c r="AN510" s="21">
        <f t="shared" si="255"/>
        <v>0</v>
      </c>
      <c r="AO510" s="21">
        <f t="shared" si="256"/>
        <v>0</v>
      </c>
      <c r="AP510" s="21">
        <f t="shared" si="257"/>
        <v>0</v>
      </c>
      <c r="AQ510" s="21">
        <f t="shared" si="258"/>
        <v>0</v>
      </c>
      <c r="AR510" s="21">
        <f t="shared" si="259"/>
        <v>0</v>
      </c>
      <c r="AS510" s="21">
        <f t="shared" si="260"/>
        <v>0</v>
      </c>
      <c r="AT510" s="21">
        <f t="shared" si="261"/>
        <v>0</v>
      </c>
      <c r="AU510" s="21">
        <f t="shared" si="262"/>
        <v>0</v>
      </c>
      <c r="AV510" s="21">
        <f t="shared" si="263"/>
        <v>0</v>
      </c>
      <c r="AW510" s="21">
        <f t="shared" si="264"/>
        <v>0</v>
      </c>
      <c r="AX510" s="21">
        <f t="shared" si="265"/>
        <v>0</v>
      </c>
      <c r="AY510" s="21">
        <f t="shared" si="266"/>
        <v>0</v>
      </c>
      <c r="AZ510" s="21">
        <f t="shared" si="267"/>
        <v>0</v>
      </c>
      <c r="BA510" s="21">
        <f t="shared" si="268"/>
        <v>0</v>
      </c>
      <c r="BB510" s="21">
        <f t="shared" si="269"/>
        <v>0</v>
      </c>
      <c r="BC510" s="21">
        <f t="shared" si="270"/>
        <v>0</v>
      </c>
      <c r="BD510" s="21">
        <f t="shared" si="271"/>
        <v>0</v>
      </c>
      <c r="BE510" s="21">
        <f t="shared" si="272"/>
        <v>0</v>
      </c>
      <c r="BF510" s="21">
        <f t="shared" si="273"/>
        <v>0</v>
      </c>
      <c r="BG510" s="21">
        <f t="shared" si="274"/>
        <v>0</v>
      </c>
      <c r="BH510" s="21">
        <f t="shared" si="275"/>
        <v>0</v>
      </c>
    </row>
    <row r="511" spans="1:60" ht="63.95" customHeight="1">
      <c r="A511" s="245"/>
      <c r="B511" s="97"/>
      <c r="C511" s="98"/>
      <c r="D511" s="99"/>
      <c r="E511" s="100"/>
      <c r="F511" s="100"/>
      <c r="G511" s="100"/>
      <c r="H511" s="101"/>
      <c r="I511" s="102"/>
      <c r="J511" s="103"/>
      <c r="K511" s="103"/>
      <c r="L511" s="103"/>
      <c r="M511" s="103"/>
      <c r="N511" s="99"/>
      <c r="O511" s="99"/>
      <c r="P511" s="100"/>
      <c r="Q511" s="100"/>
      <c r="R511" s="104"/>
      <c r="S511" s="31" t="str">
        <f t="shared" si="276"/>
        <v/>
      </c>
      <c r="T511" s="105"/>
      <c r="U511" s="101"/>
      <c r="V511" s="107"/>
      <c r="W511" s="169"/>
      <c r="X511" s="170"/>
      <c r="Y511" s="68"/>
      <c r="Z511" s="190">
        <f t="shared" si="245"/>
        <v>1.0165720071704217E-3</v>
      </c>
      <c r="AA511" s="208" t="b">
        <f t="shared" si="246"/>
        <v>0</v>
      </c>
      <c r="AB511" s="20">
        <f t="shared" si="277"/>
        <v>0</v>
      </c>
      <c r="AC511" s="67" t="b">
        <f t="shared" si="278"/>
        <v>1</v>
      </c>
      <c r="AD511" s="200">
        <f t="shared" si="279"/>
        <v>1</v>
      </c>
      <c r="AE511" s="180">
        <f t="shared" si="247"/>
        <v>1</v>
      </c>
      <c r="AF511" s="180">
        <f t="shared" si="248"/>
        <v>0</v>
      </c>
      <c r="AG511" s="180">
        <f t="shared" si="249"/>
        <v>0</v>
      </c>
      <c r="AH511" s="180">
        <f t="shared" si="250"/>
        <v>0</v>
      </c>
      <c r="AI511" s="214" t="str">
        <f t="shared" si="251"/>
        <v/>
      </c>
      <c r="AK511" s="36">
        <f t="shared" si="252"/>
        <v>0</v>
      </c>
      <c r="AL511" s="21">
        <f t="shared" si="253"/>
        <v>0</v>
      </c>
      <c r="AM511" s="21">
        <f t="shared" si="254"/>
        <v>0</v>
      </c>
      <c r="AN511" s="21">
        <f t="shared" si="255"/>
        <v>0</v>
      </c>
      <c r="AO511" s="21">
        <f t="shared" si="256"/>
        <v>0</v>
      </c>
      <c r="AP511" s="21">
        <f t="shared" si="257"/>
        <v>0</v>
      </c>
      <c r="AQ511" s="21">
        <f t="shared" si="258"/>
        <v>0</v>
      </c>
      <c r="AR511" s="21">
        <f t="shared" si="259"/>
        <v>0</v>
      </c>
      <c r="AS511" s="21">
        <f t="shared" si="260"/>
        <v>0</v>
      </c>
      <c r="AT511" s="21">
        <f t="shared" si="261"/>
        <v>0</v>
      </c>
      <c r="AU511" s="21">
        <f t="shared" si="262"/>
        <v>0</v>
      </c>
      <c r="AV511" s="21">
        <f t="shared" si="263"/>
        <v>0</v>
      </c>
      <c r="AW511" s="21">
        <f t="shared" si="264"/>
        <v>0</v>
      </c>
      <c r="AX511" s="21">
        <f t="shared" si="265"/>
        <v>0</v>
      </c>
      <c r="AY511" s="21">
        <f t="shared" si="266"/>
        <v>0</v>
      </c>
      <c r="AZ511" s="21">
        <f t="shared" si="267"/>
        <v>0</v>
      </c>
      <c r="BA511" s="21">
        <f t="shared" si="268"/>
        <v>0</v>
      </c>
      <c r="BB511" s="21">
        <f t="shared" si="269"/>
        <v>0</v>
      </c>
      <c r="BC511" s="21">
        <f t="shared" si="270"/>
        <v>0</v>
      </c>
      <c r="BD511" s="21">
        <f t="shared" si="271"/>
        <v>0</v>
      </c>
      <c r="BE511" s="21">
        <f t="shared" si="272"/>
        <v>0</v>
      </c>
      <c r="BF511" s="21">
        <f t="shared" si="273"/>
        <v>0</v>
      </c>
      <c r="BG511" s="21">
        <f t="shared" si="274"/>
        <v>0</v>
      </c>
      <c r="BH511" s="21">
        <f t="shared" si="275"/>
        <v>0</v>
      </c>
    </row>
    <row r="512" spans="1:60" ht="63.95" customHeight="1">
      <c r="A512" s="245"/>
      <c r="B512" s="97"/>
      <c r="C512" s="98"/>
      <c r="D512" s="99"/>
      <c r="E512" s="100"/>
      <c r="F512" s="100"/>
      <c r="G512" s="100"/>
      <c r="H512" s="101"/>
      <c r="I512" s="102"/>
      <c r="J512" s="103"/>
      <c r="K512" s="103"/>
      <c r="L512" s="103"/>
      <c r="M512" s="103"/>
      <c r="N512" s="99"/>
      <c r="O512" s="99"/>
      <c r="P512" s="100"/>
      <c r="Q512" s="100"/>
      <c r="R512" s="104"/>
      <c r="S512" s="31" t="str">
        <f t="shared" si="276"/>
        <v/>
      </c>
      <c r="T512" s="105"/>
      <c r="U512" s="101"/>
      <c r="V512" s="107"/>
      <c r="W512" s="169"/>
      <c r="X512" s="170"/>
      <c r="Y512" s="68"/>
      <c r="Z512" s="190">
        <f t="shared" si="245"/>
        <v>1.0165720071704217E-3</v>
      </c>
      <c r="AA512" s="208" t="b">
        <f t="shared" si="246"/>
        <v>0</v>
      </c>
      <c r="AB512" s="20">
        <f t="shared" si="277"/>
        <v>0</v>
      </c>
      <c r="AC512" s="67" t="b">
        <f t="shared" si="278"/>
        <v>1</v>
      </c>
      <c r="AD512" s="200">
        <f t="shared" si="279"/>
        <v>1</v>
      </c>
      <c r="AE512" s="180">
        <f t="shared" si="247"/>
        <v>1</v>
      </c>
      <c r="AF512" s="180">
        <f t="shared" si="248"/>
        <v>0</v>
      </c>
      <c r="AG512" s="180">
        <f t="shared" si="249"/>
        <v>0</v>
      </c>
      <c r="AH512" s="180">
        <f t="shared" si="250"/>
        <v>0</v>
      </c>
      <c r="AI512" s="214" t="str">
        <f t="shared" si="251"/>
        <v/>
      </c>
      <c r="AK512" s="36">
        <f t="shared" si="252"/>
        <v>0</v>
      </c>
      <c r="AL512" s="21">
        <f t="shared" si="253"/>
        <v>0</v>
      </c>
      <c r="AM512" s="21">
        <f t="shared" si="254"/>
        <v>0</v>
      </c>
      <c r="AN512" s="21">
        <f t="shared" si="255"/>
        <v>0</v>
      </c>
      <c r="AO512" s="21">
        <f t="shared" si="256"/>
        <v>0</v>
      </c>
      <c r="AP512" s="21">
        <f t="shared" si="257"/>
        <v>0</v>
      </c>
      <c r="AQ512" s="21">
        <f t="shared" si="258"/>
        <v>0</v>
      </c>
      <c r="AR512" s="21">
        <f t="shared" si="259"/>
        <v>0</v>
      </c>
      <c r="AS512" s="21">
        <f t="shared" si="260"/>
        <v>0</v>
      </c>
      <c r="AT512" s="21">
        <f t="shared" si="261"/>
        <v>0</v>
      </c>
      <c r="AU512" s="21">
        <f t="shared" si="262"/>
        <v>0</v>
      </c>
      <c r="AV512" s="21">
        <f t="shared" si="263"/>
        <v>0</v>
      </c>
      <c r="AW512" s="21">
        <f t="shared" si="264"/>
        <v>0</v>
      </c>
      <c r="AX512" s="21">
        <f t="shared" si="265"/>
        <v>0</v>
      </c>
      <c r="AY512" s="21">
        <f t="shared" si="266"/>
        <v>0</v>
      </c>
      <c r="AZ512" s="21">
        <f t="shared" si="267"/>
        <v>0</v>
      </c>
      <c r="BA512" s="21">
        <f t="shared" si="268"/>
        <v>0</v>
      </c>
      <c r="BB512" s="21">
        <f t="shared" si="269"/>
        <v>0</v>
      </c>
      <c r="BC512" s="21">
        <f t="shared" si="270"/>
        <v>0</v>
      </c>
      <c r="BD512" s="21">
        <f t="shared" si="271"/>
        <v>0</v>
      </c>
      <c r="BE512" s="21">
        <f t="shared" si="272"/>
        <v>0</v>
      </c>
      <c r="BF512" s="21">
        <f t="shared" si="273"/>
        <v>0</v>
      </c>
      <c r="BG512" s="21">
        <f t="shared" si="274"/>
        <v>0</v>
      </c>
      <c r="BH512" s="21">
        <f t="shared" si="275"/>
        <v>0</v>
      </c>
    </row>
    <row r="513" spans="1:60" ht="63.95" customHeight="1">
      <c r="A513" s="245"/>
      <c r="B513" s="97"/>
      <c r="C513" s="98"/>
      <c r="D513" s="99"/>
      <c r="E513" s="100"/>
      <c r="F513" s="100"/>
      <c r="G513" s="100"/>
      <c r="H513" s="101"/>
      <c r="I513" s="102"/>
      <c r="J513" s="103"/>
      <c r="K513" s="103"/>
      <c r="L513" s="103"/>
      <c r="M513" s="103"/>
      <c r="N513" s="99"/>
      <c r="O513" s="99"/>
      <c r="P513" s="100"/>
      <c r="Q513" s="100"/>
      <c r="R513" s="104"/>
      <c r="S513" s="31" t="str">
        <f t="shared" si="276"/>
        <v/>
      </c>
      <c r="T513" s="105"/>
      <c r="U513" s="101"/>
      <c r="V513" s="107"/>
      <c r="W513" s="169"/>
      <c r="X513" s="170"/>
      <c r="Y513" s="68"/>
      <c r="Z513" s="190">
        <f t="shared" si="245"/>
        <v>1.0165720071704217E-3</v>
      </c>
      <c r="AA513" s="208" t="b">
        <f t="shared" si="246"/>
        <v>0</v>
      </c>
      <c r="AB513" s="20">
        <f t="shared" si="277"/>
        <v>0</v>
      </c>
      <c r="AC513" s="67" t="b">
        <f t="shared" si="278"/>
        <v>1</v>
      </c>
      <c r="AD513" s="200">
        <f t="shared" si="279"/>
        <v>1</v>
      </c>
      <c r="AE513" s="180">
        <f t="shared" si="247"/>
        <v>1</v>
      </c>
      <c r="AF513" s="180">
        <f t="shared" si="248"/>
        <v>0</v>
      </c>
      <c r="AG513" s="180">
        <f t="shared" si="249"/>
        <v>0</v>
      </c>
      <c r="AH513" s="180">
        <f t="shared" si="250"/>
        <v>0</v>
      </c>
      <c r="AI513" s="214" t="str">
        <f t="shared" si="251"/>
        <v/>
      </c>
      <c r="AK513" s="36">
        <f t="shared" si="252"/>
        <v>0</v>
      </c>
      <c r="AL513" s="21">
        <f t="shared" si="253"/>
        <v>0</v>
      </c>
      <c r="AM513" s="21">
        <f t="shared" si="254"/>
        <v>0</v>
      </c>
      <c r="AN513" s="21">
        <f t="shared" si="255"/>
        <v>0</v>
      </c>
      <c r="AO513" s="21">
        <f t="shared" si="256"/>
        <v>0</v>
      </c>
      <c r="AP513" s="21">
        <f t="shared" si="257"/>
        <v>0</v>
      </c>
      <c r="AQ513" s="21">
        <f t="shared" si="258"/>
        <v>0</v>
      </c>
      <c r="AR513" s="21">
        <f t="shared" si="259"/>
        <v>0</v>
      </c>
      <c r="AS513" s="21">
        <f t="shared" si="260"/>
        <v>0</v>
      </c>
      <c r="AT513" s="21">
        <f t="shared" si="261"/>
        <v>0</v>
      </c>
      <c r="AU513" s="21">
        <f t="shared" si="262"/>
        <v>0</v>
      </c>
      <c r="AV513" s="21">
        <f t="shared" si="263"/>
        <v>0</v>
      </c>
      <c r="AW513" s="21">
        <f t="shared" si="264"/>
        <v>0</v>
      </c>
      <c r="AX513" s="21">
        <f t="shared" si="265"/>
        <v>0</v>
      </c>
      <c r="AY513" s="21">
        <f t="shared" si="266"/>
        <v>0</v>
      </c>
      <c r="AZ513" s="21">
        <f t="shared" si="267"/>
        <v>0</v>
      </c>
      <c r="BA513" s="21">
        <f t="shared" si="268"/>
        <v>0</v>
      </c>
      <c r="BB513" s="21">
        <f t="shared" si="269"/>
        <v>0</v>
      </c>
      <c r="BC513" s="21">
        <f t="shared" si="270"/>
        <v>0</v>
      </c>
      <c r="BD513" s="21">
        <f t="shared" si="271"/>
        <v>0</v>
      </c>
      <c r="BE513" s="21">
        <f t="shared" si="272"/>
        <v>0</v>
      </c>
      <c r="BF513" s="21">
        <f t="shared" si="273"/>
        <v>0</v>
      </c>
      <c r="BG513" s="21">
        <f t="shared" si="274"/>
        <v>0</v>
      </c>
      <c r="BH513" s="21">
        <f t="shared" si="275"/>
        <v>0</v>
      </c>
    </row>
    <row r="514" spans="1:60" ht="63.95" customHeight="1">
      <c r="A514" s="245"/>
      <c r="B514" s="97"/>
      <c r="C514" s="98"/>
      <c r="D514" s="99"/>
      <c r="E514" s="100"/>
      <c r="F514" s="100"/>
      <c r="G514" s="100"/>
      <c r="H514" s="101"/>
      <c r="I514" s="102"/>
      <c r="J514" s="103"/>
      <c r="K514" s="103"/>
      <c r="L514" s="103"/>
      <c r="M514" s="103"/>
      <c r="N514" s="99"/>
      <c r="O514" s="99"/>
      <c r="P514" s="100"/>
      <c r="Q514" s="100"/>
      <c r="R514" s="104"/>
      <c r="S514" s="31" t="str">
        <f t="shared" si="276"/>
        <v/>
      </c>
      <c r="T514" s="105"/>
      <c r="U514" s="101"/>
      <c r="V514" s="107"/>
      <c r="W514" s="169"/>
      <c r="X514" s="170"/>
      <c r="Y514" s="68"/>
      <c r="Z514" s="190">
        <f t="shared" si="245"/>
        <v>1.0165720071704217E-3</v>
      </c>
      <c r="AA514" s="208" t="b">
        <f t="shared" si="246"/>
        <v>0</v>
      </c>
      <c r="AB514" s="20">
        <f t="shared" si="277"/>
        <v>0</v>
      </c>
      <c r="AC514" s="67" t="b">
        <f t="shared" si="278"/>
        <v>1</v>
      </c>
      <c r="AD514" s="200">
        <f t="shared" si="279"/>
        <v>1</v>
      </c>
      <c r="AE514" s="180">
        <f t="shared" si="247"/>
        <v>1</v>
      </c>
      <c r="AF514" s="180">
        <f t="shared" si="248"/>
        <v>0</v>
      </c>
      <c r="AG514" s="180">
        <f t="shared" si="249"/>
        <v>0</v>
      </c>
      <c r="AH514" s="180">
        <f t="shared" si="250"/>
        <v>0</v>
      </c>
      <c r="AI514" s="214" t="str">
        <f t="shared" si="251"/>
        <v/>
      </c>
      <c r="AK514" s="36">
        <f t="shared" si="252"/>
        <v>0</v>
      </c>
      <c r="AL514" s="21">
        <f t="shared" si="253"/>
        <v>0</v>
      </c>
      <c r="AM514" s="21">
        <f t="shared" si="254"/>
        <v>0</v>
      </c>
      <c r="AN514" s="21">
        <f t="shared" si="255"/>
        <v>0</v>
      </c>
      <c r="AO514" s="21">
        <f t="shared" si="256"/>
        <v>0</v>
      </c>
      <c r="AP514" s="21">
        <f t="shared" si="257"/>
        <v>0</v>
      </c>
      <c r="AQ514" s="21">
        <f t="shared" si="258"/>
        <v>0</v>
      </c>
      <c r="AR514" s="21">
        <f t="shared" si="259"/>
        <v>0</v>
      </c>
      <c r="AS514" s="21">
        <f t="shared" si="260"/>
        <v>0</v>
      </c>
      <c r="AT514" s="21">
        <f t="shared" si="261"/>
        <v>0</v>
      </c>
      <c r="AU514" s="21">
        <f t="shared" si="262"/>
        <v>0</v>
      </c>
      <c r="AV514" s="21">
        <f t="shared" si="263"/>
        <v>0</v>
      </c>
      <c r="AW514" s="21">
        <f t="shared" si="264"/>
        <v>0</v>
      </c>
      <c r="AX514" s="21">
        <f t="shared" si="265"/>
        <v>0</v>
      </c>
      <c r="AY514" s="21">
        <f t="shared" si="266"/>
        <v>0</v>
      </c>
      <c r="AZ514" s="21">
        <f t="shared" si="267"/>
        <v>0</v>
      </c>
      <c r="BA514" s="21">
        <f t="shared" si="268"/>
        <v>0</v>
      </c>
      <c r="BB514" s="21">
        <f t="shared" si="269"/>
        <v>0</v>
      </c>
      <c r="BC514" s="21">
        <f t="shared" si="270"/>
        <v>0</v>
      </c>
      <c r="BD514" s="21">
        <f t="shared" si="271"/>
        <v>0</v>
      </c>
      <c r="BE514" s="21">
        <f t="shared" si="272"/>
        <v>0</v>
      </c>
      <c r="BF514" s="21">
        <f t="shared" si="273"/>
        <v>0</v>
      </c>
      <c r="BG514" s="21">
        <f t="shared" si="274"/>
        <v>0</v>
      </c>
      <c r="BH514" s="21">
        <f t="shared" si="275"/>
        <v>0</v>
      </c>
    </row>
    <row r="515" spans="1:60" ht="63.95" customHeight="1">
      <c r="A515" s="245"/>
      <c r="B515" s="97"/>
      <c r="C515" s="98"/>
      <c r="D515" s="99"/>
      <c r="E515" s="100"/>
      <c r="F515" s="100"/>
      <c r="G515" s="100"/>
      <c r="H515" s="101"/>
      <c r="I515" s="102"/>
      <c r="J515" s="103"/>
      <c r="K515" s="103"/>
      <c r="L515" s="103"/>
      <c r="M515" s="103"/>
      <c r="N515" s="99"/>
      <c r="O515" s="99"/>
      <c r="P515" s="100"/>
      <c r="Q515" s="100"/>
      <c r="R515" s="104"/>
      <c r="S515" s="31" t="str">
        <f t="shared" si="276"/>
        <v/>
      </c>
      <c r="T515" s="105"/>
      <c r="U515" s="101"/>
      <c r="V515" s="107"/>
      <c r="W515" s="169"/>
      <c r="X515" s="170"/>
      <c r="Y515" s="68"/>
      <c r="Z515" s="190">
        <f t="shared" si="245"/>
        <v>1.0165720071704217E-3</v>
      </c>
      <c r="AA515" s="208" t="b">
        <f t="shared" si="246"/>
        <v>0</v>
      </c>
      <c r="AB515" s="20">
        <f t="shared" si="277"/>
        <v>0</v>
      </c>
      <c r="AC515" s="67" t="b">
        <f t="shared" si="278"/>
        <v>1</v>
      </c>
      <c r="AD515" s="200">
        <f t="shared" si="279"/>
        <v>1</v>
      </c>
      <c r="AE515" s="180">
        <f t="shared" si="247"/>
        <v>1</v>
      </c>
      <c r="AF515" s="180">
        <f t="shared" si="248"/>
        <v>0</v>
      </c>
      <c r="AG515" s="180">
        <f t="shared" si="249"/>
        <v>0</v>
      </c>
      <c r="AH515" s="180">
        <f t="shared" si="250"/>
        <v>0</v>
      </c>
      <c r="AI515" s="214" t="str">
        <f t="shared" si="251"/>
        <v/>
      </c>
      <c r="AK515" s="36">
        <f t="shared" si="252"/>
        <v>0</v>
      </c>
      <c r="AL515" s="21">
        <f t="shared" si="253"/>
        <v>0</v>
      </c>
      <c r="AM515" s="21">
        <f t="shared" si="254"/>
        <v>0</v>
      </c>
      <c r="AN515" s="21">
        <f t="shared" si="255"/>
        <v>0</v>
      </c>
      <c r="AO515" s="21">
        <f t="shared" si="256"/>
        <v>0</v>
      </c>
      <c r="AP515" s="21">
        <f t="shared" si="257"/>
        <v>0</v>
      </c>
      <c r="AQ515" s="21">
        <f t="shared" si="258"/>
        <v>0</v>
      </c>
      <c r="AR515" s="21">
        <f t="shared" si="259"/>
        <v>0</v>
      </c>
      <c r="AS515" s="21">
        <f t="shared" si="260"/>
        <v>0</v>
      </c>
      <c r="AT515" s="21">
        <f t="shared" si="261"/>
        <v>0</v>
      </c>
      <c r="AU515" s="21">
        <f t="shared" si="262"/>
        <v>0</v>
      </c>
      <c r="AV515" s="21">
        <f t="shared" si="263"/>
        <v>0</v>
      </c>
      <c r="AW515" s="21">
        <f t="shared" si="264"/>
        <v>0</v>
      </c>
      <c r="AX515" s="21">
        <f t="shared" si="265"/>
        <v>0</v>
      </c>
      <c r="AY515" s="21">
        <f t="shared" si="266"/>
        <v>0</v>
      </c>
      <c r="AZ515" s="21">
        <f t="shared" si="267"/>
        <v>0</v>
      </c>
      <c r="BA515" s="21">
        <f t="shared" si="268"/>
        <v>0</v>
      </c>
      <c r="BB515" s="21">
        <f t="shared" si="269"/>
        <v>0</v>
      </c>
      <c r="BC515" s="21">
        <f t="shared" si="270"/>
        <v>0</v>
      </c>
      <c r="BD515" s="21">
        <f t="shared" si="271"/>
        <v>0</v>
      </c>
      <c r="BE515" s="21">
        <f t="shared" si="272"/>
        <v>0</v>
      </c>
      <c r="BF515" s="21">
        <f t="shared" si="273"/>
        <v>0</v>
      </c>
      <c r="BG515" s="21">
        <f t="shared" si="274"/>
        <v>0</v>
      </c>
      <c r="BH515" s="21">
        <f t="shared" si="275"/>
        <v>0</v>
      </c>
    </row>
    <row r="516" spans="1:60" ht="63.95" customHeight="1">
      <c r="A516" s="245"/>
      <c r="B516" s="97"/>
      <c r="C516" s="98"/>
      <c r="D516" s="99"/>
      <c r="E516" s="100"/>
      <c r="F516" s="100"/>
      <c r="G516" s="100"/>
      <c r="H516" s="101"/>
      <c r="I516" s="102"/>
      <c r="J516" s="103"/>
      <c r="K516" s="103"/>
      <c r="L516" s="103"/>
      <c r="M516" s="103"/>
      <c r="N516" s="99"/>
      <c r="O516" s="99"/>
      <c r="P516" s="100"/>
      <c r="Q516" s="100"/>
      <c r="R516" s="104"/>
      <c r="S516" s="31" t="str">
        <f t="shared" si="276"/>
        <v/>
      </c>
      <c r="T516" s="105"/>
      <c r="U516" s="101"/>
      <c r="V516" s="107"/>
      <c r="W516" s="169"/>
      <c r="X516" s="170"/>
      <c r="Y516" s="68"/>
      <c r="Z516" s="190">
        <f t="shared" si="245"/>
        <v>1.0165720071704217E-3</v>
      </c>
      <c r="AA516" s="208" t="b">
        <f t="shared" si="246"/>
        <v>0</v>
      </c>
      <c r="AB516" s="20">
        <f t="shared" si="277"/>
        <v>0</v>
      </c>
      <c r="AC516" s="67" t="b">
        <f t="shared" si="278"/>
        <v>1</v>
      </c>
      <c r="AD516" s="200">
        <f t="shared" si="279"/>
        <v>1</v>
      </c>
      <c r="AE516" s="180">
        <f t="shared" si="247"/>
        <v>1</v>
      </c>
      <c r="AF516" s="180">
        <f t="shared" si="248"/>
        <v>0</v>
      </c>
      <c r="AG516" s="180">
        <f t="shared" si="249"/>
        <v>0</v>
      </c>
      <c r="AH516" s="180">
        <f t="shared" si="250"/>
        <v>0</v>
      </c>
      <c r="AI516" s="214" t="str">
        <f t="shared" si="251"/>
        <v/>
      </c>
      <c r="AK516" s="36">
        <f t="shared" si="252"/>
        <v>0</v>
      </c>
      <c r="AL516" s="21">
        <f t="shared" si="253"/>
        <v>0</v>
      </c>
      <c r="AM516" s="21">
        <f t="shared" si="254"/>
        <v>0</v>
      </c>
      <c r="AN516" s="21">
        <f t="shared" si="255"/>
        <v>0</v>
      </c>
      <c r="AO516" s="21">
        <f t="shared" si="256"/>
        <v>0</v>
      </c>
      <c r="AP516" s="21">
        <f t="shared" si="257"/>
        <v>0</v>
      </c>
      <c r="AQ516" s="21">
        <f t="shared" si="258"/>
        <v>0</v>
      </c>
      <c r="AR516" s="21">
        <f t="shared" si="259"/>
        <v>0</v>
      </c>
      <c r="AS516" s="21">
        <f t="shared" si="260"/>
        <v>0</v>
      </c>
      <c r="AT516" s="21">
        <f t="shared" si="261"/>
        <v>0</v>
      </c>
      <c r="AU516" s="21">
        <f t="shared" si="262"/>
        <v>0</v>
      </c>
      <c r="AV516" s="21">
        <f t="shared" si="263"/>
        <v>0</v>
      </c>
      <c r="AW516" s="21">
        <f t="shared" si="264"/>
        <v>0</v>
      </c>
      <c r="AX516" s="21">
        <f t="shared" si="265"/>
        <v>0</v>
      </c>
      <c r="AY516" s="21">
        <f t="shared" si="266"/>
        <v>0</v>
      </c>
      <c r="AZ516" s="21">
        <f t="shared" si="267"/>
        <v>0</v>
      </c>
      <c r="BA516" s="21">
        <f t="shared" si="268"/>
        <v>0</v>
      </c>
      <c r="BB516" s="21">
        <f t="shared" si="269"/>
        <v>0</v>
      </c>
      <c r="BC516" s="21">
        <f t="shared" si="270"/>
        <v>0</v>
      </c>
      <c r="BD516" s="21">
        <f t="shared" si="271"/>
        <v>0</v>
      </c>
      <c r="BE516" s="21">
        <f t="shared" si="272"/>
        <v>0</v>
      </c>
      <c r="BF516" s="21">
        <f t="shared" si="273"/>
        <v>0</v>
      </c>
      <c r="BG516" s="21">
        <f t="shared" si="274"/>
        <v>0</v>
      </c>
      <c r="BH516" s="21">
        <f t="shared" si="275"/>
        <v>0</v>
      </c>
    </row>
    <row r="517" spans="1:60" ht="63.95" customHeight="1">
      <c r="A517" s="245"/>
      <c r="B517" s="97"/>
      <c r="C517" s="98"/>
      <c r="D517" s="99"/>
      <c r="E517" s="100"/>
      <c r="F517" s="100"/>
      <c r="G517" s="100"/>
      <c r="H517" s="101"/>
      <c r="I517" s="102"/>
      <c r="J517" s="103"/>
      <c r="K517" s="103"/>
      <c r="L517" s="103"/>
      <c r="M517" s="103"/>
      <c r="N517" s="99"/>
      <c r="O517" s="99"/>
      <c r="P517" s="100"/>
      <c r="Q517" s="100"/>
      <c r="R517" s="104"/>
      <c r="S517" s="31" t="str">
        <f t="shared" si="276"/>
        <v/>
      </c>
      <c r="T517" s="105"/>
      <c r="U517" s="101"/>
      <c r="V517" s="107"/>
      <c r="W517" s="169"/>
      <c r="X517" s="170"/>
      <c r="Y517" s="68"/>
      <c r="Z517" s="190">
        <f t="shared" si="245"/>
        <v>1.0165720071704217E-3</v>
      </c>
      <c r="AA517" s="208" t="b">
        <f t="shared" si="246"/>
        <v>0</v>
      </c>
      <c r="AB517" s="20">
        <f t="shared" si="277"/>
        <v>0</v>
      </c>
      <c r="AC517" s="67" t="b">
        <f t="shared" si="278"/>
        <v>1</v>
      </c>
      <c r="AD517" s="200">
        <f t="shared" si="279"/>
        <v>1</v>
      </c>
      <c r="AE517" s="180">
        <f t="shared" si="247"/>
        <v>1</v>
      </c>
      <c r="AF517" s="180">
        <f t="shared" si="248"/>
        <v>0</v>
      </c>
      <c r="AG517" s="180">
        <f t="shared" si="249"/>
        <v>0</v>
      </c>
      <c r="AH517" s="180">
        <f t="shared" si="250"/>
        <v>0</v>
      </c>
      <c r="AI517" s="214" t="str">
        <f t="shared" si="251"/>
        <v/>
      </c>
      <c r="AK517" s="36">
        <f t="shared" si="252"/>
        <v>0</v>
      </c>
      <c r="AL517" s="21">
        <f t="shared" si="253"/>
        <v>0</v>
      </c>
      <c r="AM517" s="21">
        <f t="shared" si="254"/>
        <v>0</v>
      </c>
      <c r="AN517" s="21">
        <f t="shared" si="255"/>
        <v>0</v>
      </c>
      <c r="AO517" s="21">
        <f t="shared" si="256"/>
        <v>0</v>
      </c>
      <c r="AP517" s="21">
        <f t="shared" si="257"/>
        <v>0</v>
      </c>
      <c r="AQ517" s="21">
        <f t="shared" si="258"/>
        <v>0</v>
      </c>
      <c r="AR517" s="21">
        <f t="shared" si="259"/>
        <v>0</v>
      </c>
      <c r="AS517" s="21">
        <f t="shared" si="260"/>
        <v>0</v>
      </c>
      <c r="AT517" s="21">
        <f t="shared" si="261"/>
        <v>0</v>
      </c>
      <c r="AU517" s="21">
        <f t="shared" si="262"/>
        <v>0</v>
      </c>
      <c r="AV517" s="21">
        <f t="shared" si="263"/>
        <v>0</v>
      </c>
      <c r="AW517" s="21">
        <f t="shared" si="264"/>
        <v>0</v>
      </c>
      <c r="AX517" s="21">
        <f t="shared" si="265"/>
        <v>0</v>
      </c>
      <c r="AY517" s="21">
        <f t="shared" si="266"/>
        <v>0</v>
      </c>
      <c r="AZ517" s="21">
        <f t="shared" si="267"/>
        <v>0</v>
      </c>
      <c r="BA517" s="21">
        <f t="shared" si="268"/>
        <v>0</v>
      </c>
      <c r="BB517" s="21">
        <f t="shared" si="269"/>
        <v>0</v>
      </c>
      <c r="BC517" s="21">
        <f t="shared" si="270"/>
        <v>0</v>
      </c>
      <c r="BD517" s="21">
        <f t="shared" si="271"/>
        <v>0</v>
      </c>
      <c r="BE517" s="21">
        <f t="shared" si="272"/>
        <v>0</v>
      </c>
      <c r="BF517" s="21">
        <f t="shared" si="273"/>
        <v>0</v>
      </c>
      <c r="BG517" s="21">
        <f t="shared" si="274"/>
        <v>0</v>
      </c>
      <c r="BH517" s="21">
        <f t="shared" si="275"/>
        <v>0</v>
      </c>
    </row>
    <row r="518" spans="1:60" ht="63.95" customHeight="1">
      <c r="A518" s="245"/>
      <c r="B518" s="97"/>
      <c r="C518" s="98"/>
      <c r="D518" s="99"/>
      <c r="E518" s="100"/>
      <c r="F518" s="100"/>
      <c r="G518" s="100"/>
      <c r="H518" s="101"/>
      <c r="I518" s="102"/>
      <c r="J518" s="103"/>
      <c r="K518" s="103"/>
      <c r="L518" s="103"/>
      <c r="M518" s="103"/>
      <c r="N518" s="99"/>
      <c r="O518" s="99"/>
      <c r="P518" s="100"/>
      <c r="Q518" s="100"/>
      <c r="R518" s="104"/>
      <c r="S518" s="31" t="str">
        <f t="shared" si="276"/>
        <v/>
      </c>
      <c r="T518" s="105"/>
      <c r="U518" s="101"/>
      <c r="V518" s="107"/>
      <c r="W518" s="169"/>
      <c r="X518" s="170"/>
      <c r="Y518" s="68"/>
      <c r="Z518" s="190">
        <f t="shared" si="245"/>
        <v>1.0165720071704217E-3</v>
      </c>
      <c r="AA518" s="208" t="b">
        <f t="shared" si="246"/>
        <v>0</v>
      </c>
      <c r="AB518" s="20">
        <f t="shared" si="277"/>
        <v>0</v>
      </c>
      <c r="AC518" s="67" t="b">
        <f t="shared" si="278"/>
        <v>1</v>
      </c>
      <c r="AD518" s="200">
        <f t="shared" si="279"/>
        <v>1</v>
      </c>
      <c r="AE518" s="180">
        <f t="shared" si="247"/>
        <v>1</v>
      </c>
      <c r="AF518" s="180">
        <f t="shared" si="248"/>
        <v>0</v>
      </c>
      <c r="AG518" s="180">
        <f t="shared" si="249"/>
        <v>0</v>
      </c>
      <c r="AH518" s="180">
        <f t="shared" si="250"/>
        <v>0</v>
      </c>
      <c r="AI518" s="214" t="str">
        <f t="shared" si="251"/>
        <v/>
      </c>
      <c r="AK518" s="36">
        <f t="shared" si="252"/>
        <v>0</v>
      </c>
      <c r="AL518" s="21">
        <f t="shared" si="253"/>
        <v>0</v>
      </c>
      <c r="AM518" s="21">
        <f t="shared" si="254"/>
        <v>0</v>
      </c>
      <c r="AN518" s="21">
        <f t="shared" si="255"/>
        <v>0</v>
      </c>
      <c r="AO518" s="21">
        <f t="shared" si="256"/>
        <v>0</v>
      </c>
      <c r="AP518" s="21">
        <f t="shared" si="257"/>
        <v>0</v>
      </c>
      <c r="AQ518" s="21">
        <f t="shared" si="258"/>
        <v>0</v>
      </c>
      <c r="AR518" s="21">
        <f t="shared" si="259"/>
        <v>0</v>
      </c>
      <c r="AS518" s="21">
        <f t="shared" si="260"/>
        <v>0</v>
      </c>
      <c r="AT518" s="21">
        <f t="shared" si="261"/>
        <v>0</v>
      </c>
      <c r="AU518" s="21">
        <f t="shared" si="262"/>
        <v>0</v>
      </c>
      <c r="AV518" s="21">
        <f t="shared" si="263"/>
        <v>0</v>
      </c>
      <c r="AW518" s="21">
        <f t="shared" si="264"/>
        <v>0</v>
      </c>
      <c r="AX518" s="21">
        <f t="shared" si="265"/>
        <v>0</v>
      </c>
      <c r="AY518" s="21">
        <f t="shared" si="266"/>
        <v>0</v>
      </c>
      <c r="AZ518" s="21">
        <f t="shared" si="267"/>
        <v>0</v>
      </c>
      <c r="BA518" s="21">
        <f t="shared" si="268"/>
        <v>0</v>
      </c>
      <c r="BB518" s="21">
        <f t="shared" si="269"/>
        <v>0</v>
      </c>
      <c r="BC518" s="21">
        <f t="shared" si="270"/>
        <v>0</v>
      </c>
      <c r="BD518" s="21">
        <f t="shared" si="271"/>
        <v>0</v>
      </c>
      <c r="BE518" s="21">
        <f t="shared" si="272"/>
        <v>0</v>
      </c>
      <c r="BF518" s="21">
        <f t="shared" si="273"/>
        <v>0</v>
      </c>
      <c r="BG518" s="21">
        <f t="shared" si="274"/>
        <v>0</v>
      </c>
      <c r="BH518" s="21">
        <f t="shared" si="275"/>
        <v>0</v>
      </c>
    </row>
    <row r="519" spans="1:60" ht="63.95" customHeight="1">
      <c r="A519" s="245"/>
      <c r="B519" s="97"/>
      <c r="C519" s="98"/>
      <c r="D519" s="99"/>
      <c r="E519" s="100"/>
      <c r="F519" s="100"/>
      <c r="G519" s="100"/>
      <c r="H519" s="101"/>
      <c r="I519" s="102"/>
      <c r="J519" s="103"/>
      <c r="K519" s="103"/>
      <c r="L519" s="103"/>
      <c r="M519" s="103"/>
      <c r="N519" s="99"/>
      <c r="O519" s="99"/>
      <c r="P519" s="100"/>
      <c r="Q519" s="100"/>
      <c r="R519" s="104"/>
      <c r="S519" s="31" t="str">
        <f t="shared" si="276"/>
        <v/>
      </c>
      <c r="T519" s="105"/>
      <c r="U519" s="101"/>
      <c r="V519" s="107"/>
      <c r="W519" s="169"/>
      <c r="X519" s="170"/>
      <c r="Y519" s="68"/>
      <c r="Z519" s="190">
        <f t="shared" si="245"/>
        <v>1.0165720071704217E-3</v>
      </c>
      <c r="AA519" s="208" t="b">
        <f t="shared" si="246"/>
        <v>0</v>
      </c>
      <c r="AB519" s="20">
        <f t="shared" si="277"/>
        <v>0</v>
      </c>
      <c r="AC519" s="67" t="b">
        <f t="shared" si="278"/>
        <v>1</v>
      </c>
      <c r="AD519" s="200">
        <f t="shared" si="279"/>
        <v>1</v>
      </c>
      <c r="AE519" s="180">
        <f t="shared" si="247"/>
        <v>1</v>
      </c>
      <c r="AF519" s="180">
        <f t="shared" si="248"/>
        <v>0</v>
      </c>
      <c r="AG519" s="180">
        <f t="shared" si="249"/>
        <v>0</v>
      </c>
      <c r="AH519" s="180">
        <f t="shared" si="250"/>
        <v>0</v>
      </c>
      <c r="AI519" s="214" t="str">
        <f t="shared" si="251"/>
        <v/>
      </c>
      <c r="AK519" s="36">
        <f t="shared" si="252"/>
        <v>0</v>
      </c>
      <c r="AL519" s="21">
        <f t="shared" si="253"/>
        <v>0</v>
      </c>
      <c r="AM519" s="21">
        <f t="shared" si="254"/>
        <v>0</v>
      </c>
      <c r="AN519" s="21">
        <f t="shared" si="255"/>
        <v>0</v>
      </c>
      <c r="AO519" s="21">
        <f t="shared" si="256"/>
        <v>0</v>
      </c>
      <c r="AP519" s="21">
        <f t="shared" si="257"/>
        <v>0</v>
      </c>
      <c r="AQ519" s="21">
        <f t="shared" si="258"/>
        <v>0</v>
      </c>
      <c r="AR519" s="21">
        <f t="shared" si="259"/>
        <v>0</v>
      </c>
      <c r="AS519" s="21">
        <f t="shared" si="260"/>
        <v>0</v>
      </c>
      <c r="AT519" s="21">
        <f t="shared" si="261"/>
        <v>0</v>
      </c>
      <c r="AU519" s="21">
        <f t="shared" si="262"/>
        <v>0</v>
      </c>
      <c r="AV519" s="21">
        <f t="shared" si="263"/>
        <v>0</v>
      </c>
      <c r="AW519" s="21">
        <f t="shared" si="264"/>
        <v>0</v>
      </c>
      <c r="AX519" s="21">
        <f t="shared" si="265"/>
        <v>0</v>
      </c>
      <c r="AY519" s="21">
        <f t="shared" si="266"/>
        <v>0</v>
      </c>
      <c r="AZ519" s="21">
        <f t="shared" si="267"/>
        <v>0</v>
      </c>
      <c r="BA519" s="21">
        <f t="shared" si="268"/>
        <v>0</v>
      </c>
      <c r="BB519" s="21">
        <f t="shared" si="269"/>
        <v>0</v>
      </c>
      <c r="BC519" s="21">
        <f t="shared" si="270"/>
        <v>0</v>
      </c>
      <c r="BD519" s="21">
        <f t="shared" si="271"/>
        <v>0</v>
      </c>
      <c r="BE519" s="21">
        <f t="shared" si="272"/>
        <v>0</v>
      </c>
      <c r="BF519" s="21">
        <f t="shared" si="273"/>
        <v>0</v>
      </c>
      <c r="BG519" s="21">
        <f t="shared" si="274"/>
        <v>0</v>
      </c>
      <c r="BH519" s="21">
        <f t="shared" si="275"/>
        <v>0</v>
      </c>
    </row>
    <row r="520" spans="1:60" ht="63.95" customHeight="1">
      <c r="A520" s="245"/>
      <c r="B520" s="97"/>
      <c r="C520" s="98"/>
      <c r="D520" s="99"/>
      <c r="E520" s="100"/>
      <c r="F520" s="100"/>
      <c r="G520" s="100"/>
      <c r="H520" s="101"/>
      <c r="I520" s="102"/>
      <c r="J520" s="103"/>
      <c r="K520" s="103"/>
      <c r="L520" s="103"/>
      <c r="M520" s="103"/>
      <c r="N520" s="99"/>
      <c r="O520" s="99"/>
      <c r="P520" s="100"/>
      <c r="Q520" s="100"/>
      <c r="R520" s="104"/>
      <c r="S520" s="31" t="str">
        <f t="shared" si="276"/>
        <v/>
      </c>
      <c r="T520" s="105"/>
      <c r="U520" s="101"/>
      <c r="V520" s="107"/>
      <c r="W520" s="169"/>
      <c r="X520" s="170"/>
      <c r="Y520" s="68"/>
      <c r="Z520" s="190">
        <f t="shared" si="245"/>
        <v>1.0165720071704217E-3</v>
      </c>
      <c r="AA520" s="208" t="b">
        <f t="shared" si="246"/>
        <v>0</v>
      </c>
      <c r="AB520" s="20">
        <f t="shared" si="277"/>
        <v>0</v>
      </c>
      <c r="AC520" s="67" t="b">
        <f t="shared" si="278"/>
        <v>1</v>
      </c>
      <c r="AD520" s="200">
        <f t="shared" si="279"/>
        <v>1</v>
      </c>
      <c r="AE520" s="180">
        <f t="shared" si="247"/>
        <v>1</v>
      </c>
      <c r="AF520" s="180">
        <f t="shared" si="248"/>
        <v>0</v>
      </c>
      <c r="AG520" s="180">
        <f t="shared" si="249"/>
        <v>0</v>
      </c>
      <c r="AH520" s="180">
        <f t="shared" si="250"/>
        <v>0</v>
      </c>
      <c r="AI520" s="214" t="str">
        <f t="shared" si="251"/>
        <v/>
      </c>
      <c r="AK520" s="36">
        <f t="shared" si="252"/>
        <v>0</v>
      </c>
      <c r="AL520" s="21">
        <f t="shared" si="253"/>
        <v>0</v>
      </c>
      <c r="AM520" s="21">
        <f t="shared" si="254"/>
        <v>0</v>
      </c>
      <c r="AN520" s="21">
        <f t="shared" si="255"/>
        <v>0</v>
      </c>
      <c r="AO520" s="21">
        <f t="shared" si="256"/>
        <v>0</v>
      </c>
      <c r="AP520" s="21">
        <f t="shared" si="257"/>
        <v>0</v>
      </c>
      <c r="AQ520" s="21">
        <f t="shared" si="258"/>
        <v>0</v>
      </c>
      <c r="AR520" s="21">
        <f t="shared" si="259"/>
        <v>0</v>
      </c>
      <c r="AS520" s="21">
        <f t="shared" si="260"/>
        <v>0</v>
      </c>
      <c r="AT520" s="21">
        <f t="shared" si="261"/>
        <v>0</v>
      </c>
      <c r="AU520" s="21">
        <f t="shared" si="262"/>
        <v>0</v>
      </c>
      <c r="AV520" s="21">
        <f t="shared" si="263"/>
        <v>0</v>
      </c>
      <c r="AW520" s="21">
        <f t="shared" si="264"/>
        <v>0</v>
      </c>
      <c r="AX520" s="21">
        <f t="shared" si="265"/>
        <v>0</v>
      </c>
      <c r="AY520" s="21">
        <f t="shared" si="266"/>
        <v>0</v>
      </c>
      <c r="AZ520" s="21">
        <f t="shared" si="267"/>
        <v>0</v>
      </c>
      <c r="BA520" s="21">
        <f t="shared" si="268"/>
        <v>0</v>
      </c>
      <c r="BB520" s="21">
        <f t="shared" si="269"/>
        <v>0</v>
      </c>
      <c r="BC520" s="21">
        <f t="shared" si="270"/>
        <v>0</v>
      </c>
      <c r="BD520" s="21">
        <f t="shared" si="271"/>
        <v>0</v>
      </c>
      <c r="BE520" s="21">
        <f t="shared" si="272"/>
        <v>0</v>
      </c>
      <c r="BF520" s="21">
        <f t="shared" si="273"/>
        <v>0</v>
      </c>
      <c r="BG520" s="21">
        <f t="shared" si="274"/>
        <v>0</v>
      </c>
      <c r="BH520" s="21">
        <f t="shared" si="275"/>
        <v>0</v>
      </c>
    </row>
    <row r="521" spans="1:60" ht="63.95" customHeight="1">
      <c r="A521" s="245"/>
      <c r="B521" s="97"/>
      <c r="C521" s="98"/>
      <c r="D521" s="99"/>
      <c r="E521" s="100"/>
      <c r="F521" s="100"/>
      <c r="G521" s="100"/>
      <c r="H521" s="101"/>
      <c r="I521" s="102"/>
      <c r="J521" s="103"/>
      <c r="K521" s="103"/>
      <c r="L521" s="103"/>
      <c r="M521" s="103"/>
      <c r="N521" s="99"/>
      <c r="O521" s="99"/>
      <c r="P521" s="100"/>
      <c r="Q521" s="100"/>
      <c r="R521" s="104"/>
      <c r="S521" s="31" t="str">
        <f t="shared" si="276"/>
        <v/>
      </c>
      <c r="T521" s="105"/>
      <c r="U521" s="101"/>
      <c r="V521" s="107"/>
      <c r="W521" s="169"/>
      <c r="X521" s="170"/>
      <c r="Y521" s="68"/>
      <c r="Z521" s="190">
        <f t="shared" si="245"/>
        <v>1.0165720071704217E-3</v>
      </c>
      <c r="AA521" s="208" t="b">
        <f t="shared" si="246"/>
        <v>0</v>
      </c>
      <c r="AB521" s="20">
        <f t="shared" si="277"/>
        <v>0</v>
      </c>
      <c r="AC521" s="67" t="b">
        <f t="shared" si="278"/>
        <v>1</v>
      </c>
      <c r="AD521" s="200">
        <f t="shared" si="279"/>
        <v>1</v>
      </c>
      <c r="AE521" s="180">
        <f t="shared" si="247"/>
        <v>1</v>
      </c>
      <c r="AF521" s="180">
        <f t="shared" si="248"/>
        <v>0</v>
      </c>
      <c r="AG521" s="180">
        <f t="shared" si="249"/>
        <v>0</v>
      </c>
      <c r="AH521" s="180">
        <f t="shared" si="250"/>
        <v>0</v>
      </c>
      <c r="AI521" s="214" t="str">
        <f t="shared" si="251"/>
        <v/>
      </c>
      <c r="AK521" s="36">
        <f t="shared" si="252"/>
        <v>0</v>
      </c>
      <c r="AL521" s="21">
        <f t="shared" si="253"/>
        <v>0</v>
      </c>
      <c r="AM521" s="21">
        <f t="shared" si="254"/>
        <v>0</v>
      </c>
      <c r="AN521" s="21">
        <f t="shared" si="255"/>
        <v>0</v>
      </c>
      <c r="AO521" s="21">
        <f t="shared" si="256"/>
        <v>0</v>
      </c>
      <c r="AP521" s="21">
        <f t="shared" si="257"/>
        <v>0</v>
      </c>
      <c r="AQ521" s="21">
        <f t="shared" si="258"/>
        <v>0</v>
      </c>
      <c r="AR521" s="21">
        <f t="shared" si="259"/>
        <v>0</v>
      </c>
      <c r="AS521" s="21">
        <f t="shared" si="260"/>
        <v>0</v>
      </c>
      <c r="AT521" s="21">
        <f t="shared" si="261"/>
        <v>0</v>
      </c>
      <c r="AU521" s="21">
        <f t="shared" si="262"/>
        <v>0</v>
      </c>
      <c r="AV521" s="21">
        <f t="shared" si="263"/>
        <v>0</v>
      </c>
      <c r="AW521" s="21">
        <f t="shared" si="264"/>
        <v>0</v>
      </c>
      <c r="AX521" s="21">
        <f t="shared" si="265"/>
        <v>0</v>
      </c>
      <c r="AY521" s="21">
        <f t="shared" si="266"/>
        <v>0</v>
      </c>
      <c r="AZ521" s="21">
        <f t="shared" si="267"/>
        <v>0</v>
      </c>
      <c r="BA521" s="21">
        <f t="shared" si="268"/>
        <v>0</v>
      </c>
      <c r="BB521" s="21">
        <f t="shared" si="269"/>
        <v>0</v>
      </c>
      <c r="BC521" s="21">
        <f t="shared" si="270"/>
        <v>0</v>
      </c>
      <c r="BD521" s="21">
        <f t="shared" si="271"/>
        <v>0</v>
      </c>
      <c r="BE521" s="21">
        <f t="shared" si="272"/>
        <v>0</v>
      </c>
      <c r="BF521" s="21">
        <f t="shared" si="273"/>
        <v>0</v>
      </c>
      <c r="BG521" s="21">
        <f t="shared" si="274"/>
        <v>0</v>
      </c>
      <c r="BH521" s="21">
        <f t="shared" si="275"/>
        <v>0</v>
      </c>
    </row>
    <row r="522" spans="1:60" ht="63.95" customHeight="1">
      <c r="A522" s="245"/>
      <c r="B522" s="97"/>
      <c r="C522" s="98"/>
      <c r="D522" s="99"/>
      <c r="E522" s="100"/>
      <c r="F522" s="100"/>
      <c r="G522" s="100"/>
      <c r="H522" s="101"/>
      <c r="I522" s="102"/>
      <c r="J522" s="103"/>
      <c r="K522" s="103"/>
      <c r="L522" s="103"/>
      <c r="M522" s="103"/>
      <c r="N522" s="99"/>
      <c r="O522" s="99"/>
      <c r="P522" s="100"/>
      <c r="Q522" s="100"/>
      <c r="R522" s="104"/>
      <c r="S522" s="31" t="str">
        <f t="shared" si="276"/>
        <v/>
      </c>
      <c r="T522" s="105"/>
      <c r="U522" s="101"/>
      <c r="V522" s="107"/>
      <c r="W522" s="169"/>
      <c r="X522" s="170"/>
      <c r="Y522" s="68"/>
      <c r="Z522" s="190">
        <f t="shared" si="245"/>
        <v>1.0165720071704217E-3</v>
      </c>
      <c r="AA522" s="208" t="b">
        <f t="shared" si="246"/>
        <v>0</v>
      </c>
      <c r="AB522" s="20">
        <f t="shared" si="277"/>
        <v>0</v>
      </c>
      <c r="AC522" s="67" t="b">
        <f t="shared" si="278"/>
        <v>1</v>
      </c>
      <c r="AD522" s="200">
        <f t="shared" si="279"/>
        <v>1</v>
      </c>
      <c r="AE522" s="180">
        <f t="shared" si="247"/>
        <v>1</v>
      </c>
      <c r="AF522" s="180">
        <f t="shared" si="248"/>
        <v>0</v>
      </c>
      <c r="AG522" s="180">
        <f t="shared" si="249"/>
        <v>0</v>
      </c>
      <c r="AH522" s="180">
        <f t="shared" si="250"/>
        <v>0</v>
      </c>
      <c r="AI522" s="214" t="str">
        <f t="shared" si="251"/>
        <v/>
      </c>
      <c r="AK522" s="36">
        <f t="shared" si="252"/>
        <v>0</v>
      </c>
      <c r="AL522" s="21">
        <f t="shared" si="253"/>
        <v>0</v>
      </c>
      <c r="AM522" s="21">
        <f t="shared" si="254"/>
        <v>0</v>
      </c>
      <c r="AN522" s="21">
        <f t="shared" si="255"/>
        <v>0</v>
      </c>
      <c r="AO522" s="21">
        <f t="shared" si="256"/>
        <v>0</v>
      </c>
      <c r="AP522" s="21">
        <f t="shared" si="257"/>
        <v>0</v>
      </c>
      <c r="AQ522" s="21">
        <f t="shared" si="258"/>
        <v>0</v>
      </c>
      <c r="AR522" s="21">
        <f t="shared" si="259"/>
        <v>0</v>
      </c>
      <c r="AS522" s="21">
        <f t="shared" si="260"/>
        <v>0</v>
      </c>
      <c r="AT522" s="21">
        <f t="shared" si="261"/>
        <v>0</v>
      </c>
      <c r="AU522" s="21">
        <f t="shared" si="262"/>
        <v>0</v>
      </c>
      <c r="AV522" s="21">
        <f t="shared" si="263"/>
        <v>0</v>
      </c>
      <c r="AW522" s="21">
        <f t="shared" si="264"/>
        <v>0</v>
      </c>
      <c r="AX522" s="21">
        <f t="shared" si="265"/>
        <v>0</v>
      </c>
      <c r="AY522" s="21">
        <f t="shared" si="266"/>
        <v>0</v>
      </c>
      <c r="AZ522" s="21">
        <f t="shared" si="267"/>
        <v>0</v>
      </c>
      <c r="BA522" s="21">
        <f t="shared" si="268"/>
        <v>0</v>
      </c>
      <c r="BB522" s="21">
        <f t="shared" si="269"/>
        <v>0</v>
      </c>
      <c r="BC522" s="21">
        <f t="shared" si="270"/>
        <v>0</v>
      </c>
      <c r="BD522" s="21">
        <f t="shared" si="271"/>
        <v>0</v>
      </c>
      <c r="BE522" s="21">
        <f t="shared" si="272"/>
        <v>0</v>
      </c>
      <c r="BF522" s="21">
        <f t="shared" si="273"/>
        <v>0</v>
      </c>
      <c r="BG522" s="21">
        <f t="shared" si="274"/>
        <v>0</v>
      </c>
      <c r="BH522" s="21">
        <f t="shared" si="275"/>
        <v>0</v>
      </c>
    </row>
    <row r="523" spans="1:60" ht="63.95" customHeight="1">
      <c r="A523" s="245"/>
      <c r="B523" s="97"/>
      <c r="C523" s="98"/>
      <c r="D523" s="99"/>
      <c r="E523" s="100"/>
      <c r="F523" s="100"/>
      <c r="G523" s="100"/>
      <c r="H523" s="101"/>
      <c r="I523" s="102"/>
      <c r="J523" s="103"/>
      <c r="K523" s="103"/>
      <c r="L523" s="103"/>
      <c r="M523" s="103"/>
      <c r="N523" s="99"/>
      <c r="O523" s="99"/>
      <c r="P523" s="100"/>
      <c r="Q523" s="100"/>
      <c r="R523" s="104"/>
      <c r="S523" s="31" t="str">
        <f t="shared" si="276"/>
        <v/>
      </c>
      <c r="T523" s="105"/>
      <c r="U523" s="101"/>
      <c r="V523" s="107"/>
      <c r="W523" s="169"/>
      <c r="X523" s="170"/>
      <c r="Y523" s="68"/>
      <c r="Z523" s="190">
        <f t="shared" ref="Z523:Z586" si="280">(1/(1+1/EXP(-6.890302+0.02864*C523+1.031436*AK523+0.778425*AL523+0.360346*AN523+0.60263*AM523+0.753107*AO523+0.545244*AP523+0.384306*AR523-0.187684*AS523+1.813184*AQ523+0.767287*AT523+2.269855*AU523-1.12373*AV523+0.15005*AW523-1.208723*BH523-1.205755*AY523+1.265984*AX523+2.604289*AZ523+2.423725*BA523+0.541135*BB523+2.25148*BC523+1.903119*BD523+1.169436*BE523+2.307466*BF523+2.193053*BG523)))</f>
        <v>1.0165720071704217E-3</v>
      </c>
      <c r="AA523" s="208" t="b">
        <f t="shared" ref="AA523:AA586" si="281">AND(C523&lt;&gt;"", D523&lt;&gt;"",E523&lt;&gt;"",F523&lt;&gt;"",G523&lt;&gt;"",H523&lt;&gt;"",I523&lt;&gt;"",J523&lt;&gt;"",K523&lt;&gt;"",L523&lt;&gt;"",M523&lt;&gt;"",N523&lt;&gt;"",O523&lt;&gt;"",P523&lt;&gt;"",Q523&lt;&gt;"",R523&lt;&gt;"")</f>
        <v>0</v>
      </c>
      <c r="AB523" s="20">
        <f t="shared" si="277"/>
        <v>0</v>
      </c>
      <c r="AC523" s="67" t="b">
        <f t="shared" si="278"/>
        <v>1</v>
      </c>
      <c r="AD523" s="200">
        <f t="shared" si="279"/>
        <v>1</v>
      </c>
      <c r="AE523" s="180">
        <f t="shared" ref="AE523:AE586" si="282">IF(AND(B523="", AD523=1), 1, 0)</f>
        <v>1</v>
      </c>
      <c r="AF523" s="180">
        <f t="shared" ref="AF523:AF586" si="283">IF(AND(B523="", AB523=1), 1, 0)</f>
        <v>0</v>
      </c>
      <c r="AG523" s="180">
        <f t="shared" ref="AG523:AG586" si="284">IF(AND(B523="", AD523=0), 1, 0)</f>
        <v>0</v>
      </c>
      <c r="AH523" s="180">
        <f t="shared" ref="AH523:AH586" si="285">IF(AND(B523&lt;&gt;"", AB523=0), 1, 0)</f>
        <v>0</v>
      </c>
      <c r="AI523" s="214" t="str">
        <f t="shared" ref="AI523:AI586" si="286">IF(AE523=1, "", IF(AF523=1, AF$7, IF(AG523=1, AG$7,IF(AH523=1, AH$7,IF(Z523&lt;0.071,AI$2,IF(Z523&gt;=0.071,AI$3,"Whoops!"))))))</f>
        <v/>
      </c>
      <c r="AK523" s="36">
        <f t="shared" ref="AK523:AK586" si="287">IF(D523="male", 1, 0)</f>
        <v>0</v>
      </c>
      <c r="AL523" s="21">
        <f t="shared" ref="AL523:AL586" si="288">IF(G523="yes", 1, 0)</f>
        <v>0</v>
      </c>
      <c r="AM523" s="21">
        <f t="shared" ref="AM523:AM586" si="289">IF(E523=E$3, 1, 0)</f>
        <v>0</v>
      </c>
      <c r="AN523" s="21">
        <f t="shared" ref="AN523:AN586" si="290">IF(E523=E$4, 1, 0)</f>
        <v>0</v>
      </c>
      <c r="AO523" s="21">
        <f t="shared" ref="AO523:AO586" si="291">IF(F523=F$3, 1, 0)</f>
        <v>0</v>
      </c>
      <c r="AP523" s="21">
        <f t="shared" ref="AP523:AP586" si="292">IF(F523=F$4, 1, 0)</f>
        <v>0</v>
      </c>
      <c r="AQ523" s="21">
        <f t="shared" ref="AQ523:AQ586" si="293">IF(H523=H$3, 1, 0)</f>
        <v>0</v>
      </c>
      <c r="AR523" s="21">
        <f t="shared" ref="AR523:AR586" si="294">IF(H523=H$5, 1, 0)</f>
        <v>0</v>
      </c>
      <c r="AS523" s="21">
        <f t="shared" ref="AS523:AS586" si="295">IF(H523=H$4, 1, 0)</f>
        <v>0</v>
      </c>
      <c r="AT523" s="21">
        <f t="shared" ref="AT523:AT586" si="296">IF(K523=K$3, 1, 0)</f>
        <v>0</v>
      </c>
      <c r="AU523" s="21">
        <f t="shared" ref="AU523:AU586" si="297">IF(K523=K$4,1, 0)</f>
        <v>0</v>
      </c>
      <c r="AV523" s="21">
        <f t="shared" ref="AV523:AV586" si="298">IF(K523=K$5,1, 0)</f>
        <v>0</v>
      </c>
      <c r="AW523" s="21">
        <f t="shared" ref="AW523:AW586" si="299">IF(K523=K$6, 1, 0)</f>
        <v>0</v>
      </c>
      <c r="AX523" s="21">
        <f t="shared" ref="AX523:AX586" si="300">IF(M523=M$3,1, 0)</f>
        <v>0</v>
      </c>
      <c r="AY523" s="21">
        <f t="shared" ref="AY523:AY586" si="301">IF(M523=M$4,1,0)</f>
        <v>0</v>
      </c>
      <c r="AZ523" s="21">
        <f t="shared" ref="AZ523:AZ586" si="302">IF(L523="yes",1, 0)</f>
        <v>0</v>
      </c>
      <c r="BA523" s="21">
        <f t="shared" ref="BA523:BA586" si="303">IF(Q523=Q$3,1,0)</f>
        <v>0</v>
      </c>
      <c r="BB523" s="21">
        <f t="shared" ref="BB523:BB586" si="304">IF(Q523=Q$4, 1,0)</f>
        <v>0</v>
      </c>
      <c r="BC523" s="21">
        <f t="shared" ref="BC523:BC586" si="305">IF(N523="yes", 1, 0)</f>
        <v>0</v>
      </c>
      <c r="BD523" s="21">
        <f t="shared" ref="BD523:BD586" si="306">IF(O523="yes",1,0)</f>
        <v>0</v>
      </c>
      <c r="BE523" s="21">
        <f t="shared" ref="BE523:BE586" si="307">IF(P523="yes", 1, 0)</f>
        <v>0</v>
      </c>
      <c r="BF523" s="21">
        <f t="shared" ref="BF523:BF586" si="308">IF(I523="yes", 1, 0)</f>
        <v>0</v>
      </c>
      <c r="BG523" s="21">
        <f t="shared" ref="BG523:BG586" si="309">IF(R523="yes", 1, 0)</f>
        <v>0</v>
      </c>
      <c r="BH523" s="21">
        <f t="shared" ref="BH523:BH586" si="310">IF(J523="yes", 1, 0)</f>
        <v>0</v>
      </c>
    </row>
    <row r="524" spans="1:60" ht="63.95" customHeight="1">
      <c r="A524" s="245"/>
      <c r="B524" s="97"/>
      <c r="C524" s="98"/>
      <c r="D524" s="99"/>
      <c r="E524" s="100"/>
      <c r="F524" s="100"/>
      <c r="G524" s="100"/>
      <c r="H524" s="101"/>
      <c r="I524" s="102"/>
      <c r="J524" s="103"/>
      <c r="K524" s="103"/>
      <c r="L524" s="103"/>
      <c r="M524" s="103"/>
      <c r="N524" s="99"/>
      <c r="O524" s="99"/>
      <c r="P524" s="100"/>
      <c r="Q524" s="100"/>
      <c r="R524" s="104"/>
      <c r="S524" s="31" t="str">
        <f t="shared" ref="S524:S587" si="311">AI524</f>
        <v/>
      </c>
      <c r="T524" s="105"/>
      <c r="U524" s="101"/>
      <c r="V524" s="107"/>
      <c r="W524" s="169"/>
      <c r="X524" s="170"/>
      <c r="Y524" s="68"/>
      <c r="Z524" s="190">
        <f t="shared" si="280"/>
        <v>1.0165720071704217E-3</v>
      </c>
      <c r="AA524" s="208" t="b">
        <f t="shared" si="281"/>
        <v>0</v>
      </c>
      <c r="AB524" s="20">
        <f t="shared" ref="AB524:AB587" si="312">IF(AA524=TRUE, 1, 0)</f>
        <v>0</v>
      </c>
      <c r="AC524" s="67" t="b">
        <f t="shared" ref="AC524:AC587" si="313">AND(C524="", D524="",E524="",F524="",G524="",H524="",I524="",J524="",K524="",L524="",M524="",N524="",O524="",P524="",Q524="",R524="")</f>
        <v>1</v>
      </c>
      <c r="AD524" s="200">
        <f t="shared" ref="AD524:AD587" si="314">IF(AC524=TRUE, 1, 0)</f>
        <v>1</v>
      </c>
      <c r="AE524" s="180">
        <f t="shared" si="282"/>
        <v>1</v>
      </c>
      <c r="AF524" s="180">
        <f t="shared" si="283"/>
        <v>0</v>
      </c>
      <c r="AG524" s="180">
        <f t="shared" si="284"/>
        <v>0</v>
      </c>
      <c r="AH524" s="180">
        <f t="shared" si="285"/>
        <v>0</v>
      </c>
      <c r="AI524" s="214" t="str">
        <f t="shared" si="286"/>
        <v/>
      </c>
      <c r="AK524" s="36">
        <f t="shared" si="287"/>
        <v>0</v>
      </c>
      <c r="AL524" s="21">
        <f t="shared" si="288"/>
        <v>0</v>
      </c>
      <c r="AM524" s="21">
        <f t="shared" si="289"/>
        <v>0</v>
      </c>
      <c r="AN524" s="21">
        <f t="shared" si="290"/>
        <v>0</v>
      </c>
      <c r="AO524" s="21">
        <f t="shared" si="291"/>
        <v>0</v>
      </c>
      <c r="AP524" s="21">
        <f t="shared" si="292"/>
        <v>0</v>
      </c>
      <c r="AQ524" s="21">
        <f t="shared" si="293"/>
        <v>0</v>
      </c>
      <c r="AR524" s="21">
        <f t="shared" si="294"/>
        <v>0</v>
      </c>
      <c r="AS524" s="21">
        <f t="shared" si="295"/>
        <v>0</v>
      </c>
      <c r="AT524" s="21">
        <f t="shared" si="296"/>
        <v>0</v>
      </c>
      <c r="AU524" s="21">
        <f t="shared" si="297"/>
        <v>0</v>
      </c>
      <c r="AV524" s="21">
        <f t="shared" si="298"/>
        <v>0</v>
      </c>
      <c r="AW524" s="21">
        <f t="shared" si="299"/>
        <v>0</v>
      </c>
      <c r="AX524" s="21">
        <f t="shared" si="300"/>
        <v>0</v>
      </c>
      <c r="AY524" s="21">
        <f t="shared" si="301"/>
        <v>0</v>
      </c>
      <c r="AZ524" s="21">
        <f t="shared" si="302"/>
        <v>0</v>
      </c>
      <c r="BA524" s="21">
        <f t="shared" si="303"/>
        <v>0</v>
      </c>
      <c r="BB524" s="21">
        <f t="shared" si="304"/>
        <v>0</v>
      </c>
      <c r="BC524" s="21">
        <f t="shared" si="305"/>
        <v>0</v>
      </c>
      <c r="BD524" s="21">
        <f t="shared" si="306"/>
        <v>0</v>
      </c>
      <c r="BE524" s="21">
        <f t="shared" si="307"/>
        <v>0</v>
      </c>
      <c r="BF524" s="21">
        <f t="shared" si="308"/>
        <v>0</v>
      </c>
      <c r="BG524" s="21">
        <f t="shared" si="309"/>
        <v>0</v>
      </c>
      <c r="BH524" s="21">
        <f t="shared" si="310"/>
        <v>0</v>
      </c>
    </row>
    <row r="525" spans="1:60" ht="63.95" customHeight="1">
      <c r="A525" s="245"/>
      <c r="B525" s="97"/>
      <c r="C525" s="98"/>
      <c r="D525" s="99"/>
      <c r="E525" s="100"/>
      <c r="F525" s="100"/>
      <c r="G525" s="100"/>
      <c r="H525" s="101"/>
      <c r="I525" s="102"/>
      <c r="J525" s="103"/>
      <c r="K525" s="103"/>
      <c r="L525" s="103"/>
      <c r="M525" s="103"/>
      <c r="N525" s="99"/>
      <c r="O525" s="99"/>
      <c r="P525" s="100"/>
      <c r="Q525" s="100"/>
      <c r="R525" s="104"/>
      <c r="S525" s="31" t="str">
        <f t="shared" si="311"/>
        <v/>
      </c>
      <c r="T525" s="105"/>
      <c r="U525" s="101"/>
      <c r="V525" s="107"/>
      <c r="W525" s="169"/>
      <c r="X525" s="170"/>
      <c r="Y525" s="68"/>
      <c r="Z525" s="190">
        <f t="shared" si="280"/>
        <v>1.0165720071704217E-3</v>
      </c>
      <c r="AA525" s="208" t="b">
        <f t="shared" si="281"/>
        <v>0</v>
      </c>
      <c r="AB525" s="20">
        <f t="shared" si="312"/>
        <v>0</v>
      </c>
      <c r="AC525" s="67" t="b">
        <f t="shared" si="313"/>
        <v>1</v>
      </c>
      <c r="AD525" s="200">
        <f t="shared" si="314"/>
        <v>1</v>
      </c>
      <c r="AE525" s="180">
        <f t="shared" si="282"/>
        <v>1</v>
      </c>
      <c r="AF525" s="180">
        <f t="shared" si="283"/>
        <v>0</v>
      </c>
      <c r="AG525" s="180">
        <f t="shared" si="284"/>
        <v>0</v>
      </c>
      <c r="AH525" s="180">
        <f t="shared" si="285"/>
        <v>0</v>
      </c>
      <c r="AI525" s="214" t="str">
        <f t="shared" si="286"/>
        <v/>
      </c>
      <c r="AK525" s="36">
        <f t="shared" si="287"/>
        <v>0</v>
      </c>
      <c r="AL525" s="21">
        <f t="shared" si="288"/>
        <v>0</v>
      </c>
      <c r="AM525" s="21">
        <f t="shared" si="289"/>
        <v>0</v>
      </c>
      <c r="AN525" s="21">
        <f t="shared" si="290"/>
        <v>0</v>
      </c>
      <c r="AO525" s="21">
        <f t="shared" si="291"/>
        <v>0</v>
      </c>
      <c r="AP525" s="21">
        <f t="shared" si="292"/>
        <v>0</v>
      </c>
      <c r="AQ525" s="21">
        <f t="shared" si="293"/>
        <v>0</v>
      </c>
      <c r="AR525" s="21">
        <f t="shared" si="294"/>
        <v>0</v>
      </c>
      <c r="AS525" s="21">
        <f t="shared" si="295"/>
        <v>0</v>
      </c>
      <c r="AT525" s="21">
        <f t="shared" si="296"/>
        <v>0</v>
      </c>
      <c r="AU525" s="21">
        <f t="shared" si="297"/>
        <v>0</v>
      </c>
      <c r="AV525" s="21">
        <f t="shared" si="298"/>
        <v>0</v>
      </c>
      <c r="AW525" s="21">
        <f t="shared" si="299"/>
        <v>0</v>
      </c>
      <c r="AX525" s="21">
        <f t="shared" si="300"/>
        <v>0</v>
      </c>
      <c r="AY525" s="21">
        <f t="shared" si="301"/>
        <v>0</v>
      </c>
      <c r="AZ525" s="21">
        <f t="shared" si="302"/>
        <v>0</v>
      </c>
      <c r="BA525" s="21">
        <f t="shared" si="303"/>
        <v>0</v>
      </c>
      <c r="BB525" s="21">
        <f t="shared" si="304"/>
        <v>0</v>
      </c>
      <c r="BC525" s="21">
        <f t="shared" si="305"/>
        <v>0</v>
      </c>
      <c r="BD525" s="21">
        <f t="shared" si="306"/>
        <v>0</v>
      </c>
      <c r="BE525" s="21">
        <f t="shared" si="307"/>
        <v>0</v>
      </c>
      <c r="BF525" s="21">
        <f t="shared" si="308"/>
        <v>0</v>
      </c>
      <c r="BG525" s="21">
        <f t="shared" si="309"/>
        <v>0</v>
      </c>
      <c r="BH525" s="21">
        <f t="shared" si="310"/>
        <v>0</v>
      </c>
    </row>
    <row r="526" spans="1:60" ht="63.95" customHeight="1">
      <c r="A526" s="245"/>
      <c r="B526" s="97"/>
      <c r="C526" s="98"/>
      <c r="D526" s="99"/>
      <c r="E526" s="100"/>
      <c r="F526" s="100"/>
      <c r="G526" s="100"/>
      <c r="H526" s="101"/>
      <c r="I526" s="102"/>
      <c r="J526" s="103"/>
      <c r="K526" s="103"/>
      <c r="L526" s="103"/>
      <c r="M526" s="103"/>
      <c r="N526" s="99"/>
      <c r="O526" s="99"/>
      <c r="P526" s="100"/>
      <c r="Q526" s="100"/>
      <c r="R526" s="104"/>
      <c r="S526" s="31" t="str">
        <f t="shared" si="311"/>
        <v/>
      </c>
      <c r="T526" s="105"/>
      <c r="U526" s="101"/>
      <c r="V526" s="107"/>
      <c r="W526" s="169"/>
      <c r="X526" s="170"/>
      <c r="Y526" s="68"/>
      <c r="Z526" s="190">
        <f t="shared" si="280"/>
        <v>1.0165720071704217E-3</v>
      </c>
      <c r="AA526" s="208" t="b">
        <f t="shared" si="281"/>
        <v>0</v>
      </c>
      <c r="AB526" s="20">
        <f t="shared" si="312"/>
        <v>0</v>
      </c>
      <c r="AC526" s="67" t="b">
        <f t="shared" si="313"/>
        <v>1</v>
      </c>
      <c r="AD526" s="200">
        <f t="shared" si="314"/>
        <v>1</v>
      </c>
      <c r="AE526" s="180">
        <f t="shared" si="282"/>
        <v>1</v>
      </c>
      <c r="AF526" s="180">
        <f t="shared" si="283"/>
        <v>0</v>
      </c>
      <c r="AG526" s="180">
        <f t="shared" si="284"/>
        <v>0</v>
      </c>
      <c r="AH526" s="180">
        <f t="shared" si="285"/>
        <v>0</v>
      </c>
      <c r="AI526" s="214" t="str">
        <f t="shared" si="286"/>
        <v/>
      </c>
      <c r="AK526" s="36">
        <f t="shared" si="287"/>
        <v>0</v>
      </c>
      <c r="AL526" s="21">
        <f t="shared" si="288"/>
        <v>0</v>
      </c>
      <c r="AM526" s="21">
        <f t="shared" si="289"/>
        <v>0</v>
      </c>
      <c r="AN526" s="21">
        <f t="shared" si="290"/>
        <v>0</v>
      </c>
      <c r="AO526" s="21">
        <f t="shared" si="291"/>
        <v>0</v>
      </c>
      <c r="AP526" s="21">
        <f t="shared" si="292"/>
        <v>0</v>
      </c>
      <c r="AQ526" s="21">
        <f t="shared" si="293"/>
        <v>0</v>
      </c>
      <c r="AR526" s="21">
        <f t="shared" si="294"/>
        <v>0</v>
      </c>
      <c r="AS526" s="21">
        <f t="shared" si="295"/>
        <v>0</v>
      </c>
      <c r="AT526" s="21">
        <f t="shared" si="296"/>
        <v>0</v>
      </c>
      <c r="AU526" s="21">
        <f t="shared" si="297"/>
        <v>0</v>
      </c>
      <c r="AV526" s="21">
        <f t="shared" si="298"/>
        <v>0</v>
      </c>
      <c r="AW526" s="21">
        <f t="shared" si="299"/>
        <v>0</v>
      </c>
      <c r="AX526" s="21">
        <f t="shared" si="300"/>
        <v>0</v>
      </c>
      <c r="AY526" s="21">
        <f t="shared" si="301"/>
        <v>0</v>
      </c>
      <c r="AZ526" s="21">
        <f t="shared" si="302"/>
        <v>0</v>
      </c>
      <c r="BA526" s="21">
        <f t="shared" si="303"/>
        <v>0</v>
      </c>
      <c r="BB526" s="21">
        <f t="shared" si="304"/>
        <v>0</v>
      </c>
      <c r="BC526" s="21">
        <f t="shared" si="305"/>
        <v>0</v>
      </c>
      <c r="BD526" s="21">
        <f t="shared" si="306"/>
        <v>0</v>
      </c>
      <c r="BE526" s="21">
        <f t="shared" si="307"/>
        <v>0</v>
      </c>
      <c r="BF526" s="21">
        <f t="shared" si="308"/>
        <v>0</v>
      </c>
      <c r="BG526" s="21">
        <f t="shared" si="309"/>
        <v>0</v>
      </c>
      <c r="BH526" s="21">
        <f t="shared" si="310"/>
        <v>0</v>
      </c>
    </row>
    <row r="527" spans="1:60" ht="63.95" customHeight="1">
      <c r="A527" s="245"/>
      <c r="B527" s="97"/>
      <c r="C527" s="98"/>
      <c r="D527" s="99"/>
      <c r="E527" s="100"/>
      <c r="F527" s="100"/>
      <c r="G527" s="100"/>
      <c r="H527" s="101"/>
      <c r="I527" s="102"/>
      <c r="J527" s="103"/>
      <c r="K527" s="103"/>
      <c r="L527" s="103"/>
      <c r="M527" s="103"/>
      <c r="N527" s="99"/>
      <c r="O527" s="99"/>
      <c r="P527" s="100"/>
      <c r="Q527" s="100"/>
      <c r="R527" s="104"/>
      <c r="S527" s="31" t="str">
        <f t="shared" si="311"/>
        <v/>
      </c>
      <c r="T527" s="105"/>
      <c r="U527" s="101"/>
      <c r="V527" s="107"/>
      <c r="W527" s="169"/>
      <c r="X527" s="170"/>
      <c r="Y527" s="68"/>
      <c r="Z527" s="190">
        <f t="shared" si="280"/>
        <v>1.0165720071704217E-3</v>
      </c>
      <c r="AA527" s="208" t="b">
        <f t="shared" si="281"/>
        <v>0</v>
      </c>
      <c r="AB527" s="20">
        <f t="shared" si="312"/>
        <v>0</v>
      </c>
      <c r="AC527" s="67" t="b">
        <f t="shared" si="313"/>
        <v>1</v>
      </c>
      <c r="AD527" s="200">
        <f t="shared" si="314"/>
        <v>1</v>
      </c>
      <c r="AE527" s="180">
        <f t="shared" si="282"/>
        <v>1</v>
      </c>
      <c r="AF527" s="180">
        <f t="shared" si="283"/>
        <v>0</v>
      </c>
      <c r="AG527" s="180">
        <f t="shared" si="284"/>
        <v>0</v>
      </c>
      <c r="AH527" s="180">
        <f t="shared" si="285"/>
        <v>0</v>
      </c>
      <c r="AI527" s="214" t="str">
        <f t="shared" si="286"/>
        <v/>
      </c>
      <c r="AK527" s="36">
        <f t="shared" si="287"/>
        <v>0</v>
      </c>
      <c r="AL527" s="21">
        <f t="shared" si="288"/>
        <v>0</v>
      </c>
      <c r="AM527" s="21">
        <f t="shared" si="289"/>
        <v>0</v>
      </c>
      <c r="AN527" s="21">
        <f t="shared" si="290"/>
        <v>0</v>
      </c>
      <c r="AO527" s="21">
        <f t="shared" si="291"/>
        <v>0</v>
      </c>
      <c r="AP527" s="21">
        <f t="shared" si="292"/>
        <v>0</v>
      </c>
      <c r="AQ527" s="21">
        <f t="shared" si="293"/>
        <v>0</v>
      </c>
      <c r="AR527" s="21">
        <f t="shared" si="294"/>
        <v>0</v>
      </c>
      <c r="AS527" s="21">
        <f t="shared" si="295"/>
        <v>0</v>
      </c>
      <c r="AT527" s="21">
        <f t="shared" si="296"/>
        <v>0</v>
      </c>
      <c r="AU527" s="21">
        <f t="shared" si="297"/>
        <v>0</v>
      </c>
      <c r="AV527" s="21">
        <f t="shared" si="298"/>
        <v>0</v>
      </c>
      <c r="AW527" s="21">
        <f t="shared" si="299"/>
        <v>0</v>
      </c>
      <c r="AX527" s="21">
        <f t="shared" si="300"/>
        <v>0</v>
      </c>
      <c r="AY527" s="21">
        <f t="shared" si="301"/>
        <v>0</v>
      </c>
      <c r="AZ527" s="21">
        <f t="shared" si="302"/>
        <v>0</v>
      </c>
      <c r="BA527" s="21">
        <f t="shared" si="303"/>
        <v>0</v>
      </c>
      <c r="BB527" s="21">
        <f t="shared" si="304"/>
        <v>0</v>
      </c>
      <c r="BC527" s="21">
        <f t="shared" si="305"/>
        <v>0</v>
      </c>
      <c r="BD527" s="21">
        <f t="shared" si="306"/>
        <v>0</v>
      </c>
      <c r="BE527" s="21">
        <f t="shared" si="307"/>
        <v>0</v>
      </c>
      <c r="BF527" s="21">
        <f t="shared" si="308"/>
        <v>0</v>
      </c>
      <c r="BG527" s="21">
        <f t="shared" si="309"/>
        <v>0</v>
      </c>
      <c r="BH527" s="21">
        <f t="shared" si="310"/>
        <v>0</v>
      </c>
    </row>
    <row r="528" spans="1:60" ht="63.95" customHeight="1">
      <c r="A528" s="245"/>
      <c r="B528" s="97"/>
      <c r="C528" s="98"/>
      <c r="D528" s="99"/>
      <c r="E528" s="100"/>
      <c r="F528" s="100"/>
      <c r="G528" s="100"/>
      <c r="H528" s="101"/>
      <c r="I528" s="102"/>
      <c r="J528" s="103"/>
      <c r="K528" s="103"/>
      <c r="L528" s="103"/>
      <c r="M528" s="103"/>
      <c r="N528" s="99"/>
      <c r="O528" s="99"/>
      <c r="P528" s="100"/>
      <c r="Q528" s="100"/>
      <c r="R528" s="104"/>
      <c r="S528" s="31" t="str">
        <f t="shared" si="311"/>
        <v/>
      </c>
      <c r="T528" s="105"/>
      <c r="U528" s="101"/>
      <c r="V528" s="107"/>
      <c r="W528" s="169"/>
      <c r="X528" s="170"/>
      <c r="Y528" s="68"/>
      <c r="Z528" s="190">
        <f t="shared" si="280"/>
        <v>1.0165720071704217E-3</v>
      </c>
      <c r="AA528" s="208" t="b">
        <f t="shared" si="281"/>
        <v>0</v>
      </c>
      <c r="AB528" s="20">
        <f t="shared" si="312"/>
        <v>0</v>
      </c>
      <c r="AC528" s="67" t="b">
        <f t="shared" si="313"/>
        <v>1</v>
      </c>
      <c r="AD528" s="200">
        <f t="shared" si="314"/>
        <v>1</v>
      </c>
      <c r="AE528" s="180">
        <f t="shared" si="282"/>
        <v>1</v>
      </c>
      <c r="AF528" s="180">
        <f t="shared" si="283"/>
        <v>0</v>
      </c>
      <c r="AG528" s="180">
        <f t="shared" si="284"/>
        <v>0</v>
      </c>
      <c r="AH528" s="180">
        <f t="shared" si="285"/>
        <v>0</v>
      </c>
      <c r="AI528" s="214" t="str">
        <f t="shared" si="286"/>
        <v/>
      </c>
      <c r="AK528" s="36">
        <f t="shared" si="287"/>
        <v>0</v>
      </c>
      <c r="AL528" s="21">
        <f t="shared" si="288"/>
        <v>0</v>
      </c>
      <c r="AM528" s="21">
        <f t="shared" si="289"/>
        <v>0</v>
      </c>
      <c r="AN528" s="21">
        <f t="shared" si="290"/>
        <v>0</v>
      </c>
      <c r="AO528" s="21">
        <f t="shared" si="291"/>
        <v>0</v>
      </c>
      <c r="AP528" s="21">
        <f t="shared" si="292"/>
        <v>0</v>
      </c>
      <c r="AQ528" s="21">
        <f t="shared" si="293"/>
        <v>0</v>
      </c>
      <c r="AR528" s="21">
        <f t="shared" si="294"/>
        <v>0</v>
      </c>
      <c r="AS528" s="21">
        <f t="shared" si="295"/>
        <v>0</v>
      </c>
      <c r="AT528" s="21">
        <f t="shared" si="296"/>
        <v>0</v>
      </c>
      <c r="AU528" s="21">
        <f t="shared" si="297"/>
        <v>0</v>
      </c>
      <c r="AV528" s="21">
        <f t="shared" si="298"/>
        <v>0</v>
      </c>
      <c r="AW528" s="21">
        <f t="shared" si="299"/>
        <v>0</v>
      </c>
      <c r="AX528" s="21">
        <f t="shared" si="300"/>
        <v>0</v>
      </c>
      <c r="AY528" s="21">
        <f t="shared" si="301"/>
        <v>0</v>
      </c>
      <c r="AZ528" s="21">
        <f t="shared" si="302"/>
        <v>0</v>
      </c>
      <c r="BA528" s="21">
        <f t="shared" si="303"/>
        <v>0</v>
      </c>
      <c r="BB528" s="21">
        <f t="shared" si="304"/>
        <v>0</v>
      </c>
      <c r="BC528" s="21">
        <f t="shared" si="305"/>
        <v>0</v>
      </c>
      <c r="BD528" s="21">
        <f t="shared" si="306"/>
        <v>0</v>
      </c>
      <c r="BE528" s="21">
        <f t="shared" si="307"/>
        <v>0</v>
      </c>
      <c r="BF528" s="21">
        <f t="shared" si="308"/>
        <v>0</v>
      </c>
      <c r="BG528" s="21">
        <f t="shared" si="309"/>
        <v>0</v>
      </c>
      <c r="BH528" s="21">
        <f t="shared" si="310"/>
        <v>0</v>
      </c>
    </row>
    <row r="529" spans="1:60" ht="63.95" customHeight="1">
      <c r="A529" s="245"/>
      <c r="B529" s="97"/>
      <c r="C529" s="98"/>
      <c r="D529" s="99"/>
      <c r="E529" s="100"/>
      <c r="F529" s="100"/>
      <c r="G529" s="100"/>
      <c r="H529" s="101"/>
      <c r="I529" s="102"/>
      <c r="J529" s="103"/>
      <c r="K529" s="103"/>
      <c r="L529" s="103"/>
      <c r="M529" s="103"/>
      <c r="N529" s="99"/>
      <c r="O529" s="99"/>
      <c r="P529" s="100"/>
      <c r="Q529" s="100"/>
      <c r="R529" s="104"/>
      <c r="S529" s="31" t="str">
        <f t="shared" si="311"/>
        <v/>
      </c>
      <c r="T529" s="105"/>
      <c r="U529" s="101"/>
      <c r="V529" s="107"/>
      <c r="W529" s="169"/>
      <c r="X529" s="170"/>
      <c r="Y529" s="68"/>
      <c r="Z529" s="190">
        <f t="shared" si="280"/>
        <v>1.0165720071704217E-3</v>
      </c>
      <c r="AA529" s="208" t="b">
        <f t="shared" si="281"/>
        <v>0</v>
      </c>
      <c r="AB529" s="20">
        <f t="shared" si="312"/>
        <v>0</v>
      </c>
      <c r="AC529" s="67" t="b">
        <f t="shared" si="313"/>
        <v>1</v>
      </c>
      <c r="AD529" s="200">
        <f t="shared" si="314"/>
        <v>1</v>
      </c>
      <c r="AE529" s="180">
        <f t="shared" si="282"/>
        <v>1</v>
      </c>
      <c r="AF529" s="180">
        <f t="shared" si="283"/>
        <v>0</v>
      </c>
      <c r="AG529" s="180">
        <f t="shared" si="284"/>
        <v>0</v>
      </c>
      <c r="AH529" s="180">
        <f t="shared" si="285"/>
        <v>0</v>
      </c>
      <c r="AI529" s="214" t="str">
        <f t="shared" si="286"/>
        <v/>
      </c>
      <c r="AK529" s="36">
        <f t="shared" si="287"/>
        <v>0</v>
      </c>
      <c r="AL529" s="21">
        <f t="shared" si="288"/>
        <v>0</v>
      </c>
      <c r="AM529" s="21">
        <f t="shared" si="289"/>
        <v>0</v>
      </c>
      <c r="AN529" s="21">
        <f t="shared" si="290"/>
        <v>0</v>
      </c>
      <c r="AO529" s="21">
        <f t="shared" si="291"/>
        <v>0</v>
      </c>
      <c r="AP529" s="21">
        <f t="shared" si="292"/>
        <v>0</v>
      </c>
      <c r="AQ529" s="21">
        <f t="shared" si="293"/>
        <v>0</v>
      </c>
      <c r="AR529" s="21">
        <f t="shared" si="294"/>
        <v>0</v>
      </c>
      <c r="AS529" s="21">
        <f t="shared" si="295"/>
        <v>0</v>
      </c>
      <c r="AT529" s="21">
        <f t="shared" si="296"/>
        <v>0</v>
      </c>
      <c r="AU529" s="21">
        <f t="shared" si="297"/>
        <v>0</v>
      </c>
      <c r="AV529" s="21">
        <f t="shared" si="298"/>
        <v>0</v>
      </c>
      <c r="AW529" s="21">
        <f t="shared" si="299"/>
        <v>0</v>
      </c>
      <c r="AX529" s="21">
        <f t="shared" si="300"/>
        <v>0</v>
      </c>
      <c r="AY529" s="21">
        <f t="shared" si="301"/>
        <v>0</v>
      </c>
      <c r="AZ529" s="21">
        <f t="shared" si="302"/>
        <v>0</v>
      </c>
      <c r="BA529" s="21">
        <f t="shared" si="303"/>
        <v>0</v>
      </c>
      <c r="BB529" s="21">
        <f t="shared" si="304"/>
        <v>0</v>
      </c>
      <c r="BC529" s="21">
        <f t="shared" si="305"/>
        <v>0</v>
      </c>
      <c r="BD529" s="21">
        <f t="shared" si="306"/>
        <v>0</v>
      </c>
      <c r="BE529" s="21">
        <f t="shared" si="307"/>
        <v>0</v>
      </c>
      <c r="BF529" s="21">
        <f t="shared" si="308"/>
        <v>0</v>
      </c>
      <c r="BG529" s="21">
        <f t="shared" si="309"/>
        <v>0</v>
      </c>
      <c r="BH529" s="21">
        <f t="shared" si="310"/>
        <v>0</v>
      </c>
    </row>
    <row r="530" spans="1:60" ht="63.95" customHeight="1">
      <c r="A530" s="245"/>
      <c r="B530" s="97"/>
      <c r="C530" s="98"/>
      <c r="D530" s="99"/>
      <c r="E530" s="100"/>
      <c r="F530" s="100"/>
      <c r="G530" s="100"/>
      <c r="H530" s="101"/>
      <c r="I530" s="102"/>
      <c r="J530" s="103"/>
      <c r="K530" s="103"/>
      <c r="L530" s="103"/>
      <c r="M530" s="103"/>
      <c r="N530" s="99"/>
      <c r="O530" s="99"/>
      <c r="P530" s="100"/>
      <c r="Q530" s="100"/>
      <c r="R530" s="104"/>
      <c r="S530" s="31" t="str">
        <f t="shared" si="311"/>
        <v/>
      </c>
      <c r="T530" s="105"/>
      <c r="U530" s="101"/>
      <c r="V530" s="107"/>
      <c r="W530" s="169"/>
      <c r="X530" s="170"/>
      <c r="Y530" s="68"/>
      <c r="Z530" s="190">
        <f t="shared" si="280"/>
        <v>1.0165720071704217E-3</v>
      </c>
      <c r="AA530" s="208" t="b">
        <f t="shared" si="281"/>
        <v>0</v>
      </c>
      <c r="AB530" s="20">
        <f t="shared" si="312"/>
        <v>0</v>
      </c>
      <c r="AC530" s="67" t="b">
        <f t="shared" si="313"/>
        <v>1</v>
      </c>
      <c r="AD530" s="200">
        <f t="shared" si="314"/>
        <v>1</v>
      </c>
      <c r="AE530" s="180">
        <f t="shared" si="282"/>
        <v>1</v>
      </c>
      <c r="AF530" s="180">
        <f t="shared" si="283"/>
        <v>0</v>
      </c>
      <c r="AG530" s="180">
        <f t="shared" si="284"/>
        <v>0</v>
      </c>
      <c r="AH530" s="180">
        <f t="shared" si="285"/>
        <v>0</v>
      </c>
      <c r="AI530" s="214" t="str">
        <f t="shared" si="286"/>
        <v/>
      </c>
      <c r="AK530" s="36">
        <f t="shared" si="287"/>
        <v>0</v>
      </c>
      <c r="AL530" s="21">
        <f t="shared" si="288"/>
        <v>0</v>
      </c>
      <c r="AM530" s="21">
        <f t="shared" si="289"/>
        <v>0</v>
      </c>
      <c r="AN530" s="21">
        <f t="shared" si="290"/>
        <v>0</v>
      </c>
      <c r="AO530" s="21">
        <f t="shared" si="291"/>
        <v>0</v>
      </c>
      <c r="AP530" s="21">
        <f t="shared" si="292"/>
        <v>0</v>
      </c>
      <c r="AQ530" s="21">
        <f t="shared" si="293"/>
        <v>0</v>
      </c>
      <c r="AR530" s="21">
        <f t="shared" si="294"/>
        <v>0</v>
      </c>
      <c r="AS530" s="21">
        <f t="shared" si="295"/>
        <v>0</v>
      </c>
      <c r="AT530" s="21">
        <f t="shared" si="296"/>
        <v>0</v>
      </c>
      <c r="AU530" s="21">
        <f t="shared" si="297"/>
        <v>0</v>
      </c>
      <c r="AV530" s="21">
        <f t="shared" si="298"/>
        <v>0</v>
      </c>
      <c r="AW530" s="21">
        <f t="shared" si="299"/>
        <v>0</v>
      </c>
      <c r="AX530" s="21">
        <f t="shared" si="300"/>
        <v>0</v>
      </c>
      <c r="AY530" s="21">
        <f t="shared" si="301"/>
        <v>0</v>
      </c>
      <c r="AZ530" s="21">
        <f t="shared" si="302"/>
        <v>0</v>
      </c>
      <c r="BA530" s="21">
        <f t="shared" si="303"/>
        <v>0</v>
      </c>
      <c r="BB530" s="21">
        <f t="shared" si="304"/>
        <v>0</v>
      </c>
      <c r="BC530" s="21">
        <f t="shared" si="305"/>
        <v>0</v>
      </c>
      <c r="BD530" s="21">
        <f t="shared" si="306"/>
        <v>0</v>
      </c>
      <c r="BE530" s="21">
        <f t="shared" si="307"/>
        <v>0</v>
      </c>
      <c r="BF530" s="21">
        <f t="shared" si="308"/>
        <v>0</v>
      </c>
      <c r="BG530" s="21">
        <f t="shared" si="309"/>
        <v>0</v>
      </c>
      <c r="BH530" s="21">
        <f t="shared" si="310"/>
        <v>0</v>
      </c>
    </row>
    <row r="531" spans="1:60" ht="63.95" customHeight="1">
      <c r="A531" s="245"/>
      <c r="B531" s="97"/>
      <c r="C531" s="98"/>
      <c r="D531" s="99"/>
      <c r="E531" s="100"/>
      <c r="F531" s="100"/>
      <c r="G531" s="100"/>
      <c r="H531" s="101"/>
      <c r="I531" s="102"/>
      <c r="J531" s="103"/>
      <c r="K531" s="103"/>
      <c r="L531" s="103"/>
      <c r="M531" s="103"/>
      <c r="N531" s="99"/>
      <c r="O531" s="99"/>
      <c r="P531" s="100"/>
      <c r="Q531" s="100"/>
      <c r="R531" s="104"/>
      <c r="S531" s="31" t="str">
        <f t="shared" si="311"/>
        <v/>
      </c>
      <c r="T531" s="105"/>
      <c r="U531" s="101"/>
      <c r="V531" s="107"/>
      <c r="W531" s="169"/>
      <c r="X531" s="170"/>
      <c r="Y531" s="68"/>
      <c r="Z531" s="190">
        <f t="shared" si="280"/>
        <v>1.0165720071704217E-3</v>
      </c>
      <c r="AA531" s="208" t="b">
        <f t="shared" si="281"/>
        <v>0</v>
      </c>
      <c r="AB531" s="20">
        <f t="shared" si="312"/>
        <v>0</v>
      </c>
      <c r="AC531" s="67" t="b">
        <f t="shared" si="313"/>
        <v>1</v>
      </c>
      <c r="AD531" s="200">
        <f t="shared" si="314"/>
        <v>1</v>
      </c>
      <c r="AE531" s="180">
        <f t="shared" si="282"/>
        <v>1</v>
      </c>
      <c r="AF531" s="180">
        <f t="shared" si="283"/>
        <v>0</v>
      </c>
      <c r="AG531" s="180">
        <f t="shared" si="284"/>
        <v>0</v>
      </c>
      <c r="AH531" s="180">
        <f t="shared" si="285"/>
        <v>0</v>
      </c>
      <c r="AI531" s="214" t="str">
        <f t="shared" si="286"/>
        <v/>
      </c>
      <c r="AK531" s="36">
        <f t="shared" si="287"/>
        <v>0</v>
      </c>
      <c r="AL531" s="21">
        <f t="shared" si="288"/>
        <v>0</v>
      </c>
      <c r="AM531" s="21">
        <f t="shared" si="289"/>
        <v>0</v>
      </c>
      <c r="AN531" s="21">
        <f t="shared" si="290"/>
        <v>0</v>
      </c>
      <c r="AO531" s="21">
        <f t="shared" si="291"/>
        <v>0</v>
      </c>
      <c r="AP531" s="21">
        <f t="shared" si="292"/>
        <v>0</v>
      </c>
      <c r="AQ531" s="21">
        <f t="shared" si="293"/>
        <v>0</v>
      </c>
      <c r="AR531" s="21">
        <f t="shared" si="294"/>
        <v>0</v>
      </c>
      <c r="AS531" s="21">
        <f t="shared" si="295"/>
        <v>0</v>
      </c>
      <c r="AT531" s="21">
        <f t="shared" si="296"/>
        <v>0</v>
      </c>
      <c r="AU531" s="21">
        <f t="shared" si="297"/>
        <v>0</v>
      </c>
      <c r="AV531" s="21">
        <f t="shared" si="298"/>
        <v>0</v>
      </c>
      <c r="AW531" s="21">
        <f t="shared" si="299"/>
        <v>0</v>
      </c>
      <c r="AX531" s="21">
        <f t="shared" si="300"/>
        <v>0</v>
      </c>
      <c r="AY531" s="21">
        <f t="shared" si="301"/>
        <v>0</v>
      </c>
      <c r="AZ531" s="21">
        <f t="shared" si="302"/>
        <v>0</v>
      </c>
      <c r="BA531" s="21">
        <f t="shared" si="303"/>
        <v>0</v>
      </c>
      <c r="BB531" s="21">
        <f t="shared" si="304"/>
        <v>0</v>
      </c>
      <c r="BC531" s="21">
        <f t="shared" si="305"/>
        <v>0</v>
      </c>
      <c r="BD531" s="21">
        <f t="shared" si="306"/>
        <v>0</v>
      </c>
      <c r="BE531" s="21">
        <f t="shared" si="307"/>
        <v>0</v>
      </c>
      <c r="BF531" s="21">
        <f t="shared" si="308"/>
        <v>0</v>
      </c>
      <c r="BG531" s="21">
        <f t="shared" si="309"/>
        <v>0</v>
      </c>
      <c r="BH531" s="21">
        <f t="shared" si="310"/>
        <v>0</v>
      </c>
    </row>
    <row r="532" spans="1:60" ht="63.95" customHeight="1">
      <c r="A532" s="245"/>
      <c r="B532" s="97"/>
      <c r="C532" s="98"/>
      <c r="D532" s="99"/>
      <c r="E532" s="100"/>
      <c r="F532" s="100"/>
      <c r="G532" s="100"/>
      <c r="H532" s="101"/>
      <c r="I532" s="102"/>
      <c r="J532" s="103"/>
      <c r="K532" s="103"/>
      <c r="L532" s="103"/>
      <c r="M532" s="103"/>
      <c r="N532" s="99"/>
      <c r="O532" s="99"/>
      <c r="P532" s="100"/>
      <c r="Q532" s="100"/>
      <c r="R532" s="104"/>
      <c r="S532" s="31" t="str">
        <f t="shared" si="311"/>
        <v/>
      </c>
      <c r="T532" s="105"/>
      <c r="U532" s="101"/>
      <c r="V532" s="107"/>
      <c r="W532" s="169"/>
      <c r="X532" s="170"/>
      <c r="Y532" s="68"/>
      <c r="Z532" s="190">
        <f t="shared" si="280"/>
        <v>1.0165720071704217E-3</v>
      </c>
      <c r="AA532" s="208" t="b">
        <f t="shared" si="281"/>
        <v>0</v>
      </c>
      <c r="AB532" s="20">
        <f t="shared" si="312"/>
        <v>0</v>
      </c>
      <c r="AC532" s="67" t="b">
        <f t="shared" si="313"/>
        <v>1</v>
      </c>
      <c r="AD532" s="200">
        <f t="shared" si="314"/>
        <v>1</v>
      </c>
      <c r="AE532" s="180">
        <f t="shared" si="282"/>
        <v>1</v>
      </c>
      <c r="AF532" s="180">
        <f t="shared" si="283"/>
        <v>0</v>
      </c>
      <c r="AG532" s="180">
        <f t="shared" si="284"/>
        <v>0</v>
      </c>
      <c r="AH532" s="180">
        <f t="shared" si="285"/>
        <v>0</v>
      </c>
      <c r="AI532" s="214" t="str">
        <f t="shared" si="286"/>
        <v/>
      </c>
      <c r="AK532" s="36">
        <f t="shared" si="287"/>
        <v>0</v>
      </c>
      <c r="AL532" s="21">
        <f t="shared" si="288"/>
        <v>0</v>
      </c>
      <c r="AM532" s="21">
        <f t="shared" si="289"/>
        <v>0</v>
      </c>
      <c r="AN532" s="21">
        <f t="shared" si="290"/>
        <v>0</v>
      </c>
      <c r="AO532" s="21">
        <f t="shared" si="291"/>
        <v>0</v>
      </c>
      <c r="AP532" s="21">
        <f t="shared" si="292"/>
        <v>0</v>
      </c>
      <c r="AQ532" s="21">
        <f t="shared" si="293"/>
        <v>0</v>
      </c>
      <c r="AR532" s="21">
        <f t="shared" si="294"/>
        <v>0</v>
      </c>
      <c r="AS532" s="21">
        <f t="shared" si="295"/>
        <v>0</v>
      </c>
      <c r="AT532" s="21">
        <f t="shared" si="296"/>
        <v>0</v>
      </c>
      <c r="AU532" s="21">
        <f t="shared" si="297"/>
        <v>0</v>
      </c>
      <c r="AV532" s="21">
        <f t="shared" si="298"/>
        <v>0</v>
      </c>
      <c r="AW532" s="21">
        <f t="shared" si="299"/>
        <v>0</v>
      </c>
      <c r="AX532" s="21">
        <f t="shared" si="300"/>
        <v>0</v>
      </c>
      <c r="AY532" s="21">
        <f t="shared" si="301"/>
        <v>0</v>
      </c>
      <c r="AZ532" s="21">
        <f t="shared" si="302"/>
        <v>0</v>
      </c>
      <c r="BA532" s="21">
        <f t="shared" si="303"/>
        <v>0</v>
      </c>
      <c r="BB532" s="21">
        <f t="shared" si="304"/>
        <v>0</v>
      </c>
      <c r="BC532" s="21">
        <f t="shared" si="305"/>
        <v>0</v>
      </c>
      <c r="BD532" s="21">
        <f t="shared" si="306"/>
        <v>0</v>
      </c>
      <c r="BE532" s="21">
        <f t="shared" si="307"/>
        <v>0</v>
      </c>
      <c r="BF532" s="21">
        <f t="shared" si="308"/>
        <v>0</v>
      </c>
      <c r="BG532" s="21">
        <f t="shared" si="309"/>
        <v>0</v>
      </c>
      <c r="BH532" s="21">
        <f t="shared" si="310"/>
        <v>0</v>
      </c>
    </row>
    <row r="533" spans="1:60" ht="63.95" customHeight="1">
      <c r="A533" s="245"/>
      <c r="B533" s="97"/>
      <c r="C533" s="98"/>
      <c r="D533" s="99"/>
      <c r="E533" s="100"/>
      <c r="F533" s="100"/>
      <c r="G533" s="100"/>
      <c r="H533" s="101"/>
      <c r="I533" s="102"/>
      <c r="J533" s="103"/>
      <c r="K533" s="103"/>
      <c r="L533" s="103"/>
      <c r="M533" s="103"/>
      <c r="N533" s="99"/>
      <c r="O533" s="99"/>
      <c r="P533" s="100"/>
      <c r="Q533" s="100"/>
      <c r="R533" s="104"/>
      <c r="S533" s="31" t="str">
        <f t="shared" si="311"/>
        <v/>
      </c>
      <c r="T533" s="105"/>
      <c r="U533" s="101"/>
      <c r="V533" s="107"/>
      <c r="W533" s="169"/>
      <c r="X533" s="170"/>
      <c r="Y533" s="68"/>
      <c r="Z533" s="190">
        <f t="shared" si="280"/>
        <v>1.0165720071704217E-3</v>
      </c>
      <c r="AA533" s="208" t="b">
        <f t="shared" si="281"/>
        <v>0</v>
      </c>
      <c r="AB533" s="20">
        <f t="shared" si="312"/>
        <v>0</v>
      </c>
      <c r="AC533" s="67" t="b">
        <f t="shared" si="313"/>
        <v>1</v>
      </c>
      <c r="AD533" s="200">
        <f t="shared" si="314"/>
        <v>1</v>
      </c>
      <c r="AE533" s="180">
        <f t="shared" si="282"/>
        <v>1</v>
      </c>
      <c r="AF533" s="180">
        <f t="shared" si="283"/>
        <v>0</v>
      </c>
      <c r="AG533" s="180">
        <f t="shared" si="284"/>
        <v>0</v>
      </c>
      <c r="AH533" s="180">
        <f t="shared" si="285"/>
        <v>0</v>
      </c>
      <c r="AI533" s="214" t="str">
        <f t="shared" si="286"/>
        <v/>
      </c>
      <c r="AK533" s="36">
        <f t="shared" si="287"/>
        <v>0</v>
      </c>
      <c r="AL533" s="21">
        <f t="shared" si="288"/>
        <v>0</v>
      </c>
      <c r="AM533" s="21">
        <f t="shared" si="289"/>
        <v>0</v>
      </c>
      <c r="AN533" s="21">
        <f t="shared" si="290"/>
        <v>0</v>
      </c>
      <c r="AO533" s="21">
        <f t="shared" si="291"/>
        <v>0</v>
      </c>
      <c r="AP533" s="21">
        <f t="shared" si="292"/>
        <v>0</v>
      </c>
      <c r="AQ533" s="21">
        <f t="shared" si="293"/>
        <v>0</v>
      </c>
      <c r="AR533" s="21">
        <f t="shared" si="294"/>
        <v>0</v>
      </c>
      <c r="AS533" s="21">
        <f t="shared" si="295"/>
        <v>0</v>
      </c>
      <c r="AT533" s="21">
        <f t="shared" si="296"/>
        <v>0</v>
      </c>
      <c r="AU533" s="21">
        <f t="shared" si="297"/>
        <v>0</v>
      </c>
      <c r="AV533" s="21">
        <f t="shared" si="298"/>
        <v>0</v>
      </c>
      <c r="AW533" s="21">
        <f t="shared" si="299"/>
        <v>0</v>
      </c>
      <c r="AX533" s="21">
        <f t="shared" si="300"/>
        <v>0</v>
      </c>
      <c r="AY533" s="21">
        <f t="shared" si="301"/>
        <v>0</v>
      </c>
      <c r="AZ533" s="21">
        <f t="shared" si="302"/>
        <v>0</v>
      </c>
      <c r="BA533" s="21">
        <f t="shared" si="303"/>
        <v>0</v>
      </c>
      <c r="BB533" s="21">
        <f t="shared" si="304"/>
        <v>0</v>
      </c>
      <c r="BC533" s="21">
        <f t="shared" si="305"/>
        <v>0</v>
      </c>
      <c r="BD533" s="21">
        <f t="shared" si="306"/>
        <v>0</v>
      </c>
      <c r="BE533" s="21">
        <f t="shared" si="307"/>
        <v>0</v>
      </c>
      <c r="BF533" s="21">
        <f t="shared" si="308"/>
        <v>0</v>
      </c>
      <c r="BG533" s="21">
        <f t="shared" si="309"/>
        <v>0</v>
      </c>
      <c r="BH533" s="21">
        <f t="shared" si="310"/>
        <v>0</v>
      </c>
    </row>
    <row r="534" spans="1:60" ht="63.95" customHeight="1">
      <c r="A534" s="245"/>
      <c r="B534" s="97"/>
      <c r="C534" s="98"/>
      <c r="D534" s="99"/>
      <c r="E534" s="100"/>
      <c r="F534" s="100"/>
      <c r="G534" s="100"/>
      <c r="H534" s="101"/>
      <c r="I534" s="102"/>
      <c r="J534" s="103"/>
      <c r="K534" s="103"/>
      <c r="L534" s="103"/>
      <c r="M534" s="103"/>
      <c r="N534" s="99"/>
      <c r="O534" s="99"/>
      <c r="P534" s="100"/>
      <c r="Q534" s="100"/>
      <c r="R534" s="104"/>
      <c r="S534" s="31" t="str">
        <f t="shared" si="311"/>
        <v/>
      </c>
      <c r="T534" s="105"/>
      <c r="U534" s="101"/>
      <c r="V534" s="107"/>
      <c r="W534" s="169"/>
      <c r="X534" s="170"/>
      <c r="Y534" s="68"/>
      <c r="Z534" s="190">
        <f t="shared" si="280"/>
        <v>1.0165720071704217E-3</v>
      </c>
      <c r="AA534" s="208" t="b">
        <f t="shared" si="281"/>
        <v>0</v>
      </c>
      <c r="AB534" s="20">
        <f t="shared" si="312"/>
        <v>0</v>
      </c>
      <c r="AC534" s="67" t="b">
        <f t="shared" si="313"/>
        <v>1</v>
      </c>
      <c r="AD534" s="200">
        <f t="shared" si="314"/>
        <v>1</v>
      </c>
      <c r="AE534" s="180">
        <f t="shared" si="282"/>
        <v>1</v>
      </c>
      <c r="AF534" s="180">
        <f t="shared" si="283"/>
        <v>0</v>
      </c>
      <c r="AG534" s="180">
        <f t="shared" si="284"/>
        <v>0</v>
      </c>
      <c r="AH534" s="180">
        <f t="shared" si="285"/>
        <v>0</v>
      </c>
      <c r="AI534" s="214" t="str">
        <f t="shared" si="286"/>
        <v/>
      </c>
      <c r="AK534" s="36">
        <f t="shared" si="287"/>
        <v>0</v>
      </c>
      <c r="AL534" s="21">
        <f t="shared" si="288"/>
        <v>0</v>
      </c>
      <c r="AM534" s="21">
        <f t="shared" si="289"/>
        <v>0</v>
      </c>
      <c r="AN534" s="21">
        <f t="shared" si="290"/>
        <v>0</v>
      </c>
      <c r="AO534" s="21">
        <f t="shared" si="291"/>
        <v>0</v>
      </c>
      <c r="AP534" s="21">
        <f t="shared" si="292"/>
        <v>0</v>
      </c>
      <c r="AQ534" s="21">
        <f t="shared" si="293"/>
        <v>0</v>
      </c>
      <c r="AR534" s="21">
        <f t="shared" si="294"/>
        <v>0</v>
      </c>
      <c r="AS534" s="21">
        <f t="shared" si="295"/>
        <v>0</v>
      </c>
      <c r="AT534" s="21">
        <f t="shared" si="296"/>
        <v>0</v>
      </c>
      <c r="AU534" s="21">
        <f t="shared" si="297"/>
        <v>0</v>
      </c>
      <c r="AV534" s="21">
        <f t="shared" si="298"/>
        <v>0</v>
      </c>
      <c r="AW534" s="21">
        <f t="shared" si="299"/>
        <v>0</v>
      </c>
      <c r="AX534" s="21">
        <f t="shared" si="300"/>
        <v>0</v>
      </c>
      <c r="AY534" s="21">
        <f t="shared" si="301"/>
        <v>0</v>
      </c>
      <c r="AZ534" s="21">
        <f t="shared" si="302"/>
        <v>0</v>
      </c>
      <c r="BA534" s="21">
        <f t="shared" si="303"/>
        <v>0</v>
      </c>
      <c r="BB534" s="21">
        <f t="shared" si="304"/>
        <v>0</v>
      </c>
      <c r="BC534" s="21">
        <f t="shared" si="305"/>
        <v>0</v>
      </c>
      <c r="BD534" s="21">
        <f t="shared" si="306"/>
        <v>0</v>
      </c>
      <c r="BE534" s="21">
        <f t="shared" si="307"/>
        <v>0</v>
      </c>
      <c r="BF534" s="21">
        <f t="shared" si="308"/>
        <v>0</v>
      </c>
      <c r="BG534" s="21">
        <f t="shared" si="309"/>
        <v>0</v>
      </c>
      <c r="BH534" s="21">
        <f t="shared" si="310"/>
        <v>0</v>
      </c>
    </row>
    <row r="535" spans="1:60" ht="63.95" customHeight="1">
      <c r="A535" s="245"/>
      <c r="B535" s="97"/>
      <c r="C535" s="98"/>
      <c r="D535" s="99"/>
      <c r="E535" s="100"/>
      <c r="F535" s="100"/>
      <c r="G535" s="100"/>
      <c r="H535" s="101"/>
      <c r="I535" s="102"/>
      <c r="J535" s="103"/>
      <c r="K535" s="103"/>
      <c r="L535" s="103"/>
      <c r="M535" s="103"/>
      <c r="N535" s="99"/>
      <c r="O535" s="99"/>
      <c r="P535" s="100"/>
      <c r="Q535" s="100"/>
      <c r="R535" s="104"/>
      <c r="S535" s="31" t="str">
        <f t="shared" si="311"/>
        <v/>
      </c>
      <c r="T535" s="105"/>
      <c r="U535" s="101"/>
      <c r="V535" s="107"/>
      <c r="W535" s="169"/>
      <c r="X535" s="170"/>
      <c r="Y535" s="68"/>
      <c r="Z535" s="190">
        <f t="shared" si="280"/>
        <v>1.0165720071704217E-3</v>
      </c>
      <c r="AA535" s="208" t="b">
        <f t="shared" si="281"/>
        <v>0</v>
      </c>
      <c r="AB535" s="20">
        <f t="shared" si="312"/>
        <v>0</v>
      </c>
      <c r="AC535" s="67" t="b">
        <f t="shared" si="313"/>
        <v>1</v>
      </c>
      <c r="AD535" s="200">
        <f t="shared" si="314"/>
        <v>1</v>
      </c>
      <c r="AE535" s="180">
        <f t="shared" si="282"/>
        <v>1</v>
      </c>
      <c r="AF535" s="180">
        <f t="shared" si="283"/>
        <v>0</v>
      </c>
      <c r="AG535" s="180">
        <f t="shared" si="284"/>
        <v>0</v>
      </c>
      <c r="AH535" s="180">
        <f t="shared" si="285"/>
        <v>0</v>
      </c>
      <c r="AI535" s="214" t="str">
        <f t="shared" si="286"/>
        <v/>
      </c>
      <c r="AK535" s="36">
        <f t="shared" si="287"/>
        <v>0</v>
      </c>
      <c r="AL535" s="21">
        <f t="shared" si="288"/>
        <v>0</v>
      </c>
      <c r="AM535" s="21">
        <f t="shared" si="289"/>
        <v>0</v>
      </c>
      <c r="AN535" s="21">
        <f t="shared" si="290"/>
        <v>0</v>
      </c>
      <c r="AO535" s="21">
        <f t="shared" si="291"/>
        <v>0</v>
      </c>
      <c r="AP535" s="21">
        <f t="shared" si="292"/>
        <v>0</v>
      </c>
      <c r="AQ535" s="21">
        <f t="shared" si="293"/>
        <v>0</v>
      </c>
      <c r="AR535" s="21">
        <f t="shared" si="294"/>
        <v>0</v>
      </c>
      <c r="AS535" s="21">
        <f t="shared" si="295"/>
        <v>0</v>
      </c>
      <c r="AT535" s="21">
        <f t="shared" si="296"/>
        <v>0</v>
      </c>
      <c r="AU535" s="21">
        <f t="shared" si="297"/>
        <v>0</v>
      </c>
      <c r="AV535" s="21">
        <f t="shared" si="298"/>
        <v>0</v>
      </c>
      <c r="AW535" s="21">
        <f t="shared" si="299"/>
        <v>0</v>
      </c>
      <c r="AX535" s="21">
        <f t="shared" si="300"/>
        <v>0</v>
      </c>
      <c r="AY535" s="21">
        <f t="shared" si="301"/>
        <v>0</v>
      </c>
      <c r="AZ535" s="21">
        <f t="shared" si="302"/>
        <v>0</v>
      </c>
      <c r="BA535" s="21">
        <f t="shared" si="303"/>
        <v>0</v>
      </c>
      <c r="BB535" s="21">
        <f t="shared" si="304"/>
        <v>0</v>
      </c>
      <c r="BC535" s="21">
        <f t="shared" si="305"/>
        <v>0</v>
      </c>
      <c r="BD535" s="21">
        <f t="shared" si="306"/>
        <v>0</v>
      </c>
      <c r="BE535" s="21">
        <f t="shared" si="307"/>
        <v>0</v>
      </c>
      <c r="BF535" s="21">
        <f t="shared" si="308"/>
        <v>0</v>
      </c>
      <c r="BG535" s="21">
        <f t="shared" si="309"/>
        <v>0</v>
      </c>
      <c r="BH535" s="21">
        <f t="shared" si="310"/>
        <v>0</v>
      </c>
    </row>
    <row r="536" spans="1:60" ht="63.95" customHeight="1">
      <c r="A536" s="245"/>
      <c r="B536" s="97"/>
      <c r="C536" s="98"/>
      <c r="D536" s="99"/>
      <c r="E536" s="100"/>
      <c r="F536" s="100"/>
      <c r="G536" s="100"/>
      <c r="H536" s="101"/>
      <c r="I536" s="102"/>
      <c r="J536" s="103"/>
      <c r="K536" s="103"/>
      <c r="L536" s="103"/>
      <c r="M536" s="103"/>
      <c r="N536" s="99"/>
      <c r="O536" s="99"/>
      <c r="P536" s="100"/>
      <c r="Q536" s="100"/>
      <c r="R536" s="104"/>
      <c r="S536" s="31" t="str">
        <f t="shared" si="311"/>
        <v/>
      </c>
      <c r="T536" s="105"/>
      <c r="U536" s="101"/>
      <c r="V536" s="107"/>
      <c r="W536" s="169"/>
      <c r="X536" s="170"/>
      <c r="Y536" s="68"/>
      <c r="Z536" s="190">
        <f t="shared" si="280"/>
        <v>1.0165720071704217E-3</v>
      </c>
      <c r="AA536" s="208" t="b">
        <f t="shared" si="281"/>
        <v>0</v>
      </c>
      <c r="AB536" s="20">
        <f t="shared" si="312"/>
        <v>0</v>
      </c>
      <c r="AC536" s="67" t="b">
        <f t="shared" si="313"/>
        <v>1</v>
      </c>
      <c r="AD536" s="200">
        <f t="shared" si="314"/>
        <v>1</v>
      </c>
      <c r="AE536" s="180">
        <f t="shared" si="282"/>
        <v>1</v>
      </c>
      <c r="AF536" s="180">
        <f t="shared" si="283"/>
        <v>0</v>
      </c>
      <c r="AG536" s="180">
        <f t="shared" si="284"/>
        <v>0</v>
      </c>
      <c r="AH536" s="180">
        <f t="shared" si="285"/>
        <v>0</v>
      </c>
      <c r="AI536" s="214" t="str">
        <f t="shared" si="286"/>
        <v/>
      </c>
      <c r="AK536" s="36">
        <f t="shared" si="287"/>
        <v>0</v>
      </c>
      <c r="AL536" s="21">
        <f t="shared" si="288"/>
        <v>0</v>
      </c>
      <c r="AM536" s="21">
        <f t="shared" si="289"/>
        <v>0</v>
      </c>
      <c r="AN536" s="21">
        <f t="shared" si="290"/>
        <v>0</v>
      </c>
      <c r="AO536" s="21">
        <f t="shared" si="291"/>
        <v>0</v>
      </c>
      <c r="AP536" s="21">
        <f t="shared" si="292"/>
        <v>0</v>
      </c>
      <c r="AQ536" s="21">
        <f t="shared" si="293"/>
        <v>0</v>
      </c>
      <c r="AR536" s="21">
        <f t="shared" si="294"/>
        <v>0</v>
      </c>
      <c r="AS536" s="21">
        <f t="shared" si="295"/>
        <v>0</v>
      </c>
      <c r="AT536" s="21">
        <f t="shared" si="296"/>
        <v>0</v>
      </c>
      <c r="AU536" s="21">
        <f t="shared" si="297"/>
        <v>0</v>
      </c>
      <c r="AV536" s="21">
        <f t="shared" si="298"/>
        <v>0</v>
      </c>
      <c r="AW536" s="21">
        <f t="shared" si="299"/>
        <v>0</v>
      </c>
      <c r="AX536" s="21">
        <f t="shared" si="300"/>
        <v>0</v>
      </c>
      <c r="AY536" s="21">
        <f t="shared" si="301"/>
        <v>0</v>
      </c>
      <c r="AZ536" s="21">
        <f t="shared" si="302"/>
        <v>0</v>
      </c>
      <c r="BA536" s="21">
        <f t="shared" si="303"/>
        <v>0</v>
      </c>
      <c r="BB536" s="21">
        <f t="shared" si="304"/>
        <v>0</v>
      </c>
      <c r="BC536" s="21">
        <f t="shared" si="305"/>
        <v>0</v>
      </c>
      <c r="BD536" s="21">
        <f t="shared" si="306"/>
        <v>0</v>
      </c>
      <c r="BE536" s="21">
        <f t="shared" si="307"/>
        <v>0</v>
      </c>
      <c r="BF536" s="21">
        <f t="shared" si="308"/>
        <v>0</v>
      </c>
      <c r="BG536" s="21">
        <f t="shared" si="309"/>
        <v>0</v>
      </c>
      <c r="BH536" s="21">
        <f t="shared" si="310"/>
        <v>0</v>
      </c>
    </row>
    <row r="537" spans="1:60" ht="63.95" customHeight="1">
      <c r="A537" s="245"/>
      <c r="B537" s="97"/>
      <c r="C537" s="98"/>
      <c r="D537" s="99"/>
      <c r="E537" s="100"/>
      <c r="F537" s="100"/>
      <c r="G537" s="100"/>
      <c r="H537" s="101"/>
      <c r="I537" s="102"/>
      <c r="J537" s="103"/>
      <c r="K537" s="103"/>
      <c r="L537" s="103"/>
      <c r="M537" s="103"/>
      <c r="N537" s="99"/>
      <c r="O537" s="99"/>
      <c r="P537" s="100"/>
      <c r="Q537" s="100"/>
      <c r="R537" s="104"/>
      <c r="S537" s="31" t="str">
        <f t="shared" si="311"/>
        <v/>
      </c>
      <c r="T537" s="105"/>
      <c r="U537" s="101"/>
      <c r="V537" s="107"/>
      <c r="W537" s="169"/>
      <c r="X537" s="170"/>
      <c r="Y537" s="68"/>
      <c r="Z537" s="190">
        <f t="shared" si="280"/>
        <v>1.0165720071704217E-3</v>
      </c>
      <c r="AA537" s="208" t="b">
        <f t="shared" si="281"/>
        <v>0</v>
      </c>
      <c r="AB537" s="20">
        <f t="shared" si="312"/>
        <v>0</v>
      </c>
      <c r="AC537" s="67" t="b">
        <f t="shared" si="313"/>
        <v>1</v>
      </c>
      <c r="AD537" s="200">
        <f t="shared" si="314"/>
        <v>1</v>
      </c>
      <c r="AE537" s="180">
        <f t="shared" si="282"/>
        <v>1</v>
      </c>
      <c r="AF537" s="180">
        <f t="shared" si="283"/>
        <v>0</v>
      </c>
      <c r="AG537" s="180">
        <f t="shared" si="284"/>
        <v>0</v>
      </c>
      <c r="AH537" s="180">
        <f t="shared" si="285"/>
        <v>0</v>
      </c>
      <c r="AI537" s="214" t="str">
        <f t="shared" si="286"/>
        <v/>
      </c>
      <c r="AK537" s="36">
        <f t="shared" si="287"/>
        <v>0</v>
      </c>
      <c r="AL537" s="21">
        <f t="shared" si="288"/>
        <v>0</v>
      </c>
      <c r="AM537" s="21">
        <f t="shared" si="289"/>
        <v>0</v>
      </c>
      <c r="AN537" s="21">
        <f t="shared" si="290"/>
        <v>0</v>
      </c>
      <c r="AO537" s="21">
        <f t="shared" si="291"/>
        <v>0</v>
      </c>
      <c r="AP537" s="21">
        <f t="shared" si="292"/>
        <v>0</v>
      </c>
      <c r="AQ537" s="21">
        <f t="shared" si="293"/>
        <v>0</v>
      </c>
      <c r="AR537" s="21">
        <f t="shared" si="294"/>
        <v>0</v>
      </c>
      <c r="AS537" s="21">
        <f t="shared" si="295"/>
        <v>0</v>
      </c>
      <c r="AT537" s="21">
        <f t="shared" si="296"/>
        <v>0</v>
      </c>
      <c r="AU537" s="21">
        <f t="shared" si="297"/>
        <v>0</v>
      </c>
      <c r="AV537" s="21">
        <f t="shared" si="298"/>
        <v>0</v>
      </c>
      <c r="AW537" s="21">
        <f t="shared" si="299"/>
        <v>0</v>
      </c>
      <c r="AX537" s="21">
        <f t="shared" si="300"/>
        <v>0</v>
      </c>
      <c r="AY537" s="21">
        <f t="shared" si="301"/>
        <v>0</v>
      </c>
      <c r="AZ537" s="21">
        <f t="shared" si="302"/>
        <v>0</v>
      </c>
      <c r="BA537" s="21">
        <f t="shared" si="303"/>
        <v>0</v>
      </c>
      <c r="BB537" s="21">
        <f t="shared" si="304"/>
        <v>0</v>
      </c>
      <c r="BC537" s="21">
        <f t="shared" si="305"/>
        <v>0</v>
      </c>
      <c r="BD537" s="21">
        <f t="shared" si="306"/>
        <v>0</v>
      </c>
      <c r="BE537" s="21">
        <f t="shared" si="307"/>
        <v>0</v>
      </c>
      <c r="BF537" s="21">
        <f t="shared" si="308"/>
        <v>0</v>
      </c>
      <c r="BG537" s="21">
        <f t="shared" si="309"/>
        <v>0</v>
      </c>
      <c r="BH537" s="21">
        <f t="shared" si="310"/>
        <v>0</v>
      </c>
    </row>
    <row r="538" spans="1:60" ht="63.95" customHeight="1">
      <c r="A538" s="245"/>
      <c r="B538" s="97"/>
      <c r="C538" s="98"/>
      <c r="D538" s="99"/>
      <c r="E538" s="100"/>
      <c r="F538" s="100"/>
      <c r="G538" s="100"/>
      <c r="H538" s="101"/>
      <c r="I538" s="102"/>
      <c r="J538" s="103"/>
      <c r="K538" s="103"/>
      <c r="L538" s="103"/>
      <c r="M538" s="103"/>
      <c r="N538" s="99"/>
      <c r="O538" s="99"/>
      <c r="P538" s="100"/>
      <c r="Q538" s="100"/>
      <c r="R538" s="104"/>
      <c r="S538" s="31" t="str">
        <f t="shared" si="311"/>
        <v/>
      </c>
      <c r="T538" s="105"/>
      <c r="U538" s="101"/>
      <c r="V538" s="107"/>
      <c r="W538" s="169"/>
      <c r="X538" s="170"/>
      <c r="Y538" s="68"/>
      <c r="Z538" s="190">
        <f t="shared" si="280"/>
        <v>1.0165720071704217E-3</v>
      </c>
      <c r="AA538" s="208" t="b">
        <f t="shared" si="281"/>
        <v>0</v>
      </c>
      <c r="AB538" s="20">
        <f t="shared" si="312"/>
        <v>0</v>
      </c>
      <c r="AC538" s="67" t="b">
        <f t="shared" si="313"/>
        <v>1</v>
      </c>
      <c r="AD538" s="200">
        <f t="shared" si="314"/>
        <v>1</v>
      </c>
      <c r="AE538" s="180">
        <f t="shared" si="282"/>
        <v>1</v>
      </c>
      <c r="AF538" s="180">
        <f t="shared" si="283"/>
        <v>0</v>
      </c>
      <c r="AG538" s="180">
        <f t="shared" si="284"/>
        <v>0</v>
      </c>
      <c r="AH538" s="180">
        <f t="shared" si="285"/>
        <v>0</v>
      </c>
      <c r="AI538" s="214" t="str">
        <f t="shared" si="286"/>
        <v/>
      </c>
      <c r="AK538" s="36">
        <f t="shared" si="287"/>
        <v>0</v>
      </c>
      <c r="AL538" s="21">
        <f t="shared" si="288"/>
        <v>0</v>
      </c>
      <c r="AM538" s="21">
        <f t="shared" si="289"/>
        <v>0</v>
      </c>
      <c r="AN538" s="21">
        <f t="shared" si="290"/>
        <v>0</v>
      </c>
      <c r="AO538" s="21">
        <f t="shared" si="291"/>
        <v>0</v>
      </c>
      <c r="AP538" s="21">
        <f t="shared" si="292"/>
        <v>0</v>
      </c>
      <c r="AQ538" s="21">
        <f t="shared" si="293"/>
        <v>0</v>
      </c>
      <c r="AR538" s="21">
        <f t="shared" si="294"/>
        <v>0</v>
      </c>
      <c r="AS538" s="21">
        <f t="shared" si="295"/>
        <v>0</v>
      </c>
      <c r="AT538" s="21">
        <f t="shared" si="296"/>
        <v>0</v>
      </c>
      <c r="AU538" s="21">
        <f t="shared" si="297"/>
        <v>0</v>
      </c>
      <c r="AV538" s="21">
        <f t="shared" si="298"/>
        <v>0</v>
      </c>
      <c r="AW538" s="21">
        <f t="shared" si="299"/>
        <v>0</v>
      </c>
      <c r="AX538" s="21">
        <f t="shared" si="300"/>
        <v>0</v>
      </c>
      <c r="AY538" s="21">
        <f t="shared" si="301"/>
        <v>0</v>
      </c>
      <c r="AZ538" s="21">
        <f t="shared" si="302"/>
        <v>0</v>
      </c>
      <c r="BA538" s="21">
        <f t="shared" si="303"/>
        <v>0</v>
      </c>
      <c r="BB538" s="21">
        <f t="shared" si="304"/>
        <v>0</v>
      </c>
      <c r="BC538" s="21">
        <f t="shared" si="305"/>
        <v>0</v>
      </c>
      <c r="BD538" s="21">
        <f t="shared" si="306"/>
        <v>0</v>
      </c>
      <c r="BE538" s="21">
        <f t="shared" si="307"/>
        <v>0</v>
      </c>
      <c r="BF538" s="21">
        <f t="shared" si="308"/>
        <v>0</v>
      </c>
      <c r="BG538" s="21">
        <f t="shared" si="309"/>
        <v>0</v>
      </c>
      <c r="BH538" s="21">
        <f t="shared" si="310"/>
        <v>0</v>
      </c>
    </row>
    <row r="539" spans="1:60" ht="63.95" customHeight="1">
      <c r="A539" s="245"/>
      <c r="B539" s="97"/>
      <c r="C539" s="98"/>
      <c r="D539" s="99"/>
      <c r="E539" s="100"/>
      <c r="F539" s="100"/>
      <c r="G539" s="100"/>
      <c r="H539" s="101"/>
      <c r="I539" s="102"/>
      <c r="J539" s="103"/>
      <c r="K539" s="103"/>
      <c r="L539" s="103"/>
      <c r="M539" s="103"/>
      <c r="N539" s="99"/>
      <c r="O539" s="99"/>
      <c r="P539" s="100"/>
      <c r="Q539" s="100"/>
      <c r="R539" s="104"/>
      <c r="S539" s="31" t="str">
        <f t="shared" si="311"/>
        <v/>
      </c>
      <c r="T539" s="105"/>
      <c r="U539" s="101"/>
      <c r="V539" s="107"/>
      <c r="W539" s="169"/>
      <c r="X539" s="170"/>
      <c r="Y539" s="68"/>
      <c r="Z539" s="190">
        <f t="shared" si="280"/>
        <v>1.0165720071704217E-3</v>
      </c>
      <c r="AA539" s="208" t="b">
        <f t="shared" si="281"/>
        <v>0</v>
      </c>
      <c r="AB539" s="20">
        <f t="shared" si="312"/>
        <v>0</v>
      </c>
      <c r="AC539" s="67" t="b">
        <f t="shared" si="313"/>
        <v>1</v>
      </c>
      <c r="AD539" s="200">
        <f t="shared" si="314"/>
        <v>1</v>
      </c>
      <c r="AE539" s="180">
        <f t="shared" si="282"/>
        <v>1</v>
      </c>
      <c r="AF539" s="180">
        <f t="shared" si="283"/>
        <v>0</v>
      </c>
      <c r="AG539" s="180">
        <f t="shared" si="284"/>
        <v>0</v>
      </c>
      <c r="AH539" s="180">
        <f t="shared" si="285"/>
        <v>0</v>
      </c>
      <c r="AI539" s="214" t="str">
        <f t="shared" si="286"/>
        <v/>
      </c>
      <c r="AK539" s="36">
        <f t="shared" si="287"/>
        <v>0</v>
      </c>
      <c r="AL539" s="21">
        <f t="shared" si="288"/>
        <v>0</v>
      </c>
      <c r="AM539" s="21">
        <f t="shared" si="289"/>
        <v>0</v>
      </c>
      <c r="AN539" s="21">
        <f t="shared" si="290"/>
        <v>0</v>
      </c>
      <c r="AO539" s="21">
        <f t="shared" si="291"/>
        <v>0</v>
      </c>
      <c r="AP539" s="21">
        <f t="shared" si="292"/>
        <v>0</v>
      </c>
      <c r="AQ539" s="21">
        <f t="shared" si="293"/>
        <v>0</v>
      </c>
      <c r="AR539" s="21">
        <f t="shared" si="294"/>
        <v>0</v>
      </c>
      <c r="AS539" s="21">
        <f t="shared" si="295"/>
        <v>0</v>
      </c>
      <c r="AT539" s="21">
        <f t="shared" si="296"/>
        <v>0</v>
      </c>
      <c r="AU539" s="21">
        <f t="shared" si="297"/>
        <v>0</v>
      </c>
      <c r="AV539" s="21">
        <f t="shared" si="298"/>
        <v>0</v>
      </c>
      <c r="AW539" s="21">
        <f t="shared" si="299"/>
        <v>0</v>
      </c>
      <c r="AX539" s="21">
        <f t="shared" si="300"/>
        <v>0</v>
      </c>
      <c r="AY539" s="21">
        <f t="shared" si="301"/>
        <v>0</v>
      </c>
      <c r="AZ539" s="21">
        <f t="shared" si="302"/>
        <v>0</v>
      </c>
      <c r="BA539" s="21">
        <f t="shared" si="303"/>
        <v>0</v>
      </c>
      <c r="BB539" s="21">
        <f t="shared" si="304"/>
        <v>0</v>
      </c>
      <c r="BC539" s="21">
        <f t="shared" si="305"/>
        <v>0</v>
      </c>
      <c r="BD539" s="21">
        <f t="shared" si="306"/>
        <v>0</v>
      </c>
      <c r="BE539" s="21">
        <f t="shared" si="307"/>
        <v>0</v>
      </c>
      <c r="BF539" s="21">
        <f t="shared" si="308"/>
        <v>0</v>
      </c>
      <c r="BG539" s="21">
        <f t="shared" si="309"/>
        <v>0</v>
      </c>
      <c r="BH539" s="21">
        <f t="shared" si="310"/>
        <v>0</v>
      </c>
    </row>
    <row r="540" spans="1:60" ht="63.95" customHeight="1">
      <c r="A540" s="245"/>
      <c r="B540" s="97"/>
      <c r="C540" s="98"/>
      <c r="D540" s="99"/>
      <c r="E540" s="100"/>
      <c r="F540" s="100"/>
      <c r="G540" s="100"/>
      <c r="H540" s="101"/>
      <c r="I540" s="102"/>
      <c r="J540" s="103"/>
      <c r="K540" s="103"/>
      <c r="L540" s="103"/>
      <c r="M540" s="103"/>
      <c r="N540" s="99"/>
      <c r="O540" s="99"/>
      <c r="P540" s="100"/>
      <c r="Q540" s="100"/>
      <c r="R540" s="104"/>
      <c r="S540" s="31" t="str">
        <f t="shared" si="311"/>
        <v/>
      </c>
      <c r="T540" s="105"/>
      <c r="U540" s="101"/>
      <c r="V540" s="107"/>
      <c r="W540" s="169"/>
      <c r="X540" s="170"/>
      <c r="Y540" s="68"/>
      <c r="Z540" s="190">
        <f t="shared" si="280"/>
        <v>1.0165720071704217E-3</v>
      </c>
      <c r="AA540" s="208" t="b">
        <f t="shared" si="281"/>
        <v>0</v>
      </c>
      <c r="AB540" s="20">
        <f t="shared" si="312"/>
        <v>0</v>
      </c>
      <c r="AC540" s="67" t="b">
        <f t="shared" si="313"/>
        <v>1</v>
      </c>
      <c r="AD540" s="200">
        <f t="shared" si="314"/>
        <v>1</v>
      </c>
      <c r="AE540" s="180">
        <f t="shared" si="282"/>
        <v>1</v>
      </c>
      <c r="AF540" s="180">
        <f t="shared" si="283"/>
        <v>0</v>
      </c>
      <c r="AG540" s="180">
        <f t="shared" si="284"/>
        <v>0</v>
      </c>
      <c r="AH540" s="180">
        <f t="shared" si="285"/>
        <v>0</v>
      </c>
      <c r="AI540" s="214" t="str">
        <f t="shared" si="286"/>
        <v/>
      </c>
      <c r="AK540" s="36">
        <f t="shared" si="287"/>
        <v>0</v>
      </c>
      <c r="AL540" s="21">
        <f t="shared" si="288"/>
        <v>0</v>
      </c>
      <c r="AM540" s="21">
        <f t="shared" si="289"/>
        <v>0</v>
      </c>
      <c r="AN540" s="21">
        <f t="shared" si="290"/>
        <v>0</v>
      </c>
      <c r="AO540" s="21">
        <f t="shared" si="291"/>
        <v>0</v>
      </c>
      <c r="AP540" s="21">
        <f t="shared" si="292"/>
        <v>0</v>
      </c>
      <c r="AQ540" s="21">
        <f t="shared" si="293"/>
        <v>0</v>
      </c>
      <c r="AR540" s="21">
        <f t="shared" si="294"/>
        <v>0</v>
      </c>
      <c r="AS540" s="21">
        <f t="shared" si="295"/>
        <v>0</v>
      </c>
      <c r="AT540" s="21">
        <f t="shared" si="296"/>
        <v>0</v>
      </c>
      <c r="AU540" s="21">
        <f t="shared" si="297"/>
        <v>0</v>
      </c>
      <c r="AV540" s="21">
        <f t="shared" si="298"/>
        <v>0</v>
      </c>
      <c r="AW540" s="21">
        <f t="shared" si="299"/>
        <v>0</v>
      </c>
      <c r="AX540" s="21">
        <f t="shared" si="300"/>
        <v>0</v>
      </c>
      <c r="AY540" s="21">
        <f t="shared" si="301"/>
        <v>0</v>
      </c>
      <c r="AZ540" s="21">
        <f t="shared" si="302"/>
        <v>0</v>
      </c>
      <c r="BA540" s="21">
        <f t="shared" si="303"/>
        <v>0</v>
      </c>
      <c r="BB540" s="21">
        <f t="shared" si="304"/>
        <v>0</v>
      </c>
      <c r="BC540" s="21">
        <f t="shared" si="305"/>
        <v>0</v>
      </c>
      <c r="BD540" s="21">
        <f t="shared" si="306"/>
        <v>0</v>
      </c>
      <c r="BE540" s="21">
        <f t="shared" si="307"/>
        <v>0</v>
      </c>
      <c r="BF540" s="21">
        <f t="shared" si="308"/>
        <v>0</v>
      </c>
      <c r="BG540" s="21">
        <f t="shared" si="309"/>
        <v>0</v>
      </c>
      <c r="BH540" s="21">
        <f t="shared" si="310"/>
        <v>0</v>
      </c>
    </row>
    <row r="541" spans="1:60" ht="63.95" customHeight="1">
      <c r="A541" s="245"/>
      <c r="B541" s="97"/>
      <c r="C541" s="98"/>
      <c r="D541" s="99"/>
      <c r="E541" s="100"/>
      <c r="F541" s="100"/>
      <c r="G541" s="100"/>
      <c r="H541" s="101"/>
      <c r="I541" s="102"/>
      <c r="J541" s="103"/>
      <c r="K541" s="103"/>
      <c r="L541" s="103"/>
      <c r="M541" s="103"/>
      <c r="N541" s="99"/>
      <c r="O541" s="99"/>
      <c r="P541" s="100"/>
      <c r="Q541" s="100"/>
      <c r="R541" s="104"/>
      <c r="S541" s="31" t="str">
        <f t="shared" si="311"/>
        <v/>
      </c>
      <c r="T541" s="105"/>
      <c r="U541" s="101"/>
      <c r="V541" s="107"/>
      <c r="W541" s="169"/>
      <c r="X541" s="170"/>
      <c r="Y541" s="68"/>
      <c r="Z541" s="190">
        <f t="shared" si="280"/>
        <v>1.0165720071704217E-3</v>
      </c>
      <c r="AA541" s="208" t="b">
        <f t="shared" si="281"/>
        <v>0</v>
      </c>
      <c r="AB541" s="20">
        <f t="shared" si="312"/>
        <v>0</v>
      </c>
      <c r="AC541" s="67" t="b">
        <f t="shared" si="313"/>
        <v>1</v>
      </c>
      <c r="AD541" s="200">
        <f t="shared" si="314"/>
        <v>1</v>
      </c>
      <c r="AE541" s="180">
        <f t="shared" si="282"/>
        <v>1</v>
      </c>
      <c r="AF541" s="180">
        <f t="shared" si="283"/>
        <v>0</v>
      </c>
      <c r="AG541" s="180">
        <f t="shared" si="284"/>
        <v>0</v>
      </c>
      <c r="AH541" s="180">
        <f t="shared" si="285"/>
        <v>0</v>
      </c>
      <c r="AI541" s="214" t="str">
        <f t="shared" si="286"/>
        <v/>
      </c>
      <c r="AK541" s="36">
        <f t="shared" si="287"/>
        <v>0</v>
      </c>
      <c r="AL541" s="21">
        <f t="shared" si="288"/>
        <v>0</v>
      </c>
      <c r="AM541" s="21">
        <f t="shared" si="289"/>
        <v>0</v>
      </c>
      <c r="AN541" s="21">
        <f t="shared" si="290"/>
        <v>0</v>
      </c>
      <c r="AO541" s="21">
        <f t="shared" si="291"/>
        <v>0</v>
      </c>
      <c r="AP541" s="21">
        <f t="shared" si="292"/>
        <v>0</v>
      </c>
      <c r="AQ541" s="21">
        <f t="shared" si="293"/>
        <v>0</v>
      </c>
      <c r="AR541" s="21">
        <f t="shared" si="294"/>
        <v>0</v>
      </c>
      <c r="AS541" s="21">
        <f t="shared" si="295"/>
        <v>0</v>
      </c>
      <c r="AT541" s="21">
        <f t="shared" si="296"/>
        <v>0</v>
      </c>
      <c r="AU541" s="21">
        <f t="shared" si="297"/>
        <v>0</v>
      </c>
      <c r="AV541" s="21">
        <f t="shared" si="298"/>
        <v>0</v>
      </c>
      <c r="AW541" s="21">
        <f t="shared" si="299"/>
        <v>0</v>
      </c>
      <c r="AX541" s="21">
        <f t="shared" si="300"/>
        <v>0</v>
      </c>
      <c r="AY541" s="21">
        <f t="shared" si="301"/>
        <v>0</v>
      </c>
      <c r="AZ541" s="21">
        <f t="shared" si="302"/>
        <v>0</v>
      </c>
      <c r="BA541" s="21">
        <f t="shared" si="303"/>
        <v>0</v>
      </c>
      <c r="BB541" s="21">
        <f t="shared" si="304"/>
        <v>0</v>
      </c>
      <c r="BC541" s="21">
        <f t="shared" si="305"/>
        <v>0</v>
      </c>
      <c r="BD541" s="21">
        <f t="shared" si="306"/>
        <v>0</v>
      </c>
      <c r="BE541" s="21">
        <f t="shared" si="307"/>
        <v>0</v>
      </c>
      <c r="BF541" s="21">
        <f t="shared" si="308"/>
        <v>0</v>
      </c>
      <c r="BG541" s="21">
        <f t="shared" si="309"/>
        <v>0</v>
      </c>
      <c r="BH541" s="21">
        <f t="shared" si="310"/>
        <v>0</v>
      </c>
    </row>
    <row r="542" spans="1:60" ht="63.95" customHeight="1">
      <c r="A542" s="245"/>
      <c r="B542" s="97"/>
      <c r="C542" s="98"/>
      <c r="D542" s="99"/>
      <c r="E542" s="100"/>
      <c r="F542" s="100"/>
      <c r="G542" s="100"/>
      <c r="H542" s="101"/>
      <c r="I542" s="102"/>
      <c r="J542" s="103"/>
      <c r="K542" s="103"/>
      <c r="L542" s="103"/>
      <c r="M542" s="103"/>
      <c r="N542" s="99"/>
      <c r="O542" s="99"/>
      <c r="P542" s="100"/>
      <c r="Q542" s="100"/>
      <c r="R542" s="104"/>
      <c r="S542" s="31" t="str">
        <f t="shared" si="311"/>
        <v/>
      </c>
      <c r="T542" s="105"/>
      <c r="U542" s="101"/>
      <c r="V542" s="107"/>
      <c r="W542" s="169"/>
      <c r="X542" s="170"/>
      <c r="Y542" s="68"/>
      <c r="Z542" s="190">
        <f t="shared" si="280"/>
        <v>1.0165720071704217E-3</v>
      </c>
      <c r="AA542" s="208" t="b">
        <f t="shared" si="281"/>
        <v>0</v>
      </c>
      <c r="AB542" s="20">
        <f t="shared" si="312"/>
        <v>0</v>
      </c>
      <c r="AC542" s="67" t="b">
        <f t="shared" si="313"/>
        <v>1</v>
      </c>
      <c r="AD542" s="200">
        <f t="shared" si="314"/>
        <v>1</v>
      </c>
      <c r="AE542" s="180">
        <f t="shared" si="282"/>
        <v>1</v>
      </c>
      <c r="AF542" s="180">
        <f t="shared" si="283"/>
        <v>0</v>
      </c>
      <c r="AG542" s="180">
        <f t="shared" si="284"/>
        <v>0</v>
      </c>
      <c r="AH542" s="180">
        <f t="shared" si="285"/>
        <v>0</v>
      </c>
      <c r="AI542" s="214" t="str">
        <f t="shared" si="286"/>
        <v/>
      </c>
      <c r="AK542" s="36">
        <f t="shared" si="287"/>
        <v>0</v>
      </c>
      <c r="AL542" s="21">
        <f t="shared" si="288"/>
        <v>0</v>
      </c>
      <c r="AM542" s="21">
        <f t="shared" si="289"/>
        <v>0</v>
      </c>
      <c r="AN542" s="21">
        <f t="shared" si="290"/>
        <v>0</v>
      </c>
      <c r="AO542" s="21">
        <f t="shared" si="291"/>
        <v>0</v>
      </c>
      <c r="AP542" s="21">
        <f t="shared" si="292"/>
        <v>0</v>
      </c>
      <c r="AQ542" s="21">
        <f t="shared" si="293"/>
        <v>0</v>
      </c>
      <c r="AR542" s="21">
        <f t="shared" si="294"/>
        <v>0</v>
      </c>
      <c r="AS542" s="21">
        <f t="shared" si="295"/>
        <v>0</v>
      </c>
      <c r="AT542" s="21">
        <f t="shared" si="296"/>
        <v>0</v>
      </c>
      <c r="AU542" s="21">
        <f t="shared" si="297"/>
        <v>0</v>
      </c>
      <c r="AV542" s="21">
        <f t="shared" si="298"/>
        <v>0</v>
      </c>
      <c r="AW542" s="21">
        <f t="shared" si="299"/>
        <v>0</v>
      </c>
      <c r="AX542" s="21">
        <f t="shared" si="300"/>
        <v>0</v>
      </c>
      <c r="AY542" s="21">
        <f t="shared" si="301"/>
        <v>0</v>
      </c>
      <c r="AZ542" s="21">
        <f t="shared" si="302"/>
        <v>0</v>
      </c>
      <c r="BA542" s="21">
        <f t="shared" si="303"/>
        <v>0</v>
      </c>
      <c r="BB542" s="21">
        <f t="shared" si="304"/>
        <v>0</v>
      </c>
      <c r="BC542" s="21">
        <f t="shared" si="305"/>
        <v>0</v>
      </c>
      <c r="BD542" s="21">
        <f t="shared" si="306"/>
        <v>0</v>
      </c>
      <c r="BE542" s="21">
        <f t="shared" si="307"/>
        <v>0</v>
      </c>
      <c r="BF542" s="21">
        <f t="shared" si="308"/>
        <v>0</v>
      </c>
      <c r="BG542" s="21">
        <f t="shared" si="309"/>
        <v>0</v>
      </c>
      <c r="BH542" s="21">
        <f t="shared" si="310"/>
        <v>0</v>
      </c>
    </row>
    <row r="543" spans="1:60" ht="63.95" customHeight="1">
      <c r="A543" s="245"/>
      <c r="B543" s="97"/>
      <c r="C543" s="98"/>
      <c r="D543" s="99"/>
      <c r="E543" s="100"/>
      <c r="F543" s="100"/>
      <c r="G543" s="100"/>
      <c r="H543" s="101"/>
      <c r="I543" s="102"/>
      <c r="J543" s="103"/>
      <c r="K543" s="103"/>
      <c r="L543" s="103"/>
      <c r="M543" s="103"/>
      <c r="N543" s="99"/>
      <c r="O543" s="99"/>
      <c r="P543" s="100"/>
      <c r="Q543" s="100"/>
      <c r="R543" s="104"/>
      <c r="S543" s="31" t="str">
        <f t="shared" si="311"/>
        <v/>
      </c>
      <c r="T543" s="105"/>
      <c r="U543" s="101"/>
      <c r="V543" s="107"/>
      <c r="W543" s="169"/>
      <c r="X543" s="170"/>
      <c r="Y543" s="68"/>
      <c r="Z543" s="190">
        <f t="shared" si="280"/>
        <v>1.0165720071704217E-3</v>
      </c>
      <c r="AA543" s="208" t="b">
        <f t="shared" si="281"/>
        <v>0</v>
      </c>
      <c r="AB543" s="20">
        <f t="shared" si="312"/>
        <v>0</v>
      </c>
      <c r="AC543" s="67" t="b">
        <f t="shared" si="313"/>
        <v>1</v>
      </c>
      <c r="AD543" s="200">
        <f t="shared" si="314"/>
        <v>1</v>
      </c>
      <c r="AE543" s="180">
        <f t="shared" si="282"/>
        <v>1</v>
      </c>
      <c r="AF543" s="180">
        <f t="shared" si="283"/>
        <v>0</v>
      </c>
      <c r="AG543" s="180">
        <f t="shared" si="284"/>
        <v>0</v>
      </c>
      <c r="AH543" s="180">
        <f t="shared" si="285"/>
        <v>0</v>
      </c>
      <c r="AI543" s="214" t="str">
        <f t="shared" si="286"/>
        <v/>
      </c>
      <c r="AK543" s="36">
        <f t="shared" si="287"/>
        <v>0</v>
      </c>
      <c r="AL543" s="21">
        <f t="shared" si="288"/>
        <v>0</v>
      </c>
      <c r="AM543" s="21">
        <f t="shared" si="289"/>
        <v>0</v>
      </c>
      <c r="AN543" s="21">
        <f t="shared" si="290"/>
        <v>0</v>
      </c>
      <c r="AO543" s="21">
        <f t="shared" si="291"/>
        <v>0</v>
      </c>
      <c r="AP543" s="21">
        <f t="shared" si="292"/>
        <v>0</v>
      </c>
      <c r="AQ543" s="21">
        <f t="shared" si="293"/>
        <v>0</v>
      </c>
      <c r="AR543" s="21">
        <f t="shared" si="294"/>
        <v>0</v>
      </c>
      <c r="AS543" s="21">
        <f t="shared" si="295"/>
        <v>0</v>
      </c>
      <c r="AT543" s="21">
        <f t="shared" si="296"/>
        <v>0</v>
      </c>
      <c r="AU543" s="21">
        <f t="shared" si="297"/>
        <v>0</v>
      </c>
      <c r="AV543" s="21">
        <f t="shared" si="298"/>
        <v>0</v>
      </c>
      <c r="AW543" s="21">
        <f t="shared" si="299"/>
        <v>0</v>
      </c>
      <c r="AX543" s="21">
        <f t="shared" si="300"/>
        <v>0</v>
      </c>
      <c r="AY543" s="21">
        <f t="shared" si="301"/>
        <v>0</v>
      </c>
      <c r="AZ543" s="21">
        <f t="shared" si="302"/>
        <v>0</v>
      </c>
      <c r="BA543" s="21">
        <f t="shared" si="303"/>
        <v>0</v>
      </c>
      <c r="BB543" s="21">
        <f t="shared" si="304"/>
        <v>0</v>
      </c>
      <c r="BC543" s="21">
        <f t="shared" si="305"/>
        <v>0</v>
      </c>
      <c r="BD543" s="21">
        <f t="shared" si="306"/>
        <v>0</v>
      </c>
      <c r="BE543" s="21">
        <f t="shared" si="307"/>
        <v>0</v>
      </c>
      <c r="BF543" s="21">
        <f t="shared" si="308"/>
        <v>0</v>
      </c>
      <c r="BG543" s="21">
        <f t="shared" si="309"/>
        <v>0</v>
      </c>
      <c r="BH543" s="21">
        <f t="shared" si="310"/>
        <v>0</v>
      </c>
    </row>
    <row r="544" spans="1:60" ht="63.95" customHeight="1">
      <c r="A544" s="245"/>
      <c r="B544" s="97"/>
      <c r="C544" s="98"/>
      <c r="D544" s="99"/>
      <c r="E544" s="100"/>
      <c r="F544" s="100"/>
      <c r="G544" s="100"/>
      <c r="H544" s="101"/>
      <c r="I544" s="102"/>
      <c r="J544" s="103"/>
      <c r="K544" s="103"/>
      <c r="L544" s="103"/>
      <c r="M544" s="103"/>
      <c r="N544" s="99"/>
      <c r="O544" s="99"/>
      <c r="P544" s="100"/>
      <c r="Q544" s="100"/>
      <c r="R544" s="104"/>
      <c r="S544" s="31" t="str">
        <f t="shared" si="311"/>
        <v/>
      </c>
      <c r="T544" s="105"/>
      <c r="U544" s="101"/>
      <c r="V544" s="107"/>
      <c r="W544" s="169"/>
      <c r="X544" s="170"/>
      <c r="Y544" s="68"/>
      <c r="Z544" s="190">
        <f t="shared" si="280"/>
        <v>1.0165720071704217E-3</v>
      </c>
      <c r="AA544" s="208" t="b">
        <f t="shared" si="281"/>
        <v>0</v>
      </c>
      <c r="AB544" s="20">
        <f t="shared" si="312"/>
        <v>0</v>
      </c>
      <c r="AC544" s="67" t="b">
        <f t="shared" si="313"/>
        <v>1</v>
      </c>
      <c r="AD544" s="200">
        <f t="shared" si="314"/>
        <v>1</v>
      </c>
      <c r="AE544" s="180">
        <f t="shared" si="282"/>
        <v>1</v>
      </c>
      <c r="AF544" s="180">
        <f t="shared" si="283"/>
        <v>0</v>
      </c>
      <c r="AG544" s="180">
        <f t="shared" si="284"/>
        <v>0</v>
      </c>
      <c r="AH544" s="180">
        <f t="shared" si="285"/>
        <v>0</v>
      </c>
      <c r="AI544" s="214" t="str">
        <f t="shared" si="286"/>
        <v/>
      </c>
      <c r="AK544" s="36">
        <f t="shared" si="287"/>
        <v>0</v>
      </c>
      <c r="AL544" s="21">
        <f t="shared" si="288"/>
        <v>0</v>
      </c>
      <c r="AM544" s="21">
        <f t="shared" si="289"/>
        <v>0</v>
      </c>
      <c r="AN544" s="21">
        <f t="shared" si="290"/>
        <v>0</v>
      </c>
      <c r="AO544" s="21">
        <f t="shared" si="291"/>
        <v>0</v>
      </c>
      <c r="AP544" s="21">
        <f t="shared" si="292"/>
        <v>0</v>
      </c>
      <c r="AQ544" s="21">
        <f t="shared" si="293"/>
        <v>0</v>
      </c>
      <c r="AR544" s="21">
        <f t="shared" si="294"/>
        <v>0</v>
      </c>
      <c r="AS544" s="21">
        <f t="shared" si="295"/>
        <v>0</v>
      </c>
      <c r="AT544" s="21">
        <f t="shared" si="296"/>
        <v>0</v>
      </c>
      <c r="AU544" s="21">
        <f t="shared" si="297"/>
        <v>0</v>
      </c>
      <c r="AV544" s="21">
        <f t="shared" si="298"/>
        <v>0</v>
      </c>
      <c r="AW544" s="21">
        <f t="shared" si="299"/>
        <v>0</v>
      </c>
      <c r="AX544" s="21">
        <f t="shared" si="300"/>
        <v>0</v>
      </c>
      <c r="AY544" s="21">
        <f t="shared" si="301"/>
        <v>0</v>
      </c>
      <c r="AZ544" s="21">
        <f t="shared" si="302"/>
        <v>0</v>
      </c>
      <c r="BA544" s="21">
        <f t="shared" si="303"/>
        <v>0</v>
      </c>
      <c r="BB544" s="21">
        <f t="shared" si="304"/>
        <v>0</v>
      </c>
      <c r="BC544" s="21">
        <f t="shared" si="305"/>
        <v>0</v>
      </c>
      <c r="BD544" s="21">
        <f t="shared" si="306"/>
        <v>0</v>
      </c>
      <c r="BE544" s="21">
        <f t="shared" si="307"/>
        <v>0</v>
      </c>
      <c r="BF544" s="21">
        <f t="shared" si="308"/>
        <v>0</v>
      </c>
      <c r="BG544" s="21">
        <f t="shared" si="309"/>
        <v>0</v>
      </c>
      <c r="BH544" s="21">
        <f t="shared" si="310"/>
        <v>0</v>
      </c>
    </row>
    <row r="545" spans="1:60" ht="63.95" customHeight="1">
      <c r="A545" s="245"/>
      <c r="B545" s="97"/>
      <c r="C545" s="98"/>
      <c r="D545" s="99"/>
      <c r="E545" s="100"/>
      <c r="F545" s="100"/>
      <c r="G545" s="100"/>
      <c r="H545" s="101"/>
      <c r="I545" s="102"/>
      <c r="J545" s="103"/>
      <c r="K545" s="103"/>
      <c r="L545" s="103"/>
      <c r="M545" s="103"/>
      <c r="N545" s="99"/>
      <c r="O545" s="99"/>
      <c r="P545" s="100"/>
      <c r="Q545" s="100"/>
      <c r="R545" s="104"/>
      <c r="S545" s="31" t="str">
        <f t="shared" si="311"/>
        <v/>
      </c>
      <c r="T545" s="105"/>
      <c r="U545" s="101"/>
      <c r="V545" s="107"/>
      <c r="W545" s="169"/>
      <c r="X545" s="170"/>
      <c r="Y545" s="68"/>
      <c r="Z545" s="190">
        <f t="shared" si="280"/>
        <v>1.0165720071704217E-3</v>
      </c>
      <c r="AA545" s="208" t="b">
        <f t="shared" si="281"/>
        <v>0</v>
      </c>
      <c r="AB545" s="20">
        <f t="shared" si="312"/>
        <v>0</v>
      </c>
      <c r="AC545" s="67" t="b">
        <f t="shared" si="313"/>
        <v>1</v>
      </c>
      <c r="AD545" s="200">
        <f t="shared" si="314"/>
        <v>1</v>
      </c>
      <c r="AE545" s="180">
        <f t="shared" si="282"/>
        <v>1</v>
      </c>
      <c r="AF545" s="180">
        <f t="shared" si="283"/>
        <v>0</v>
      </c>
      <c r="AG545" s="180">
        <f t="shared" si="284"/>
        <v>0</v>
      </c>
      <c r="AH545" s="180">
        <f t="shared" si="285"/>
        <v>0</v>
      </c>
      <c r="AI545" s="214" t="str">
        <f t="shared" si="286"/>
        <v/>
      </c>
      <c r="AK545" s="36">
        <f t="shared" si="287"/>
        <v>0</v>
      </c>
      <c r="AL545" s="21">
        <f t="shared" si="288"/>
        <v>0</v>
      </c>
      <c r="AM545" s="21">
        <f t="shared" si="289"/>
        <v>0</v>
      </c>
      <c r="AN545" s="21">
        <f t="shared" si="290"/>
        <v>0</v>
      </c>
      <c r="AO545" s="21">
        <f t="shared" si="291"/>
        <v>0</v>
      </c>
      <c r="AP545" s="21">
        <f t="shared" si="292"/>
        <v>0</v>
      </c>
      <c r="AQ545" s="21">
        <f t="shared" si="293"/>
        <v>0</v>
      </c>
      <c r="AR545" s="21">
        <f t="shared" si="294"/>
        <v>0</v>
      </c>
      <c r="AS545" s="21">
        <f t="shared" si="295"/>
        <v>0</v>
      </c>
      <c r="AT545" s="21">
        <f t="shared" si="296"/>
        <v>0</v>
      </c>
      <c r="AU545" s="21">
        <f t="shared" si="297"/>
        <v>0</v>
      </c>
      <c r="AV545" s="21">
        <f t="shared" si="298"/>
        <v>0</v>
      </c>
      <c r="AW545" s="21">
        <f t="shared" si="299"/>
        <v>0</v>
      </c>
      <c r="AX545" s="21">
        <f t="shared" si="300"/>
        <v>0</v>
      </c>
      <c r="AY545" s="21">
        <f t="shared" si="301"/>
        <v>0</v>
      </c>
      <c r="AZ545" s="21">
        <f t="shared" si="302"/>
        <v>0</v>
      </c>
      <c r="BA545" s="21">
        <f t="shared" si="303"/>
        <v>0</v>
      </c>
      <c r="BB545" s="21">
        <f t="shared" si="304"/>
        <v>0</v>
      </c>
      <c r="BC545" s="21">
        <f t="shared" si="305"/>
        <v>0</v>
      </c>
      <c r="BD545" s="21">
        <f t="shared" si="306"/>
        <v>0</v>
      </c>
      <c r="BE545" s="21">
        <f t="shared" si="307"/>
        <v>0</v>
      </c>
      <c r="BF545" s="21">
        <f t="shared" si="308"/>
        <v>0</v>
      </c>
      <c r="BG545" s="21">
        <f t="shared" si="309"/>
        <v>0</v>
      </c>
      <c r="BH545" s="21">
        <f t="shared" si="310"/>
        <v>0</v>
      </c>
    </row>
    <row r="546" spans="1:60" ht="63.95" customHeight="1">
      <c r="A546" s="245"/>
      <c r="B546" s="97"/>
      <c r="C546" s="98"/>
      <c r="D546" s="99"/>
      <c r="E546" s="100"/>
      <c r="F546" s="100"/>
      <c r="G546" s="100"/>
      <c r="H546" s="101"/>
      <c r="I546" s="102"/>
      <c r="J546" s="103"/>
      <c r="K546" s="103"/>
      <c r="L546" s="103"/>
      <c r="M546" s="103"/>
      <c r="N546" s="99"/>
      <c r="O546" s="99"/>
      <c r="P546" s="100"/>
      <c r="Q546" s="100"/>
      <c r="R546" s="104"/>
      <c r="S546" s="31" t="str">
        <f t="shared" si="311"/>
        <v/>
      </c>
      <c r="T546" s="105"/>
      <c r="U546" s="101"/>
      <c r="V546" s="107"/>
      <c r="W546" s="169"/>
      <c r="X546" s="170"/>
      <c r="Y546" s="68"/>
      <c r="Z546" s="190">
        <f t="shared" si="280"/>
        <v>1.0165720071704217E-3</v>
      </c>
      <c r="AA546" s="208" t="b">
        <f t="shared" si="281"/>
        <v>0</v>
      </c>
      <c r="AB546" s="20">
        <f t="shared" si="312"/>
        <v>0</v>
      </c>
      <c r="AC546" s="67" t="b">
        <f t="shared" si="313"/>
        <v>1</v>
      </c>
      <c r="AD546" s="200">
        <f t="shared" si="314"/>
        <v>1</v>
      </c>
      <c r="AE546" s="180">
        <f t="shared" si="282"/>
        <v>1</v>
      </c>
      <c r="AF546" s="180">
        <f t="shared" si="283"/>
        <v>0</v>
      </c>
      <c r="AG546" s="180">
        <f t="shared" si="284"/>
        <v>0</v>
      </c>
      <c r="AH546" s="180">
        <f t="shared" si="285"/>
        <v>0</v>
      </c>
      <c r="AI546" s="214" t="str">
        <f t="shared" si="286"/>
        <v/>
      </c>
      <c r="AK546" s="36">
        <f t="shared" si="287"/>
        <v>0</v>
      </c>
      <c r="AL546" s="21">
        <f t="shared" si="288"/>
        <v>0</v>
      </c>
      <c r="AM546" s="21">
        <f t="shared" si="289"/>
        <v>0</v>
      </c>
      <c r="AN546" s="21">
        <f t="shared" si="290"/>
        <v>0</v>
      </c>
      <c r="AO546" s="21">
        <f t="shared" si="291"/>
        <v>0</v>
      </c>
      <c r="AP546" s="21">
        <f t="shared" si="292"/>
        <v>0</v>
      </c>
      <c r="AQ546" s="21">
        <f t="shared" si="293"/>
        <v>0</v>
      </c>
      <c r="AR546" s="21">
        <f t="shared" si="294"/>
        <v>0</v>
      </c>
      <c r="AS546" s="21">
        <f t="shared" si="295"/>
        <v>0</v>
      </c>
      <c r="AT546" s="21">
        <f t="shared" si="296"/>
        <v>0</v>
      </c>
      <c r="AU546" s="21">
        <f t="shared" si="297"/>
        <v>0</v>
      </c>
      <c r="AV546" s="21">
        <f t="shared" si="298"/>
        <v>0</v>
      </c>
      <c r="AW546" s="21">
        <f t="shared" si="299"/>
        <v>0</v>
      </c>
      <c r="AX546" s="21">
        <f t="shared" si="300"/>
        <v>0</v>
      </c>
      <c r="AY546" s="21">
        <f t="shared" si="301"/>
        <v>0</v>
      </c>
      <c r="AZ546" s="21">
        <f t="shared" si="302"/>
        <v>0</v>
      </c>
      <c r="BA546" s="21">
        <f t="shared" si="303"/>
        <v>0</v>
      </c>
      <c r="BB546" s="21">
        <f t="shared" si="304"/>
        <v>0</v>
      </c>
      <c r="BC546" s="21">
        <f t="shared" si="305"/>
        <v>0</v>
      </c>
      <c r="BD546" s="21">
        <f t="shared" si="306"/>
        <v>0</v>
      </c>
      <c r="BE546" s="21">
        <f t="shared" si="307"/>
        <v>0</v>
      </c>
      <c r="BF546" s="21">
        <f t="shared" si="308"/>
        <v>0</v>
      </c>
      <c r="BG546" s="21">
        <f t="shared" si="309"/>
        <v>0</v>
      </c>
      <c r="BH546" s="21">
        <f t="shared" si="310"/>
        <v>0</v>
      </c>
    </row>
    <row r="547" spans="1:60" ht="63.95" customHeight="1">
      <c r="A547" s="245"/>
      <c r="B547" s="97"/>
      <c r="C547" s="98"/>
      <c r="D547" s="99"/>
      <c r="E547" s="100"/>
      <c r="F547" s="100"/>
      <c r="G547" s="100"/>
      <c r="H547" s="101"/>
      <c r="I547" s="102"/>
      <c r="J547" s="103"/>
      <c r="K547" s="103"/>
      <c r="L547" s="103"/>
      <c r="M547" s="103"/>
      <c r="N547" s="99"/>
      <c r="O547" s="99"/>
      <c r="P547" s="100"/>
      <c r="Q547" s="100"/>
      <c r="R547" s="104"/>
      <c r="S547" s="31" t="str">
        <f t="shared" si="311"/>
        <v/>
      </c>
      <c r="T547" s="105"/>
      <c r="U547" s="101"/>
      <c r="V547" s="107"/>
      <c r="W547" s="169"/>
      <c r="X547" s="170"/>
      <c r="Y547" s="68"/>
      <c r="Z547" s="190">
        <f t="shared" si="280"/>
        <v>1.0165720071704217E-3</v>
      </c>
      <c r="AA547" s="208" t="b">
        <f t="shared" si="281"/>
        <v>0</v>
      </c>
      <c r="AB547" s="20">
        <f t="shared" si="312"/>
        <v>0</v>
      </c>
      <c r="AC547" s="67" t="b">
        <f t="shared" si="313"/>
        <v>1</v>
      </c>
      <c r="AD547" s="200">
        <f t="shared" si="314"/>
        <v>1</v>
      </c>
      <c r="AE547" s="180">
        <f t="shared" si="282"/>
        <v>1</v>
      </c>
      <c r="AF547" s="180">
        <f t="shared" si="283"/>
        <v>0</v>
      </c>
      <c r="AG547" s="180">
        <f t="shared" si="284"/>
        <v>0</v>
      </c>
      <c r="AH547" s="180">
        <f t="shared" si="285"/>
        <v>0</v>
      </c>
      <c r="AI547" s="214" t="str">
        <f t="shared" si="286"/>
        <v/>
      </c>
      <c r="AK547" s="36">
        <f t="shared" si="287"/>
        <v>0</v>
      </c>
      <c r="AL547" s="21">
        <f t="shared" si="288"/>
        <v>0</v>
      </c>
      <c r="AM547" s="21">
        <f t="shared" si="289"/>
        <v>0</v>
      </c>
      <c r="AN547" s="21">
        <f t="shared" si="290"/>
        <v>0</v>
      </c>
      <c r="AO547" s="21">
        <f t="shared" si="291"/>
        <v>0</v>
      </c>
      <c r="AP547" s="21">
        <f t="shared" si="292"/>
        <v>0</v>
      </c>
      <c r="AQ547" s="21">
        <f t="shared" si="293"/>
        <v>0</v>
      </c>
      <c r="AR547" s="21">
        <f t="shared" si="294"/>
        <v>0</v>
      </c>
      <c r="AS547" s="21">
        <f t="shared" si="295"/>
        <v>0</v>
      </c>
      <c r="AT547" s="21">
        <f t="shared" si="296"/>
        <v>0</v>
      </c>
      <c r="AU547" s="21">
        <f t="shared" si="297"/>
        <v>0</v>
      </c>
      <c r="AV547" s="21">
        <f t="shared" si="298"/>
        <v>0</v>
      </c>
      <c r="AW547" s="21">
        <f t="shared" si="299"/>
        <v>0</v>
      </c>
      <c r="AX547" s="21">
        <f t="shared" si="300"/>
        <v>0</v>
      </c>
      <c r="AY547" s="21">
        <f t="shared" si="301"/>
        <v>0</v>
      </c>
      <c r="AZ547" s="21">
        <f t="shared" si="302"/>
        <v>0</v>
      </c>
      <c r="BA547" s="21">
        <f t="shared" si="303"/>
        <v>0</v>
      </c>
      <c r="BB547" s="21">
        <f t="shared" si="304"/>
        <v>0</v>
      </c>
      <c r="BC547" s="21">
        <f t="shared" si="305"/>
        <v>0</v>
      </c>
      <c r="BD547" s="21">
        <f t="shared" si="306"/>
        <v>0</v>
      </c>
      <c r="BE547" s="21">
        <f t="shared" si="307"/>
        <v>0</v>
      </c>
      <c r="BF547" s="21">
        <f t="shared" si="308"/>
        <v>0</v>
      </c>
      <c r="BG547" s="21">
        <f t="shared" si="309"/>
        <v>0</v>
      </c>
      <c r="BH547" s="21">
        <f t="shared" si="310"/>
        <v>0</v>
      </c>
    </row>
    <row r="548" spans="1:60" ht="63.95" customHeight="1">
      <c r="A548" s="245"/>
      <c r="B548" s="97"/>
      <c r="C548" s="98"/>
      <c r="D548" s="99"/>
      <c r="E548" s="100"/>
      <c r="F548" s="100"/>
      <c r="G548" s="100"/>
      <c r="H548" s="101"/>
      <c r="I548" s="102"/>
      <c r="J548" s="103"/>
      <c r="K548" s="103"/>
      <c r="L548" s="103"/>
      <c r="M548" s="103"/>
      <c r="N548" s="99"/>
      <c r="O548" s="99"/>
      <c r="P548" s="100"/>
      <c r="Q548" s="100"/>
      <c r="R548" s="104"/>
      <c r="S548" s="31" t="str">
        <f t="shared" si="311"/>
        <v/>
      </c>
      <c r="T548" s="105"/>
      <c r="U548" s="101"/>
      <c r="V548" s="107"/>
      <c r="W548" s="169"/>
      <c r="X548" s="170"/>
      <c r="Y548" s="68"/>
      <c r="Z548" s="190">
        <f t="shared" si="280"/>
        <v>1.0165720071704217E-3</v>
      </c>
      <c r="AA548" s="208" t="b">
        <f t="shared" si="281"/>
        <v>0</v>
      </c>
      <c r="AB548" s="20">
        <f t="shared" si="312"/>
        <v>0</v>
      </c>
      <c r="AC548" s="67" t="b">
        <f t="shared" si="313"/>
        <v>1</v>
      </c>
      <c r="AD548" s="200">
        <f t="shared" si="314"/>
        <v>1</v>
      </c>
      <c r="AE548" s="180">
        <f t="shared" si="282"/>
        <v>1</v>
      </c>
      <c r="AF548" s="180">
        <f t="shared" si="283"/>
        <v>0</v>
      </c>
      <c r="AG548" s="180">
        <f t="shared" si="284"/>
        <v>0</v>
      </c>
      <c r="AH548" s="180">
        <f t="shared" si="285"/>
        <v>0</v>
      </c>
      <c r="AI548" s="214" t="str">
        <f t="shared" si="286"/>
        <v/>
      </c>
      <c r="AK548" s="36">
        <f t="shared" si="287"/>
        <v>0</v>
      </c>
      <c r="AL548" s="21">
        <f t="shared" si="288"/>
        <v>0</v>
      </c>
      <c r="AM548" s="21">
        <f t="shared" si="289"/>
        <v>0</v>
      </c>
      <c r="AN548" s="21">
        <f t="shared" si="290"/>
        <v>0</v>
      </c>
      <c r="AO548" s="21">
        <f t="shared" si="291"/>
        <v>0</v>
      </c>
      <c r="AP548" s="21">
        <f t="shared" si="292"/>
        <v>0</v>
      </c>
      <c r="AQ548" s="21">
        <f t="shared" si="293"/>
        <v>0</v>
      </c>
      <c r="AR548" s="21">
        <f t="shared" si="294"/>
        <v>0</v>
      </c>
      <c r="AS548" s="21">
        <f t="shared" si="295"/>
        <v>0</v>
      </c>
      <c r="AT548" s="21">
        <f t="shared" si="296"/>
        <v>0</v>
      </c>
      <c r="AU548" s="21">
        <f t="shared" si="297"/>
        <v>0</v>
      </c>
      <c r="AV548" s="21">
        <f t="shared" si="298"/>
        <v>0</v>
      </c>
      <c r="AW548" s="21">
        <f t="shared" si="299"/>
        <v>0</v>
      </c>
      <c r="AX548" s="21">
        <f t="shared" si="300"/>
        <v>0</v>
      </c>
      <c r="AY548" s="21">
        <f t="shared" si="301"/>
        <v>0</v>
      </c>
      <c r="AZ548" s="21">
        <f t="shared" si="302"/>
        <v>0</v>
      </c>
      <c r="BA548" s="21">
        <f t="shared" si="303"/>
        <v>0</v>
      </c>
      <c r="BB548" s="21">
        <f t="shared" si="304"/>
        <v>0</v>
      </c>
      <c r="BC548" s="21">
        <f t="shared" si="305"/>
        <v>0</v>
      </c>
      <c r="BD548" s="21">
        <f t="shared" si="306"/>
        <v>0</v>
      </c>
      <c r="BE548" s="21">
        <f t="shared" si="307"/>
        <v>0</v>
      </c>
      <c r="BF548" s="21">
        <f t="shared" si="308"/>
        <v>0</v>
      </c>
      <c r="BG548" s="21">
        <f t="shared" si="309"/>
        <v>0</v>
      </c>
      <c r="BH548" s="21">
        <f t="shared" si="310"/>
        <v>0</v>
      </c>
    </row>
    <row r="549" spans="1:60" ht="63.95" customHeight="1">
      <c r="A549" s="245"/>
      <c r="B549" s="97"/>
      <c r="C549" s="98"/>
      <c r="D549" s="99"/>
      <c r="E549" s="100"/>
      <c r="F549" s="100"/>
      <c r="G549" s="100"/>
      <c r="H549" s="101"/>
      <c r="I549" s="102"/>
      <c r="J549" s="103"/>
      <c r="K549" s="103"/>
      <c r="L549" s="103"/>
      <c r="M549" s="103"/>
      <c r="N549" s="99"/>
      <c r="O549" s="99"/>
      <c r="P549" s="100"/>
      <c r="Q549" s="100"/>
      <c r="R549" s="104"/>
      <c r="S549" s="31" t="str">
        <f t="shared" si="311"/>
        <v/>
      </c>
      <c r="T549" s="105"/>
      <c r="U549" s="101"/>
      <c r="V549" s="107"/>
      <c r="W549" s="169"/>
      <c r="X549" s="170"/>
      <c r="Y549" s="68"/>
      <c r="Z549" s="190">
        <f t="shared" si="280"/>
        <v>1.0165720071704217E-3</v>
      </c>
      <c r="AA549" s="208" t="b">
        <f t="shared" si="281"/>
        <v>0</v>
      </c>
      <c r="AB549" s="20">
        <f t="shared" si="312"/>
        <v>0</v>
      </c>
      <c r="AC549" s="67" t="b">
        <f t="shared" si="313"/>
        <v>1</v>
      </c>
      <c r="AD549" s="200">
        <f t="shared" si="314"/>
        <v>1</v>
      </c>
      <c r="AE549" s="180">
        <f t="shared" si="282"/>
        <v>1</v>
      </c>
      <c r="AF549" s="180">
        <f t="shared" si="283"/>
        <v>0</v>
      </c>
      <c r="AG549" s="180">
        <f t="shared" si="284"/>
        <v>0</v>
      </c>
      <c r="AH549" s="180">
        <f t="shared" si="285"/>
        <v>0</v>
      </c>
      <c r="AI549" s="214" t="str">
        <f t="shared" si="286"/>
        <v/>
      </c>
      <c r="AK549" s="36">
        <f t="shared" si="287"/>
        <v>0</v>
      </c>
      <c r="AL549" s="21">
        <f t="shared" si="288"/>
        <v>0</v>
      </c>
      <c r="AM549" s="21">
        <f t="shared" si="289"/>
        <v>0</v>
      </c>
      <c r="AN549" s="21">
        <f t="shared" si="290"/>
        <v>0</v>
      </c>
      <c r="AO549" s="21">
        <f t="shared" si="291"/>
        <v>0</v>
      </c>
      <c r="AP549" s="21">
        <f t="shared" si="292"/>
        <v>0</v>
      </c>
      <c r="AQ549" s="21">
        <f t="shared" si="293"/>
        <v>0</v>
      </c>
      <c r="AR549" s="21">
        <f t="shared" si="294"/>
        <v>0</v>
      </c>
      <c r="AS549" s="21">
        <f t="shared" si="295"/>
        <v>0</v>
      </c>
      <c r="AT549" s="21">
        <f t="shared" si="296"/>
        <v>0</v>
      </c>
      <c r="AU549" s="21">
        <f t="shared" si="297"/>
        <v>0</v>
      </c>
      <c r="AV549" s="21">
        <f t="shared" si="298"/>
        <v>0</v>
      </c>
      <c r="AW549" s="21">
        <f t="shared" si="299"/>
        <v>0</v>
      </c>
      <c r="AX549" s="21">
        <f t="shared" si="300"/>
        <v>0</v>
      </c>
      <c r="AY549" s="21">
        <f t="shared" si="301"/>
        <v>0</v>
      </c>
      <c r="AZ549" s="21">
        <f t="shared" si="302"/>
        <v>0</v>
      </c>
      <c r="BA549" s="21">
        <f t="shared" si="303"/>
        <v>0</v>
      </c>
      <c r="BB549" s="21">
        <f t="shared" si="304"/>
        <v>0</v>
      </c>
      <c r="BC549" s="21">
        <f t="shared" si="305"/>
        <v>0</v>
      </c>
      <c r="BD549" s="21">
        <f t="shared" si="306"/>
        <v>0</v>
      </c>
      <c r="BE549" s="21">
        <f t="shared" si="307"/>
        <v>0</v>
      </c>
      <c r="BF549" s="21">
        <f t="shared" si="308"/>
        <v>0</v>
      </c>
      <c r="BG549" s="21">
        <f t="shared" si="309"/>
        <v>0</v>
      </c>
      <c r="BH549" s="21">
        <f t="shared" si="310"/>
        <v>0</v>
      </c>
    </row>
    <row r="550" spans="1:60" ht="63.95" customHeight="1">
      <c r="A550" s="245"/>
      <c r="B550" s="97"/>
      <c r="C550" s="98"/>
      <c r="D550" s="99"/>
      <c r="E550" s="100"/>
      <c r="F550" s="100"/>
      <c r="G550" s="100"/>
      <c r="H550" s="101"/>
      <c r="I550" s="102"/>
      <c r="J550" s="103"/>
      <c r="K550" s="103"/>
      <c r="L550" s="103"/>
      <c r="M550" s="103"/>
      <c r="N550" s="99"/>
      <c r="O550" s="99"/>
      <c r="P550" s="100"/>
      <c r="Q550" s="100"/>
      <c r="R550" s="104"/>
      <c r="S550" s="31" t="str">
        <f t="shared" si="311"/>
        <v/>
      </c>
      <c r="T550" s="105"/>
      <c r="U550" s="101"/>
      <c r="V550" s="107"/>
      <c r="W550" s="169"/>
      <c r="X550" s="170"/>
      <c r="Y550" s="68"/>
      <c r="Z550" s="190">
        <f t="shared" si="280"/>
        <v>1.0165720071704217E-3</v>
      </c>
      <c r="AA550" s="208" t="b">
        <f t="shared" si="281"/>
        <v>0</v>
      </c>
      <c r="AB550" s="20">
        <f t="shared" si="312"/>
        <v>0</v>
      </c>
      <c r="AC550" s="67" t="b">
        <f t="shared" si="313"/>
        <v>1</v>
      </c>
      <c r="AD550" s="200">
        <f t="shared" si="314"/>
        <v>1</v>
      </c>
      <c r="AE550" s="180">
        <f t="shared" si="282"/>
        <v>1</v>
      </c>
      <c r="AF550" s="180">
        <f t="shared" si="283"/>
        <v>0</v>
      </c>
      <c r="AG550" s="180">
        <f t="shared" si="284"/>
        <v>0</v>
      </c>
      <c r="AH550" s="180">
        <f t="shared" si="285"/>
        <v>0</v>
      </c>
      <c r="AI550" s="214" t="str">
        <f t="shared" si="286"/>
        <v/>
      </c>
      <c r="AK550" s="36">
        <f t="shared" si="287"/>
        <v>0</v>
      </c>
      <c r="AL550" s="21">
        <f t="shared" si="288"/>
        <v>0</v>
      </c>
      <c r="AM550" s="21">
        <f t="shared" si="289"/>
        <v>0</v>
      </c>
      <c r="AN550" s="21">
        <f t="shared" si="290"/>
        <v>0</v>
      </c>
      <c r="AO550" s="21">
        <f t="shared" si="291"/>
        <v>0</v>
      </c>
      <c r="AP550" s="21">
        <f t="shared" si="292"/>
        <v>0</v>
      </c>
      <c r="AQ550" s="21">
        <f t="shared" si="293"/>
        <v>0</v>
      </c>
      <c r="AR550" s="21">
        <f t="shared" si="294"/>
        <v>0</v>
      </c>
      <c r="AS550" s="21">
        <f t="shared" si="295"/>
        <v>0</v>
      </c>
      <c r="AT550" s="21">
        <f t="shared" si="296"/>
        <v>0</v>
      </c>
      <c r="AU550" s="21">
        <f t="shared" si="297"/>
        <v>0</v>
      </c>
      <c r="AV550" s="21">
        <f t="shared" si="298"/>
        <v>0</v>
      </c>
      <c r="AW550" s="21">
        <f t="shared" si="299"/>
        <v>0</v>
      </c>
      <c r="AX550" s="21">
        <f t="shared" si="300"/>
        <v>0</v>
      </c>
      <c r="AY550" s="21">
        <f t="shared" si="301"/>
        <v>0</v>
      </c>
      <c r="AZ550" s="21">
        <f t="shared" si="302"/>
        <v>0</v>
      </c>
      <c r="BA550" s="21">
        <f t="shared" si="303"/>
        <v>0</v>
      </c>
      <c r="BB550" s="21">
        <f t="shared" si="304"/>
        <v>0</v>
      </c>
      <c r="BC550" s="21">
        <f t="shared" si="305"/>
        <v>0</v>
      </c>
      <c r="BD550" s="21">
        <f t="shared" si="306"/>
        <v>0</v>
      </c>
      <c r="BE550" s="21">
        <f t="shared" si="307"/>
        <v>0</v>
      </c>
      <c r="BF550" s="21">
        <f t="shared" si="308"/>
        <v>0</v>
      </c>
      <c r="BG550" s="21">
        <f t="shared" si="309"/>
        <v>0</v>
      </c>
      <c r="BH550" s="21">
        <f t="shared" si="310"/>
        <v>0</v>
      </c>
    </row>
    <row r="551" spans="1:60" ht="63.95" customHeight="1">
      <c r="A551" s="245"/>
      <c r="B551" s="97"/>
      <c r="C551" s="98"/>
      <c r="D551" s="99"/>
      <c r="E551" s="100"/>
      <c r="F551" s="100"/>
      <c r="G551" s="100"/>
      <c r="H551" s="101"/>
      <c r="I551" s="102"/>
      <c r="J551" s="103"/>
      <c r="K551" s="103"/>
      <c r="L551" s="103"/>
      <c r="M551" s="103"/>
      <c r="N551" s="99"/>
      <c r="O551" s="99"/>
      <c r="P551" s="100"/>
      <c r="Q551" s="100"/>
      <c r="R551" s="104"/>
      <c r="S551" s="31" t="str">
        <f t="shared" si="311"/>
        <v/>
      </c>
      <c r="T551" s="105"/>
      <c r="U551" s="101"/>
      <c r="V551" s="107"/>
      <c r="W551" s="169"/>
      <c r="X551" s="170"/>
      <c r="Y551" s="68"/>
      <c r="Z551" s="190">
        <f t="shared" si="280"/>
        <v>1.0165720071704217E-3</v>
      </c>
      <c r="AA551" s="208" t="b">
        <f t="shared" si="281"/>
        <v>0</v>
      </c>
      <c r="AB551" s="20">
        <f t="shared" si="312"/>
        <v>0</v>
      </c>
      <c r="AC551" s="67" t="b">
        <f t="shared" si="313"/>
        <v>1</v>
      </c>
      <c r="AD551" s="200">
        <f t="shared" si="314"/>
        <v>1</v>
      </c>
      <c r="AE551" s="180">
        <f t="shared" si="282"/>
        <v>1</v>
      </c>
      <c r="AF551" s="180">
        <f t="shared" si="283"/>
        <v>0</v>
      </c>
      <c r="AG551" s="180">
        <f t="shared" si="284"/>
        <v>0</v>
      </c>
      <c r="AH551" s="180">
        <f t="shared" si="285"/>
        <v>0</v>
      </c>
      <c r="AI551" s="214" t="str">
        <f t="shared" si="286"/>
        <v/>
      </c>
      <c r="AK551" s="36">
        <f t="shared" si="287"/>
        <v>0</v>
      </c>
      <c r="AL551" s="21">
        <f t="shared" si="288"/>
        <v>0</v>
      </c>
      <c r="AM551" s="21">
        <f t="shared" si="289"/>
        <v>0</v>
      </c>
      <c r="AN551" s="21">
        <f t="shared" si="290"/>
        <v>0</v>
      </c>
      <c r="AO551" s="21">
        <f t="shared" si="291"/>
        <v>0</v>
      </c>
      <c r="AP551" s="21">
        <f t="shared" si="292"/>
        <v>0</v>
      </c>
      <c r="AQ551" s="21">
        <f t="shared" si="293"/>
        <v>0</v>
      </c>
      <c r="AR551" s="21">
        <f t="shared" si="294"/>
        <v>0</v>
      </c>
      <c r="AS551" s="21">
        <f t="shared" si="295"/>
        <v>0</v>
      </c>
      <c r="AT551" s="21">
        <f t="shared" si="296"/>
        <v>0</v>
      </c>
      <c r="AU551" s="21">
        <f t="shared" si="297"/>
        <v>0</v>
      </c>
      <c r="AV551" s="21">
        <f t="shared" si="298"/>
        <v>0</v>
      </c>
      <c r="AW551" s="21">
        <f t="shared" si="299"/>
        <v>0</v>
      </c>
      <c r="AX551" s="21">
        <f t="shared" si="300"/>
        <v>0</v>
      </c>
      <c r="AY551" s="21">
        <f t="shared" si="301"/>
        <v>0</v>
      </c>
      <c r="AZ551" s="21">
        <f t="shared" si="302"/>
        <v>0</v>
      </c>
      <c r="BA551" s="21">
        <f t="shared" si="303"/>
        <v>0</v>
      </c>
      <c r="BB551" s="21">
        <f t="shared" si="304"/>
        <v>0</v>
      </c>
      <c r="BC551" s="21">
        <f t="shared" si="305"/>
        <v>0</v>
      </c>
      <c r="BD551" s="21">
        <f t="shared" si="306"/>
        <v>0</v>
      </c>
      <c r="BE551" s="21">
        <f t="shared" si="307"/>
        <v>0</v>
      </c>
      <c r="BF551" s="21">
        <f t="shared" si="308"/>
        <v>0</v>
      </c>
      <c r="BG551" s="21">
        <f t="shared" si="309"/>
        <v>0</v>
      </c>
      <c r="BH551" s="21">
        <f t="shared" si="310"/>
        <v>0</v>
      </c>
    </row>
    <row r="552" spans="1:60" ht="63.95" customHeight="1">
      <c r="A552" s="245"/>
      <c r="B552" s="97"/>
      <c r="C552" s="98"/>
      <c r="D552" s="99"/>
      <c r="E552" s="100"/>
      <c r="F552" s="100"/>
      <c r="G552" s="100"/>
      <c r="H552" s="101"/>
      <c r="I552" s="102"/>
      <c r="J552" s="103"/>
      <c r="K552" s="103"/>
      <c r="L552" s="103"/>
      <c r="M552" s="103"/>
      <c r="N552" s="99"/>
      <c r="O552" s="99"/>
      <c r="P552" s="100"/>
      <c r="Q552" s="100"/>
      <c r="R552" s="104"/>
      <c r="S552" s="31" t="str">
        <f t="shared" si="311"/>
        <v/>
      </c>
      <c r="T552" s="105"/>
      <c r="U552" s="101"/>
      <c r="V552" s="107"/>
      <c r="W552" s="169"/>
      <c r="X552" s="170"/>
      <c r="Y552" s="68"/>
      <c r="Z552" s="190">
        <f t="shared" si="280"/>
        <v>1.0165720071704217E-3</v>
      </c>
      <c r="AA552" s="208" t="b">
        <f t="shared" si="281"/>
        <v>0</v>
      </c>
      <c r="AB552" s="20">
        <f t="shared" si="312"/>
        <v>0</v>
      </c>
      <c r="AC552" s="67" t="b">
        <f t="shared" si="313"/>
        <v>1</v>
      </c>
      <c r="AD552" s="200">
        <f t="shared" si="314"/>
        <v>1</v>
      </c>
      <c r="AE552" s="180">
        <f t="shared" si="282"/>
        <v>1</v>
      </c>
      <c r="AF552" s="180">
        <f t="shared" si="283"/>
        <v>0</v>
      </c>
      <c r="AG552" s="180">
        <f t="shared" si="284"/>
        <v>0</v>
      </c>
      <c r="AH552" s="180">
        <f t="shared" si="285"/>
        <v>0</v>
      </c>
      <c r="AI552" s="214" t="str">
        <f t="shared" si="286"/>
        <v/>
      </c>
      <c r="AK552" s="36">
        <f t="shared" si="287"/>
        <v>0</v>
      </c>
      <c r="AL552" s="21">
        <f t="shared" si="288"/>
        <v>0</v>
      </c>
      <c r="AM552" s="21">
        <f t="shared" si="289"/>
        <v>0</v>
      </c>
      <c r="AN552" s="21">
        <f t="shared" si="290"/>
        <v>0</v>
      </c>
      <c r="AO552" s="21">
        <f t="shared" si="291"/>
        <v>0</v>
      </c>
      <c r="AP552" s="21">
        <f t="shared" si="292"/>
        <v>0</v>
      </c>
      <c r="AQ552" s="21">
        <f t="shared" si="293"/>
        <v>0</v>
      </c>
      <c r="AR552" s="21">
        <f t="shared" si="294"/>
        <v>0</v>
      </c>
      <c r="AS552" s="21">
        <f t="shared" si="295"/>
        <v>0</v>
      </c>
      <c r="AT552" s="21">
        <f t="shared" si="296"/>
        <v>0</v>
      </c>
      <c r="AU552" s="21">
        <f t="shared" si="297"/>
        <v>0</v>
      </c>
      <c r="AV552" s="21">
        <f t="shared" si="298"/>
        <v>0</v>
      </c>
      <c r="AW552" s="21">
        <f t="shared" si="299"/>
        <v>0</v>
      </c>
      <c r="AX552" s="21">
        <f t="shared" si="300"/>
        <v>0</v>
      </c>
      <c r="AY552" s="21">
        <f t="shared" si="301"/>
        <v>0</v>
      </c>
      <c r="AZ552" s="21">
        <f t="shared" si="302"/>
        <v>0</v>
      </c>
      <c r="BA552" s="21">
        <f t="shared" si="303"/>
        <v>0</v>
      </c>
      <c r="BB552" s="21">
        <f t="shared" si="304"/>
        <v>0</v>
      </c>
      <c r="BC552" s="21">
        <f t="shared" si="305"/>
        <v>0</v>
      </c>
      <c r="BD552" s="21">
        <f t="shared" si="306"/>
        <v>0</v>
      </c>
      <c r="BE552" s="21">
        <f t="shared" si="307"/>
        <v>0</v>
      </c>
      <c r="BF552" s="21">
        <f t="shared" si="308"/>
        <v>0</v>
      </c>
      <c r="BG552" s="21">
        <f t="shared" si="309"/>
        <v>0</v>
      </c>
      <c r="BH552" s="21">
        <f t="shared" si="310"/>
        <v>0</v>
      </c>
    </row>
    <row r="553" spans="1:60" ht="63.95" customHeight="1">
      <c r="A553" s="245"/>
      <c r="B553" s="97"/>
      <c r="C553" s="98"/>
      <c r="D553" s="99"/>
      <c r="E553" s="100"/>
      <c r="F553" s="100"/>
      <c r="G553" s="100"/>
      <c r="H553" s="101"/>
      <c r="I553" s="102"/>
      <c r="J553" s="103"/>
      <c r="K553" s="103"/>
      <c r="L553" s="103"/>
      <c r="M553" s="103"/>
      <c r="N553" s="99"/>
      <c r="O553" s="99"/>
      <c r="P553" s="100"/>
      <c r="Q553" s="100"/>
      <c r="R553" s="104"/>
      <c r="S553" s="31" t="str">
        <f t="shared" si="311"/>
        <v/>
      </c>
      <c r="T553" s="105"/>
      <c r="U553" s="101"/>
      <c r="V553" s="107"/>
      <c r="W553" s="169"/>
      <c r="X553" s="170"/>
      <c r="Y553" s="68"/>
      <c r="Z553" s="190">
        <f t="shared" si="280"/>
        <v>1.0165720071704217E-3</v>
      </c>
      <c r="AA553" s="208" t="b">
        <f t="shared" si="281"/>
        <v>0</v>
      </c>
      <c r="AB553" s="20">
        <f t="shared" si="312"/>
        <v>0</v>
      </c>
      <c r="AC553" s="67" t="b">
        <f t="shared" si="313"/>
        <v>1</v>
      </c>
      <c r="AD553" s="200">
        <f t="shared" si="314"/>
        <v>1</v>
      </c>
      <c r="AE553" s="180">
        <f t="shared" si="282"/>
        <v>1</v>
      </c>
      <c r="AF553" s="180">
        <f t="shared" si="283"/>
        <v>0</v>
      </c>
      <c r="AG553" s="180">
        <f t="shared" si="284"/>
        <v>0</v>
      </c>
      <c r="AH553" s="180">
        <f t="shared" si="285"/>
        <v>0</v>
      </c>
      <c r="AI553" s="214" t="str">
        <f t="shared" si="286"/>
        <v/>
      </c>
      <c r="AK553" s="36">
        <f t="shared" si="287"/>
        <v>0</v>
      </c>
      <c r="AL553" s="21">
        <f t="shared" si="288"/>
        <v>0</v>
      </c>
      <c r="AM553" s="21">
        <f t="shared" si="289"/>
        <v>0</v>
      </c>
      <c r="AN553" s="21">
        <f t="shared" si="290"/>
        <v>0</v>
      </c>
      <c r="AO553" s="21">
        <f t="shared" si="291"/>
        <v>0</v>
      </c>
      <c r="AP553" s="21">
        <f t="shared" si="292"/>
        <v>0</v>
      </c>
      <c r="AQ553" s="21">
        <f t="shared" si="293"/>
        <v>0</v>
      </c>
      <c r="AR553" s="21">
        <f t="shared" si="294"/>
        <v>0</v>
      </c>
      <c r="AS553" s="21">
        <f t="shared" si="295"/>
        <v>0</v>
      </c>
      <c r="AT553" s="21">
        <f t="shared" si="296"/>
        <v>0</v>
      </c>
      <c r="AU553" s="21">
        <f t="shared" si="297"/>
        <v>0</v>
      </c>
      <c r="AV553" s="21">
        <f t="shared" si="298"/>
        <v>0</v>
      </c>
      <c r="AW553" s="21">
        <f t="shared" si="299"/>
        <v>0</v>
      </c>
      <c r="AX553" s="21">
        <f t="shared" si="300"/>
        <v>0</v>
      </c>
      <c r="AY553" s="21">
        <f t="shared" si="301"/>
        <v>0</v>
      </c>
      <c r="AZ553" s="21">
        <f t="shared" si="302"/>
        <v>0</v>
      </c>
      <c r="BA553" s="21">
        <f t="shared" si="303"/>
        <v>0</v>
      </c>
      <c r="BB553" s="21">
        <f t="shared" si="304"/>
        <v>0</v>
      </c>
      <c r="BC553" s="21">
        <f t="shared" si="305"/>
        <v>0</v>
      </c>
      <c r="BD553" s="21">
        <f t="shared" si="306"/>
        <v>0</v>
      </c>
      <c r="BE553" s="21">
        <f t="shared" si="307"/>
        <v>0</v>
      </c>
      <c r="BF553" s="21">
        <f t="shared" si="308"/>
        <v>0</v>
      </c>
      <c r="BG553" s="21">
        <f t="shared" si="309"/>
        <v>0</v>
      </c>
      <c r="BH553" s="21">
        <f t="shared" si="310"/>
        <v>0</v>
      </c>
    </row>
    <row r="554" spans="1:60" ht="63.95" customHeight="1">
      <c r="A554" s="245"/>
      <c r="B554" s="97"/>
      <c r="C554" s="98"/>
      <c r="D554" s="99"/>
      <c r="E554" s="100"/>
      <c r="F554" s="100"/>
      <c r="G554" s="100"/>
      <c r="H554" s="101"/>
      <c r="I554" s="102"/>
      <c r="J554" s="103"/>
      <c r="K554" s="103"/>
      <c r="L554" s="103"/>
      <c r="M554" s="103"/>
      <c r="N554" s="99"/>
      <c r="O554" s="99"/>
      <c r="P554" s="100"/>
      <c r="Q554" s="100"/>
      <c r="R554" s="104"/>
      <c r="S554" s="31" t="str">
        <f t="shared" si="311"/>
        <v/>
      </c>
      <c r="T554" s="105"/>
      <c r="U554" s="101"/>
      <c r="V554" s="107"/>
      <c r="W554" s="169"/>
      <c r="X554" s="170"/>
      <c r="Y554" s="68"/>
      <c r="Z554" s="190">
        <f t="shared" si="280"/>
        <v>1.0165720071704217E-3</v>
      </c>
      <c r="AA554" s="208" t="b">
        <f t="shared" si="281"/>
        <v>0</v>
      </c>
      <c r="AB554" s="20">
        <f t="shared" si="312"/>
        <v>0</v>
      </c>
      <c r="AC554" s="67" t="b">
        <f t="shared" si="313"/>
        <v>1</v>
      </c>
      <c r="AD554" s="200">
        <f t="shared" si="314"/>
        <v>1</v>
      </c>
      <c r="AE554" s="180">
        <f t="shared" si="282"/>
        <v>1</v>
      </c>
      <c r="AF554" s="180">
        <f t="shared" si="283"/>
        <v>0</v>
      </c>
      <c r="AG554" s="180">
        <f t="shared" si="284"/>
        <v>0</v>
      </c>
      <c r="AH554" s="180">
        <f t="shared" si="285"/>
        <v>0</v>
      </c>
      <c r="AI554" s="214" t="str">
        <f t="shared" si="286"/>
        <v/>
      </c>
      <c r="AK554" s="36">
        <f t="shared" si="287"/>
        <v>0</v>
      </c>
      <c r="AL554" s="21">
        <f t="shared" si="288"/>
        <v>0</v>
      </c>
      <c r="AM554" s="21">
        <f t="shared" si="289"/>
        <v>0</v>
      </c>
      <c r="AN554" s="21">
        <f t="shared" si="290"/>
        <v>0</v>
      </c>
      <c r="AO554" s="21">
        <f t="shared" si="291"/>
        <v>0</v>
      </c>
      <c r="AP554" s="21">
        <f t="shared" si="292"/>
        <v>0</v>
      </c>
      <c r="AQ554" s="21">
        <f t="shared" si="293"/>
        <v>0</v>
      </c>
      <c r="AR554" s="21">
        <f t="shared" si="294"/>
        <v>0</v>
      </c>
      <c r="AS554" s="21">
        <f t="shared" si="295"/>
        <v>0</v>
      </c>
      <c r="AT554" s="21">
        <f t="shared" si="296"/>
        <v>0</v>
      </c>
      <c r="AU554" s="21">
        <f t="shared" si="297"/>
        <v>0</v>
      </c>
      <c r="AV554" s="21">
        <f t="shared" si="298"/>
        <v>0</v>
      </c>
      <c r="AW554" s="21">
        <f t="shared" si="299"/>
        <v>0</v>
      </c>
      <c r="AX554" s="21">
        <f t="shared" si="300"/>
        <v>0</v>
      </c>
      <c r="AY554" s="21">
        <f t="shared" si="301"/>
        <v>0</v>
      </c>
      <c r="AZ554" s="21">
        <f t="shared" si="302"/>
        <v>0</v>
      </c>
      <c r="BA554" s="21">
        <f t="shared" si="303"/>
        <v>0</v>
      </c>
      <c r="BB554" s="21">
        <f t="shared" si="304"/>
        <v>0</v>
      </c>
      <c r="BC554" s="21">
        <f t="shared" si="305"/>
        <v>0</v>
      </c>
      <c r="BD554" s="21">
        <f t="shared" si="306"/>
        <v>0</v>
      </c>
      <c r="BE554" s="21">
        <f t="shared" si="307"/>
        <v>0</v>
      </c>
      <c r="BF554" s="21">
        <f t="shared" si="308"/>
        <v>0</v>
      </c>
      <c r="BG554" s="21">
        <f t="shared" si="309"/>
        <v>0</v>
      </c>
      <c r="BH554" s="21">
        <f t="shared" si="310"/>
        <v>0</v>
      </c>
    </row>
    <row r="555" spans="1:60" ht="63.95" customHeight="1">
      <c r="A555" s="245"/>
      <c r="B555" s="97"/>
      <c r="C555" s="98"/>
      <c r="D555" s="99"/>
      <c r="E555" s="100"/>
      <c r="F555" s="100"/>
      <c r="G555" s="100"/>
      <c r="H555" s="101"/>
      <c r="I555" s="102"/>
      <c r="J555" s="103"/>
      <c r="K555" s="103"/>
      <c r="L555" s="103"/>
      <c r="M555" s="103"/>
      <c r="N555" s="99"/>
      <c r="O555" s="99"/>
      <c r="P555" s="100"/>
      <c r="Q555" s="100"/>
      <c r="R555" s="104"/>
      <c r="S555" s="31" t="str">
        <f t="shared" si="311"/>
        <v/>
      </c>
      <c r="T555" s="105"/>
      <c r="U555" s="101"/>
      <c r="V555" s="107"/>
      <c r="W555" s="169"/>
      <c r="X555" s="170"/>
      <c r="Y555" s="68"/>
      <c r="Z555" s="190">
        <f t="shared" si="280"/>
        <v>1.0165720071704217E-3</v>
      </c>
      <c r="AA555" s="208" t="b">
        <f t="shared" si="281"/>
        <v>0</v>
      </c>
      <c r="AB555" s="20">
        <f t="shared" si="312"/>
        <v>0</v>
      </c>
      <c r="AC555" s="67" t="b">
        <f t="shared" si="313"/>
        <v>1</v>
      </c>
      <c r="AD555" s="200">
        <f t="shared" si="314"/>
        <v>1</v>
      </c>
      <c r="AE555" s="180">
        <f t="shared" si="282"/>
        <v>1</v>
      </c>
      <c r="AF555" s="180">
        <f t="shared" si="283"/>
        <v>0</v>
      </c>
      <c r="AG555" s="180">
        <f t="shared" si="284"/>
        <v>0</v>
      </c>
      <c r="AH555" s="180">
        <f t="shared" si="285"/>
        <v>0</v>
      </c>
      <c r="AI555" s="214" t="str">
        <f t="shared" si="286"/>
        <v/>
      </c>
      <c r="AK555" s="36">
        <f t="shared" si="287"/>
        <v>0</v>
      </c>
      <c r="AL555" s="21">
        <f t="shared" si="288"/>
        <v>0</v>
      </c>
      <c r="AM555" s="21">
        <f t="shared" si="289"/>
        <v>0</v>
      </c>
      <c r="AN555" s="21">
        <f t="shared" si="290"/>
        <v>0</v>
      </c>
      <c r="AO555" s="21">
        <f t="shared" si="291"/>
        <v>0</v>
      </c>
      <c r="AP555" s="21">
        <f t="shared" si="292"/>
        <v>0</v>
      </c>
      <c r="AQ555" s="21">
        <f t="shared" si="293"/>
        <v>0</v>
      </c>
      <c r="AR555" s="21">
        <f t="shared" si="294"/>
        <v>0</v>
      </c>
      <c r="AS555" s="21">
        <f t="shared" si="295"/>
        <v>0</v>
      </c>
      <c r="AT555" s="21">
        <f t="shared" si="296"/>
        <v>0</v>
      </c>
      <c r="AU555" s="21">
        <f t="shared" si="297"/>
        <v>0</v>
      </c>
      <c r="AV555" s="21">
        <f t="shared" si="298"/>
        <v>0</v>
      </c>
      <c r="AW555" s="21">
        <f t="shared" si="299"/>
        <v>0</v>
      </c>
      <c r="AX555" s="21">
        <f t="shared" si="300"/>
        <v>0</v>
      </c>
      <c r="AY555" s="21">
        <f t="shared" si="301"/>
        <v>0</v>
      </c>
      <c r="AZ555" s="21">
        <f t="shared" si="302"/>
        <v>0</v>
      </c>
      <c r="BA555" s="21">
        <f t="shared" si="303"/>
        <v>0</v>
      </c>
      <c r="BB555" s="21">
        <f t="shared" si="304"/>
        <v>0</v>
      </c>
      <c r="BC555" s="21">
        <f t="shared" si="305"/>
        <v>0</v>
      </c>
      <c r="BD555" s="21">
        <f t="shared" si="306"/>
        <v>0</v>
      </c>
      <c r="BE555" s="21">
        <f t="shared" si="307"/>
        <v>0</v>
      </c>
      <c r="BF555" s="21">
        <f t="shared" si="308"/>
        <v>0</v>
      </c>
      <c r="BG555" s="21">
        <f t="shared" si="309"/>
        <v>0</v>
      </c>
      <c r="BH555" s="21">
        <f t="shared" si="310"/>
        <v>0</v>
      </c>
    </row>
    <row r="556" spans="1:60" ht="63.95" customHeight="1">
      <c r="A556" s="245"/>
      <c r="B556" s="97"/>
      <c r="C556" s="98"/>
      <c r="D556" s="99"/>
      <c r="E556" s="100"/>
      <c r="F556" s="100"/>
      <c r="G556" s="100"/>
      <c r="H556" s="101"/>
      <c r="I556" s="102"/>
      <c r="J556" s="103"/>
      <c r="K556" s="103"/>
      <c r="L556" s="103"/>
      <c r="M556" s="103"/>
      <c r="N556" s="99"/>
      <c r="O556" s="99"/>
      <c r="P556" s="100"/>
      <c r="Q556" s="100"/>
      <c r="R556" s="104"/>
      <c r="S556" s="31" t="str">
        <f t="shared" si="311"/>
        <v/>
      </c>
      <c r="T556" s="105"/>
      <c r="U556" s="101"/>
      <c r="V556" s="107"/>
      <c r="W556" s="169"/>
      <c r="X556" s="170"/>
      <c r="Y556" s="68"/>
      <c r="Z556" s="190">
        <f t="shared" si="280"/>
        <v>1.0165720071704217E-3</v>
      </c>
      <c r="AA556" s="208" t="b">
        <f t="shared" si="281"/>
        <v>0</v>
      </c>
      <c r="AB556" s="20">
        <f t="shared" si="312"/>
        <v>0</v>
      </c>
      <c r="AC556" s="67" t="b">
        <f t="shared" si="313"/>
        <v>1</v>
      </c>
      <c r="AD556" s="200">
        <f t="shared" si="314"/>
        <v>1</v>
      </c>
      <c r="AE556" s="180">
        <f t="shared" si="282"/>
        <v>1</v>
      </c>
      <c r="AF556" s="180">
        <f t="shared" si="283"/>
        <v>0</v>
      </c>
      <c r="AG556" s="180">
        <f t="shared" si="284"/>
        <v>0</v>
      </c>
      <c r="AH556" s="180">
        <f t="shared" si="285"/>
        <v>0</v>
      </c>
      <c r="AI556" s="214" t="str">
        <f t="shared" si="286"/>
        <v/>
      </c>
      <c r="AK556" s="36">
        <f t="shared" si="287"/>
        <v>0</v>
      </c>
      <c r="AL556" s="21">
        <f t="shared" si="288"/>
        <v>0</v>
      </c>
      <c r="AM556" s="21">
        <f t="shared" si="289"/>
        <v>0</v>
      </c>
      <c r="AN556" s="21">
        <f t="shared" si="290"/>
        <v>0</v>
      </c>
      <c r="AO556" s="21">
        <f t="shared" si="291"/>
        <v>0</v>
      </c>
      <c r="AP556" s="21">
        <f t="shared" si="292"/>
        <v>0</v>
      </c>
      <c r="AQ556" s="21">
        <f t="shared" si="293"/>
        <v>0</v>
      </c>
      <c r="AR556" s="21">
        <f t="shared" si="294"/>
        <v>0</v>
      </c>
      <c r="AS556" s="21">
        <f t="shared" si="295"/>
        <v>0</v>
      </c>
      <c r="AT556" s="21">
        <f t="shared" si="296"/>
        <v>0</v>
      </c>
      <c r="AU556" s="21">
        <f t="shared" si="297"/>
        <v>0</v>
      </c>
      <c r="AV556" s="21">
        <f t="shared" si="298"/>
        <v>0</v>
      </c>
      <c r="AW556" s="21">
        <f t="shared" si="299"/>
        <v>0</v>
      </c>
      <c r="AX556" s="21">
        <f t="shared" si="300"/>
        <v>0</v>
      </c>
      <c r="AY556" s="21">
        <f t="shared" si="301"/>
        <v>0</v>
      </c>
      <c r="AZ556" s="21">
        <f t="shared" si="302"/>
        <v>0</v>
      </c>
      <c r="BA556" s="21">
        <f t="shared" si="303"/>
        <v>0</v>
      </c>
      <c r="BB556" s="21">
        <f t="shared" si="304"/>
        <v>0</v>
      </c>
      <c r="BC556" s="21">
        <f t="shared" si="305"/>
        <v>0</v>
      </c>
      <c r="BD556" s="21">
        <f t="shared" si="306"/>
        <v>0</v>
      </c>
      <c r="BE556" s="21">
        <f t="shared" si="307"/>
        <v>0</v>
      </c>
      <c r="BF556" s="21">
        <f t="shared" si="308"/>
        <v>0</v>
      </c>
      <c r="BG556" s="21">
        <f t="shared" si="309"/>
        <v>0</v>
      </c>
      <c r="BH556" s="21">
        <f t="shared" si="310"/>
        <v>0</v>
      </c>
    </row>
    <row r="557" spans="1:60" ht="63.95" customHeight="1">
      <c r="A557" s="245"/>
      <c r="B557" s="97"/>
      <c r="C557" s="98"/>
      <c r="D557" s="99"/>
      <c r="E557" s="100"/>
      <c r="F557" s="100"/>
      <c r="G557" s="100"/>
      <c r="H557" s="101"/>
      <c r="I557" s="102"/>
      <c r="J557" s="103"/>
      <c r="K557" s="103"/>
      <c r="L557" s="103"/>
      <c r="M557" s="103"/>
      <c r="N557" s="99"/>
      <c r="O557" s="99"/>
      <c r="P557" s="100"/>
      <c r="Q557" s="100"/>
      <c r="R557" s="104"/>
      <c r="S557" s="31" t="str">
        <f t="shared" si="311"/>
        <v/>
      </c>
      <c r="T557" s="105"/>
      <c r="U557" s="101"/>
      <c r="V557" s="107"/>
      <c r="W557" s="169"/>
      <c r="X557" s="170"/>
      <c r="Y557" s="68"/>
      <c r="Z557" s="190">
        <f t="shared" si="280"/>
        <v>1.0165720071704217E-3</v>
      </c>
      <c r="AA557" s="208" t="b">
        <f t="shared" si="281"/>
        <v>0</v>
      </c>
      <c r="AB557" s="20">
        <f t="shared" si="312"/>
        <v>0</v>
      </c>
      <c r="AC557" s="67" t="b">
        <f t="shared" si="313"/>
        <v>1</v>
      </c>
      <c r="AD557" s="200">
        <f t="shared" si="314"/>
        <v>1</v>
      </c>
      <c r="AE557" s="180">
        <f t="shared" si="282"/>
        <v>1</v>
      </c>
      <c r="AF557" s="180">
        <f t="shared" si="283"/>
        <v>0</v>
      </c>
      <c r="AG557" s="180">
        <f t="shared" si="284"/>
        <v>0</v>
      </c>
      <c r="AH557" s="180">
        <f t="shared" si="285"/>
        <v>0</v>
      </c>
      <c r="AI557" s="214" t="str">
        <f t="shared" si="286"/>
        <v/>
      </c>
      <c r="AK557" s="36">
        <f t="shared" si="287"/>
        <v>0</v>
      </c>
      <c r="AL557" s="21">
        <f t="shared" si="288"/>
        <v>0</v>
      </c>
      <c r="AM557" s="21">
        <f t="shared" si="289"/>
        <v>0</v>
      </c>
      <c r="AN557" s="21">
        <f t="shared" si="290"/>
        <v>0</v>
      </c>
      <c r="AO557" s="21">
        <f t="shared" si="291"/>
        <v>0</v>
      </c>
      <c r="AP557" s="21">
        <f t="shared" si="292"/>
        <v>0</v>
      </c>
      <c r="AQ557" s="21">
        <f t="shared" si="293"/>
        <v>0</v>
      </c>
      <c r="AR557" s="21">
        <f t="shared" si="294"/>
        <v>0</v>
      </c>
      <c r="AS557" s="21">
        <f t="shared" si="295"/>
        <v>0</v>
      </c>
      <c r="AT557" s="21">
        <f t="shared" si="296"/>
        <v>0</v>
      </c>
      <c r="AU557" s="21">
        <f t="shared" si="297"/>
        <v>0</v>
      </c>
      <c r="AV557" s="21">
        <f t="shared" si="298"/>
        <v>0</v>
      </c>
      <c r="AW557" s="21">
        <f t="shared" si="299"/>
        <v>0</v>
      </c>
      <c r="AX557" s="21">
        <f t="shared" si="300"/>
        <v>0</v>
      </c>
      <c r="AY557" s="21">
        <f t="shared" si="301"/>
        <v>0</v>
      </c>
      <c r="AZ557" s="21">
        <f t="shared" si="302"/>
        <v>0</v>
      </c>
      <c r="BA557" s="21">
        <f t="shared" si="303"/>
        <v>0</v>
      </c>
      <c r="BB557" s="21">
        <f t="shared" si="304"/>
        <v>0</v>
      </c>
      <c r="BC557" s="21">
        <f t="shared" si="305"/>
        <v>0</v>
      </c>
      <c r="BD557" s="21">
        <f t="shared" si="306"/>
        <v>0</v>
      </c>
      <c r="BE557" s="21">
        <f t="shared" si="307"/>
        <v>0</v>
      </c>
      <c r="BF557" s="21">
        <f t="shared" si="308"/>
        <v>0</v>
      </c>
      <c r="BG557" s="21">
        <f t="shared" si="309"/>
        <v>0</v>
      </c>
      <c r="BH557" s="21">
        <f t="shared" si="310"/>
        <v>0</v>
      </c>
    </row>
    <row r="558" spans="1:60" ht="63.95" customHeight="1">
      <c r="A558" s="245"/>
      <c r="B558" s="97"/>
      <c r="C558" s="98"/>
      <c r="D558" s="99"/>
      <c r="E558" s="100"/>
      <c r="F558" s="100"/>
      <c r="G558" s="100"/>
      <c r="H558" s="101"/>
      <c r="I558" s="102"/>
      <c r="J558" s="103"/>
      <c r="K558" s="103"/>
      <c r="L558" s="103"/>
      <c r="M558" s="103"/>
      <c r="N558" s="99"/>
      <c r="O558" s="99"/>
      <c r="P558" s="100"/>
      <c r="Q558" s="100"/>
      <c r="R558" s="104"/>
      <c r="S558" s="31" t="str">
        <f t="shared" si="311"/>
        <v/>
      </c>
      <c r="T558" s="105"/>
      <c r="U558" s="101"/>
      <c r="V558" s="107"/>
      <c r="W558" s="169"/>
      <c r="X558" s="170"/>
      <c r="Y558" s="68"/>
      <c r="Z558" s="190">
        <f t="shared" si="280"/>
        <v>1.0165720071704217E-3</v>
      </c>
      <c r="AA558" s="208" t="b">
        <f t="shared" si="281"/>
        <v>0</v>
      </c>
      <c r="AB558" s="20">
        <f t="shared" si="312"/>
        <v>0</v>
      </c>
      <c r="AC558" s="67" t="b">
        <f t="shared" si="313"/>
        <v>1</v>
      </c>
      <c r="AD558" s="200">
        <f t="shared" si="314"/>
        <v>1</v>
      </c>
      <c r="AE558" s="180">
        <f t="shared" si="282"/>
        <v>1</v>
      </c>
      <c r="AF558" s="180">
        <f t="shared" si="283"/>
        <v>0</v>
      </c>
      <c r="AG558" s="180">
        <f t="shared" si="284"/>
        <v>0</v>
      </c>
      <c r="AH558" s="180">
        <f t="shared" si="285"/>
        <v>0</v>
      </c>
      <c r="AI558" s="214" t="str">
        <f t="shared" si="286"/>
        <v/>
      </c>
      <c r="AK558" s="36">
        <f t="shared" si="287"/>
        <v>0</v>
      </c>
      <c r="AL558" s="21">
        <f t="shared" si="288"/>
        <v>0</v>
      </c>
      <c r="AM558" s="21">
        <f t="shared" si="289"/>
        <v>0</v>
      </c>
      <c r="AN558" s="21">
        <f t="shared" si="290"/>
        <v>0</v>
      </c>
      <c r="AO558" s="21">
        <f t="shared" si="291"/>
        <v>0</v>
      </c>
      <c r="AP558" s="21">
        <f t="shared" si="292"/>
        <v>0</v>
      </c>
      <c r="AQ558" s="21">
        <f t="shared" si="293"/>
        <v>0</v>
      </c>
      <c r="AR558" s="21">
        <f t="shared" si="294"/>
        <v>0</v>
      </c>
      <c r="AS558" s="21">
        <f t="shared" si="295"/>
        <v>0</v>
      </c>
      <c r="AT558" s="21">
        <f t="shared" si="296"/>
        <v>0</v>
      </c>
      <c r="AU558" s="21">
        <f t="shared" si="297"/>
        <v>0</v>
      </c>
      <c r="AV558" s="21">
        <f t="shared" si="298"/>
        <v>0</v>
      </c>
      <c r="AW558" s="21">
        <f t="shared" si="299"/>
        <v>0</v>
      </c>
      <c r="AX558" s="21">
        <f t="shared" si="300"/>
        <v>0</v>
      </c>
      <c r="AY558" s="21">
        <f t="shared" si="301"/>
        <v>0</v>
      </c>
      <c r="AZ558" s="21">
        <f t="shared" si="302"/>
        <v>0</v>
      </c>
      <c r="BA558" s="21">
        <f t="shared" si="303"/>
        <v>0</v>
      </c>
      <c r="BB558" s="21">
        <f t="shared" si="304"/>
        <v>0</v>
      </c>
      <c r="BC558" s="21">
        <f t="shared" si="305"/>
        <v>0</v>
      </c>
      <c r="BD558" s="21">
        <f t="shared" si="306"/>
        <v>0</v>
      </c>
      <c r="BE558" s="21">
        <f t="shared" si="307"/>
        <v>0</v>
      </c>
      <c r="BF558" s="21">
        <f t="shared" si="308"/>
        <v>0</v>
      </c>
      <c r="BG558" s="21">
        <f t="shared" si="309"/>
        <v>0</v>
      </c>
      <c r="BH558" s="21">
        <f t="shared" si="310"/>
        <v>0</v>
      </c>
    </row>
    <row r="559" spans="1:60" ht="63.95" customHeight="1">
      <c r="A559" s="245"/>
      <c r="B559" s="97"/>
      <c r="C559" s="98"/>
      <c r="D559" s="99"/>
      <c r="E559" s="100"/>
      <c r="F559" s="100"/>
      <c r="G559" s="100"/>
      <c r="H559" s="101"/>
      <c r="I559" s="102"/>
      <c r="J559" s="103"/>
      <c r="K559" s="103"/>
      <c r="L559" s="103"/>
      <c r="M559" s="103"/>
      <c r="N559" s="99"/>
      <c r="O559" s="99"/>
      <c r="P559" s="100"/>
      <c r="Q559" s="100"/>
      <c r="R559" s="104"/>
      <c r="S559" s="31" t="str">
        <f t="shared" si="311"/>
        <v/>
      </c>
      <c r="T559" s="105"/>
      <c r="U559" s="101"/>
      <c r="V559" s="107"/>
      <c r="W559" s="169"/>
      <c r="X559" s="170"/>
      <c r="Y559" s="68"/>
      <c r="Z559" s="190">
        <f t="shared" si="280"/>
        <v>1.0165720071704217E-3</v>
      </c>
      <c r="AA559" s="208" t="b">
        <f t="shared" si="281"/>
        <v>0</v>
      </c>
      <c r="AB559" s="20">
        <f t="shared" si="312"/>
        <v>0</v>
      </c>
      <c r="AC559" s="67" t="b">
        <f t="shared" si="313"/>
        <v>1</v>
      </c>
      <c r="AD559" s="200">
        <f t="shared" si="314"/>
        <v>1</v>
      </c>
      <c r="AE559" s="180">
        <f t="shared" si="282"/>
        <v>1</v>
      </c>
      <c r="AF559" s="180">
        <f t="shared" si="283"/>
        <v>0</v>
      </c>
      <c r="AG559" s="180">
        <f t="shared" si="284"/>
        <v>0</v>
      </c>
      <c r="AH559" s="180">
        <f t="shared" si="285"/>
        <v>0</v>
      </c>
      <c r="AI559" s="214" t="str">
        <f t="shared" si="286"/>
        <v/>
      </c>
      <c r="AK559" s="36">
        <f t="shared" si="287"/>
        <v>0</v>
      </c>
      <c r="AL559" s="21">
        <f t="shared" si="288"/>
        <v>0</v>
      </c>
      <c r="AM559" s="21">
        <f t="shared" si="289"/>
        <v>0</v>
      </c>
      <c r="AN559" s="21">
        <f t="shared" si="290"/>
        <v>0</v>
      </c>
      <c r="AO559" s="21">
        <f t="shared" si="291"/>
        <v>0</v>
      </c>
      <c r="AP559" s="21">
        <f t="shared" si="292"/>
        <v>0</v>
      </c>
      <c r="AQ559" s="21">
        <f t="shared" si="293"/>
        <v>0</v>
      </c>
      <c r="AR559" s="21">
        <f t="shared" si="294"/>
        <v>0</v>
      </c>
      <c r="AS559" s="21">
        <f t="shared" si="295"/>
        <v>0</v>
      </c>
      <c r="AT559" s="21">
        <f t="shared" si="296"/>
        <v>0</v>
      </c>
      <c r="AU559" s="21">
        <f t="shared" si="297"/>
        <v>0</v>
      </c>
      <c r="AV559" s="21">
        <f t="shared" si="298"/>
        <v>0</v>
      </c>
      <c r="AW559" s="21">
        <f t="shared" si="299"/>
        <v>0</v>
      </c>
      <c r="AX559" s="21">
        <f t="shared" si="300"/>
        <v>0</v>
      </c>
      <c r="AY559" s="21">
        <f t="shared" si="301"/>
        <v>0</v>
      </c>
      <c r="AZ559" s="21">
        <f t="shared" si="302"/>
        <v>0</v>
      </c>
      <c r="BA559" s="21">
        <f t="shared" si="303"/>
        <v>0</v>
      </c>
      <c r="BB559" s="21">
        <f t="shared" si="304"/>
        <v>0</v>
      </c>
      <c r="BC559" s="21">
        <f t="shared" si="305"/>
        <v>0</v>
      </c>
      <c r="BD559" s="21">
        <f t="shared" si="306"/>
        <v>0</v>
      </c>
      <c r="BE559" s="21">
        <f t="shared" si="307"/>
        <v>0</v>
      </c>
      <c r="BF559" s="21">
        <f t="shared" si="308"/>
        <v>0</v>
      </c>
      <c r="BG559" s="21">
        <f t="shared" si="309"/>
        <v>0</v>
      </c>
      <c r="BH559" s="21">
        <f t="shared" si="310"/>
        <v>0</v>
      </c>
    </row>
    <row r="560" spans="1:60" ht="63.95" customHeight="1">
      <c r="A560" s="245"/>
      <c r="B560" s="97"/>
      <c r="C560" s="98"/>
      <c r="D560" s="99"/>
      <c r="E560" s="100"/>
      <c r="F560" s="100"/>
      <c r="G560" s="100"/>
      <c r="H560" s="101"/>
      <c r="I560" s="102"/>
      <c r="J560" s="103"/>
      <c r="K560" s="103"/>
      <c r="L560" s="103"/>
      <c r="M560" s="103"/>
      <c r="N560" s="99"/>
      <c r="O560" s="99"/>
      <c r="P560" s="100"/>
      <c r="Q560" s="100"/>
      <c r="R560" s="104"/>
      <c r="S560" s="31" t="str">
        <f t="shared" si="311"/>
        <v/>
      </c>
      <c r="T560" s="105"/>
      <c r="U560" s="101"/>
      <c r="V560" s="107"/>
      <c r="W560" s="169"/>
      <c r="X560" s="170"/>
      <c r="Y560" s="68"/>
      <c r="Z560" s="190">
        <f t="shared" si="280"/>
        <v>1.0165720071704217E-3</v>
      </c>
      <c r="AA560" s="208" t="b">
        <f t="shared" si="281"/>
        <v>0</v>
      </c>
      <c r="AB560" s="20">
        <f t="shared" si="312"/>
        <v>0</v>
      </c>
      <c r="AC560" s="67" t="b">
        <f t="shared" si="313"/>
        <v>1</v>
      </c>
      <c r="AD560" s="200">
        <f t="shared" si="314"/>
        <v>1</v>
      </c>
      <c r="AE560" s="180">
        <f t="shared" si="282"/>
        <v>1</v>
      </c>
      <c r="AF560" s="180">
        <f t="shared" si="283"/>
        <v>0</v>
      </c>
      <c r="AG560" s="180">
        <f t="shared" si="284"/>
        <v>0</v>
      </c>
      <c r="AH560" s="180">
        <f t="shared" si="285"/>
        <v>0</v>
      </c>
      <c r="AI560" s="214" t="str">
        <f t="shared" si="286"/>
        <v/>
      </c>
      <c r="AK560" s="36">
        <f t="shared" si="287"/>
        <v>0</v>
      </c>
      <c r="AL560" s="21">
        <f t="shared" si="288"/>
        <v>0</v>
      </c>
      <c r="AM560" s="21">
        <f t="shared" si="289"/>
        <v>0</v>
      </c>
      <c r="AN560" s="21">
        <f t="shared" si="290"/>
        <v>0</v>
      </c>
      <c r="AO560" s="21">
        <f t="shared" si="291"/>
        <v>0</v>
      </c>
      <c r="AP560" s="21">
        <f t="shared" si="292"/>
        <v>0</v>
      </c>
      <c r="AQ560" s="21">
        <f t="shared" si="293"/>
        <v>0</v>
      </c>
      <c r="AR560" s="21">
        <f t="shared" si="294"/>
        <v>0</v>
      </c>
      <c r="AS560" s="21">
        <f t="shared" si="295"/>
        <v>0</v>
      </c>
      <c r="AT560" s="21">
        <f t="shared" si="296"/>
        <v>0</v>
      </c>
      <c r="AU560" s="21">
        <f t="shared" si="297"/>
        <v>0</v>
      </c>
      <c r="AV560" s="21">
        <f t="shared" si="298"/>
        <v>0</v>
      </c>
      <c r="AW560" s="21">
        <f t="shared" si="299"/>
        <v>0</v>
      </c>
      <c r="AX560" s="21">
        <f t="shared" si="300"/>
        <v>0</v>
      </c>
      <c r="AY560" s="21">
        <f t="shared" si="301"/>
        <v>0</v>
      </c>
      <c r="AZ560" s="21">
        <f t="shared" si="302"/>
        <v>0</v>
      </c>
      <c r="BA560" s="21">
        <f t="shared" si="303"/>
        <v>0</v>
      </c>
      <c r="BB560" s="21">
        <f t="shared" si="304"/>
        <v>0</v>
      </c>
      <c r="BC560" s="21">
        <f t="shared" si="305"/>
        <v>0</v>
      </c>
      <c r="BD560" s="21">
        <f t="shared" si="306"/>
        <v>0</v>
      </c>
      <c r="BE560" s="21">
        <f t="shared" si="307"/>
        <v>0</v>
      </c>
      <c r="BF560" s="21">
        <f t="shared" si="308"/>
        <v>0</v>
      </c>
      <c r="BG560" s="21">
        <f t="shared" si="309"/>
        <v>0</v>
      </c>
      <c r="BH560" s="21">
        <f t="shared" si="310"/>
        <v>0</v>
      </c>
    </row>
    <row r="561" spans="1:60" ht="63.95" customHeight="1">
      <c r="A561" s="245"/>
      <c r="B561" s="97"/>
      <c r="C561" s="98"/>
      <c r="D561" s="99"/>
      <c r="E561" s="100"/>
      <c r="F561" s="100"/>
      <c r="G561" s="100"/>
      <c r="H561" s="101"/>
      <c r="I561" s="102"/>
      <c r="J561" s="103"/>
      <c r="K561" s="103"/>
      <c r="L561" s="103"/>
      <c r="M561" s="103"/>
      <c r="N561" s="99"/>
      <c r="O561" s="99"/>
      <c r="P561" s="100"/>
      <c r="Q561" s="100"/>
      <c r="R561" s="104"/>
      <c r="S561" s="31" t="str">
        <f t="shared" si="311"/>
        <v/>
      </c>
      <c r="T561" s="105"/>
      <c r="U561" s="101"/>
      <c r="V561" s="107"/>
      <c r="W561" s="169"/>
      <c r="X561" s="170"/>
      <c r="Y561" s="68"/>
      <c r="Z561" s="190">
        <f t="shared" si="280"/>
        <v>1.0165720071704217E-3</v>
      </c>
      <c r="AA561" s="208" t="b">
        <f t="shared" si="281"/>
        <v>0</v>
      </c>
      <c r="AB561" s="20">
        <f t="shared" si="312"/>
        <v>0</v>
      </c>
      <c r="AC561" s="67" t="b">
        <f t="shared" si="313"/>
        <v>1</v>
      </c>
      <c r="AD561" s="200">
        <f t="shared" si="314"/>
        <v>1</v>
      </c>
      <c r="AE561" s="180">
        <f t="shared" si="282"/>
        <v>1</v>
      </c>
      <c r="AF561" s="180">
        <f t="shared" si="283"/>
        <v>0</v>
      </c>
      <c r="AG561" s="180">
        <f t="shared" si="284"/>
        <v>0</v>
      </c>
      <c r="AH561" s="180">
        <f t="shared" si="285"/>
        <v>0</v>
      </c>
      <c r="AI561" s="214" t="str">
        <f t="shared" si="286"/>
        <v/>
      </c>
      <c r="AK561" s="36">
        <f t="shared" si="287"/>
        <v>0</v>
      </c>
      <c r="AL561" s="21">
        <f t="shared" si="288"/>
        <v>0</v>
      </c>
      <c r="AM561" s="21">
        <f t="shared" si="289"/>
        <v>0</v>
      </c>
      <c r="AN561" s="21">
        <f t="shared" si="290"/>
        <v>0</v>
      </c>
      <c r="AO561" s="21">
        <f t="shared" si="291"/>
        <v>0</v>
      </c>
      <c r="AP561" s="21">
        <f t="shared" si="292"/>
        <v>0</v>
      </c>
      <c r="AQ561" s="21">
        <f t="shared" si="293"/>
        <v>0</v>
      </c>
      <c r="AR561" s="21">
        <f t="shared" si="294"/>
        <v>0</v>
      </c>
      <c r="AS561" s="21">
        <f t="shared" si="295"/>
        <v>0</v>
      </c>
      <c r="AT561" s="21">
        <f t="shared" si="296"/>
        <v>0</v>
      </c>
      <c r="AU561" s="21">
        <f t="shared" si="297"/>
        <v>0</v>
      </c>
      <c r="AV561" s="21">
        <f t="shared" si="298"/>
        <v>0</v>
      </c>
      <c r="AW561" s="21">
        <f t="shared" si="299"/>
        <v>0</v>
      </c>
      <c r="AX561" s="21">
        <f t="shared" si="300"/>
        <v>0</v>
      </c>
      <c r="AY561" s="21">
        <f t="shared" si="301"/>
        <v>0</v>
      </c>
      <c r="AZ561" s="21">
        <f t="shared" si="302"/>
        <v>0</v>
      </c>
      <c r="BA561" s="21">
        <f t="shared" si="303"/>
        <v>0</v>
      </c>
      <c r="BB561" s="21">
        <f t="shared" si="304"/>
        <v>0</v>
      </c>
      <c r="BC561" s="21">
        <f t="shared" si="305"/>
        <v>0</v>
      </c>
      <c r="BD561" s="21">
        <f t="shared" si="306"/>
        <v>0</v>
      </c>
      <c r="BE561" s="21">
        <f t="shared" si="307"/>
        <v>0</v>
      </c>
      <c r="BF561" s="21">
        <f t="shared" si="308"/>
        <v>0</v>
      </c>
      <c r="BG561" s="21">
        <f t="shared" si="309"/>
        <v>0</v>
      </c>
      <c r="BH561" s="21">
        <f t="shared" si="310"/>
        <v>0</v>
      </c>
    </row>
    <row r="562" spans="1:60" ht="63.95" customHeight="1">
      <c r="A562" s="245"/>
      <c r="B562" s="97"/>
      <c r="C562" s="98"/>
      <c r="D562" s="99"/>
      <c r="E562" s="100"/>
      <c r="F562" s="100"/>
      <c r="G562" s="100"/>
      <c r="H562" s="101"/>
      <c r="I562" s="102"/>
      <c r="J562" s="103"/>
      <c r="K562" s="103"/>
      <c r="L562" s="103"/>
      <c r="M562" s="103"/>
      <c r="N562" s="99"/>
      <c r="O562" s="99"/>
      <c r="P562" s="100"/>
      <c r="Q562" s="100"/>
      <c r="R562" s="104"/>
      <c r="S562" s="31" t="str">
        <f t="shared" si="311"/>
        <v/>
      </c>
      <c r="T562" s="105"/>
      <c r="U562" s="101"/>
      <c r="V562" s="107"/>
      <c r="W562" s="169"/>
      <c r="X562" s="170"/>
      <c r="Y562" s="68"/>
      <c r="Z562" s="190">
        <f t="shared" si="280"/>
        <v>1.0165720071704217E-3</v>
      </c>
      <c r="AA562" s="208" t="b">
        <f t="shared" si="281"/>
        <v>0</v>
      </c>
      <c r="AB562" s="20">
        <f t="shared" si="312"/>
        <v>0</v>
      </c>
      <c r="AC562" s="67" t="b">
        <f t="shared" si="313"/>
        <v>1</v>
      </c>
      <c r="AD562" s="200">
        <f t="shared" si="314"/>
        <v>1</v>
      </c>
      <c r="AE562" s="180">
        <f t="shared" si="282"/>
        <v>1</v>
      </c>
      <c r="AF562" s="180">
        <f t="shared" si="283"/>
        <v>0</v>
      </c>
      <c r="AG562" s="180">
        <f t="shared" si="284"/>
        <v>0</v>
      </c>
      <c r="AH562" s="180">
        <f t="shared" si="285"/>
        <v>0</v>
      </c>
      <c r="AI562" s="214" t="str">
        <f t="shared" si="286"/>
        <v/>
      </c>
      <c r="AK562" s="36">
        <f t="shared" si="287"/>
        <v>0</v>
      </c>
      <c r="AL562" s="21">
        <f t="shared" si="288"/>
        <v>0</v>
      </c>
      <c r="AM562" s="21">
        <f t="shared" si="289"/>
        <v>0</v>
      </c>
      <c r="AN562" s="21">
        <f t="shared" si="290"/>
        <v>0</v>
      </c>
      <c r="AO562" s="21">
        <f t="shared" si="291"/>
        <v>0</v>
      </c>
      <c r="AP562" s="21">
        <f t="shared" si="292"/>
        <v>0</v>
      </c>
      <c r="AQ562" s="21">
        <f t="shared" si="293"/>
        <v>0</v>
      </c>
      <c r="AR562" s="21">
        <f t="shared" si="294"/>
        <v>0</v>
      </c>
      <c r="AS562" s="21">
        <f t="shared" si="295"/>
        <v>0</v>
      </c>
      <c r="AT562" s="21">
        <f t="shared" si="296"/>
        <v>0</v>
      </c>
      <c r="AU562" s="21">
        <f t="shared" si="297"/>
        <v>0</v>
      </c>
      <c r="AV562" s="21">
        <f t="shared" si="298"/>
        <v>0</v>
      </c>
      <c r="AW562" s="21">
        <f t="shared" si="299"/>
        <v>0</v>
      </c>
      <c r="AX562" s="21">
        <f t="shared" si="300"/>
        <v>0</v>
      </c>
      <c r="AY562" s="21">
        <f t="shared" si="301"/>
        <v>0</v>
      </c>
      <c r="AZ562" s="21">
        <f t="shared" si="302"/>
        <v>0</v>
      </c>
      <c r="BA562" s="21">
        <f t="shared" si="303"/>
        <v>0</v>
      </c>
      <c r="BB562" s="21">
        <f t="shared" si="304"/>
        <v>0</v>
      </c>
      <c r="BC562" s="21">
        <f t="shared" si="305"/>
        <v>0</v>
      </c>
      <c r="BD562" s="21">
        <f t="shared" si="306"/>
        <v>0</v>
      </c>
      <c r="BE562" s="21">
        <f t="shared" si="307"/>
        <v>0</v>
      </c>
      <c r="BF562" s="21">
        <f t="shared" si="308"/>
        <v>0</v>
      </c>
      <c r="BG562" s="21">
        <f t="shared" si="309"/>
        <v>0</v>
      </c>
      <c r="BH562" s="21">
        <f t="shared" si="310"/>
        <v>0</v>
      </c>
    </row>
    <row r="563" spans="1:60" ht="63.95" customHeight="1">
      <c r="A563" s="245"/>
      <c r="B563" s="97"/>
      <c r="C563" s="98"/>
      <c r="D563" s="99"/>
      <c r="E563" s="100"/>
      <c r="F563" s="100"/>
      <c r="G563" s="100"/>
      <c r="H563" s="101"/>
      <c r="I563" s="102"/>
      <c r="J563" s="103"/>
      <c r="K563" s="103"/>
      <c r="L563" s="103"/>
      <c r="M563" s="103"/>
      <c r="N563" s="99"/>
      <c r="O563" s="99"/>
      <c r="P563" s="100"/>
      <c r="Q563" s="100"/>
      <c r="R563" s="104"/>
      <c r="S563" s="31" t="str">
        <f t="shared" si="311"/>
        <v/>
      </c>
      <c r="T563" s="105"/>
      <c r="U563" s="101"/>
      <c r="V563" s="107"/>
      <c r="W563" s="169"/>
      <c r="X563" s="170"/>
      <c r="Y563" s="68"/>
      <c r="Z563" s="190">
        <f t="shared" si="280"/>
        <v>1.0165720071704217E-3</v>
      </c>
      <c r="AA563" s="208" t="b">
        <f t="shared" si="281"/>
        <v>0</v>
      </c>
      <c r="AB563" s="20">
        <f t="shared" si="312"/>
        <v>0</v>
      </c>
      <c r="AC563" s="67" t="b">
        <f t="shared" si="313"/>
        <v>1</v>
      </c>
      <c r="AD563" s="200">
        <f t="shared" si="314"/>
        <v>1</v>
      </c>
      <c r="AE563" s="180">
        <f t="shared" si="282"/>
        <v>1</v>
      </c>
      <c r="AF563" s="180">
        <f t="shared" si="283"/>
        <v>0</v>
      </c>
      <c r="AG563" s="180">
        <f t="shared" si="284"/>
        <v>0</v>
      </c>
      <c r="AH563" s="180">
        <f t="shared" si="285"/>
        <v>0</v>
      </c>
      <c r="AI563" s="214" t="str">
        <f t="shared" si="286"/>
        <v/>
      </c>
      <c r="AK563" s="36">
        <f t="shared" si="287"/>
        <v>0</v>
      </c>
      <c r="AL563" s="21">
        <f t="shared" si="288"/>
        <v>0</v>
      </c>
      <c r="AM563" s="21">
        <f t="shared" si="289"/>
        <v>0</v>
      </c>
      <c r="AN563" s="21">
        <f t="shared" si="290"/>
        <v>0</v>
      </c>
      <c r="AO563" s="21">
        <f t="shared" si="291"/>
        <v>0</v>
      </c>
      <c r="AP563" s="21">
        <f t="shared" si="292"/>
        <v>0</v>
      </c>
      <c r="AQ563" s="21">
        <f t="shared" si="293"/>
        <v>0</v>
      </c>
      <c r="AR563" s="21">
        <f t="shared" si="294"/>
        <v>0</v>
      </c>
      <c r="AS563" s="21">
        <f t="shared" si="295"/>
        <v>0</v>
      </c>
      <c r="AT563" s="21">
        <f t="shared" si="296"/>
        <v>0</v>
      </c>
      <c r="AU563" s="21">
        <f t="shared" si="297"/>
        <v>0</v>
      </c>
      <c r="AV563" s="21">
        <f t="shared" si="298"/>
        <v>0</v>
      </c>
      <c r="AW563" s="21">
        <f t="shared" si="299"/>
        <v>0</v>
      </c>
      <c r="AX563" s="21">
        <f t="shared" si="300"/>
        <v>0</v>
      </c>
      <c r="AY563" s="21">
        <f t="shared" si="301"/>
        <v>0</v>
      </c>
      <c r="AZ563" s="21">
        <f t="shared" si="302"/>
        <v>0</v>
      </c>
      <c r="BA563" s="21">
        <f t="shared" si="303"/>
        <v>0</v>
      </c>
      <c r="BB563" s="21">
        <f t="shared" si="304"/>
        <v>0</v>
      </c>
      <c r="BC563" s="21">
        <f t="shared" si="305"/>
        <v>0</v>
      </c>
      <c r="BD563" s="21">
        <f t="shared" si="306"/>
        <v>0</v>
      </c>
      <c r="BE563" s="21">
        <f t="shared" si="307"/>
        <v>0</v>
      </c>
      <c r="BF563" s="21">
        <f t="shared" si="308"/>
        <v>0</v>
      </c>
      <c r="BG563" s="21">
        <f t="shared" si="309"/>
        <v>0</v>
      </c>
      <c r="BH563" s="21">
        <f t="shared" si="310"/>
        <v>0</v>
      </c>
    </row>
    <row r="564" spans="1:60" ht="63.95" customHeight="1">
      <c r="A564" s="245"/>
      <c r="B564" s="97"/>
      <c r="C564" s="98"/>
      <c r="D564" s="99"/>
      <c r="E564" s="100"/>
      <c r="F564" s="100"/>
      <c r="G564" s="100"/>
      <c r="H564" s="101"/>
      <c r="I564" s="102"/>
      <c r="J564" s="103"/>
      <c r="K564" s="103"/>
      <c r="L564" s="103"/>
      <c r="M564" s="103"/>
      <c r="N564" s="99"/>
      <c r="O564" s="99"/>
      <c r="P564" s="100"/>
      <c r="Q564" s="100"/>
      <c r="R564" s="104"/>
      <c r="S564" s="31" t="str">
        <f t="shared" si="311"/>
        <v/>
      </c>
      <c r="T564" s="105"/>
      <c r="U564" s="101"/>
      <c r="V564" s="107"/>
      <c r="W564" s="169"/>
      <c r="X564" s="170"/>
      <c r="Y564" s="68"/>
      <c r="Z564" s="190">
        <f t="shared" si="280"/>
        <v>1.0165720071704217E-3</v>
      </c>
      <c r="AA564" s="208" t="b">
        <f t="shared" si="281"/>
        <v>0</v>
      </c>
      <c r="AB564" s="20">
        <f t="shared" si="312"/>
        <v>0</v>
      </c>
      <c r="AC564" s="67" t="b">
        <f t="shared" si="313"/>
        <v>1</v>
      </c>
      <c r="AD564" s="200">
        <f t="shared" si="314"/>
        <v>1</v>
      </c>
      <c r="AE564" s="180">
        <f t="shared" si="282"/>
        <v>1</v>
      </c>
      <c r="AF564" s="180">
        <f t="shared" si="283"/>
        <v>0</v>
      </c>
      <c r="AG564" s="180">
        <f t="shared" si="284"/>
        <v>0</v>
      </c>
      <c r="AH564" s="180">
        <f t="shared" si="285"/>
        <v>0</v>
      </c>
      <c r="AI564" s="214" t="str">
        <f t="shared" si="286"/>
        <v/>
      </c>
      <c r="AK564" s="36">
        <f t="shared" si="287"/>
        <v>0</v>
      </c>
      <c r="AL564" s="21">
        <f t="shared" si="288"/>
        <v>0</v>
      </c>
      <c r="AM564" s="21">
        <f t="shared" si="289"/>
        <v>0</v>
      </c>
      <c r="AN564" s="21">
        <f t="shared" si="290"/>
        <v>0</v>
      </c>
      <c r="AO564" s="21">
        <f t="shared" si="291"/>
        <v>0</v>
      </c>
      <c r="AP564" s="21">
        <f t="shared" si="292"/>
        <v>0</v>
      </c>
      <c r="AQ564" s="21">
        <f t="shared" si="293"/>
        <v>0</v>
      </c>
      <c r="AR564" s="21">
        <f t="shared" si="294"/>
        <v>0</v>
      </c>
      <c r="AS564" s="21">
        <f t="shared" si="295"/>
        <v>0</v>
      </c>
      <c r="AT564" s="21">
        <f t="shared" si="296"/>
        <v>0</v>
      </c>
      <c r="AU564" s="21">
        <f t="shared" si="297"/>
        <v>0</v>
      </c>
      <c r="AV564" s="21">
        <f t="shared" si="298"/>
        <v>0</v>
      </c>
      <c r="AW564" s="21">
        <f t="shared" si="299"/>
        <v>0</v>
      </c>
      <c r="AX564" s="21">
        <f t="shared" si="300"/>
        <v>0</v>
      </c>
      <c r="AY564" s="21">
        <f t="shared" si="301"/>
        <v>0</v>
      </c>
      <c r="AZ564" s="21">
        <f t="shared" si="302"/>
        <v>0</v>
      </c>
      <c r="BA564" s="21">
        <f t="shared" si="303"/>
        <v>0</v>
      </c>
      <c r="BB564" s="21">
        <f t="shared" si="304"/>
        <v>0</v>
      </c>
      <c r="BC564" s="21">
        <f t="shared" si="305"/>
        <v>0</v>
      </c>
      <c r="BD564" s="21">
        <f t="shared" si="306"/>
        <v>0</v>
      </c>
      <c r="BE564" s="21">
        <f t="shared" si="307"/>
        <v>0</v>
      </c>
      <c r="BF564" s="21">
        <f t="shared" si="308"/>
        <v>0</v>
      </c>
      <c r="BG564" s="21">
        <f t="shared" si="309"/>
        <v>0</v>
      </c>
      <c r="BH564" s="21">
        <f t="shared" si="310"/>
        <v>0</v>
      </c>
    </row>
    <row r="565" spans="1:60" ht="63.95" customHeight="1">
      <c r="A565" s="245"/>
      <c r="B565" s="97"/>
      <c r="C565" s="98"/>
      <c r="D565" s="99"/>
      <c r="E565" s="100"/>
      <c r="F565" s="100"/>
      <c r="G565" s="100"/>
      <c r="H565" s="101"/>
      <c r="I565" s="102"/>
      <c r="J565" s="103"/>
      <c r="K565" s="103"/>
      <c r="L565" s="103"/>
      <c r="M565" s="103"/>
      <c r="N565" s="99"/>
      <c r="O565" s="99"/>
      <c r="P565" s="100"/>
      <c r="Q565" s="100"/>
      <c r="R565" s="104"/>
      <c r="S565" s="31" t="str">
        <f t="shared" si="311"/>
        <v/>
      </c>
      <c r="T565" s="105"/>
      <c r="U565" s="101"/>
      <c r="V565" s="107"/>
      <c r="W565" s="169"/>
      <c r="X565" s="170"/>
      <c r="Y565" s="68"/>
      <c r="Z565" s="190">
        <f t="shared" si="280"/>
        <v>1.0165720071704217E-3</v>
      </c>
      <c r="AA565" s="208" t="b">
        <f t="shared" si="281"/>
        <v>0</v>
      </c>
      <c r="AB565" s="20">
        <f t="shared" si="312"/>
        <v>0</v>
      </c>
      <c r="AC565" s="67" t="b">
        <f t="shared" si="313"/>
        <v>1</v>
      </c>
      <c r="AD565" s="200">
        <f t="shared" si="314"/>
        <v>1</v>
      </c>
      <c r="AE565" s="180">
        <f t="shared" si="282"/>
        <v>1</v>
      </c>
      <c r="AF565" s="180">
        <f t="shared" si="283"/>
        <v>0</v>
      </c>
      <c r="AG565" s="180">
        <f t="shared" si="284"/>
        <v>0</v>
      </c>
      <c r="AH565" s="180">
        <f t="shared" si="285"/>
        <v>0</v>
      </c>
      <c r="AI565" s="214" t="str">
        <f t="shared" si="286"/>
        <v/>
      </c>
      <c r="AK565" s="36">
        <f t="shared" si="287"/>
        <v>0</v>
      </c>
      <c r="AL565" s="21">
        <f t="shared" si="288"/>
        <v>0</v>
      </c>
      <c r="AM565" s="21">
        <f t="shared" si="289"/>
        <v>0</v>
      </c>
      <c r="AN565" s="21">
        <f t="shared" si="290"/>
        <v>0</v>
      </c>
      <c r="AO565" s="21">
        <f t="shared" si="291"/>
        <v>0</v>
      </c>
      <c r="AP565" s="21">
        <f t="shared" si="292"/>
        <v>0</v>
      </c>
      <c r="AQ565" s="21">
        <f t="shared" si="293"/>
        <v>0</v>
      </c>
      <c r="AR565" s="21">
        <f t="shared" si="294"/>
        <v>0</v>
      </c>
      <c r="AS565" s="21">
        <f t="shared" si="295"/>
        <v>0</v>
      </c>
      <c r="AT565" s="21">
        <f t="shared" si="296"/>
        <v>0</v>
      </c>
      <c r="AU565" s="21">
        <f t="shared" si="297"/>
        <v>0</v>
      </c>
      <c r="AV565" s="21">
        <f t="shared" si="298"/>
        <v>0</v>
      </c>
      <c r="AW565" s="21">
        <f t="shared" si="299"/>
        <v>0</v>
      </c>
      <c r="AX565" s="21">
        <f t="shared" si="300"/>
        <v>0</v>
      </c>
      <c r="AY565" s="21">
        <f t="shared" si="301"/>
        <v>0</v>
      </c>
      <c r="AZ565" s="21">
        <f t="shared" si="302"/>
        <v>0</v>
      </c>
      <c r="BA565" s="21">
        <f t="shared" si="303"/>
        <v>0</v>
      </c>
      <c r="BB565" s="21">
        <f t="shared" si="304"/>
        <v>0</v>
      </c>
      <c r="BC565" s="21">
        <f t="shared" si="305"/>
        <v>0</v>
      </c>
      <c r="BD565" s="21">
        <f t="shared" si="306"/>
        <v>0</v>
      </c>
      <c r="BE565" s="21">
        <f t="shared" si="307"/>
        <v>0</v>
      </c>
      <c r="BF565" s="21">
        <f t="shared" si="308"/>
        <v>0</v>
      </c>
      <c r="BG565" s="21">
        <f t="shared" si="309"/>
        <v>0</v>
      </c>
      <c r="BH565" s="21">
        <f t="shared" si="310"/>
        <v>0</v>
      </c>
    </row>
    <row r="566" spans="1:60" ht="63.95" customHeight="1">
      <c r="A566" s="245"/>
      <c r="B566" s="97"/>
      <c r="C566" s="98"/>
      <c r="D566" s="99"/>
      <c r="E566" s="100"/>
      <c r="F566" s="100"/>
      <c r="G566" s="100"/>
      <c r="H566" s="101"/>
      <c r="I566" s="102"/>
      <c r="J566" s="103"/>
      <c r="K566" s="103"/>
      <c r="L566" s="103"/>
      <c r="M566" s="103"/>
      <c r="N566" s="99"/>
      <c r="O566" s="99"/>
      <c r="P566" s="100"/>
      <c r="Q566" s="100"/>
      <c r="R566" s="104"/>
      <c r="S566" s="31" t="str">
        <f t="shared" si="311"/>
        <v/>
      </c>
      <c r="T566" s="105"/>
      <c r="U566" s="101"/>
      <c r="V566" s="107"/>
      <c r="W566" s="169"/>
      <c r="X566" s="170"/>
      <c r="Y566" s="68"/>
      <c r="Z566" s="190">
        <f t="shared" si="280"/>
        <v>1.0165720071704217E-3</v>
      </c>
      <c r="AA566" s="208" t="b">
        <f t="shared" si="281"/>
        <v>0</v>
      </c>
      <c r="AB566" s="20">
        <f t="shared" si="312"/>
        <v>0</v>
      </c>
      <c r="AC566" s="67" t="b">
        <f t="shared" si="313"/>
        <v>1</v>
      </c>
      <c r="AD566" s="200">
        <f t="shared" si="314"/>
        <v>1</v>
      </c>
      <c r="AE566" s="180">
        <f t="shared" si="282"/>
        <v>1</v>
      </c>
      <c r="AF566" s="180">
        <f t="shared" si="283"/>
        <v>0</v>
      </c>
      <c r="AG566" s="180">
        <f t="shared" si="284"/>
        <v>0</v>
      </c>
      <c r="AH566" s="180">
        <f t="shared" si="285"/>
        <v>0</v>
      </c>
      <c r="AI566" s="214" t="str">
        <f t="shared" si="286"/>
        <v/>
      </c>
      <c r="AK566" s="36">
        <f t="shared" si="287"/>
        <v>0</v>
      </c>
      <c r="AL566" s="21">
        <f t="shared" si="288"/>
        <v>0</v>
      </c>
      <c r="AM566" s="21">
        <f t="shared" si="289"/>
        <v>0</v>
      </c>
      <c r="AN566" s="21">
        <f t="shared" si="290"/>
        <v>0</v>
      </c>
      <c r="AO566" s="21">
        <f t="shared" si="291"/>
        <v>0</v>
      </c>
      <c r="AP566" s="21">
        <f t="shared" si="292"/>
        <v>0</v>
      </c>
      <c r="AQ566" s="21">
        <f t="shared" si="293"/>
        <v>0</v>
      </c>
      <c r="AR566" s="21">
        <f t="shared" si="294"/>
        <v>0</v>
      </c>
      <c r="AS566" s="21">
        <f t="shared" si="295"/>
        <v>0</v>
      </c>
      <c r="AT566" s="21">
        <f t="shared" si="296"/>
        <v>0</v>
      </c>
      <c r="AU566" s="21">
        <f t="shared" si="297"/>
        <v>0</v>
      </c>
      <c r="AV566" s="21">
        <f t="shared" si="298"/>
        <v>0</v>
      </c>
      <c r="AW566" s="21">
        <f t="shared" si="299"/>
        <v>0</v>
      </c>
      <c r="AX566" s="21">
        <f t="shared" si="300"/>
        <v>0</v>
      </c>
      <c r="AY566" s="21">
        <f t="shared" si="301"/>
        <v>0</v>
      </c>
      <c r="AZ566" s="21">
        <f t="shared" si="302"/>
        <v>0</v>
      </c>
      <c r="BA566" s="21">
        <f t="shared" si="303"/>
        <v>0</v>
      </c>
      <c r="BB566" s="21">
        <f t="shared" si="304"/>
        <v>0</v>
      </c>
      <c r="BC566" s="21">
        <f t="shared" si="305"/>
        <v>0</v>
      </c>
      <c r="BD566" s="21">
        <f t="shared" si="306"/>
        <v>0</v>
      </c>
      <c r="BE566" s="21">
        <f t="shared" si="307"/>
        <v>0</v>
      </c>
      <c r="BF566" s="21">
        <f t="shared" si="308"/>
        <v>0</v>
      </c>
      <c r="BG566" s="21">
        <f t="shared" si="309"/>
        <v>0</v>
      </c>
      <c r="BH566" s="21">
        <f t="shared" si="310"/>
        <v>0</v>
      </c>
    </row>
    <row r="567" spans="1:60" ht="63.95" customHeight="1">
      <c r="A567" s="245"/>
      <c r="B567" s="97"/>
      <c r="C567" s="98"/>
      <c r="D567" s="99"/>
      <c r="E567" s="100"/>
      <c r="F567" s="100"/>
      <c r="G567" s="100"/>
      <c r="H567" s="101"/>
      <c r="I567" s="102"/>
      <c r="J567" s="103"/>
      <c r="K567" s="103"/>
      <c r="L567" s="103"/>
      <c r="M567" s="103"/>
      <c r="N567" s="99"/>
      <c r="O567" s="99"/>
      <c r="P567" s="100"/>
      <c r="Q567" s="100"/>
      <c r="R567" s="104"/>
      <c r="S567" s="31" t="str">
        <f t="shared" si="311"/>
        <v/>
      </c>
      <c r="T567" s="105"/>
      <c r="U567" s="101"/>
      <c r="V567" s="107"/>
      <c r="W567" s="169"/>
      <c r="X567" s="170"/>
      <c r="Y567" s="68"/>
      <c r="Z567" s="190">
        <f t="shared" si="280"/>
        <v>1.0165720071704217E-3</v>
      </c>
      <c r="AA567" s="208" t="b">
        <f t="shared" si="281"/>
        <v>0</v>
      </c>
      <c r="AB567" s="20">
        <f t="shared" si="312"/>
        <v>0</v>
      </c>
      <c r="AC567" s="67" t="b">
        <f t="shared" si="313"/>
        <v>1</v>
      </c>
      <c r="AD567" s="200">
        <f t="shared" si="314"/>
        <v>1</v>
      </c>
      <c r="AE567" s="180">
        <f t="shared" si="282"/>
        <v>1</v>
      </c>
      <c r="AF567" s="180">
        <f t="shared" si="283"/>
        <v>0</v>
      </c>
      <c r="AG567" s="180">
        <f t="shared" si="284"/>
        <v>0</v>
      </c>
      <c r="AH567" s="180">
        <f t="shared" si="285"/>
        <v>0</v>
      </c>
      <c r="AI567" s="214" t="str">
        <f t="shared" si="286"/>
        <v/>
      </c>
      <c r="AK567" s="36">
        <f t="shared" si="287"/>
        <v>0</v>
      </c>
      <c r="AL567" s="21">
        <f t="shared" si="288"/>
        <v>0</v>
      </c>
      <c r="AM567" s="21">
        <f t="shared" si="289"/>
        <v>0</v>
      </c>
      <c r="AN567" s="21">
        <f t="shared" si="290"/>
        <v>0</v>
      </c>
      <c r="AO567" s="21">
        <f t="shared" si="291"/>
        <v>0</v>
      </c>
      <c r="AP567" s="21">
        <f t="shared" si="292"/>
        <v>0</v>
      </c>
      <c r="AQ567" s="21">
        <f t="shared" si="293"/>
        <v>0</v>
      </c>
      <c r="AR567" s="21">
        <f t="shared" si="294"/>
        <v>0</v>
      </c>
      <c r="AS567" s="21">
        <f t="shared" si="295"/>
        <v>0</v>
      </c>
      <c r="AT567" s="21">
        <f t="shared" si="296"/>
        <v>0</v>
      </c>
      <c r="AU567" s="21">
        <f t="shared" si="297"/>
        <v>0</v>
      </c>
      <c r="AV567" s="21">
        <f t="shared" si="298"/>
        <v>0</v>
      </c>
      <c r="AW567" s="21">
        <f t="shared" si="299"/>
        <v>0</v>
      </c>
      <c r="AX567" s="21">
        <f t="shared" si="300"/>
        <v>0</v>
      </c>
      <c r="AY567" s="21">
        <f t="shared" si="301"/>
        <v>0</v>
      </c>
      <c r="AZ567" s="21">
        <f t="shared" si="302"/>
        <v>0</v>
      </c>
      <c r="BA567" s="21">
        <f t="shared" si="303"/>
        <v>0</v>
      </c>
      <c r="BB567" s="21">
        <f t="shared" si="304"/>
        <v>0</v>
      </c>
      <c r="BC567" s="21">
        <f t="shared" si="305"/>
        <v>0</v>
      </c>
      <c r="BD567" s="21">
        <f t="shared" si="306"/>
        <v>0</v>
      </c>
      <c r="BE567" s="21">
        <f t="shared" si="307"/>
        <v>0</v>
      </c>
      <c r="BF567" s="21">
        <f t="shared" si="308"/>
        <v>0</v>
      </c>
      <c r="BG567" s="21">
        <f t="shared" si="309"/>
        <v>0</v>
      </c>
      <c r="BH567" s="21">
        <f t="shared" si="310"/>
        <v>0</v>
      </c>
    </row>
    <row r="568" spans="1:60" ht="63.95" customHeight="1">
      <c r="A568" s="245"/>
      <c r="B568" s="97"/>
      <c r="C568" s="98"/>
      <c r="D568" s="99"/>
      <c r="E568" s="100"/>
      <c r="F568" s="100"/>
      <c r="G568" s="100"/>
      <c r="H568" s="101"/>
      <c r="I568" s="102"/>
      <c r="J568" s="103"/>
      <c r="K568" s="103"/>
      <c r="L568" s="103"/>
      <c r="M568" s="103"/>
      <c r="N568" s="99"/>
      <c r="O568" s="99"/>
      <c r="P568" s="100"/>
      <c r="Q568" s="100"/>
      <c r="R568" s="104"/>
      <c r="S568" s="31" t="str">
        <f t="shared" si="311"/>
        <v/>
      </c>
      <c r="T568" s="105"/>
      <c r="U568" s="101"/>
      <c r="V568" s="107"/>
      <c r="W568" s="169"/>
      <c r="X568" s="170"/>
      <c r="Y568" s="68"/>
      <c r="Z568" s="190">
        <f t="shared" si="280"/>
        <v>1.0165720071704217E-3</v>
      </c>
      <c r="AA568" s="208" t="b">
        <f t="shared" si="281"/>
        <v>0</v>
      </c>
      <c r="AB568" s="20">
        <f t="shared" si="312"/>
        <v>0</v>
      </c>
      <c r="AC568" s="67" t="b">
        <f t="shared" si="313"/>
        <v>1</v>
      </c>
      <c r="AD568" s="200">
        <f t="shared" si="314"/>
        <v>1</v>
      </c>
      <c r="AE568" s="180">
        <f t="shared" si="282"/>
        <v>1</v>
      </c>
      <c r="AF568" s="180">
        <f t="shared" si="283"/>
        <v>0</v>
      </c>
      <c r="AG568" s="180">
        <f t="shared" si="284"/>
        <v>0</v>
      </c>
      <c r="AH568" s="180">
        <f t="shared" si="285"/>
        <v>0</v>
      </c>
      <c r="AI568" s="214" t="str">
        <f t="shared" si="286"/>
        <v/>
      </c>
      <c r="AK568" s="36">
        <f t="shared" si="287"/>
        <v>0</v>
      </c>
      <c r="AL568" s="21">
        <f t="shared" si="288"/>
        <v>0</v>
      </c>
      <c r="AM568" s="21">
        <f t="shared" si="289"/>
        <v>0</v>
      </c>
      <c r="AN568" s="21">
        <f t="shared" si="290"/>
        <v>0</v>
      </c>
      <c r="AO568" s="21">
        <f t="shared" si="291"/>
        <v>0</v>
      </c>
      <c r="AP568" s="21">
        <f t="shared" si="292"/>
        <v>0</v>
      </c>
      <c r="AQ568" s="21">
        <f t="shared" si="293"/>
        <v>0</v>
      </c>
      <c r="AR568" s="21">
        <f t="shared" si="294"/>
        <v>0</v>
      </c>
      <c r="AS568" s="21">
        <f t="shared" si="295"/>
        <v>0</v>
      </c>
      <c r="AT568" s="21">
        <f t="shared" si="296"/>
        <v>0</v>
      </c>
      <c r="AU568" s="21">
        <f t="shared" si="297"/>
        <v>0</v>
      </c>
      <c r="AV568" s="21">
        <f t="shared" si="298"/>
        <v>0</v>
      </c>
      <c r="AW568" s="21">
        <f t="shared" si="299"/>
        <v>0</v>
      </c>
      <c r="AX568" s="21">
        <f t="shared" si="300"/>
        <v>0</v>
      </c>
      <c r="AY568" s="21">
        <f t="shared" si="301"/>
        <v>0</v>
      </c>
      <c r="AZ568" s="21">
        <f t="shared" si="302"/>
        <v>0</v>
      </c>
      <c r="BA568" s="21">
        <f t="shared" si="303"/>
        <v>0</v>
      </c>
      <c r="BB568" s="21">
        <f t="shared" si="304"/>
        <v>0</v>
      </c>
      <c r="BC568" s="21">
        <f t="shared" si="305"/>
        <v>0</v>
      </c>
      <c r="BD568" s="21">
        <f t="shared" si="306"/>
        <v>0</v>
      </c>
      <c r="BE568" s="21">
        <f t="shared" si="307"/>
        <v>0</v>
      </c>
      <c r="BF568" s="21">
        <f t="shared" si="308"/>
        <v>0</v>
      </c>
      <c r="BG568" s="21">
        <f t="shared" si="309"/>
        <v>0</v>
      </c>
      <c r="BH568" s="21">
        <f t="shared" si="310"/>
        <v>0</v>
      </c>
    </row>
    <row r="569" spans="1:60" ht="63.95" customHeight="1">
      <c r="A569" s="245"/>
      <c r="B569" s="97"/>
      <c r="C569" s="98"/>
      <c r="D569" s="99"/>
      <c r="E569" s="100"/>
      <c r="F569" s="100"/>
      <c r="G569" s="100"/>
      <c r="H569" s="101"/>
      <c r="I569" s="102"/>
      <c r="J569" s="103"/>
      <c r="K569" s="103"/>
      <c r="L569" s="103"/>
      <c r="M569" s="103"/>
      <c r="N569" s="99"/>
      <c r="O569" s="99"/>
      <c r="P569" s="100"/>
      <c r="Q569" s="100"/>
      <c r="R569" s="104"/>
      <c r="S569" s="31" t="str">
        <f t="shared" si="311"/>
        <v/>
      </c>
      <c r="T569" s="105"/>
      <c r="U569" s="101"/>
      <c r="V569" s="107"/>
      <c r="W569" s="169"/>
      <c r="X569" s="170"/>
      <c r="Y569" s="68"/>
      <c r="Z569" s="190">
        <f t="shared" si="280"/>
        <v>1.0165720071704217E-3</v>
      </c>
      <c r="AA569" s="208" t="b">
        <f t="shared" si="281"/>
        <v>0</v>
      </c>
      <c r="AB569" s="20">
        <f t="shared" si="312"/>
        <v>0</v>
      </c>
      <c r="AC569" s="67" t="b">
        <f t="shared" si="313"/>
        <v>1</v>
      </c>
      <c r="AD569" s="200">
        <f t="shared" si="314"/>
        <v>1</v>
      </c>
      <c r="AE569" s="180">
        <f t="shared" si="282"/>
        <v>1</v>
      </c>
      <c r="AF569" s="180">
        <f t="shared" si="283"/>
        <v>0</v>
      </c>
      <c r="AG569" s="180">
        <f t="shared" si="284"/>
        <v>0</v>
      </c>
      <c r="AH569" s="180">
        <f t="shared" si="285"/>
        <v>0</v>
      </c>
      <c r="AI569" s="214" t="str">
        <f t="shared" si="286"/>
        <v/>
      </c>
      <c r="AK569" s="36">
        <f t="shared" si="287"/>
        <v>0</v>
      </c>
      <c r="AL569" s="21">
        <f t="shared" si="288"/>
        <v>0</v>
      </c>
      <c r="AM569" s="21">
        <f t="shared" si="289"/>
        <v>0</v>
      </c>
      <c r="AN569" s="21">
        <f t="shared" si="290"/>
        <v>0</v>
      </c>
      <c r="AO569" s="21">
        <f t="shared" si="291"/>
        <v>0</v>
      </c>
      <c r="AP569" s="21">
        <f t="shared" si="292"/>
        <v>0</v>
      </c>
      <c r="AQ569" s="21">
        <f t="shared" si="293"/>
        <v>0</v>
      </c>
      <c r="AR569" s="21">
        <f t="shared" si="294"/>
        <v>0</v>
      </c>
      <c r="AS569" s="21">
        <f t="shared" si="295"/>
        <v>0</v>
      </c>
      <c r="AT569" s="21">
        <f t="shared" si="296"/>
        <v>0</v>
      </c>
      <c r="AU569" s="21">
        <f t="shared" si="297"/>
        <v>0</v>
      </c>
      <c r="AV569" s="21">
        <f t="shared" si="298"/>
        <v>0</v>
      </c>
      <c r="AW569" s="21">
        <f t="shared" si="299"/>
        <v>0</v>
      </c>
      <c r="AX569" s="21">
        <f t="shared" si="300"/>
        <v>0</v>
      </c>
      <c r="AY569" s="21">
        <f t="shared" si="301"/>
        <v>0</v>
      </c>
      <c r="AZ569" s="21">
        <f t="shared" si="302"/>
        <v>0</v>
      </c>
      <c r="BA569" s="21">
        <f t="shared" si="303"/>
        <v>0</v>
      </c>
      <c r="BB569" s="21">
        <f t="shared" si="304"/>
        <v>0</v>
      </c>
      <c r="BC569" s="21">
        <f t="shared" si="305"/>
        <v>0</v>
      </c>
      <c r="BD569" s="21">
        <f t="shared" si="306"/>
        <v>0</v>
      </c>
      <c r="BE569" s="21">
        <f t="shared" si="307"/>
        <v>0</v>
      </c>
      <c r="BF569" s="21">
        <f t="shared" si="308"/>
        <v>0</v>
      </c>
      <c r="BG569" s="21">
        <f t="shared" si="309"/>
        <v>0</v>
      </c>
      <c r="BH569" s="21">
        <f t="shared" si="310"/>
        <v>0</v>
      </c>
    </row>
    <row r="570" spans="1:60" ht="63.95" customHeight="1">
      <c r="A570" s="245"/>
      <c r="B570" s="97"/>
      <c r="C570" s="98"/>
      <c r="D570" s="99"/>
      <c r="E570" s="100"/>
      <c r="F570" s="100"/>
      <c r="G570" s="100"/>
      <c r="H570" s="101"/>
      <c r="I570" s="102"/>
      <c r="J570" s="103"/>
      <c r="K570" s="103"/>
      <c r="L570" s="103"/>
      <c r="M570" s="103"/>
      <c r="N570" s="99"/>
      <c r="O570" s="99"/>
      <c r="P570" s="100"/>
      <c r="Q570" s="100"/>
      <c r="R570" s="104"/>
      <c r="S570" s="31" t="str">
        <f t="shared" si="311"/>
        <v/>
      </c>
      <c r="T570" s="105"/>
      <c r="U570" s="101"/>
      <c r="V570" s="107"/>
      <c r="W570" s="169"/>
      <c r="X570" s="170"/>
      <c r="Y570" s="68"/>
      <c r="Z570" s="190">
        <f t="shared" si="280"/>
        <v>1.0165720071704217E-3</v>
      </c>
      <c r="AA570" s="208" t="b">
        <f t="shared" si="281"/>
        <v>0</v>
      </c>
      <c r="AB570" s="20">
        <f t="shared" si="312"/>
        <v>0</v>
      </c>
      <c r="AC570" s="67" t="b">
        <f t="shared" si="313"/>
        <v>1</v>
      </c>
      <c r="AD570" s="200">
        <f t="shared" si="314"/>
        <v>1</v>
      </c>
      <c r="AE570" s="180">
        <f t="shared" si="282"/>
        <v>1</v>
      </c>
      <c r="AF570" s="180">
        <f t="shared" si="283"/>
        <v>0</v>
      </c>
      <c r="AG570" s="180">
        <f t="shared" si="284"/>
        <v>0</v>
      </c>
      <c r="AH570" s="180">
        <f t="shared" si="285"/>
        <v>0</v>
      </c>
      <c r="AI570" s="214" t="str">
        <f t="shared" si="286"/>
        <v/>
      </c>
      <c r="AK570" s="36">
        <f t="shared" si="287"/>
        <v>0</v>
      </c>
      <c r="AL570" s="21">
        <f t="shared" si="288"/>
        <v>0</v>
      </c>
      <c r="AM570" s="21">
        <f t="shared" si="289"/>
        <v>0</v>
      </c>
      <c r="AN570" s="21">
        <f t="shared" si="290"/>
        <v>0</v>
      </c>
      <c r="AO570" s="21">
        <f t="shared" si="291"/>
        <v>0</v>
      </c>
      <c r="AP570" s="21">
        <f t="shared" si="292"/>
        <v>0</v>
      </c>
      <c r="AQ570" s="21">
        <f t="shared" si="293"/>
        <v>0</v>
      </c>
      <c r="AR570" s="21">
        <f t="shared" si="294"/>
        <v>0</v>
      </c>
      <c r="AS570" s="21">
        <f t="shared" si="295"/>
        <v>0</v>
      </c>
      <c r="AT570" s="21">
        <f t="shared" si="296"/>
        <v>0</v>
      </c>
      <c r="AU570" s="21">
        <f t="shared" si="297"/>
        <v>0</v>
      </c>
      <c r="AV570" s="21">
        <f t="shared" si="298"/>
        <v>0</v>
      </c>
      <c r="AW570" s="21">
        <f t="shared" si="299"/>
        <v>0</v>
      </c>
      <c r="AX570" s="21">
        <f t="shared" si="300"/>
        <v>0</v>
      </c>
      <c r="AY570" s="21">
        <f t="shared" si="301"/>
        <v>0</v>
      </c>
      <c r="AZ570" s="21">
        <f t="shared" si="302"/>
        <v>0</v>
      </c>
      <c r="BA570" s="21">
        <f t="shared" si="303"/>
        <v>0</v>
      </c>
      <c r="BB570" s="21">
        <f t="shared" si="304"/>
        <v>0</v>
      </c>
      <c r="BC570" s="21">
        <f t="shared" si="305"/>
        <v>0</v>
      </c>
      <c r="BD570" s="21">
        <f t="shared" si="306"/>
        <v>0</v>
      </c>
      <c r="BE570" s="21">
        <f t="shared" si="307"/>
        <v>0</v>
      </c>
      <c r="BF570" s="21">
        <f t="shared" si="308"/>
        <v>0</v>
      </c>
      <c r="BG570" s="21">
        <f t="shared" si="309"/>
        <v>0</v>
      </c>
      <c r="BH570" s="21">
        <f t="shared" si="310"/>
        <v>0</v>
      </c>
    </row>
    <row r="571" spans="1:60" ht="63.95" customHeight="1">
      <c r="A571" s="245"/>
      <c r="B571" s="97"/>
      <c r="C571" s="98"/>
      <c r="D571" s="99"/>
      <c r="E571" s="100"/>
      <c r="F571" s="100"/>
      <c r="G571" s="100"/>
      <c r="H571" s="101"/>
      <c r="I571" s="102"/>
      <c r="J571" s="103"/>
      <c r="K571" s="103"/>
      <c r="L571" s="103"/>
      <c r="M571" s="103"/>
      <c r="N571" s="99"/>
      <c r="O571" s="99"/>
      <c r="P571" s="100"/>
      <c r="Q571" s="100"/>
      <c r="R571" s="104"/>
      <c r="S571" s="31" t="str">
        <f t="shared" si="311"/>
        <v/>
      </c>
      <c r="T571" s="105"/>
      <c r="U571" s="101"/>
      <c r="V571" s="107"/>
      <c r="W571" s="169"/>
      <c r="X571" s="170"/>
      <c r="Y571" s="68"/>
      <c r="Z571" s="190">
        <f t="shared" si="280"/>
        <v>1.0165720071704217E-3</v>
      </c>
      <c r="AA571" s="208" t="b">
        <f t="shared" si="281"/>
        <v>0</v>
      </c>
      <c r="AB571" s="20">
        <f t="shared" si="312"/>
        <v>0</v>
      </c>
      <c r="AC571" s="67" t="b">
        <f t="shared" si="313"/>
        <v>1</v>
      </c>
      <c r="AD571" s="200">
        <f t="shared" si="314"/>
        <v>1</v>
      </c>
      <c r="AE571" s="180">
        <f t="shared" si="282"/>
        <v>1</v>
      </c>
      <c r="AF571" s="180">
        <f t="shared" si="283"/>
        <v>0</v>
      </c>
      <c r="AG571" s="180">
        <f t="shared" si="284"/>
        <v>0</v>
      </c>
      <c r="AH571" s="180">
        <f t="shared" si="285"/>
        <v>0</v>
      </c>
      <c r="AI571" s="214" t="str">
        <f t="shared" si="286"/>
        <v/>
      </c>
      <c r="AK571" s="36">
        <f t="shared" si="287"/>
        <v>0</v>
      </c>
      <c r="AL571" s="21">
        <f t="shared" si="288"/>
        <v>0</v>
      </c>
      <c r="AM571" s="21">
        <f t="shared" si="289"/>
        <v>0</v>
      </c>
      <c r="AN571" s="21">
        <f t="shared" si="290"/>
        <v>0</v>
      </c>
      <c r="AO571" s="21">
        <f t="shared" si="291"/>
        <v>0</v>
      </c>
      <c r="AP571" s="21">
        <f t="shared" si="292"/>
        <v>0</v>
      </c>
      <c r="AQ571" s="21">
        <f t="shared" si="293"/>
        <v>0</v>
      </c>
      <c r="AR571" s="21">
        <f t="shared" si="294"/>
        <v>0</v>
      </c>
      <c r="AS571" s="21">
        <f t="shared" si="295"/>
        <v>0</v>
      </c>
      <c r="AT571" s="21">
        <f t="shared" si="296"/>
        <v>0</v>
      </c>
      <c r="AU571" s="21">
        <f t="shared" si="297"/>
        <v>0</v>
      </c>
      <c r="AV571" s="21">
        <f t="shared" si="298"/>
        <v>0</v>
      </c>
      <c r="AW571" s="21">
        <f t="shared" si="299"/>
        <v>0</v>
      </c>
      <c r="AX571" s="21">
        <f t="shared" si="300"/>
        <v>0</v>
      </c>
      <c r="AY571" s="21">
        <f t="shared" si="301"/>
        <v>0</v>
      </c>
      <c r="AZ571" s="21">
        <f t="shared" si="302"/>
        <v>0</v>
      </c>
      <c r="BA571" s="21">
        <f t="shared" si="303"/>
        <v>0</v>
      </c>
      <c r="BB571" s="21">
        <f t="shared" si="304"/>
        <v>0</v>
      </c>
      <c r="BC571" s="21">
        <f t="shared" si="305"/>
        <v>0</v>
      </c>
      <c r="BD571" s="21">
        <f t="shared" si="306"/>
        <v>0</v>
      </c>
      <c r="BE571" s="21">
        <f t="shared" si="307"/>
        <v>0</v>
      </c>
      <c r="BF571" s="21">
        <f t="shared" si="308"/>
        <v>0</v>
      </c>
      <c r="BG571" s="21">
        <f t="shared" si="309"/>
        <v>0</v>
      </c>
      <c r="BH571" s="21">
        <f t="shared" si="310"/>
        <v>0</v>
      </c>
    </row>
    <row r="572" spans="1:60" ht="63.95" customHeight="1">
      <c r="A572" s="245"/>
      <c r="B572" s="97"/>
      <c r="C572" s="98"/>
      <c r="D572" s="99"/>
      <c r="E572" s="100"/>
      <c r="F572" s="100"/>
      <c r="G572" s="100"/>
      <c r="H572" s="101"/>
      <c r="I572" s="102"/>
      <c r="J572" s="103"/>
      <c r="K572" s="103"/>
      <c r="L572" s="103"/>
      <c r="M572" s="103"/>
      <c r="N572" s="99"/>
      <c r="O572" s="99"/>
      <c r="P572" s="100"/>
      <c r="Q572" s="100"/>
      <c r="R572" s="104"/>
      <c r="S572" s="31" t="str">
        <f t="shared" si="311"/>
        <v/>
      </c>
      <c r="T572" s="105"/>
      <c r="U572" s="101"/>
      <c r="V572" s="107"/>
      <c r="W572" s="169"/>
      <c r="X572" s="170"/>
      <c r="Y572" s="68"/>
      <c r="Z572" s="190">
        <f t="shared" si="280"/>
        <v>1.0165720071704217E-3</v>
      </c>
      <c r="AA572" s="208" t="b">
        <f t="shared" si="281"/>
        <v>0</v>
      </c>
      <c r="AB572" s="20">
        <f t="shared" si="312"/>
        <v>0</v>
      </c>
      <c r="AC572" s="67" t="b">
        <f t="shared" si="313"/>
        <v>1</v>
      </c>
      <c r="AD572" s="200">
        <f t="shared" si="314"/>
        <v>1</v>
      </c>
      <c r="AE572" s="180">
        <f t="shared" si="282"/>
        <v>1</v>
      </c>
      <c r="AF572" s="180">
        <f t="shared" si="283"/>
        <v>0</v>
      </c>
      <c r="AG572" s="180">
        <f t="shared" si="284"/>
        <v>0</v>
      </c>
      <c r="AH572" s="180">
        <f t="shared" si="285"/>
        <v>0</v>
      </c>
      <c r="AI572" s="214" t="str">
        <f t="shared" si="286"/>
        <v/>
      </c>
      <c r="AK572" s="36">
        <f t="shared" si="287"/>
        <v>0</v>
      </c>
      <c r="AL572" s="21">
        <f t="shared" si="288"/>
        <v>0</v>
      </c>
      <c r="AM572" s="21">
        <f t="shared" si="289"/>
        <v>0</v>
      </c>
      <c r="AN572" s="21">
        <f t="shared" si="290"/>
        <v>0</v>
      </c>
      <c r="AO572" s="21">
        <f t="shared" si="291"/>
        <v>0</v>
      </c>
      <c r="AP572" s="21">
        <f t="shared" si="292"/>
        <v>0</v>
      </c>
      <c r="AQ572" s="21">
        <f t="shared" si="293"/>
        <v>0</v>
      </c>
      <c r="AR572" s="21">
        <f t="shared" si="294"/>
        <v>0</v>
      </c>
      <c r="AS572" s="21">
        <f t="shared" si="295"/>
        <v>0</v>
      </c>
      <c r="AT572" s="21">
        <f t="shared" si="296"/>
        <v>0</v>
      </c>
      <c r="AU572" s="21">
        <f t="shared" si="297"/>
        <v>0</v>
      </c>
      <c r="AV572" s="21">
        <f t="shared" si="298"/>
        <v>0</v>
      </c>
      <c r="AW572" s="21">
        <f t="shared" si="299"/>
        <v>0</v>
      </c>
      <c r="AX572" s="21">
        <f t="shared" si="300"/>
        <v>0</v>
      </c>
      <c r="AY572" s="21">
        <f t="shared" si="301"/>
        <v>0</v>
      </c>
      <c r="AZ572" s="21">
        <f t="shared" si="302"/>
        <v>0</v>
      </c>
      <c r="BA572" s="21">
        <f t="shared" si="303"/>
        <v>0</v>
      </c>
      <c r="BB572" s="21">
        <f t="shared" si="304"/>
        <v>0</v>
      </c>
      <c r="BC572" s="21">
        <f t="shared" si="305"/>
        <v>0</v>
      </c>
      <c r="BD572" s="21">
        <f t="shared" si="306"/>
        <v>0</v>
      </c>
      <c r="BE572" s="21">
        <f t="shared" si="307"/>
        <v>0</v>
      </c>
      <c r="BF572" s="21">
        <f t="shared" si="308"/>
        <v>0</v>
      </c>
      <c r="BG572" s="21">
        <f t="shared" si="309"/>
        <v>0</v>
      </c>
      <c r="BH572" s="21">
        <f t="shared" si="310"/>
        <v>0</v>
      </c>
    </row>
    <row r="573" spans="1:60" ht="63.95" customHeight="1">
      <c r="A573" s="245"/>
      <c r="B573" s="97"/>
      <c r="C573" s="98"/>
      <c r="D573" s="99"/>
      <c r="E573" s="100"/>
      <c r="F573" s="100"/>
      <c r="G573" s="100"/>
      <c r="H573" s="101"/>
      <c r="I573" s="102"/>
      <c r="J573" s="103"/>
      <c r="K573" s="103"/>
      <c r="L573" s="103"/>
      <c r="M573" s="103"/>
      <c r="N573" s="99"/>
      <c r="O573" s="99"/>
      <c r="P573" s="100"/>
      <c r="Q573" s="100"/>
      <c r="R573" s="104"/>
      <c r="S573" s="31" t="str">
        <f t="shared" si="311"/>
        <v/>
      </c>
      <c r="T573" s="105"/>
      <c r="U573" s="101"/>
      <c r="V573" s="107"/>
      <c r="W573" s="169"/>
      <c r="X573" s="170"/>
      <c r="Y573" s="68"/>
      <c r="Z573" s="190">
        <f t="shared" si="280"/>
        <v>1.0165720071704217E-3</v>
      </c>
      <c r="AA573" s="208" t="b">
        <f t="shared" si="281"/>
        <v>0</v>
      </c>
      <c r="AB573" s="20">
        <f t="shared" si="312"/>
        <v>0</v>
      </c>
      <c r="AC573" s="67" t="b">
        <f t="shared" si="313"/>
        <v>1</v>
      </c>
      <c r="AD573" s="200">
        <f t="shared" si="314"/>
        <v>1</v>
      </c>
      <c r="AE573" s="180">
        <f t="shared" si="282"/>
        <v>1</v>
      </c>
      <c r="AF573" s="180">
        <f t="shared" si="283"/>
        <v>0</v>
      </c>
      <c r="AG573" s="180">
        <f t="shared" si="284"/>
        <v>0</v>
      </c>
      <c r="AH573" s="180">
        <f t="shared" si="285"/>
        <v>0</v>
      </c>
      <c r="AI573" s="214" t="str">
        <f t="shared" si="286"/>
        <v/>
      </c>
      <c r="AK573" s="36">
        <f t="shared" si="287"/>
        <v>0</v>
      </c>
      <c r="AL573" s="21">
        <f t="shared" si="288"/>
        <v>0</v>
      </c>
      <c r="AM573" s="21">
        <f t="shared" si="289"/>
        <v>0</v>
      </c>
      <c r="AN573" s="21">
        <f t="shared" si="290"/>
        <v>0</v>
      </c>
      <c r="AO573" s="21">
        <f t="shared" si="291"/>
        <v>0</v>
      </c>
      <c r="AP573" s="21">
        <f t="shared" si="292"/>
        <v>0</v>
      </c>
      <c r="AQ573" s="21">
        <f t="shared" si="293"/>
        <v>0</v>
      </c>
      <c r="AR573" s="21">
        <f t="shared" si="294"/>
        <v>0</v>
      </c>
      <c r="AS573" s="21">
        <f t="shared" si="295"/>
        <v>0</v>
      </c>
      <c r="AT573" s="21">
        <f t="shared" si="296"/>
        <v>0</v>
      </c>
      <c r="AU573" s="21">
        <f t="shared" si="297"/>
        <v>0</v>
      </c>
      <c r="AV573" s="21">
        <f t="shared" si="298"/>
        <v>0</v>
      </c>
      <c r="AW573" s="21">
        <f t="shared" si="299"/>
        <v>0</v>
      </c>
      <c r="AX573" s="21">
        <f t="shared" si="300"/>
        <v>0</v>
      </c>
      <c r="AY573" s="21">
        <f t="shared" si="301"/>
        <v>0</v>
      </c>
      <c r="AZ573" s="21">
        <f t="shared" si="302"/>
        <v>0</v>
      </c>
      <c r="BA573" s="21">
        <f t="shared" si="303"/>
        <v>0</v>
      </c>
      <c r="BB573" s="21">
        <f t="shared" si="304"/>
        <v>0</v>
      </c>
      <c r="BC573" s="21">
        <f t="shared" si="305"/>
        <v>0</v>
      </c>
      <c r="BD573" s="21">
        <f t="shared" si="306"/>
        <v>0</v>
      </c>
      <c r="BE573" s="21">
        <f t="shared" si="307"/>
        <v>0</v>
      </c>
      <c r="BF573" s="21">
        <f t="shared" si="308"/>
        <v>0</v>
      </c>
      <c r="BG573" s="21">
        <f t="shared" si="309"/>
        <v>0</v>
      </c>
      <c r="BH573" s="21">
        <f t="shared" si="310"/>
        <v>0</v>
      </c>
    </row>
    <row r="574" spans="1:60" ht="63.95" customHeight="1">
      <c r="A574" s="245"/>
      <c r="B574" s="97"/>
      <c r="C574" s="98"/>
      <c r="D574" s="99"/>
      <c r="E574" s="100"/>
      <c r="F574" s="100"/>
      <c r="G574" s="100"/>
      <c r="H574" s="101"/>
      <c r="I574" s="102"/>
      <c r="J574" s="103"/>
      <c r="K574" s="103"/>
      <c r="L574" s="103"/>
      <c r="M574" s="103"/>
      <c r="N574" s="99"/>
      <c r="O574" s="99"/>
      <c r="P574" s="100"/>
      <c r="Q574" s="100"/>
      <c r="R574" s="104"/>
      <c r="S574" s="31" t="str">
        <f t="shared" si="311"/>
        <v/>
      </c>
      <c r="T574" s="105"/>
      <c r="U574" s="101"/>
      <c r="V574" s="107"/>
      <c r="W574" s="169"/>
      <c r="X574" s="170"/>
      <c r="Y574" s="68"/>
      <c r="Z574" s="190">
        <f t="shared" si="280"/>
        <v>1.0165720071704217E-3</v>
      </c>
      <c r="AA574" s="208" t="b">
        <f t="shared" si="281"/>
        <v>0</v>
      </c>
      <c r="AB574" s="20">
        <f t="shared" si="312"/>
        <v>0</v>
      </c>
      <c r="AC574" s="67" t="b">
        <f t="shared" si="313"/>
        <v>1</v>
      </c>
      <c r="AD574" s="200">
        <f t="shared" si="314"/>
        <v>1</v>
      </c>
      <c r="AE574" s="180">
        <f t="shared" si="282"/>
        <v>1</v>
      </c>
      <c r="AF574" s="180">
        <f t="shared" si="283"/>
        <v>0</v>
      </c>
      <c r="AG574" s="180">
        <f t="shared" si="284"/>
        <v>0</v>
      </c>
      <c r="AH574" s="180">
        <f t="shared" si="285"/>
        <v>0</v>
      </c>
      <c r="AI574" s="214" t="str">
        <f t="shared" si="286"/>
        <v/>
      </c>
      <c r="AK574" s="36">
        <f t="shared" si="287"/>
        <v>0</v>
      </c>
      <c r="AL574" s="21">
        <f t="shared" si="288"/>
        <v>0</v>
      </c>
      <c r="AM574" s="21">
        <f t="shared" si="289"/>
        <v>0</v>
      </c>
      <c r="AN574" s="21">
        <f t="shared" si="290"/>
        <v>0</v>
      </c>
      <c r="AO574" s="21">
        <f t="shared" si="291"/>
        <v>0</v>
      </c>
      <c r="AP574" s="21">
        <f t="shared" si="292"/>
        <v>0</v>
      </c>
      <c r="AQ574" s="21">
        <f t="shared" si="293"/>
        <v>0</v>
      </c>
      <c r="AR574" s="21">
        <f t="shared" si="294"/>
        <v>0</v>
      </c>
      <c r="AS574" s="21">
        <f t="shared" si="295"/>
        <v>0</v>
      </c>
      <c r="AT574" s="21">
        <f t="shared" si="296"/>
        <v>0</v>
      </c>
      <c r="AU574" s="21">
        <f t="shared" si="297"/>
        <v>0</v>
      </c>
      <c r="AV574" s="21">
        <f t="shared" si="298"/>
        <v>0</v>
      </c>
      <c r="AW574" s="21">
        <f t="shared" si="299"/>
        <v>0</v>
      </c>
      <c r="AX574" s="21">
        <f t="shared" si="300"/>
        <v>0</v>
      </c>
      <c r="AY574" s="21">
        <f t="shared" si="301"/>
        <v>0</v>
      </c>
      <c r="AZ574" s="21">
        <f t="shared" si="302"/>
        <v>0</v>
      </c>
      <c r="BA574" s="21">
        <f t="shared" si="303"/>
        <v>0</v>
      </c>
      <c r="BB574" s="21">
        <f t="shared" si="304"/>
        <v>0</v>
      </c>
      <c r="BC574" s="21">
        <f t="shared" si="305"/>
        <v>0</v>
      </c>
      <c r="BD574" s="21">
        <f t="shared" si="306"/>
        <v>0</v>
      </c>
      <c r="BE574" s="21">
        <f t="shared" si="307"/>
        <v>0</v>
      </c>
      <c r="BF574" s="21">
        <f t="shared" si="308"/>
        <v>0</v>
      </c>
      <c r="BG574" s="21">
        <f t="shared" si="309"/>
        <v>0</v>
      </c>
      <c r="BH574" s="21">
        <f t="shared" si="310"/>
        <v>0</v>
      </c>
    </row>
    <row r="575" spans="1:60" ht="63.95" customHeight="1">
      <c r="A575" s="245"/>
      <c r="B575" s="97"/>
      <c r="C575" s="98"/>
      <c r="D575" s="99"/>
      <c r="E575" s="100"/>
      <c r="F575" s="100"/>
      <c r="G575" s="100"/>
      <c r="H575" s="101"/>
      <c r="I575" s="102"/>
      <c r="J575" s="103"/>
      <c r="K575" s="103"/>
      <c r="L575" s="103"/>
      <c r="M575" s="103"/>
      <c r="N575" s="99"/>
      <c r="O575" s="99"/>
      <c r="P575" s="100"/>
      <c r="Q575" s="100"/>
      <c r="R575" s="104"/>
      <c r="S575" s="31" t="str">
        <f t="shared" si="311"/>
        <v/>
      </c>
      <c r="T575" s="105"/>
      <c r="U575" s="101"/>
      <c r="V575" s="107"/>
      <c r="W575" s="169"/>
      <c r="X575" s="170"/>
      <c r="Y575" s="68"/>
      <c r="Z575" s="190">
        <f t="shared" si="280"/>
        <v>1.0165720071704217E-3</v>
      </c>
      <c r="AA575" s="208" t="b">
        <f t="shared" si="281"/>
        <v>0</v>
      </c>
      <c r="AB575" s="20">
        <f t="shared" si="312"/>
        <v>0</v>
      </c>
      <c r="AC575" s="67" t="b">
        <f t="shared" si="313"/>
        <v>1</v>
      </c>
      <c r="AD575" s="200">
        <f t="shared" si="314"/>
        <v>1</v>
      </c>
      <c r="AE575" s="180">
        <f t="shared" si="282"/>
        <v>1</v>
      </c>
      <c r="AF575" s="180">
        <f t="shared" si="283"/>
        <v>0</v>
      </c>
      <c r="AG575" s="180">
        <f t="shared" si="284"/>
        <v>0</v>
      </c>
      <c r="AH575" s="180">
        <f t="shared" si="285"/>
        <v>0</v>
      </c>
      <c r="AI575" s="214" t="str">
        <f t="shared" si="286"/>
        <v/>
      </c>
      <c r="AK575" s="36">
        <f t="shared" si="287"/>
        <v>0</v>
      </c>
      <c r="AL575" s="21">
        <f t="shared" si="288"/>
        <v>0</v>
      </c>
      <c r="AM575" s="21">
        <f t="shared" si="289"/>
        <v>0</v>
      </c>
      <c r="AN575" s="21">
        <f t="shared" si="290"/>
        <v>0</v>
      </c>
      <c r="AO575" s="21">
        <f t="shared" si="291"/>
        <v>0</v>
      </c>
      <c r="AP575" s="21">
        <f t="shared" si="292"/>
        <v>0</v>
      </c>
      <c r="AQ575" s="21">
        <f t="shared" si="293"/>
        <v>0</v>
      </c>
      <c r="AR575" s="21">
        <f t="shared" si="294"/>
        <v>0</v>
      </c>
      <c r="AS575" s="21">
        <f t="shared" si="295"/>
        <v>0</v>
      </c>
      <c r="AT575" s="21">
        <f t="shared" si="296"/>
        <v>0</v>
      </c>
      <c r="AU575" s="21">
        <f t="shared" si="297"/>
        <v>0</v>
      </c>
      <c r="AV575" s="21">
        <f t="shared" si="298"/>
        <v>0</v>
      </c>
      <c r="AW575" s="21">
        <f t="shared" si="299"/>
        <v>0</v>
      </c>
      <c r="AX575" s="21">
        <f t="shared" si="300"/>
        <v>0</v>
      </c>
      <c r="AY575" s="21">
        <f t="shared" si="301"/>
        <v>0</v>
      </c>
      <c r="AZ575" s="21">
        <f t="shared" si="302"/>
        <v>0</v>
      </c>
      <c r="BA575" s="21">
        <f t="shared" si="303"/>
        <v>0</v>
      </c>
      <c r="BB575" s="21">
        <f t="shared" si="304"/>
        <v>0</v>
      </c>
      <c r="BC575" s="21">
        <f t="shared" si="305"/>
        <v>0</v>
      </c>
      <c r="BD575" s="21">
        <f t="shared" si="306"/>
        <v>0</v>
      </c>
      <c r="BE575" s="21">
        <f t="shared" si="307"/>
        <v>0</v>
      </c>
      <c r="BF575" s="21">
        <f t="shared" si="308"/>
        <v>0</v>
      </c>
      <c r="BG575" s="21">
        <f t="shared" si="309"/>
        <v>0</v>
      </c>
      <c r="BH575" s="21">
        <f t="shared" si="310"/>
        <v>0</v>
      </c>
    </row>
    <row r="576" spans="1:60" ht="63.95" customHeight="1">
      <c r="A576" s="245"/>
      <c r="B576" s="97"/>
      <c r="C576" s="98"/>
      <c r="D576" s="99"/>
      <c r="E576" s="100"/>
      <c r="F576" s="100"/>
      <c r="G576" s="100"/>
      <c r="H576" s="101"/>
      <c r="I576" s="102"/>
      <c r="J576" s="103"/>
      <c r="K576" s="103"/>
      <c r="L576" s="103"/>
      <c r="M576" s="103"/>
      <c r="N576" s="99"/>
      <c r="O576" s="99"/>
      <c r="P576" s="100"/>
      <c r="Q576" s="100"/>
      <c r="R576" s="104"/>
      <c r="S576" s="31" t="str">
        <f t="shared" si="311"/>
        <v/>
      </c>
      <c r="T576" s="105"/>
      <c r="U576" s="101"/>
      <c r="V576" s="107"/>
      <c r="W576" s="169"/>
      <c r="X576" s="170"/>
      <c r="Y576" s="68"/>
      <c r="Z576" s="190">
        <f t="shared" si="280"/>
        <v>1.0165720071704217E-3</v>
      </c>
      <c r="AA576" s="208" t="b">
        <f t="shared" si="281"/>
        <v>0</v>
      </c>
      <c r="AB576" s="20">
        <f t="shared" si="312"/>
        <v>0</v>
      </c>
      <c r="AC576" s="67" t="b">
        <f t="shared" si="313"/>
        <v>1</v>
      </c>
      <c r="AD576" s="200">
        <f t="shared" si="314"/>
        <v>1</v>
      </c>
      <c r="AE576" s="180">
        <f t="shared" si="282"/>
        <v>1</v>
      </c>
      <c r="AF576" s="180">
        <f t="shared" si="283"/>
        <v>0</v>
      </c>
      <c r="AG576" s="180">
        <f t="shared" si="284"/>
        <v>0</v>
      </c>
      <c r="AH576" s="180">
        <f t="shared" si="285"/>
        <v>0</v>
      </c>
      <c r="AI576" s="214" t="str">
        <f t="shared" si="286"/>
        <v/>
      </c>
      <c r="AK576" s="36">
        <f t="shared" si="287"/>
        <v>0</v>
      </c>
      <c r="AL576" s="21">
        <f t="shared" si="288"/>
        <v>0</v>
      </c>
      <c r="AM576" s="21">
        <f t="shared" si="289"/>
        <v>0</v>
      </c>
      <c r="AN576" s="21">
        <f t="shared" si="290"/>
        <v>0</v>
      </c>
      <c r="AO576" s="21">
        <f t="shared" si="291"/>
        <v>0</v>
      </c>
      <c r="AP576" s="21">
        <f t="shared" si="292"/>
        <v>0</v>
      </c>
      <c r="AQ576" s="21">
        <f t="shared" si="293"/>
        <v>0</v>
      </c>
      <c r="AR576" s="21">
        <f t="shared" si="294"/>
        <v>0</v>
      </c>
      <c r="AS576" s="21">
        <f t="shared" si="295"/>
        <v>0</v>
      </c>
      <c r="AT576" s="21">
        <f t="shared" si="296"/>
        <v>0</v>
      </c>
      <c r="AU576" s="21">
        <f t="shared" si="297"/>
        <v>0</v>
      </c>
      <c r="AV576" s="21">
        <f t="shared" si="298"/>
        <v>0</v>
      </c>
      <c r="AW576" s="21">
        <f t="shared" si="299"/>
        <v>0</v>
      </c>
      <c r="AX576" s="21">
        <f t="shared" si="300"/>
        <v>0</v>
      </c>
      <c r="AY576" s="21">
        <f t="shared" si="301"/>
        <v>0</v>
      </c>
      <c r="AZ576" s="21">
        <f t="shared" si="302"/>
        <v>0</v>
      </c>
      <c r="BA576" s="21">
        <f t="shared" si="303"/>
        <v>0</v>
      </c>
      <c r="BB576" s="21">
        <f t="shared" si="304"/>
        <v>0</v>
      </c>
      <c r="BC576" s="21">
        <f t="shared" si="305"/>
        <v>0</v>
      </c>
      <c r="BD576" s="21">
        <f t="shared" si="306"/>
        <v>0</v>
      </c>
      <c r="BE576" s="21">
        <f t="shared" si="307"/>
        <v>0</v>
      </c>
      <c r="BF576" s="21">
        <f t="shared" si="308"/>
        <v>0</v>
      </c>
      <c r="BG576" s="21">
        <f t="shared" si="309"/>
        <v>0</v>
      </c>
      <c r="BH576" s="21">
        <f t="shared" si="310"/>
        <v>0</v>
      </c>
    </row>
    <row r="577" spans="1:60" ht="63.95" customHeight="1">
      <c r="A577" s="245"/>
      <c r="B577" s="97"/>
      <c r="C577" s="98"/>
      <c r="D577" s="99"/>
      <c r="E577" s="100"/>
      <c r="F577" s="100"/>
      <c r="G577" s="100"/>
      <c r="H577" s="101"/>
      <c r="I577" s="102"/>
      <c r="J577" s="103"/>
      <c r="K577" s="103"/>
      <c r="L577" s="103"/>
      <c r="M577" s="103"/>
      <c r="N577" s="99"/>
      <c r="O577" s="99"/>
      <c r="P577" s="100"/>
      <c r="Q577" s="100"/>
      <c r="R577" s="104"/>
      <c r="S577" s="31" t="str">
        <f t="shared" si="311"/>
        <v/>
      </c>
      <c r="T577" s="105"/>
      <c r="U577" s="101"/>
      <c r="V577" s="107"/>
      <c r="W577" s="169"/>
      <c r="X577" s="170"/>
      <c r="Y577" s="68"/>
      <c r="Z577" s="190">
        <f t="shared" si="280"/>
        <v>1.0165720071704217E-3</v>
      </c>
      <c r="AA577" s="208" t="b">
        <f t="shared" si="281"/>
        <v>0</v>
      </c>
      <c r="AB577" s="20">
        <f t="shared" si="312"/>
        <v>0</v>
      </c>
      <c r="AC577" s="67" t="b">
        <f t="shared" si="313"/>
        <v>1</v>
      </c>
      <c r="AD577" s="200">
        <f t="shared" si="314"/>
        <v>1</v>
      </c>
      <c r="AE577" s="180">
        <f t="shared" si="282"/>
        <v>1</v>
      </c>
      <c r="AF577" s="180">
        <f t="shared" si="283"/>
        <v>0</v>
      </c>
      <c r="AG577" s="180">
        <f t="shared" si="284"/>
        <v>0</v>
      </c>
      <c r="AH577" s="180">
        <f t="shared" si="285"/>
        <v>0</v>
      </c>
      <c r="AI577" s="214" t="str">
        <f t="shared" si="286"/>
        <v/>
      </c>
      <c r="AK577" s="36">
        <f t="shared" si="287"/>
        <v>0</v>
      </c>
      <c r="AL577" s="21">
        <f t="shared" si="288"/>
        <v>0</v>
      </c>
      <c r="AM577" s="21">
        <f t="shared" si="289"/>
        <v>0</v>
      </c>
      <c r="AN577" s="21">
        <f t="shared" si="290"/>
        <v>0</v>
      </c>
      <c r="AO577" s="21">
        <f t="shared" si="291"/>
        <v>0</v>
      </c>
      <c r="AP577" s="21">
        <f t="shared" si="292"/>
        <v>0</v>
      </c>
      <c r="AQ577" s="21">
        <f t="shared" si="293"/>
        <v>0</v>
      </c>
      <c r="AR577" s="21">
        <f t="shared" si="294"/>
        <v>0</v>
      </c>
      <c r="AS577" s="21">
        <f t="shared" si="295"/>
        <v>0</v>
      </c>
      <c r="AT577" s="21">
        <f t="shared" si="296"/>
        <v>0</v>
      </c>
      <c r="AU577" s="21">
        <f t="shared" si="297"/>
        <v>0</v>
      </c>
      <c r="AV577" s="21">
        <f t="shared" si="298"/>
        <v>0</v>
      </c>
      <c r="AW577" s="21">
        <f t="shared" si="299"/>
        <v>0</v>
      </c>
      <c r="AX577" s="21">
        <f t="shared" si="300"/>
        <v>0</v>
      </c>
      <c r="AY577" s="21">
        <f t="shared" si="301"/>
        <v>0</v>
      </c>
      <c r="AZ577" s="21">
        <f t="shared" si="302"/>
        <v>0</v>
      </c>
      <c r="BA577" s="21">
        <f t="shared" si="303"/>
        <v>0</v>
      </c>
      <c r="BB577" s="21">
        <f t="shared" si="304"/>
        <v>0</v>
      </c>
      <c r="BC577" s="21">
        <f t="shared" si="305"/>
        <v>0</v>
      </c>
      <c r="BD577" s="21">
        <f t="shared" si="306"/>
        <v>0</v>
      </c>
      <c r="BE577" s="21">
        <f t="shared" si="307"/>
        <v>0</v>
      </c>
      <c r="BF577" s="21">
        <f t="shared" si="308"/>
        <v>0</v>
      </c>
      <c r="BG577" s="21">
        <f t="shared" si="309"/>
        <v>0</v>
      </c>
      <c r="BH577" s="21">
        <f t="shared" si="310"/>
        <v>0</v>
      </c>
    </row>
    <row r="578" spans="1:60" ht="63.95" customHeight="1">
      <c r="A578" s="245"/>
      <c r="B578" s="97"/>
      <c r="C578" s="98"/>
      <c r="D578" s="99"/>
      <c r="E578" s="100"/>
      <c r="F578" s="100"/>
      <c r="G578" s="100"/>
      <c r="H578" s="101"/>
      <c r="I578" s="102"/>
      <c r="J578" s="103"/>
      <c r="K578" s="103"/>
      <c r="L578" s="103"/>
      <c r="M578" s="103"/>
      <c r="N578" s="99"/>
      <c r="O578" s="99"/>
      <c r="P578" s="100"/>
      <c r="Q578" s="100"/>
      <c r="R578" s="104"/>
      <c r="S578" s="31" t="str">
        <f t="shared" si="311"/>
        <v/>
      </c>
      <c r="T578" s="105"/>
      <c r="U578" s="101"/>
      <c r="V578" s="107"/>
      <c r="W578" s="169"/>
      <c r="X578" s="170"/>
      <c r="Y578" s="68"/>
      <c r="Z578" s="190">
        <f t="shared" si="280"/>
        <v>1.0165720071704217E-3</v>
      </c>
      <c r="AA578" s="208" t="b">
        <f t="shared" si="281"/>
        <v>0</v>
      </c>
      <c r="AB578" s="20">
        <f t="shared" si="312"/>
        <v>0</v>
      </c>
      <c r="AC578" s="67" t="b">
        <f t="shared" si="313"/>
        <v>1</v>
      </c>
      <c r="AD578" s="200">
        <f t="shared" si="314"/>
        <v>1</v>
      </c>
      <c r="AE578" s="180">
        <f t="shared" si="282"/>
        <v>1</v>
      </c>
      <c r="AF578" s="180">
        <f t="shared" si="283"/>
        <v>0</v>
      </c>
      <c r="AG578" s="180">
        <f t="shared" si="284"/>
        <v>0</v>
      </c>
      <c r="AH578" s="180">
        <f t="shared" si="285"/>
        <v>0</v>
      </c>
      <c r="AI578" s="214" t="str">
        <f t="shared" si="286"/>
        <v/>
      </c>
      <c r="AK578" s="36">
        <f t="shared" si="287"/>
        <v>0</v>
      </c>
      <c r="AL578" s="21">
        <f t="shared" si="288"/>
        <v>0</v>
      </c>
      <c r="AM578" s="21">
        <f t="shared" si="289"/>
        <v>0</v>
      </c>
      <c r="AN578" s="21">
        <f t="shared" si="290"/>
        <v>0</v>
      </c>
      <c r="AO578" s="21">
        <f t="shared" si="291"/>
        <v>0</v>
      </c>
      <c r="AP578" s="21">
        <f t="shared" si="292"/>
        <v>0</v>
      </c>
      <c r="AQ578" s="21">
        <f t="shared" si="293"/>
        <v>0</v>
      </c>
      <c r="AR578" s="21">
        <f t="shared" si="294"/>
        <v>0</v>
      </c>
      <c r="AS578" s="21">
        <f t="shared" si="295"/>
        <v>0</v>
      </c>
      <c r="AT578" s="21">
        <f t="shared" si="296"/>
        <v>0</v>
      </c>
      <c r="AU578" s="21">
        <f t="shared" si="297"/>
        <v>0</v>
      </c>
      <c r="AV578" s="21">
        <f t="shared" si="298"/>
        <v>0</v>
      </c>
      <c r="AW578" s="21">
        <f t="shared" si="299"/>
        <v>0</v>
      </c>
      <c r="AX578" s="21">
        <f t="shared" si="300"/>
        <v>0</v>
      </c>
      <c r="AY578" s="21">
        <f t="shared" si="301"/>
        <v>0</v>
      </c>
      <c r="AZ578" s="21">
        <f t="shared" si="302"/>
        <v>0</v>
      </c>
      <c r="BA578" s="21">
        <f t="shared" si="303"/>
        <v>0</v>
      </c>
      <c r="BB578" s="21">
        <f t="shared" si="304"/>
        <v>0</v>
      </c>
      <c r="BC578" s="21">
        <f t="shared" si="305"/>
        <v>0</v>
      </c>
      <c r="BD578" s="21">
        <f t="shared" si="306"/>
        <v>0</v>
      </c>
      <c r="BE578" s="21">
        <f t="shared" si="307"/>
        <v>0</v>
      </c>
      <c r="BF578" s="21">
        <f t="shared" si="308"/>
        <v>0</v>
      </c>
      <c r="BG578" s="21">
        <f t="shared" si="309"/>
        <v>0</v>
      </c>
      <c r="BH578" s="21">
        <f t="shared" si="310"/>
        <v>0</v>
      </c>
    </row>
    <row r="579" spans="1:60" ht="63.95" customHeight="1">
      <c r="A579" s="245"/>
      <c r="B579" s="97"/>
      <c r="C579" s="98"/>
      <c r="D579" s="99"/>
      <c r="E579" s="100"/>
      <c r="F579" s="100"/>
      <c r="G579" s="100"/>
      <c r="H579" s="101"/>
      <c r="I579" s="102"/>
      <c r="J579" s="103"/>
      <c r="K579" s="103"/>
      <c r="L579" s="103"/>
      <c r="M579" s="103"/>
      <c r="N579" s="99"/>
      <c r="O579" s="99"/>
      <c r="P579" s="100"/>
      <c r="Q579" s="100"/>
      <c r="R579" s="104"/>
      <c r="S579" s="31" t="str">
        <f t="shared" si="311"/>
        <v/>
      </c>
      <c r="T579" s="105"/>
      <c r="U579" s="101"/>
      <c r="V579" s="107"/>
      <c r="W579" s="169"/>
      <c r="X579" s="170"/>
      <c r="Y579" s="68"/>
      <c r="Z579" s="190">
        <f t="shared" si="280"/>
        <v>1.0165720071704217E-3</v>
      </c>
      <c r="AA579" s="208" t="b">
        <f t="shared" si="281"/>
        <v>0</v>
      </c>
      <c r="AB579" s="20">
        <f t="shared" si="312"/>
        <v>0</v>
      </c>
      <c r="AC579" s="67" t="b">
        <f t="shared" si="313"/>
        <v>1</v>
      </c>
      <c r="AD579" s="200">
        <f t="shared" si="314"/>
        <v>1</v>
      </c>
      <c r="AE579" s="180">
        <f t="shared" si="282"/>
        <v>1</v>
      </c>
      <c r="AF579" s="180">
        <f t="shared" si="283"/>
        <v>0</v>
      </c>
      <c r="AG579" s="180">
        <f t="shared" si="284"/>
        <v>0</v>
      </c>
      <c r="AH579" s="180">
        <f t="shared" si="285"/>
        <v>0</v>
      </c>
      <c r="AI579" s="214" t="str">
        <f t="shared" si="286"/>
        <v/>
      </c>
      <c r="AK579" s="36">
        <f t="shared" si="287"/>
        <v>0</v>
      </c>
      <c r="AL579" s="21">
        <f t="shared" si="288"/>
        <v>0</v>
      </c>
      <c r="AM579" s="21">
        <f t="shared" si="289"/>
        <v>0</v>
      </c>
      <c r="AN579" s="21">
        <f t="shared" si="290"/>
        <v>0</v>
      </c>
      <c r="AO579" s="21">
        <f t="shared" si="291"/>
        <v>0</v>
      </c>
      <c r="AP579" s="21">
        <f t="shared" si="292"/>
        <v>0</v>
      </c>
      <c r="AQ579" s="21">
        <f t="shared" si="293"/>
        <v>0</v>
      </c>
      <c r="AR579" s="21">
        <f t="shared" si="294"/>
        <v>0</v>
      </c>
      <c r="AS579" s="21">
        <f t="shared" si="295"/>
        <v>0</v>
      </c>
      <c r="AT579" s="21">
        <f t="shared" si="296"/>
        <v>0</v>
      </c>
      <c r="AU579" s="21">
        <f t="shared" si="297"/>
        <v>0</v>
      </c>
      <c r="AV579" s="21">
        <f t="shared" si="298"/>
        <v>0</v>
      </c>
      <c r="AW579" s="21">
        <f t="shared" si="299"/>
        <v>0</v>
      </c>
      <c r="AX579" s="21">
        <f t="shared" si="300"/>
        <v>0</v>
      </c>
      <c r="AY579" s="21">
        <f t="shared" si="301"/>
        <v>0</v>
      </c>
      <c r="AZ579" s="21">
        <f t="shared" si="302"/>
        <v>0</v>
      </c>
      <c r="BA579" s="21">
        <f t="shared" si="303"/>
        <v>0</v>
      </c>
      <c r="BB579" s="21">
        <f t="shared" si="304"/>
        <v>0</v>
      </c>
      <c r="BC579" s="21">
        <f t="shared" si="305"/>
        <v>0</v>
      </c>
      <c r="BD579" s="21">
        <f t="shared" si="306"/>
        <v>0</v>
      </c>
      <c r="BE579" s="21">
        <f t="shared" si="307"/>
        <v>0</v>
      </c>
      <c r="BF579" s="21">
        <f t="shared" si="308"/>
        <v>0</v>
      </c>
      <c r="BG579" s="21">
        <f t="shared" si="309"/>
        <v>0</v>
      </c>
      <c r="BH579" s="21">
        <f t="shared" si="310"/>
        <v>0</v>
      </c>
    </row>
    <row r="580" spans="1:60" ht="63.95" customHeight="1">
      <c r="A580" s="245"/>
      <c r="B580" s="97"/>
      <c r="C580" s="98"/>
      <c r="D580" s="99"/>
      <c r="E580" s="100"/>
      <c r="F580" s="100"/>
      <c r="G580" s="100"/>
      <c r="H580" s="101"/>
      <c r="I580" s="102"/>
      <c r="J580" s="103"/>
      <c r="K580" s="103"/>
      <c r="L580" s="103"/>
      <c r="M580" s="103"/>
      <c r="N580" s="99"/>
      <c r="O580" s="99"/>
      <c r="P580" s="100"/>
      <c r="Q580" s="100"/>
      <c r="R580" s="104"/>
      <c r="S580" s="31" t="str">
        <f t="shared" si="311"/>
        <v/>
      </c>
      <c r="T580" s="105"/>
      <c r="U580" s="101"/>
      <c r="V580" s="107"/>
      <c r="W580" s="169"/>
      <c r="X580" s="170"/>
      <c r="Y580" s="68"/>
      <c r="Z580" s="190">
        <f t="shared" si="280"/>
        <v>1.0165720071704217E-3</v>
      </c>
      <c r="AA580" s="208" t="b">
        <f t="shared" si="281"/>
        <v>0</v>
      </c>
      <c r="AB580" s="20">
        <f t="shared" si="312"/>
        <v>0</v>
      </c>
      <c r="AC580" s="67" t="b">
        <f t="shared" si="313"/>
        <v>1</v>
      </c>
      <c r="AD580" s="200">
        <f t="shared" si="314"/>
        <v>1</v>
      </c>
      <c r="AE580" s="180">
        <f t="shared" si="282"/>
        <v>1</v>
      </c>
      <c r="AF580" s="180">
        <f t="shared" si="283"/>
        <v>0</v>
      </c>
      <c r="AG580" s="180">
        <f t="shared" si="284"/>
        <v>0</v>
      </c>
      <c r="AH580" s="180">
        <f t="shared" si="285"/>
        <v>0</v>
      </c>
      <c r="AI580" s="214" t="str">
        <f t="shared" si="286"/>
        <v/>
      </c>
      <c r="AK580" s="36">
        <f t="shared" si="287"/>
        <v>0</v>
      </c>
      <c r="AL580" s="21">
        <f t="shared" si="288"/>
        <v>0</v>
      </c>
      <c r="AM580" s="21">
        <f t="shared" si="289"/>
        <v>0</v>
      </c>
      <c r="AN580" s="21">
        <f t="shared" si="290"/>
        <v>0</v>
      </c>
      <c r="AO580" s="21">
        <f t="shared" si="291"/>
        <v>0</v>
      </c>
      <c r="AP580" s="21">
        <f t="shared" si="292"/>
        <v>0</v>
      </c>
      <c r="AQ580" s="21">
        <f t="shared" si="293"/>
        <v>0</v>
      </c>
      <c r="AR580" s="21">
        <f t="shared" si="294"/>
        <v>0</v>
      </c>
      <c r="AS580" s="21">
        <f t="shared" si="295"/>
        <v>0</v>
      </c>
      <c r="AT580" s="21">
        <f t="shared" si="296"/>
        <v>0</v>
      </c>
      <c r="AU580" s="21">
        <f t="shared" si="297"/>
        <v>0</v>
      </c>
      <c r="AV580" s="21">
        <f t="shared" si="298"/>
        <v>0</v>
      </c>
      <c r="AW580" s="21">
        <f t="shared" si="299"/>
        <v>0</v>
      </c>
      <c r="AX580" s="21">
        <f t="shared" si="300"/>
        <v>0</v>
      </c>
      <c r="AY580" s="21">
        <f t="shared" si="301"/>
        <v>0</v>
      </c>
      <c r="AZ580" s="21">
        <f t="shared" si="302"/>
        <v>0</v>
      </c>
      <c r="BA580" s="21">
        <f t="shared" si="303"/>
        <v>0</v>
      </c>
      <c r="BB580" s="21">
        <f t="shared" si="304"/>
        <v>0</v>
      </c>
      <c r="BC580" s="21">
        <f t="shared" si="305"/>
        <v>0</v>
      </c>
      <c r="BD580" s="21">
        <f t="shared" si="306"/>
        <v>0</v>
      </c>
      <c r="BE580" s="21">
        <f t="shared" si="307"/>
        <v>0</v>
      </c>
      <c r="BF580" s="21">
        <f t="shared" si="308"/>
        <v>0</v>
      </c>
      <c r="BG580" s="21">
        <f t="shared" si="309"/>
        <v>0</v>
      </c>
      <c r="BH580" s="21">
        <f t="shared" si="310"/>
        <v>0</v>
      </c>
    </row>
    <row r="581" spans="1:60" ht="63.95" customHeight="1">
      <c r="A581" s="245"/>
      <c r="B581" s="97"/>
      <c r="C581" s="98"/>
      <c r="D581" s="99"/>
      <c r="E581" s="100"/>
      <c r="F581" s="100"/>
      <c r="G581" s="100"/>
      <c r="H581" s="101"/>
      <c r="I581" s="102"/>
      <c r="J581" s="103"/>
      <c r="K581" s="103"/>
      <c r="L581" s="103"/>
      <c r="M581" s="103"/>
      <c r="N581" s="99"/>
      <c r="O581" s="99"/>
      <c r="P581" s="100"/>
      <c r="Q581" s="100"/>
      <c r="R581" s="104"/>
      <c r="S581" s="31" t="str">
        <f t="shared" si="311"/>
        <v/>
      </c>
      <c r="T581" s="105"/>
      <c r="U581" s="101"/>
      <c r="V581" s="107"/>
      <c r="W581" s="169"/>
      <c r="X581" s="170"/>
      <c r="Y581" s="68"/>
      <c r="Z581" s="190">
        <f t="shared" si="280"/>
        <v>1.0165720071704217E-3</v>
      </c>
      <c r="AA581" s="208" t="b">
        <f t="shared" si="281"/>
        <v>0</v>
      </c>
      <c r="AB581" s="20">
        <f t="shared" si="312"/>
        <v>0</v>
      </c>
      <c r="AC581" s="67" t="b">
        <f t="shared" si="313"/>
        <v>1</v>
      </c>
      <c r="AD581" s="200">
        <f t="shared" si="314"/>
        <v>1</v>
      </c>
      <c r="AE581" s="180">
        <f t="shared" si="282"/>
        <v>1</v>
      </c>
      <c r="AF581" s="180">
        <f t="shared" si="283"/>
        <v>0</v>
      </c>
      <c r="AG581" s="180">
        <f t="shared" si="284"/>
        <v>0</v>
      </c>
      <c r="AH581" s="180">
        <f t="shared" si="285"/>
        <v>0</v>
      </c>
      <c r="AI581" s="214" t="str">
        <f t="shared" si="286"/>
        <v/>
      </c>
      <c r="AK581" s="36">
        <f t="shared" si="287"/>
        <v>0</v>
      </c>
      <c r="AL581" s="21">
        <f t="shared" si="288"/>
        <v>0</v>
      </c>
      <c r="AM581" s="21">
        <f t="shared" si="289"/>
        <v>0</v>
      </c>
      <c r="AN581" s="21">
        <f t="shared" si="290"/>
        <v>0</v>
      </c>
      <c r="AO581" s="21">
        <f t="shared" si="291"/>
        <v>0</v>
      </c>
      <c r="AP581" s="21">
        <f t="shared" si="292"/>
        <v>0</v>
      </c>
      <c r="AQ581" s="21">
        <f t="shared" si="293"/>
        <v>0</v>
      </c>
      <c r="AR581" s="21">
        <f t="shared" si="294"/>
        <v>0</v>
      </c>
      <c r="AS581" s="21">
        <f t="shared" si="295"/>
        <v>0</v>
      </c>
      <c r="AT581" s="21">
        <f t="shared" si="296"/>
        <v>0</v>
      </c>
      <c r="AU581" s="21">
        <f t="shared" si="297"/>
        <v>0</v>
      </c>
      <c r="AV581" s="21">
        <f t="shared" si="298"/>
        <v>0</v>
      </c>
      <c r="AW581" s="21">
        <f t="shared" si="299"/>
        <v>0</v>
      </c>
      <c r="AX581" s="21">
        <f t="shared" si="300"/>
        <v>0</v>
      </c>
      <c r="AY581" s="21">
        <f t="shared" si="301"/>
        <v>0</v>
      </c>
      <c r="AZ581" s="21">
        <f t="shared" si="302"/>
        <v>0</v>
      </c>
      <c r="BA581" s="21">
        <f t="shared" si="303"/>
        <v>0</v>
      </c>
      <c r="BB581" s="21">
        <f t="shared" si="304"/>
        <v>0</v>
      </c>
      <c r="BC581" s="21">
        <f t="shared" si="305"/>
        <v>0</v>
      </c>
      <c r="BD581" s="21">
        <f t="shared" si="306"/>
        <v>0</v>
      </c>
      <c r="BE581" s="21">
        <f t="shared" si="307"/>
        <v>0</v>
      </c>
      <c r="BF581" s="21">
        <f t="shared" si="308"/>
        <v>0</v>
      </c>
      <c r="BG581" s="21">
        <f t="shared" si="309"/>
        <v>0</v>
      </c>
      <c r="BH581" s="21">
        <f t="shared" si="310"/>
        <v>0</v>
      </c>
    </row>
    <row r="582" spans="1:60" ht="63.95" customHeight="1">
      <c r="A582" s="245"/>
      <c r="B582" s="97"/>
      <c r="C582" s="98"/>
      <c r="D582" s="99"/>
      <c r="E582" s="100"/>
      <c r="F582" s="100"/>
      <c r="G582" s="100"/>
      <c r="H582" s="101"/>
      <c r="I582" s="102"/>
      <c r="J582" s="103"/>
      <c r="K582" s="103"/>
      <c r="L582" s="103"/>
      <c r="M582" s="103"/>
      <c r="N582" s="99"/>
      <c r="O582" s="99"/>
      <c r="P582" s="100"/>
      <c r="Q582" s="100"/>
      <c r="R582" s="104"/>
      <c r="S582" s="31" t="str">
        <f t="shared" si="311"/>
        <v/>
      </c>
      <c r="T582" s="105"/>
      <c r="U582" s="101"/>
      <c r="V582" s="107"/>
      <c r="W582" s="169"/>
      <c r="X582" s="170"/>
      <c r="Y582" s="68"/>
      <c r="Z582" s="190">
        <f t="shared" si="280"/>
        <v>1.0165720071704217E-3</v>
      </c>
      <c r="AA582" s="208" t="b">
        <f t="shared" si="281"/>
        <v>0</v>
      </c>
      <c r="AB582" s="20">
        <f t="shared" si="312"/>
        <v>0</v>
      </c>
      <c r="AC582" s="67" t="b">
        <f t="shared" si="313"/>
        <v>1</v>
      </c>
      <c r="AD582" s="200">
        <f t="shared" si="314"/>
        <v>1</v>
      </c>
      <c r="AE582" s="180">
        <f t="shared" si="282"/>
        <v>1</v>
      </c>
      <c r="AF582" s="180">
        <f t="shared" si="283"/>
        <v>0</v>
      </c>
      <c r="AG582" s="180">
        <f t="shared" si="284"/>
        <v>0</v>
      </c>
      <c r="AH582" s="180">
        <f t="shared" si="285"/>
        <v>0</v>
      </c>
      <c r="AI582" s="214" t="str">
        <f t="shared" si="286"/>
        <v/>
      </c>
      <c r="AK582" s="36">
        <f t="shared" si="287"/>
        <v>0</v>
      </c>
      <c r="AL582" s="21">
        <f t="shared" si="288"/>
        <v>0</v>
      </c>
      <c r="AM582" s="21">
        <f t="shared" si="289"/>
        <v>0</v>
      </c>
      <c r="AN582" s="21">
        <f t="shared" si="290"/>
        <v>0</v>
      </c>
      <c r="AO582" s="21">
        <f t="shared" si="291"/>
        <v>0</v>
      </c>
      <c r="AP582" s="21">
        <f t="shared" si="292"/>
        <v>0</v>
      </c>
      <c r="AQ582" s="21">
        <f t="shared" si="293"/>
        <v>0</v>
      </c>
      <c r="AR582" s="21">
        <f t="shared" si="294"/>
        <v>0</v>
      </c>
      <c r="AS582" s="21">
        <f t="shared" si="295"/>
        <v>0</v>
      </c>
      <c r="AT582" s="21">
        <f t="shared" si="296"/>
        <v>0</v>
      </c>
      <c r="AU582" s="21">
        <f t="shared" si="297"/>
        <v>0</v>
      </c>
      <c r="AV582" s="21">
        <f t="shared" si="298"/>
        <v>0</v>
      </c>
      <c r="AW582" s="21">
        <f t="shared" si="299"/>
        <v>0</v>
      </c>
      <c r="AX582" s="21">
        <f t="shared" si="300"/>
        <v>0</v>
      </c>
      <c r="AY582" s="21">
        <f t="shared" si="301"/>
        <v>0</v>
      </c>
      <c r="AZ582" s="21">
        <f t="shared" si="302"/>
        <v>0</v>
      </c>
      <c r="BA582" s="21">
        <f t="shared" si="303"/>
        <v>0</v>
      </c>
      <c r="BB582" s="21">
        <f t="shared" si="304"/>
        <v>0</v>
      </c>
      <c r="BC582" s="21">
        <f t="shared" si="305"/>
        <v>0</v>
      </c>
      <c r="BD582" s="21">
        <f t="shared" si="306"/>
        <v>0</v>
      </c>
      <c r="BE582" s="21">
        <f t="shared" si="307"/>
        <v>0</v>
      </c>
      <c r="BF582" s="21">
        <f t="shared" si="308"/>
        <v>0</v>
      </c>
      <c r="BG582" s="21">
        <f t="shared" si="309"/>
        <v>0</v>
      </c>
      <c r="BH582" s="21">
        <f t="shared" si="310"/>
        <v>0</v>
      </c>
    </row>
    <row r="583" spans="1:60" ht="63.95" customHeight="1">
      <c r="A583" s="245"/>
      <c r="B583" s="97"/>
      <c r="C583" s="98"/>
      <c r="D583" s="99"/>
      <c r="E583" s="100"/>
      <c r="F583" s="100"/>
      <c r="G583" s="100"/>
      <c r="H583" s="101"/>
      <c r="I583" s="102"/>
      <c r="J583" s="103"/>
      <c r="K583" s="103"/>
      <c r="L583" s="103"/>
      <c r="M583" s="103"/>
      <c r="N583" s="99"/>
      <c r="O583" s="99"/>
      <c r="P583" s="100"/>
      <c r="Q583" s="100"/>
      <c r="R583" s="104"/>
      <c r="S583" s="31" t="str">
        <f t="shared" si="311"/>
        <v/>
      </c>
      <c r="T583" s="105"/>
      <c r="U583" s="101"/>
      <c r="V583" s="107"/>
      <c r="W583" s="169"/>
      <c r="X583" s="170"/>
      <c r="Y583" s="68"/>
      <c r="Z583" s="190">
        <f t="shared" si="280"/>
        <v>1.0165720071704217E-3</v>
      </c>
      <c r="AA583" s="208" t="b">
        <f t="shared" si="281"/>
        <v>0</v>
      </c>
      <c r="AB583" s="20">
        <f t="shared" si="312"/>
        <v>0</v>
      </c>
      <c r="AC583" s="67" t="b">
        <f t="shared" si="313"/>
        <v>1</v>
      </c>
      <c r="AD583" s="200">
        <f t="shared" si="314"/>
        <v>1</v>
      </c>
      <c r="AE583" s="180">
        <f t="shared" si="282"/>
        <v>1</v>
      </c>
      <c r="AF583" s="180">
        <f t="shared" si="283"/>
        <v>0</v>
      </c>
      <c r="AG583" s="180">
        <f t="shared" si="284"/>
        <v>0</v>
      </c>
      <c r="AH583" s="180">
        <f t="shared" si="285"/>
        <v>0</v>
      </c>
      <c r="AI583" s="214" t="str">
        <f t="shared" si="286"/>
        <v/>
      </c>
      <c r="AK583" s="36">
        <f t="shared" si="287"/>
        <v>0</v>
      </c>
      <c r="AL583" s="21">
        <f t="shared" si="288"/>
        <v>0</v>
      </c>
      <c r="AM583" s="21">
        <f t="shared" si="289"/>
        <v>0</v>
      </c>
      <c r="AN583" s="21">
        <f t="shared" si="290"/>
        <v>0</v>
      </c>
      <c r="AO583" s="21">
        <f t="shared" si="291"/>
        <v>0</v>
      </c>
      <c r="AP583" s="21">
        <f t="shared" si="292"/>
        <v>0</v>
      </c>
      <c r="AQ583" s="21">
        <f t="shared" si="293"/>
        <v>0</v>
      </c>
      <c r="AR583" s="21">
        <f t="shared" si="294"/>
        <v>0</v>
      </c>
      <c r="AS583" s="21">
        <f t="shared" si="295"/>
        <v>0</v>
      </c>
      <c r="AT583" s="21">
        <f t="shared" si="296"/>
        <v>0</v>
      </c>
      <c r="AU583" s="21">
        <f t="shared" si="297"/>
        <v>0</v>
      </c>
      <c r="AV583" s="21">
        <f t="shared" si="298"/>
        <v>0</v>
      </c>
      <c r="AW583" s="21">
        <f t="shared" si="299"/>
        <v>0</v>
      </c>
      <c r="AX583" s="21">
        <f t="shared" si="300"/>
        <v>0</v>
      </c>
      <c r="AY583" s="21">
        <f t="shared" si="301"/>
        <v>0</v>
      </c>
      <c r="AZ583" s="21">
        <f t="shared" si="302"/>
        <v>0</v>
      </c>
      <c r="BA583" s="21">
        <f t="shared" si="303"/>
        <v>0</v>
      </c>
      <c r="BB583" s="21">
        <f t="shared" si="304"/>
        <v>0</v>
      </c>
      <c r="BC583" s="21">
        <f t="shared" si="305"/>
        <v>0</v>
      </c>
      <c r="BD583" s="21">
        <f t="shared" si="306"/>
        <v>0</v>
      </c>
      <c r="BE583" s="21">
        <f t="shared" si="307"/>
        <v>0</v>
      </c>
      <c r="BF583" s="21">
        <f t="shared" si="308"/>
        <v>0</v>
      </c>
      <c r="BG583" s="21">
        <f t="shared" si="309"/>
        <v>0</v>
      </c>
      <c r="BH583" s="21">
        <f t="shared" si="310"/>
        <v>0</v>
      </c>
    </row>
    <row r="584" spans="1:60" ht="63.95" customHeight="1">
      <c r="A584" s="245"/>
      <c r="B584" s="97"/>
      <c r="C584" s="98"/>
      <c r="D584" s="99"/>
      <c r="E584" s="100"/>
      <c r="F584" s="100"/>
      <c r="G584" s="100"/>
      <c r="H584" s="101"/>
      <c r="I584" s="102"/>
      <c r="J584" s="103"/>
      <c r="K584" s="103"/>
      <c r="L584" s="103"/>
      <c r="M584" s="103"/>
      <c r="N584" s="99"/>
      <c r="O584" s="99"/>
      <c r="P584" s="100"/>
      <c r="Q584" s="100"/>
      <c r="R584" s="104"/>
      <c r="S584" s="31" t="str">
        <f t="shared" si="311"/>
        <v/>
      </c>
      <c r="T584" s="105"/>
      <c r="U584" s="101"/>
      <c r="V584" s="107"/>
      <c r="W584" s="169"/>
      <c r="X584" s="170"/>
      <c r="Y584" s="68"/>
      <c r="Z584" s="190">
        <f t="shared" si="280"/>
        <v>1.0165720071704217E-3</v>
      </c>
      <c r="AA584" s="208" t="b">
        <f t="shared" si="281"/>
        <v>0</v>
      </c>
      <c r="AB584" s="20">
        <f t="shared" si="312"/>
        <v>0</v>
      </c>
      <c r="AC584" s="67" t="b">
        <f t="shared" si="313"/>
        <v>1</v>
      </c>
      <c r="AD584" s="200">
        <f t="shared" si="314"/>
        <v>1</v>
      </c>
      <c r="AE584" s="180">
        <f t="shared" si="282"/>
        <v>1</v>
      </c>
      <c r="AF584" s="180">
        <f t="shared" si="283"/>
        <v>0</v>
      </c>
      <c r="AG584" s="180">
        <f t="shared" si="284"/>
        <v>0</v>
      </c>
      <c r="AH584" s="180">
        <f t="shared" si="285"/>
        <v>0</v>
      </c>
      <c r="AI584" s="214" t="str">
        <f t="shared" si="286"/>
        <v/>
      </c>
      <c r="AK584" s="36">
        <f t="shared" si="287"/>
        <v>0</v>
      </c>
      <c r="AL584" s="21">
        <f t="shared" si="288"/>
        <v>0</v>
      </c>
      <c r="AM584" s="21">
        <f t="shared" si="289"/>
        <v>0</v>
      </c>
      <c r="AN584" s="21">
        <f t="shared" si="290"/>
        <v>0</v>
      </c>
      <c r="AO584" s="21">
        <f t="shared" si="291"/>
        <v>0</v>
      </c>
      <c r="AP584" s="21">
        <f t="shared" si="292"/>
        <v>0</v>
      </c>
      <c r="AQ584" s="21">
        <f t="shared" si="293"/>
        <v>0</v>
      </c>
      <c r="AR584" s="21">
        <f t="shared" si="294"/>
        <v>0</v>
      </c>
      <c r="AS584" s="21">
        <f t="shared" si="295"/>
        <v>0</v>
      </c>
      <c r="AT584" s="21">
        <f t="shared" si="296"/>
        <v>0</v>
      </c>
      <c r="AU584" s="21">
        <f t="shared" si="297"/>
        <v>0</v>
      </c>
      <c r="AV584" s="21">
        <f t="shared" si="298"/>
        <v>0</v>
      </c>
      <c r="AW584" s="21">
        <f t="shared" si="299"/>
        <v>0</v>
      </c>
      <c r="AX584" s="21">
        <f t="shared" si="300"/>
        <v>0</v>
      </c>
      <c r="AY584" s="21">
        <f t="shared" si="301"/>
        <v>0</v>
      </c>
      <c r="AZ584" s="21">
        <f t="shared" si="302"/>
        <v>0</v>
      </c>
      <c r="BA584" s="21">
        <f t="shared" si="303"/>
        <v>0</v>
      </c>
      <c r="BB584" s="21">
        <f t="shared" si="304"/>
        <v>0</v>
      </c>
      <c r="BC584" s="21">
        <f t="shared" si="305"/>
        <v>0</v>
      </c>
      <c r="BD584" s="21">
        <f t="shared" si="306"/>
        <v>0</v>
      </c>
      <c r="BE584" s="21">
        <f t="shared" si="307"/>
        <v>0</v>
      </c>
      <c r="BF584" s="21">
        <f t="shared" si="308"/>
        <v>0</v>
      </c>
      <c r="BG584" s="21">
        <f t="shared" si="309"/>
        <v>0</v>
      </c>
      <c r="BH584" s="21">
        <f t="shared" si="310"/>
        <v>0</v>
      </c>
    </row>
    <row r="585" spans="1:60" ht="63.95" customHeight="1">
      <c r="A585" s="245"/>
      <c r="B585" s="97"/>
      <c r="C585" s="98"/>
      <c r="D585" s="99"/>
      <c r="E585" s="100"/>
      <c r="F585" s="100"/>
      <c r="G585" s="100"/>
      <c r="H585" s="101"/>
      <c r="I585" s="102"/>
      <c r="J585" s="103"/>
      <c r="K585" s="103"/>
      <c r="L585" s="103"/>
      <c r="M585" s="103"/>
      <c r="N585" s="99"/>
      <c r="O585" s="99"/>
      <c r="P585" s="100"/>
      <c r="Q585" s="100"/>
      <c r="R585" s="104"/>
      <c r="S585" s="31" t="str">
        <f t="shared" si="311"/>
        <v/>
      </c>
      <c r="T585" s="105"/>
      <c r="U585" s="101"/>
      <c r="V585" s="107"/>
      <c r="W585" s="169"/>
      <c r="X585" s="170"/>
      <c r="Y585" s="68"/>
      <c r="Z585" s="190">
        <f t="shared" si="280"/>
        <v>1.0165720071704217E-3</v>
      </c>
      <c r="AA585" s="208" t="b">
        <f t="shared" si="281"/>
        <v>0</v>
      </c>
      <c r="AB585" s="20">
        <f t="shared" si="312"/>
        <v>0</v>
      </c>
      <c r="AC585" s="67" t="b">
        <f t="shared" si="313"/>
        <v>1</v>
      </c>
      <c r="AD585" s="200">
        <f t="shared" si="314"/>
        <v>1</v>
      </c>
      <c r="AE585" s="180">
        <f t="shared" si="282"/>
        <v>1</v>
      </c>
      <c r="AF585" s="180">
        <f t="shared" si="283"/>
        <v>0</v>
      </c>
      <c r="AG585" s="180">
        <f t="shared" si="284"/>
        <v>0</v>
      </c>
      <c r="AH585" s="180">
        <f t="shared" si="285"/>
        <v>0</v>
      </c>
      <c r="AI585" s="214" t="str">
        <f t="shared" si="286"/>
        <v/>
      </c>
      <c r="AK585" s="36">
        <f t="shared" si="287"/>
        <v>0</v>
      </c>
      <c r="AL585" s="21">
        <f t="shared" si="288"/>
        <v>0</v>
      </c>
      <c r="AM585" s="21">
        <f t="shared" si="289"/>
        <v>0</v>
      </c>
      <c r="AN585" s="21">
        <f t="shared" si="290"/>
        <v>0</v>
      </c>
      <c r="AO585" s="21">
        <f t="shared" si="291"/>
        <v>0</v>
      </c>
      <c r="AP585" s="21">
        <f t="shared" si="292"/>
        <v>0</v>
      </c>
      <c r="AQ585" s="21">
        <f t="shared" si="293"/>
        <v>0</v>
      </c>
      <c r="AR585" s="21">
        <f t="shared" si="294"/>
        <v>0</v>
      </c>
      <c r="AS585" s="21">
        <f t="shared" si="295"/>
        <v>0</v>
      </c>
      <c r="AT585" s="21">
        <f t="shared" si="296"/>
        <v>0</v>
      </c>
      <c r="AU585" s="21">
        <f t="shared" si="297"/>
        <v>0</v>
      </c>
      <c r="AV585" s="21">
        <f t="shared" si="298"/>
        <v>0</v>
      </c>
      <c r="AW585" s="21">
        <f t="shared" si="299"/>
        <v>0</v>
      </c>
      <c r="AX585" s="21">
        <f t="shared" si="300"/>
        <v>0</v>
      </c>
      <c r="AY585" s="21">
        <f t="shared" si="301"/>
        <v>0</v>
      </c>
      <c r="AZ585" s="21">
        <f t="shared" si="302"/>
        <v>0</v>
      </c>
      <c r="BA585" s="21">
        <f t="shared" si="303"/>
        <v>0</v>
      </c>
      <c r="BB585" s="21">
        <f t="shared" si="304"/>
        <v>0</v>
      </c>
      <c r="BC585" s="21">
        <f t="shared" si="305"/>
        <v>0</v>
      </c>
      <c r="BD585" s="21">
        <f t="shared" si="306"/>
        <v>0</v>
      </c>
      <c r="BE585" s="21">
        <f t="shared" si="307"/>
        <v>0</v>
      </c>
      <c r="BF585" s="21">
        <f t="shared" si="308"/>
        <v>0</v>
      </c>
      <c r="BG585" s="21">
        <f t="shared" si="309"/>
        <v>0</v>
      </c>
      <c r="BH585" s="21">
        <f t="shared" si="310"/>
        <v>0</v>
      </c>
    </row>
    <row r="586" spans="1:60" ht="63.95" customHeight="1">
      <c r="A586" s="245"/>
      <c r="B586" s="97"/>
      <c r="C586" s="98"/>
      <c r="D586" s="99"/>
      <c r="E586" s="100"/>
      <c r="F586" s="100"/>
      <c r="G586" s="100"/>
      <c r="H586" s="101"/>
      <c r="I586" s="102"/>
      <c r="J586" s="103"/>
      <c r="K586" s="103"/>
      <c r="L586" s="103"/>
      <c r="M586" s="103"/>
      <c r="N586" s="99"/>
      <c r="O586" s="99"/>
      <c r="P586" s="100"/>
      <c r="Q586" s="100"/>
      <c r="R586" s="104"/>
      <c r="S586" s="31" t="str">
        <f t="shared" si="311"/>
        <v/>
      </c>
      <c r="T586" s="105"/>
      <c r="U586" s="101"/>
      <c r="V586" s="107"/>
      <c r="W586" s="169"/>
      <c r="X586" s="170"/>
      <c r="Y586" s="68"/>
      <c r="Z586" s="190">
        <f t="shared" si="280"/>
        <v>1.0165720071704217E-3</v>
      </c>
      <c r="AA586" s="208" t="b">
        <f t="shared" si="281"/>
        <v>0</v>
      </c>
      <c r="AB586" s="20">
        <f t="shared" si="312"/>
        <v>0</v>
      </c>
      <c r="AC586" s="67" t="b">
        <f t="shared" si="313"/>
        <v>1</v>
      </c>
      <c r="AD586" s="200">
        <f t="shared" si="314"/>
        <v>1</v>
      </c>
      <c r="AE586" s="180">
        <f t="shared" si="282"/>
        <v>1</v>
      </c>
      <c r="AF586" s="180">
        <f t="shared" si="283"/>
        <v>0</v>
      </c>
      <c r="AG586" s="180">
        <f t="shared" si="284"/>
        <v>0</v>
      </c>
      <c r="AH586" s="180">
        <f t="shared" si="285"/>
        <v>0</v>
      </c>
      <c r="AI586" s="214" t="str">
        <f t="shared" si="286"/>
        <v/>
      </c>
      <c r="AK586" s="36">
        <f t="shared" si="287"/>
        <v>0</v>
      </c>
      <c r="AL586" s="21">
        <f t="shared" si="288"/>
        <v>0</v>
      </c>
      <c r="AM586" s="21">
        <f t="shared" si="289"/>
        <v>0</v>
      </c>
      <c r="AN586" s="21">
        <f t="shared" si="290"/>
        <v>0</v>
      </c>
      <c r="AO586" s="21">
        <f t="shared" si="291"/>
        <v>0</v>
      </c>
      <c r="AP586" s="21">
        <f t="shared" si="292"/>
        <v>0</v>
      </c>
      <c r="AQ586" s="21">
        <f t="shared" si="293"/>
        <v>0</v>
      </c>
      <c r="AR586" s="21">
        <f t="shared" si="294"/>
        <v>0</v>
      </c>
      <c r="AS586" s="21">
        <f t="shared" si="295"/>
        <v>0</v>
      </c>
      <c r="AT586" s="21">
        <f t="shared" si="296"/>
        <v>0</v>
      </c>
      <c r="AU586" s="21">
        <f t="shared" si="297"/>
        <v>0</v>
      </c>
      <c r="AV586" s="21">
        <f t="shared" si="298"/>
        <v>0</v>
      </c>
      <c r="AW586" s="21">
        <f t="shared" si="299"/>
        <v>0</v>
      </c>
      <c r="AX586" s="21">
        <f t="shared" si="300"/>
        <v>0</v>
      </c>
      <c r="AY586" s="21">
        <f t="shared" si="301"/>
        <v>0</v>
      </c>
      <c r="AZ586" s="21">
        <f t="shared" si="302"/>
        <v>0</v>
      </c>
      <c r="BA586" s="21">
        <f t="shared" si="303"/>
        <v>0</v>
      </c>
      <c r="BB586" s="21">
        <f t="shared" si="304"/>
        <v>0</v>
      </c>
      <c r="BC586" s="21">
        <f t="shared" si="305"/>
        <v>0</v>
      </c>
      <c r="BD586" s="21">
        <f t="shared" si="306"/>
        <v>0</v>
      </c>
      <c r="BE586" s="21">
        <f t="shared" si="307"/>
        <v>0</v>
      </c>
      <c r="BF586" s="21">
        <f t="shared" si="308"/>
        <v>0</v>
      </c>
      <c r="BG586" s="21">
        <f t="shared" si="309"/>
        <v>0</v>
      </c>
      <c r="BH586" s="21">
        <f t="shared" si="310"/>
        <v>0</v>
      </c>
    </row>
    <row r="587" spans="1:60" ht="63.95" customHeight="1">
      <c r="A587" s="245"/>
      <c r="B587" s="97"/>
      <c r="C587" s="98"/>
      <c r="D587" s="99"/>
      <c r="E587" s="100"/>
      <c r="F587" s="100"/>
      <c r="G587" s="100"/>
      <c r="H587" s="101"/>
      <c r="I587" s="102"/>
      <c r="J587" s="103"/>
      <c r="K587" s="103"/>
      <c r="L587" s="103"/>
      <c r="M587" s="103"/>
      <c r="N587" s="99"/>
      <c r="O587" s="99"/>
      <c r="P587" s="100"/>
      <c r="Q587" s="100"/>
      <c r="R587" s="104"/>
      <c r="S587" s="31" t="str">
        <f t="shared" si="311"/>
        <v/>
      </c>
      <c r="T587" s="105"/>
      <c r="U587" s="101"/>
      <c r="V587" s="107"/>
      <c r="W587" s="169"/>
      <c r="X587" s="170"/>
      <c r="Y587" s="68"/>
      <c r="Z587" s="190">
        <f t="shared" ref="Z587:Z650" si="315">(1/(1+1/EXP(-6.890302+0.02864*C587+1.031436*AK587+0.778425*AL587+0.360346*AN587+0.60263*AM587+0.753107*AO587+0.545244*AP587+0.384306*AR587-0.187684*AS587+1.813184*AQ587+0.767287*AT587+2.269855*AU587-1.12373*AV587+0.15005*AW587-1.208723*BH587-1.205755*AY587+1.265984*AX587+2.604289*AZ587+2.423725*BA587+0.541135*BB587+2.25148*BC587+1.903119*BD587+1.169436*BE587+2.307466*BF587+2.193053*BG587)))</f>
        <v>1.0165720071704217E-3</v>
      </c>
      <c r="AA587" s="208" t="b">
        <f t="shared" ref="AA587:AA650" si="316">AND(C587&lt;&gt;"", D587&lt;&gt;"",E587&lt;&gt;"",F587&lt;&gt;"",G587&lt;&gt;"",H587&lt;&gt;"",I587&lt;&gt;"",J587&lt;&gt;"",K587&lt;&gt;"",L587&lt;&gt;"",M587&lt;&gt;"",N587&lt;&gt;"",O587&lt;&gt;"",P587&lt;&gt;"",Q587&lt;&gt;"",R587&lt;&gt;"")</f>
        <v>0</v>
      </c>
      <c r="AB587" s="20">
        <f t="shared" si="312"/>
        <v>0</v>
      </c>
      <c r="AC587" s="67" t="b">
        <f t="shared" si="313"/>
        <v>1</v>
      </c>
      <c r="AD587" s="200">
        <f t="shared" si="314"/>
        <v>1</v>
      </c>
      <c r="AE587" s="180">
        <f t="shared" ref="AE587:AE650" si="317">IF(AND(B587="", AD587=1), 1, 0)</f>
        <v>1</v>
      </c>
      <c r="AF587" s="180">
        <f t="shared" ref="AF587:AF650" si="318">IF(AND(B587="", AB587=1), 1, 0)</f>
        <v>0</v>
      </c>
      <c r="AG587" s="180">
        <f t="shared" ref="AG587:AG650" si="319">IF(AND(B587="", AD587=0), 1, 0)</f>
        <v>0</v>
      </c>
      <c r="AH587" s="180">
        <f t="shared" ref="AH587:AH650" si="320">IF(AND(B587&lt;&gt;"", AB587=0), 1, 0)</f>
        <v>0</v>
      </c>
      <c r="AI587" s="214" t="str">
        <f t="shared" ref="AI587:AI650" si="321">IF(AE587=1, "", IF(AF587=1, AF$7, IF(AG587=1, AG$7,IF(AH587=1, AH$7,IF(Z587&lt;0.071,AI$2,IF(Z587&gt;=0.071,AI$3,"Whoops!"))))))</f>
        <v/>
      </c>
      <c r="AK587" s="36">
        <f t="shared" ref="AK587:AK650" si="322">IF(D587="male", 1, 0)</f>
        <v>0</v>
      </c>
      <c r="AL587" s="21">
        <f t="shared" ref="AL587:AL650" si="323">IF(G587="yes", 1, 0)</f>
        <v>0</v>
      </c>
      <c r="AM587" s="21">
        <f t="shared" ref="AM587:AM650" si="324">IF(E587=E$3, 1, 0)</f>
        <v>0</v>
      </c>
      <c r="AN587" s="21">
        <f t="shared" ref="AN587:AN650" si="325">IF(E587=E$4, 1, 0)</f>
        <v>0</v>
      </c>
      <c r="AO587" s="21">
        <f t="shared" ref="AO587:AO650" si="326">IF(F587=F$3, 1, 0)</f>
        <v>0</v>
      </c>
      <c r="AP587" s="21">
        <f t="shared" ref="AP587:AP650" si="327">IF(F587=F$4, 1, 0)</f>
        <v>0</v>
      </c>
      <c r="AQ587" s="21">
        <f t="shared" ref="AQ587:AQ650" si="328">IF(H587=H$3, 1, 0)</f>
        <v>0</v>
      </c>
      <c r="AR587" s="21">
        <f t="shared" ref="AR587:AR650" si="329">IF(H587=H$5, 1, 0)</f>
        <v>0</v>
      </c>
      <c r="AS587" s="21">
        <f t="shared" ref="AS587:AS650" si="330">IF(H587=H$4, 1, 0)</f>
        <v>0</v>
      </c>
      <c r="AT587" s="21">
        <f t="shared" ref="AT587:AT650" si="331">IF(K587=K$3, 1, 0)</f>
        <v>0</v>
      </c>
      <c r="AU587" s="21">
        <f t="shared" ref="AU587:AU650" si="332">IF(K587=K$4,1, 0)</f>
        <v>0</v>
      </c>
      <c r="AV587" s="21">
        <f t="shared" ref="AV587:AV650" si="333">IF(K587=K$5,1, 0)</f>
        <v>0</v>
      </c>
      <c r="AW587" s="21">
        <f t="shared" ref="AW587:AW650" si="334">IF(K587=K$6, 1, 0)</f>
        <v>0</v>
      </c>
      <c r="AX587" s="21">
        <f t="shared" ref="AX587:AX650" si="335">IF(M587=M$3,1, 0)</f>
        <v>0</v>
      </c>
      <c r="AY587" s="21">
        <f t="shared" ref="AY587:AY650" si="336">IF(M587=M$4,1,0)</f>
        <v>0</v>
      </c>
      <c r="AZ587" s="21">
        <f t="shared" ref="AZ587:AZ650" si="337">IF(L587="yes",1, 0)</f>
        <v>0</v>
      </c>
      <c r="BA587" s="21">
        <f t="shared" ref="BA587:BA650" si="338">IF(Q587=Q$3,1,0)</f>
        <v>0</v>
      </c>
      <c r="BB587" s="21">
        <f t="shared" ref="BB587:BB650" si="339">IF(Q587=Q$4, 1,0)</f>
        <v>0</v>
      </c>
      <c r="BC587" s="21">
        <f t="shared" ref="BC587:BC650" si="340">IF(N587="yes", 1, 0)</f>
        <v>0</v>
      </c>
      <c r="BD587" s="21">
        <f t="shared" ref="BD587:BD650" si="341">IF(O587="yes",1,0)</f>
        <v>0</v>
      </c>
      <c r="BE587" s="21">
        <f t="shared" ref="BE587:BE650" si="342">IF(P587="yes", 1, 0)</f>
        <v>0</v>
      </c>
      <c r="BF587" s="21">
        <f t="shared" ref="BF587:BF650" si="343">IF(I587="yes", 1, 0)</f>
        <v>0</v>
      </c>
      <c r="BG587" s="21">
        <f t="shared" ref="BG587:BG650" si="344">IF(R587="yes", 1, 0)</f>
        <v>0</v>
      </c>
      <c r="BH587" s="21">
        <f t="shared" ref="BH587:BH650" si="345">IF(J587="yes", 1, 0)</f>
        <v>0</v>
      </c>
    </row>
    <row r="588" spans="1:60" ht="63.95" customHeight="1">
      <c r="A588" s="245"/>
      <c r="B588" s="97"/>
      <c r="C588" s="98"/>
      <c r="D588" s="99"/>
      <c r="E588" s="100"/>
      <c r="F588" s="100"/>
      <c r="G588" s="100"/>
      <c r="H588" s="101"/>
      <c r="I588" s="102"/>
      <c r="J588" s="103"/>
      <c r="K588" s="103"/>
      <c r="L588" s="103"/>
      <c r="M588" s="103"/>
      <c r="N588" s="99"/>
      <c r="O588" s="99"/>
      <c r="P588" s="100"/>
      <c r="Q588" s="100"/>
      <c r="R588" s="104"/>
      <c r="S588" s="31" t="str">
        <f t="shared" ref="S588:S651" si="346">AI588</f>
        <v/>
      </c>
      <c r="T588" s="105"/>
      <c r="U588" s="101"/>
      <c r="V588" s="107"/>
      <c r="W588" s="169"/>
      <c r="X588" s="170"/>
      <c r="Y588" s="68"/>
      <c r="Z588" s="190">
        <f t="shared" si="315"/>
        <v>1.0165720071704217E-3</v>
      </c>
      <c r="AA588" s="208" t="b">
        <f t="shared" si="316"/>
        <v>0</v>
      </c>
      <c r="AB588" s="20">
        <f t="shared" ref="AB588:AB651" si="347">IF(AA588=TRUE, 1, 0)</f>
        <v>0</v>
      </c>
      <c r="AC588" s="67" t="b">
        <f t="shared" ref="AC588:AC651" si="348">AND(C588="", D588="",E588="",F588="",G588="",H588="",I588="",J588="",K588="",L588="",M588="",N588="",O588="",P588="",Q588="",R588="")</f>
        <v>1</v>
      </c>
      <c r="AD588" s="200">
        <f t="shared" ref="AD588:AD651" si="349">IF(AC588=TRUE, 1, 0)</f>
        <v>1</v>
      </c>
      <c r="AE588" s="180">
        <f t="shared" si="317"/>
        <v>1</v>
      </c>
      <c r="AF588" s="180">
        <f t="shared" si="318"/>
        <v>0</v>
      </c>
      <c r="AG588" s="180">
        <f t="shared" si="319"/>
        <v>0</v>
      </c>
      <c r="AH588" s="180">
        <f t="shared" si="320"/>
        <v>0</v>
      </c>
      <c r="AI588" s="214" t="str">
        <f t="shared" si="321"/>
        <v/>
      </c>
      <c r="AK588" s="36">
        <f t="shared" si="322"/>
        <v>0</v>
      </c>
      <c r="AL588" s="21">
        <f t="shared" si="323"/>
        <v>0</v>
      </c>
      <c r="AM588" s="21">
        <f t="shared" si="324"/>
        <v>0</v>
      </c>
      <c r="AN588" s="21">
        <f t="shared" si="325"/>
        <v>0</v>
      </c>
      <c r="AO588" s="21">
        <f t="shared" si="326"/>
        <v>0</v>
      </c>
      <c r="AP588" s="21">
        <f t="shared" si="327"/>
        <v>0</v>
      </c>
      <c r="AQ588" s="21">
        <f t="shared" si="328"/>
        <v>0</v>
      </c>
      <c r="AR588" s="21">
        <f t="shared" si="329"/>
        <v>0</v>
      </c>
      <c r="AS588" s="21">
        <f t="shared" si="330"/>
        <v>0</v>
      </c>
      <c r="AT588" s="21">
        <f t="shared" si="331"/>
        <v>0</v>
      </c>
      <c r="AU588" s="21">
        <f t="shared" si="332"/>
        <v>0</v>
      </c>
      <c r="AV588" s="21">
        <f t="shared" si="333"/>
        <v>0</v>
      </c>
      <c r="AW588" s="21">
        <f t="shared" si="334"/>
        <v>0</v>
      </c>
      <c r="AX588" s="21">
        <f t="shared" si="335"/>
        <v>0</v>
      </c>
      <c r="AY588" s="21">
        <f t="shared" si="336"/>
        <v>0</v>
      </c>
      <c r="AZ588" s="21">
        <f t="shared" si="337"/>
        <v>0</v>
      </c>
      <c r="BA588" s="21">
        <f t="shared" si="338"/>
        <v>0</v>
      </c>
      <c r="BB588" s="21">
        <f t="shared" si="339"/>
        <v>0</v>
      </c>
      <c r="BC588" s="21">
        <f t="shared" si="340"/>
        <v>0</v>
      </c>
      <c r="BD588" s="21">
        <f t="shared" si="341"/>
        <v>0</v>
      </c>
      <c r="BE588" s="21">
        <f t="shared" si="342"/>
        <v>0</v>
      </c>
      <c r="BF588" s="21">
        <f t="shared" si="343"/>
        <v>0</v>
      </c>
      <c r="BG588" s="21">
        <f t="shared" si="344"/>
        <v>0</v>
      </c>
      <c r="BH588" s="21">
        <f t="shared" si="345"/>
        <v>0</v>
      </c>
    </row>
    <row r="589" spans="1:60" ht="63.95" customHeight="1">
      <c r="A589" s="245"/>
      <c r="B589" s="97"/>
      <c r="C589" s="98"/>
      <c r="D589" s="99"/>
      <c r="E589" s="100"/>
      <c r="F589" s="100"/>
      <c r="G589" s="100"/>
      <c r="H589" s="101"/>
      <c r="I589" s="102"/>
      <c r="J589" s="103"/>
      <c r="K589" s="103"/>
      <c r="L589" s="103"/>
      <c r="M589" s="103"/>
      <c r="N589" s="99"/>
      <c r="O589" s="99"/>
      <c r="P589" s="100"/>
      <c r="Q589" s="100"/>
      <c r="R589" s="104"/>
      <c r="S589" s="31" t="str">
        <f t="shared" si="346"/>
        <v/>
      </c>
      <c r="T589" s="105"/>
      <c r="U589" s="101"/>
      <c r="V589" s="107"/>
      <c r="W589" s="169"/>
      <c r="X589" s="170"/>
      <c r="Y589" s="68"/>
      <c r="Z589" s="190">
        <f t="shared" si="315"/>
        <v>1.0165720071704217E-3</v>
      </c>
      <c r="AA589" s="208" t="b">
        <f t="shared" si="316"/>
        <v>0</v>
      </c>
      <c r="AB589" s="20">
        <f t="shared" si="347"/>
        <v>0</v>
      </c>
      <c r="AC589" s="67" t="b">
        <f t="shared" si="348"/>
        <v>1</v>
      </c>
      <c r="AD589" s="200">
        <f t="shared" si="349"/>
        <v>1</v>
      </c>
      <c r="AE589" s="180">
        <f t="shared" si="317"/>
        <v>1</v>
      </c>
      <c r="AF589" s="180">
        <f t="shared" si="318"/>
        <v>0</v>
      </c>
      <c r="AG589" s="180">
        <f t="shared" si="319"/>
        <v>0</v>
      </c>
      <c r="AH589" s="180">
        <f t="shared" si="320"/>
        <v>0</v>
      </c>
      <c r="AI589" s="214" t="str">
        <f t="shared" si="321"/>
        <v/>
      </c>
      <c r="AK589" s="36">
        <f t="shared" si="322"/>
        <v>0</v>
      </c>
      <c r="AL589" s="21">
        <f t="shared" si="323"/>
        <v>0</v>
      </c>
      <c r="AM589" s="21">
        <f t="shared" si="324"/>
        <v>0</v>
      </c>
      <c r="AN589" s="21">
        <f t="shared" si="325"/>
        <v>0</v>
      </c>
      <c r="AO589" s="21">
        <f t="shared" si="326"/>
        <v>0</v>
      </c>
      <c r="AP589" s="21">
        <f t="shared" si="327"/>
        <v>0</v>
      </c>
      <c r="AQ589" s="21">
        <f t="shared" si="328"/>
        <v>0</v>
      </c>
      <c r="AR589" s="21">
        <f t="shared" si="329"/>
        <v>0</v>
      </c>
      <c r="AS589" s="21">
        <f t="shared" si="330"/>
        <v>0</v>
      </c>
      <c r="AT589" s="21">
        <f t="shared" si="331"/>
        <v>0</v>
      </c>
      <c r="AU589" s="21">
        <f t="shared" si="332"/>
        <v>0</v>
      </c>
      <c r="AV589" s="21">
        <f t="shared" si="333"/>
        <v>0</v>
      </c>
      <c r="AW589" s="21">
        <f t="shared" si="334"/>
        <v>0</v>
      </c>
      <c r="AX589" s="21">
        <f t="shared" si="335"/>
        <v>0</v>
      </c>
      <c r="AY589" s="21">
        <f t="shared" si="336"/>
        <v>0</v>
      </c>
      <c r="AZ589" s="21">
        <f t="shared" si="337"/>
        <v>0</v>
      </c>
      <c r="BA589" s="21">
        <f t="shared" si="338"/>
        <v>0</v>
      </c>
      <c r="BB589" s="21">
        <f t="shared" si="339"/>
        <v>0</v>
      </c>
      <c r="BC589" s="21">
        <f t="shared" si="340"/>
        <v>0</v>
      </c>
      <c r="BD589" s="21">
        <f t="shared" si="341"/>
        <v>0</v>
      </c>
      <c r="BE589" s="21">
        <f t="shared" si="342"/>
        <v>0</v>
      </c>
      <c r="BF589" s="21">
        <f t="shared" si="343"/>
        <v>0</v>
      </c>
      <c r="BG589" s="21">
        <f t="shared" si="344"/>
        <v>0</v>
      </c>
      <c r="BH589" s="21">
        <f t="shared" si="345"/>
        <v>0</v>
      </c>
    </row>
    <row r="590" spans="1:60" ht="63.95" customHeight="1">
      <c r="A590" s="245"/>
      <c r="B590" s="97"/>
      <c r="C590" s="98"/>
      <c r="D590" s="99"/>
      <c r="E590" s="100"/>
      <c r="F590" s="100"/>
      <c r="G590" s="100"/>
      <c r="H590" s="101"/>
      <c r="I590" s="102"/>
      <c r="J590" s="103"/>
      <c r="K590" s="103"/>
      <c r="L590" s="103"/>
      <c r="M590" s="103"/>
      <c r="N590" s="99"/>
      <c r="O590" s="99"/>
      <c r="P590" s="100"/>
      <c r="Q590" s="100"/>
      <c r="R590" s="104"/>
      <c r="S590" s="31" t="str">
        <f t="shared" si="346"/>
        <v/>
      </c>
      <c r="T590" s="105"/>
      <c r="U590" s="101"/>
      <c r="V590" s="107"/>
      <c r="W590" s="169"/>
      <c r="X590" s="170"/>
      <c r="Y590" s="68"/>
      <c r="Z590" s="190">
        <f t="shared" si="315"/>
        <v>1.0165720071704217E-3</v>
      </c>
      <c r="AA590" s="208" t="b">
        <f t="shared" si="316"/>
        <v>0</v>
      </c>
      <c r="AB590" s="20">
        <f t="shared" si="347"/>
        <v>0</v>
      </c>
      <c r="AC590" s="67" t="b">
        <f t="shared" si="348"/>
        <v>1</v>
      </c>
      <c r="AD590" s="200">
        <f t="shared" si="349"/>
        <v>1</v>
      </c>
      <c r="AE590" s="180">
        <f t="shared" si="317"/>
        <v>1</v>
      </c>
      <c r="AF590" s="180">
        <f t="shared" si="318"/>
        <v>0</v>
      </c>
      <c r="AG590" s="180">
        <f t="shared" si="319"/>
        <v>0</v>
      </c>
      <c r="AH590" s="180">
        <f t="shared" si="320"/>
        <v>0</v>
      </c>
      <c r="AI590" s="214" t="str">
        <f t="shared" si="321"/>
        <v/>
      </c>
      <c r="AK590" s="36">
        <f t="shared" si="322"/>
        <v>0</v>
      </c>
      <c r="AL590" s="21">
        <f t="shared" si="323"/>
        <v>0</v>
      </c>
      <c r="AM590" s="21">
        <f t="shared" si="324"/>
        <v>0</v>
      </c>
      <c r="AN590" s="21">
        <f t="shared" si="325"/>
        <v>0</v>
      </c>
      <c r="AO590" s="21">
        <f t="shared" si="326"/>
        <v>0</v>
      </c>
      <c r="AP590" s="21">
        <f t="shared" si="327"/>
        <v>0</v>
      </c>
      <c r="AQ590" s="21">
        <f t="shared" si="328"/>
        <v>0</v>
      </c>
      <c r="AR590" s="21">
        <f t="shared" si="329"/>
        <v>0</v>
      </c>
      <c r="AS590" s="21">
        <f t="shared" si="330"/>
        <v>0</v>
      </c>
      <c r="AT590" s="21">
        <f t="shared" si="331"/>
        <v>0</v>
      </c>
      <c r="AU590" s="21">
        <f t="shared" si="332"/>
        <v>0</v>
      </c>
      <c r="AV590" s="21">
        <f t="shared" si="333"/>
        <v>0</v>
      </c>
      <c r="AW590" s="21">
        <f t="shared" si="334"/>
        <v>0</v>
      </c>
      <c r="AX590" s="21">
        <f t="shared" si="335"/>
        <v>0</v>
      </c>
      <c r="AY590" s="21">
        <f t="shared" si="336"/>
        <v>0</v>
      </c>
      <c r="AZ590" s="21">
        <f t="shared" si="337"/>
        <v>0</v>
      </c>
      <c r="BA590" s="21">
        <f t="shared" si="338"/>
        <v>0</v>
      </c>
      <c r="BB590" s="21">
        <f t="shared" si="339"/>
        <v>0</v>
      </c>
      <c r="BC590" s="21">
        <f t="shared" si="340"/>
        <v>0</v>
      </c>
      <c r="BD590" s="21">
        <f t="shared" si="341"/>
        <v>0</v>
      </c>
      <c r="BE590" s="21">
        <f t="shared" si="342"/>
        <v>0</v>
      </c>
      <c r="BF590" s="21">
        <f t="shared" si="343"/>
        <v>0</v>
      </c>
      <c r="BG590" s="21">
        <f t="shared" si="344"/>
        <v>0</v>
      </c>
      <c r="BH590" s="21">
        <f t="shared" si="345"/>
        <v>0</v>
      </c>
    </row>
    <row r="591" spans="1:60" ht="63.95" customHeight="1">
      <c r="A591" s="245"/>
      <c r="B591" s="97"/>
      <c r="C591" s="98"/>
      <c r="D591" s="99"/>
      <c r="E591" s="100"/>
      <c r="F591" s="100"/>
      <c r="G591" s="100"/>
      <c r="H591" s="101"/>
      <c r="I591" s="102"/>
      <c r="J591" s="103"/>
      <c r="K591" s="103"/>
      <c r="L591" s="103"/>
      <c r="M591" s="103"/>
      <c r="N591" s="99"/>
      <c r="O591" s="99"/>
      <c r="P591" s="100"/>
      <c r="Q591" s="100"/>
      <c r="R591" s="104"/>
      <c r="S591" s="31" t="str">
        <f t="shared" si="346"/>
        <v/>
      </c>
      <c r="T591" s="105"/>
      <c r="U591" s="101"/>
      <c r="V591" s="107"/>
      <c r="W591" s="169"/>
      <c r="X591" s="170"/>
      <c r="Y591" s="68"/>
      <c r="Z591" s="190">
        <f t="shared" si="315"/>
        <v>1.0165720071704217E-3</v>
      </c>
      <c r="AA591" s="208" t="b">
        <f t="shared" si="316"/>
        <v>0</v>
      </c>
      <c r="AB591" s="20">
        <f t="shared" si="347"/>
        <v>0</v>
      </c>
      <c r="AC591" s="67" t="b">
        <f t="shared" si="348"/>
        <v>1</v>
      </c>
      <c r="AD591" s="200">
        <f t="shared" si="349"/>
        <v>1</v>
      </c>
      <c r="AE591" s="180">
        <f t="shared" si="317"/>
        <v>1</v>
      </c>
      <c r="AF591" s="180">
        <f t="shared" si="318"/>
        <v>0</v>
      </c>
      <c r="AG591" s="180">
        <f t="shared" si="319"/>
        <v>0</v>
      </c>
      <c r="AH591" s="180">
        <f t="shared" si="320"/>
        <v>0</v>
      </c>
      <c r="AI591" s="214" t="str">
        <f t="shared" si="321"/>
        <v/>
      </c>
      <c r="AK591" s="36">
        <f t="shared" si="322"/>
        <v>0</v>
      </c>
      <c r="AL591" s="21">
        <f t="shared" si="323"/>
        <v>0</v>
      </c>
      <c r="AM591" s="21">
        <f t="shared" si="324"/>
        <v>0</v>
      </c>
      <c r="AN591" s="21">
        <f t="shared" si="325"/>
        <v>0</v>
      </c>
      <c r="AO591" s="21">
        <f t="shared" si="326"/>
        <v>0</v>
      </c>
      <c r="AP591" s="21">
        <f t="shared" si="327"/>
        <v>0</v>
      </c>
      <c r="AQ591" s="21">
        <f t="shared" si="328"/>
        <v>0</v>
      </c>
      <c r="AR591" s="21">
        <f t="shared" si="329"/>
        <v>0</v>
      </c>
      <c r="AS591" s="21">
        <f t="shared" si="330"/>
        <v>0</v>
      </c>
      <c r="AT591" s="21">
        <f t="shared" si="331"/>
        <v>0</v>
      </c>
      <c r="AU591" s="21">
        <f t="shared" si="332"/>
        <v>0</v>
      </c>
      <c r="AV591" s="21">
        <f t="shared" si="333"/>
        <v>0</v>
      </c>
      <c r="AW591" s="21">
        <f t="shared" si="334"/>
        <v>0</v>
      </c>
      <c r="AX591" s="21">
        <f t="shared" si="335"/>
        <v>0</v>
      </c>
      <c r="AY591" s="21">
        <f t="shared" si="336"/>
        <v>0</v>
      </c>
      <c r="AZ591" s="21">
        <f t="shared" si="337"/>
        <v>0</v>
      </c>
      <c r="BA591" s="21">
        <f t="shared" si="338"/>
        <v>0</v>
      </c>
      <c r="BB591" s="21">
        <f t="shared" si="339"/>
        <v>0</v>
      </c>
      <c r="BC591" s="21">
        <f t="shared" si="340"/>
        <v>0</v>
      </c>
      <c r="BD591" s="21">
        <f t="shared" si="341"/>
        <v>0</v>
      </c>
      <c r="BE591" s="21">
        <f t="shared" si="342"/>
        <v>0</v>
      </c>
      <c r="BF591" s="21">
        <f t="shared" si="343"/>
        <v>0</v>
      </c>
      <c r="BG591" s="21">
        <f t="shared" si="344"/>
        <v>0</v>
      </c>
      <c r="BH591" s="21">
        <f t="shared" si="345"/>
        <v>0</v>
      </c>
    </row>
    <row r="592" spans="1:60" ht="63.95" customHeight="1">
      <c r="A592" s="245"/>
      <c r="B592" s="97"/>
      <c r="C592" s="98"/>
      <c r="D592" s="99"/>
      <c r="E592" s="100"/>
      <c r="F592" s="100"/>
      <c r="G592" s="100"/>
      <c r="H592" s="101"/>
      <c r="I592" s="102"/>
      <c r="J592" s="103"/>
      <c r="K592" s="103"/>
      <c r="L592" s="103"/>
      <c r="M592" s="103"/>
      <c r="N592" s="99"/>
      <c r="O592" s="99"/>
      <c r="P592" s="100"/>
      <c r="Q592" s="100"/>
      <c r="R592" s="104"/>
      <c r="S592" s="31" t="str">
        <f t="shared" si="346"/>
        <v/>
      </c>
      <c r="T592" s="105"/>
      <c r="U592" s="101"/>
      <c r="V592" s="107"/>
      <c r="W592" s="169"/>
      <c r="X592" s="170"/>
      <c r="Y592" s="68"/>
      <c r="Z592" s="190">
        <f t="shared" si="315"/>
        <v>1.0165720071704217E-3</v>
      </c>
      <c r="AA592" s="208" t="b">
        <f t="shared" si="316"/>
        <v>0</v>
      </c>
      <c r="AB592" s="20">
        <f t="shared" si="347"/>
        <v>0</v>
      </c>
      <c r="AC592" s="67" t="b">
        <f t="shared" si="348"/>
        <v>1</v>
      </c>
      <c r="AD592" s="200">
        <f t="shared" si="349"/>
        <v>1</v>
      </c>
      <c r="AE592" s="180">
        <f t="shared" si="317"/>
        <v>1</v>
      </c>
      <c r="AF592" s="180">
        <f t="shared" si="318"/>
        <v>0</v>
      </c>
      <c r="AG592" s="180">
        <f t="shared" si="319"/>
        <v>0</v>
      </c>
      <c r="AH592" s="180">
        <f t="shared" si="320"/>
        <v>0</v>
      </c>
      <c r="AI592" s="214" t="str">
        <f t="shared" si="321"/>
        <v/>
      </c>
      <c r="AK592" s="36">
        <f t="shared" si="322"/>
        <v>0</v>
      </c>
      <c r="AL592" s="21">
        <f t="shared" si="323"/>
        <v>0</v>
      </c>
      <c r="AM592" s="21">
        <f t="shared" si="324"/>
        <v>0</v>
      </c>
      <c r="AN592" s="21">
        <f t="shared" si="325"/>
        <v>0</v>
      </c>
      <c r="AO592" s="21">
        <f t="shared" si="326"/>
        <v>0</v>
      </c>
      <c r="AP592" s="21">
        <f t="shared" si="327"/>
        <v>0</v>
      </c>
      <c r="AQ592" s="21">
        <f t="shared" si="328"/>
        <v>0</v>
      </c>
      <c r="AR592" s="21">
        <f t="shared" si="329"/>
        <v>0</v>
      </c>
      <c r="AS592" s="21">
        <f t="shared" si="330"/>
        <v>0</v>
      </c>
      <c r="AT592" s="21">
        <f t="shared" si="331"/>
        <v>0</v>
      </c>
      <c r="AU592" s="21">
        <f t="shared" si="332"/>
        <v>0</v>
      </c>
      <c r="AV592" s="21">
        <f t="shared" si="333"/>
        <v>0</v>
      </c>
      <c r="AW592" s="21">
        <f t="shared" si="334"/>
        <v>0</v>
      </c>
      <c r="AX592" s="21">
        <f t="shared" si="335"/>
        <v>0</v>
      </c>
      <c r="AY592" s="21">
        <f t="shared" si="336"/>
        <v>0</v>
      </c>
      <c r="AZ592" s="21">
        <f t="shared" si="337"/>
        <v>0</v>
      </c>
      <c r="BA592" s="21">
        <f t="shared" si="338"/>
        <v>0</v>
      </c>
      <c r="BB592" s="21">
        <f t="shared" si="339"/>
        <v>0</v>
      </c>
      <c r="BC592" s="21">
        <f t="shared" si="340"/>
        <v>0</v>
      </c>
      <c r="BD592" s="21">
        <f t="shared" si="341"/>
        <v>0</v>
      </c>
      <c r="BE592" s="21">
        <f t="shared" si="342"/>
        <v>0</v>
      </c>
      <c r="BF592" s="21">
        <f t="shared" si="343"/>
        <v>0</v>
      </c>
      <c r="BG592" s="21">
        <f t="shared" si="344"/>
        <v>0</v>
      </c>
      <c r="BH592" s="21">
        <f t="shared" si="345"/>
        <v>0</v>
      </c>
    </row>
    <row r="593" spans="1:60" ht="63.95" customHeight="1">
      <c r="A593" s="245"/>
      <c r="B593" s="97"/>
      <c r="C593" s="98"/>
      <c r="D593" s="99"/>
      <c r="E593" s="100"/>
      <c r="F593" s="100"/>
      <c r="G593" s="100"/>
      <c r="H593" s="101"/>
      <c r="I593" s="102"/>
      <c r="J593" s="103"/>
      <c r="K593" s="103"/>
      <c r="L593" s="103"/>
      <c r="M593" s="103"/>
      <c r="N593" s="99"/>
      <c r="O593" s="99"/>
      <c r="P593" s="100"/>
      <c r="Q593" s="100"/>
      <c r="R593" s="104"/>
      <c r="S593" s="31" t="str">
        <f t="shared" si="346"/>
        <v/>
      </c>
      <c r="T593" s="105"/>
      <c r="U593" s="101"/>
      <c r="V593" s="107"/>
      <c r="W593" s="169"/>
      <c r="X593" s="170"/>
      <c r="Y593" s="68"/>
      <c r="Z593" s="190">
        <f t="shared" si="315"/>
        <v>1.0165720071704217E-3</v>
      </c>
      <c r="AA593" s="208" t="b">
        <f t="shared" si="316"/>
        <v>0</v>
      </c>
      <c r="AB593" s="20">
        <f t="shared" si="347"/>
        <v>0</v>
      </c>
      <c r="AC593" s="67" t="b">
        <f t="shared" si="348"/>
        <v>1</v>
      </c>
      <c r="AD593" s="200">
        <f t="shared" si="349"/>
        <v>1</v>
      </c>
      <c r="AE593" s="180">
        <f t="shared" si="317"/>
        <v>1</v>
      </c>
      <c r="AF593" s="180">
        <f t="shared" si="318"/>
        <v>0</v>
      </c>
      <c r="AG593" s="180">
        <f t="shared" si="319"/>
        <v>0</v>
      </c>
      <c r="AH593" s="180">
        <f t="shared" si="320"/>
        <v>0</v>
      </c>
      <c r="AI593" s="214" t="str">
        <f t="shared" si="321"/>
        <v/>
      </c>
      <c r="AK593" s="36">
        <f t="shared" si="322"/>
        <v>0</v>
      </c>
      <c r="AL593" s="21">
        <f t="shared" si="323"/>
        <v>0</v>
      </c>
      <c r="AM593" s="21">
        <f t="shared" si="324"/>
        <v>0</v>
      </c>
      <c r="AN593" s="21">
        <f t="shared" si="325"/>
        <v>0</v>
      </c>
      <c r="AO593" s="21">
        <f t="shared" si="326"/>
        <v>0</v>
      </c>
      <c r="AP593" s="21">
        <f t="shared" si="327"/>
        <v>0</v>
      </c>
      <c r="AQ593" s="21">
        <f t="shared" si="328"/>
        <v>0</v>
      </c>
      <c r="AR593" s="21">
        <f t="shared" si="329"/>
        <v>0</v>
      </c>
      <c r="AS593" s="21">
        <f t="shared" si="330"/>
        <v>0</v>
      </c>
      <c r="AT593" s="21">
        <f t="shared" si="331"/>
        <v>0</v>
      </c>
      <c r="AU593" s="21">
        <f t="shared" si="332"/>
        <v>0</v>
      </c>
      <c r="AV593" s="21">
        <f t="shared" si="333"/>
        <v>0</v>
      </c>
      <c r="AW593" s="21">
        <f t="shared" si="334"/>
        <v>0</v>
      </c>
      <c r="AX593" s="21">
        <f t="shared" si="335"/>
        <v>0</v>
      </c>
      <c r="AY593" s="21">
        <f t="shared" si="336"/>
        <v>0</v>
      </c>
      <c r="AZ593" s="21">
        <f t="shared" si="337"/>
        <v>0</v>
      </c>
      <c r="BA593" s="21">
        <f t="shared" si="338"/>
        <v>0</v>
      </c>
      <c r="BB593" s="21">
        <f t="shared" si="339"/>
        <v>0</v>
      </c>
      <c r="BC593" s="21">
        <f t="shared" si="340"/>
        <v>0</v>
      </c>
      <c r="BD593" s="21">
        <f t="shared" si="341"/>
        <v>0</v>
      </c>
      <c r="BE593" s="21">
        <f t="shared" si="342"/>
        <v>0</v>
      </c>
      <c r="BF593" s="21">
        <f t="shared" si="343"/>
        <v>0</v>
      </c>
      <c r="BG593" s="21">
        <f t="shared" si="344"/>
        <v>0</v>
      </c>
      <c r="BH593" s="21">
        <f t="shared" si="345"/>
        <v>0</v>
      </c>
    </row>
    <row r="594" spans="1:60" ht="63.95" customHeight="1">
      <c r="A594" s="245"/>
      <c r="B594" s="97"/>
      <c r="C594" s="98"/>
      <c r="D594" s="99"/>
      <c r="E594" s="100"/>
      <c r="F594" s="100"/>
      <c r="G594" s="100"/>
      <c r="H594" s="101"/>
      <c r="I594" s="102"/>
      <c r="J594" s="103"/>
      <c r="K594" s="103"/>
      <c r="L594" s="103"/>
      <c r="M594" s="103"/>
      <c r="N594" s="99"/>
      <c r="O594" s="99"/>
      <c r="P594" s="100"/>
      <c r="Q594" s="100"/>
      <c r="R594" s="104"/>
      <c r="S594" s="31" t="str">
        <f t="shared" si="346"/>
        <v/>
      </c>
      <c r="T594" s="105"/>
      <c r="U594" s="101"/>
      <c r="V594" s="107"/>
      <c r="W594" s="169"/>
      <c r="X594" s="170"/>
      <c r="Y594" s="68"/>
      <c r="Z594" s="190">
        <f t="shared" si="315"/>
        <v>1.0165720071704217E-3</v>
      </c>
      <c r="AA594" s="208" t="b">
        <f t="shared" si="316"/>
        <v>0</v>
      </c>
      <c r="AB594" s="20">
        <f t="shared" si="347"/>
        <v>0</v>
      </c>
      <c r="AC594" s="67" t="b">
        <f t="shared" si="348"/>
        <v>1</v>
      </c>
      <c r="AD594" s="200">
        <f t="shared" si="349"/>
        <v>1</v>
      </c>
      <c r="AE594" s="180">
        <f t="shared" si="317"/>
        <v>1</v>
      </c>
      <c r="AF594" s="180">
        <f t="shared" si="318"/>
        <v>0</v>
      </c>
      <c r="AG594" s="180">
        <f t="shared" si="319"/>
        <v>0</v>
      </c>
      <c r="AH594" s="180">
        <f t="shared" si="320"/>
        <v>0</v>
      </c>
      <c r="AI594" s="214" t="str">
        <f t="shared" si="321"/>
        <v/>
      </c>
      <c r="AK594" s="36">
        <f t="shared" si="322"/>
        <v>0</v>
      </c>
      <c r="AL594" s="21">
        <f t="shared" si="323"/>
        <v>0</v>
      </c>
      <c r="AM594" s="21">
        <f t="shared" si="324"/>
        <v>0</v>
      </c>
      <c r="AN594" s="21">
        <f t="shared" si="325"/>
        <v>0</v>
      </c>
      <c r="AO594" s="21">
        <f t="shared" si="326"/>
        <v>0</v>
      </c>
      <c r="AP594" s="21">
        <f t="shared" si="327"/>
        <v>0</v>
      </c>
      <c r="AQ594" s="21">
        <f t="shared" si="328"/>
        <v>0</v>
      </c>
      <c r="AR594" s="21">
        <f t="shared" si="329"/>
        <v>0</v>
      </c>
      <c r="AS594" s="21">
        <f t="shared" si="330"/>
        <v>0</v>
      </c>
      <c r="AT594" s="21">
        <f t="shared" si="331"/>
        <v>0</v>
      </c>
      <c r="AU594" s="21">
        <f t="shared" si="332"/>
        <v>0</v>
      </c>
      <c r="AV594" s="21">
        <f t="shared" si="333"/>
        <v>0</v>
      </c>
      <c r="AW594" s="21">
        <f t="shared" si="334"/>
        <v>0</v>
      </c>
      <c r="AX594" s="21">
        <f t="shared" si="335"/>
        <v>0</v>
      </c>
      <c r="AY594" s="21">
        <f t="shared" si="336"/>
        <v>0</v>
      </c>
      <c r="AZ594" s="21">
        <f t="shared" si="337"/>
        <v>0</v>
      </c>
      <c r="BA594" s="21">
        <f t="shared" si="338"/>
        <v>0</v>
      </c>
      <c r="BB594" s="21">
        <f t="shared" si="339"/>
        <v>0</v>
      </c>
      <c r="BC594" s="21">
        <f t="shared" si="340"/>
        <v>0</v>
      </c>
      <c r="BD594" s="21">
        <f t="shared" si="341"/>
        <v>0</v>
      </c>
      <c r="BE594" s="21">
        <f t="shared" si="342"/>
        <v>0</v>
      </c>
      <c r="BF594" s="21">
        <f t="shared" si="343"/>
        <v>0</v>
      </c>
      <c r="BG594" s="21">
        <f t="shared" si="344"/>
        <v>0</v>
      </c>
      <c r="BH594" s="21">
        <f t="shared" si="345"/>
        <v>0</v>
      </c>
    </row>
    <row r="595" spans="1:60" ht="63.95" customHeight="1">
      <c r="A595" s="245"/>
      <c r="B595" s="97"/>
      <c r="C595" s="98"/>
      <c r="D595" s="99"/>
      <c r="E595" s="100"/>
      <c r="F595" s="100"/>
      <c r="G595" s="100"/>
      <c r="H595" s="101"/>
      <c r="I595" s="102"/>
      <c r="J595" s="103"/>
      <c r="K595" s="103"/>
      <c r="L595" s="103"/>
      <c r="M595" s="103"/>
      <c r="N595" s="99"/>
      <c r="O595" s="99"/>
      <c r="P595" s="100"/>
      <c r="Q595" s="100"/>
      <c r="R595" s="104"/>
      <c r="S595" s="31" t="str">
        <f t="shared" si="346"/>
        <v/>
      </c>
      <c r="T595" s="105"/>
      <c r="U595" s="101"/>
      <c r="V595" s="107"/>
      <c r="W595" s="169"/>
      <c r="X595" s="170"/>
      <c r="Y595" s="68"/>
      <c r="Z595" s="190">
        <f t="shared" si="315"/>
        <v>1.0165720071704217E-3</v>
      </c>
      <c r="AA595" s="208" t="b">
        <f t="shared" si="316"/>
        <v>0</v>
      </c>
      <c r="AB595" s="20">
        <f t="shared" si="347"/>
        <v>0</v>
      </c>
      <c r="AC595" s="67" t="b">
        <f t="shared" si="348"/>
        <v>1</v>
      </c>
      <c r="AD595" s="200">
        <f t="shared" si="349"/>
        <v>1</v>
      </c>
      <c r="AE595" s="180">
        <f t="shared" si="317"/>
        <v>1</v>
      </c>
      <c r="AF595" s="180">
        <f t="shared" si="318"/>
        <v>0</v>
      </c>
      <c r="AG595" s="180">
        <f t="shared" si="319"/>
        <v>0</v>
      </c>
      <c r="AH595" s="180">
        <f t="shared" si="320"/>
        <v>0</v>
      </c>
      <c r="AI595" s="214" t="str">
        <f t="shared" si="321"/>
        <v/>
      </c>
      <c r="AK595" s="36">
        <f t="shared" si="322"/>
        <v>0</v>
      </c>
      <c r="AL595" s="21">
        <f t="shared" si="323"/>
        <v>0</v>
      </c>
      <c r="AM595" s="21">
        <f t="shared" si="324"/>
        <v>0</v>
      </c>
      <c r="AN595" s="21">
        <f t="shared" si="325"/>
        <v>0</v>
      </c>
      <c r="AO595" s="21">
        <f t="shared" si="326"/>
        <v>0</v>
      </c>
      <c r="AP595" s="21">
        <f t="shared" si="327"/>
        <v>0</v>
      </c>
      <c r="AQ595" s="21">
        <f t="shared" si="328"/>
        <v>0</v>
      </c>
      <c r="AR595" s="21">
        <f t="shared" si="329"/>
        <v>0</v>
      </c>
      <c r="AS595" s="21">
        <f t="shared" si="330"/>
        <v>0</v>
      </c>
      <c r="AT595" s="21">
        <f t="shared" si="331"/>
        <v>0</v>
      </c>
      <c r="AU595" s="21">
        <f t="shared" si="332"/>
        <v>0</v>
      </c>
      <c r="AV595" s="21">
        <f t="shared" si="333"/>
        <v>0</v>
      </c>
      <c r="AW595" s="21">
        <f t="shared" si="334"/>
        <v>0</v>
      </c>
      <c r="AX595" s="21">
        <f t="shared" si="335"/>
        <v>0</v>
      </c>
      <c r="AY595" s="21">
        <f t="shared" si="336"/>
        <v>0</v>
      </c>
      <c r="AZ595" s="21">
        <f t="shared" si="337"/>
        <v>0</v>
      </c>
      <c r="BA595" s="21">
        <f t="shared" si="338"/>
        <v>0</v>
      </c>
      <c r="BB595" s="21">
        <f t="shared" si="339"/>
        <v>0</v>
      </c>
      <c r="BC595" s="21">
        <f t="shared" si="340"/>
        <v>0</v>
      </c>
      <c r="BD595" s="21">
        <f t="shared" si="341"/>
        <v>0</v>
      </c>
      <c r="BE595" s="21">
        <f t="shared" si="342"/>
        <v>0</v>
      </c>
      <c r="BF595" s="21">
        <f t="shared" si="343"/>
        <v>0</v>
      </c>
      <c r="BG595" s="21">
        <f t="shared" si="344"/>
        <v>0</v>
      </c>
      <c r="BH595" s="21">
        <f t="shared" si="345"/>
        <v>0</v>
      </c>
    </row>
    <row r="596" spans="1:60" ht="63.95" customHeight="1">
      <c r="A596" s="245"/>
      <c r="B596" s="97"/>
      <c r="C596" s="98"/>
      <c r="D596" s="99"/>
      <c r="E596" s="100"/>
      <c r="F596" s="100"/>
      <c r="G596" s="100"/>
      <c r="H596" s="101"/>
      <c r="I596" s="102"/>
      <c r="J596" s="103"/>
      <c r="K596" s="103"/>
      <c r="L596" s="103"/>
      <c r="M596" s="103"/>
      <c r="N596" s="99"/>
      <c r="O596" s="99"/>
      <c r="P596" s="100"/>
      <c r="Q596" s="100"/>
      <c r="R596" s="104"/>
      <c r="S596" s="31" t="str">
        <f t="shared" si="346"/>
        <v/>
      </c>
      <c r="T596" s="105"/>
      <c r="U596" s="101"/>
      <c r="V596" s="107"/>
      <c r="W596" s="169"/>
      <c r="X596" s="170"/>
      <c r="Y596" s="68"/>
      <c r="Z596" s="190">
        <f t="shared" si="315"/>
        <v>1.0165720071704217E-3</v>
      </c>
      <c r="AA596" s="208" t="b">
        <f t="shared" si="316"/>
        <v>0</v>
      </c>
      <c r="AB596" s="20">
        <f t="shared" si="347"/>
        <v>0</v>
      </c>
      <c r="AC596" s="67" t="b">
        <f t="shared" si="348"/>
        <v>1</v>
      </c>
      <c r="AD596" s="200">
        <f t="shared" si="349"/>
        <v>1</v>
      </c>
      <c r="AE596" s="180">
        <f t="shared" si="317"/>
        <v>1</v>
      </c>
      <c r="AF596" s="180">
        <f t="shared" si="318"/>
        <v>0</v>
      </c>
      <c r="AG596" s="180">
        <f t="shared" si="319"/>
        <v>0</v>
      </c>
      <c r="AH596" s="180">
        <f t="shared" si="320"/>
        <v>0</v>
      </c>
      <c r="AI596" s="214" t="str">
        <f t="shared" si="321"/>
        <v/>
      </c>
      <c r="AK596" s="36">
        <f t="shared" si="322"/>
        <v>0</v>
      </c>
      <c r="AL596" s="21">
        <f t="shared" si="323"/>
        <v>0</v>
      </c>
      <c r="AM596" s="21">
        <f t="shared" si="324"/>
        <v>0</v>
      </c>
      <c r="AN596" s="21">
        <f t="shared" si="325"/>
        <v>0</v>
      </c>
      <c r="AO596" s="21">
        <f t="shared" si="326"/>
        <v>0</v>
      </c>
      <c r="AP596" s="21">
        <f t="shared" si="327"/>
        <v>0</v>
      </c>
      <c r="AQ596" s="21">
        <f t="shared" si="328"/>
        <v>0</v>
      </c>
      <c r="AR596" s="21">
        <f t="shared" si="329"/>
        <v>0</v>
      </c>
      <c r="AS596" s="21">
        <f t="shared" si="330"/>
        <v>0</v>
      </c>
      <c r="AT596" s="21">
        <f t="shared" si="331"/>
        <v>0</v>
      </c>
      <c r="AU596" s="21">
        <f t="shared" si="332"/>
        <v>0</v>
      </c>
      <c r="AV596" s="21">
        <f t="shared" si="333"/>
        <v>0</v>
      </c>
      <c r="AW596" s="21">
        <f t="shared" si="334"/>
        <v>0</v>
      </c>
      <c r="AX596" s="21">
        <f t="shared" si="335"/>
        <v>0</v>
      </c>
      <c r="AY596" s="21">
        <f t="shared" si="336"/>
        <v>0</v>
      </c>
      <c r="AZ596" s="21">
        <f t="shared" si="337"/>
        <v>0</v>
      </c>
      <c r="BA596" s="21">
        <f t="shared" si="338"/>
        <v>0</v>
      </c>
      <c r="BB596" s="21">
        <f t="shared" si="339"/>
        <v>0</v>
      </c>
      <c r="BC596" s="21">
        <f t="shared" si="340"/>
        <v>0</v>
      </c>
      <c r="BD596" s="21">
        <f t="shared" si="341"/>
        <v>0</v>
      </c>
      <c r="BE596" s="21">
        <f t="shared" si="342"/>
        <v>0</v>
      </c>
      <c r="BF596" s="21">
        <f t="shared" si="343"/>
        <v>0</v>
      </c>
      <c r="BG596" s="21">
        <f t="shared" si="344"/>
        <v>0</v>
      </c>
      <c r="BH596" s="21">
        <f t="shared" si="345"/>
        <v>0</v>
      </c>
    </row>
    <row r="597" spans="1:60" ht="63.95" customHeight="1">
      <c r="A597" s="245"/>
      <c r="B597" s="97"/>
      <c r="C597" s="98"/>
      <c r="D597" s="99"/>
      <c r="E597" s="100"/>
      <c r="F597" s="100"/>
      <c r="G597" s="100"/>
      <c r="H597" s="101"/>
      <c r="I597" s="102"/>
      <c r="J597" s="103"/>
      <c r="K597" s="103"/>
      <c r="L597" s="103"/>
      <c r="M597" s="103"/>
      <c r="N597" s="99"/>
      <c r="O597" s="99"/>
      <c r="P597" s="100"/>
      <c r="Q597" s="100"/>
      <c r="R597" s="104"/>
      <c r="S597" s="31" t="str">
        <f t="shared" si="346"/>
        <v/>
      </c>
      <c r="T597" s="105"/>
      <c r="U597" s="101"/>
      <c r="V597" s="107"/>
      <c r="W597" s="169"/>
      <c r="X597" s="170"/>
      <c r="Y597" s="68"/>
      <c r="Z597" s="190">
        <f t="shared" si="315"/>
        <v>1.0165720071704217E-3</v>
      </c>
      <c r="AA597" s="208" t="b">
        <f t="shared" si="316"/>
        <v>0</v>
      </c>
      <c r="AB597" s="20">
        <f t="shared" si="347"/>
        <v>0</v>
      </c>
      <c r="AC597" s="67" t="b">
        <f t="shared" si="348"/>
        <v>1</v>
      </c>
      <c r="AD597" s="200">
        <f t="shared" si="349"/>
        <v>1</v>
      </c>
      <c r="AE597" s="180">
        <f t="shared" si="317"/>
        <v>1</v>
      </c>
      <c r="AF597" s="180">
        <f t="shared" si="318"/>
        <v>0</v>
      </c>
      <c r="AG597" s="180">
        <f t="shared" si="319"/>
        <v>0</v>
      </c>
      <c r="AH597" s="180">
        <f t="shared" si="320"/>
        <v>0</v>
      </c>
      <c r="AI597" s="214" t="str">
        <f t="shared" si="321"/>
        <v/>
      </c>
      <c r="AK597" s="36">
        <f t="shared" si="322"/>
        <v>0</v>
      </c>
      <c r="AL597" s="21">
        <f t="shared" si="323"/>
        <v>0</v>
      </c>
      <c r="AM597" s="21">
        <f t="shared" si="324"/>
        <v>0</v>
      </c>
      <c r="AN597" s="21">
        <f t="shared" si="325"/>
        <v>0</v>
      </c>
      <c r="AO597" s="21">
        <f t="shared" si="326"/>
        <v>0</v>
      </c>
      <c r="AP597" s="21">
        <f t="shared" si="327"/>
        <v>0</v>
      </c>
      <c r="AQ597" s="21">
        <f t="shared" si="328"/>
        <v>0</v>
      </c>
      <c r="AR597" s="21">
        <f t="shared" si="329"/>
        <v>0</v>
      </c>
      <c r="AS597" s="21">
        <f t="shared" si="330"/>
        <v>0</v>
      </c>
      <c r="AT597" s="21">
        <f t="shared" si="331"/>
        <v>0</v>
      </c>
      <c r="AU597" s="21">
        <f t="shared" si="332"/>
        <v>0</v>
      </c>
      <c r="AV597" s="21">
        <f t="shared" si="333"/>
        <v>0</v>
      </c>
      <c r="AW597" s="21">
        <f t="shared" si="334"/>
        <v>0</v>
      </c>
      <c r="AX597" s="21">
        <f t="shared" si="335"/>
        <v>0</v>
      </c>
      <c r="AY597" s="21">
        <f t="shared" si="336"/>
        <v>0</v>
      </c>
      <c r="AZ597" s="21">
        <f t="shared" si="337"/>
        <v>0</v>
      </c>
      <c r="BA597" s="21">
        <f t="shared" si="338"/>
        <v>0</v>
      </c>
      <c r="BB597" s="21">
        <f t="shared" si="339"/>
        <v>0</v>
      </c>
      <c r="BC597" s="21">
        <f t="shared" si="340"/>
        <v>0</v>
      </c>
      <c r="BD597" s="21">
        <f t="shared" si="341"/>
        <v>0</v>
      </c>
      <c r="BE597" s="21">
        <f t="shared" si="342"/>
        <v>0</v>
      </c>
      <c r="BF597" s="21">
        <f t="shared" si="343"/>
        <v>0</v>
      </c>
      <c r="BG597" s="21">
        <f t="shared" si="344"/>
        <v>0</v>
      </c>
      <c r="BH597" s="21">
        <f t="shared" si="345"/>
        <v>0</v>
      </c>
    </row>
    <row r="598" spans="1:60" ht="63.95" customHeight="1">
      <c r="A598" s="245"/>
      <c r="B598" s="97"/>
      <c r="C598" s="98"/>
      <c r="D598" s="99"/>
      <c r="E598" s="100"/>
      <c r="F598" s="100"/>
      <c r="G598" s="100"/>
      <c r="H598" s="101"/>
      <c r="I598" s="102"/>
      <c r="J598" s="103"/>
      <c r="K598" s="103"/>
      <c r="L598" s="103"/>
      <c r="M598" s="103"/>
      <c r="N598" s="99"/>
      <c r="O598" s="99"/>
      <c r="P598" s="100"/>
      <c r="Q598" s="100"/>
      <c r="R598" s="104"/>
      <c r="S598" s="31" t="str">
        <f t="shared" si="346"/>
        <v/>
      </c>
      <c r="T598" s="105"/>
      <c r="U598" s="101"/>
      <c r="V598" s="107"/>
      <c r="W598" s="169"/>
      <c r="X598" s="170"/>
      <c r="Y598" s="68"/>
      <c r="Z598" s="190">
        <f t="shared" si="315"/>
        <v>1.0165720071704217E-3</v>
      </c>
      <c r="AA598" s="208" t="b">
        <f t="shared" si="316"/>
        <v>0</v>
      </c>
      <c r="AB598" s="20">
        <f t="shared" si="347"/>
        <v>0</v>
      </c>
      <c r="AC598" s="67" t="b">
        <f t="shared" si="348"/>
        <v>1</v>
      </c>
      <c r="AD598" s="200">
        <f t="shared" si="349"/>
        <v>1</v>
      </c>
      <c r="AE598" s="180">
        <f t="shared" si="317"/>
        <v>1</v>
      </c>
      <c r="AF598" s="180">
        <f t="shared" si="318"/>
        <v>0</v>
      </c>
      <c r="AG598" s="180">
        <f t="shared" si="319"/>
        <v>0</v>
      </c>
      <c r="AH598" s="180">
        <f t="shared" si="320"/>
        <v>0</v>
      </c>
      <c r="AI598" s="214" t="str">
        <f t="shared" si="321"/>
        <v/>
      </c>
      <c r="AK598" s="36">
        <f t="shared" si="322"/>
        <v>0</v>
      </c>
      <c r="AL598" s="21">
        <f t="shared" si="323"/>
        <v>0</v>
      </c>
      <c r="AM598" s="21">
        <f t="shared" si="324"/>
        <v>0</v>
      </c>
      <c r="AN598" s="21">
        <f t="shared" si="325"/>
        <v>0</v>
      </c>
      <c r="AO598" s="21">
        <f t="shared" si="326"/>
        <v>0</v>
      </c>
      <c r="AP598" s="21">
        <f t="shared" si="327"/>
        <v>0</v>
      </c>
      <c r="AQ598" s="21">
        <f t="shared" si="328"/>
        <v>0</v>
      </c>
      <c r="AR598" s="21">
        <f t="shared" si="329"/>
        <v>0</v>
      </c>
      <c r="AS598" s="21">
        <f t="shared" si="330"/>
        <v>0</v>
      </c>
      <c r="AT598" s="21">
        <f t="shared" si="331"/>
        <v>0</v>
      </c>
      <c r="AU598" s="21">
        <f t="shared" si="332"/>
        <v>0</v>
      </c>
      <c r="AV598" s="21">
        <f t="shared" si="333"/>
        <v>0</v>
      </c>
      <c r="AW598" s="21">
        <f t="shared" si="334"/>
        <v>0</v>
      </c>
      <c r="AX598" s="21">
        <f t="shared" si="335"/>
        <v>0</v>
      </c>
      <c r="AY598" s="21">
        <f t="shared" si="336"/>
        <v>0</v>
      </c>
      <c r="AZ598" s="21">
        <f t="shared" si="337"/>
        <v>0</v>
      </c>
      <c r="BA598" s="21">
        <f t="shared" si="338"/>
        <v>0</v>
      </c>
      <c r="BB598" s="21">
        <f t="shared" si="339"/>
        <v>0</v>
      </c>
      <c r="BC598" s="21">
        <f t="shared" si="340"/>
        <v>0</v>
      </c>
      <c r="BD598" s="21">
        <f t="shared" si="341"/>
        <v>0</v>
      </c>
      <c r="BE598" s="21">
        <f t="shared" si="342"/>
        <v>0</v>
      </c>
      <c r="BF598" s="21">
        <f t="shared" si="343"/>
        <v>0</v>
      </c>
      <c r="BG598" s="21">
        <f t="shared" si="344"/>
        <v>0</v>
      </c>
      <c r="BH598" s="21">
        <f t="shared" si="345"/>
        <v>0</v>
      </c>
    </row>
    <row r="599" spans="1:60" ht="63.95" customHeight="1">
      <c r="A599" s="245"/>
      <c r="B599" s="97"/>
      <c r="C599" s="98"/>
      <c r="D599" s="99"/>
      <c r="E599" s="100"/>
      <c r="F599" s="100"/>
      <c r="G599" s="100"/>
      <c r="H599" s="101"/>
      <c r="I599" s="102"/>
      <c r="J599" s="103"/>
      <c r="K599" s="103"/>
      <c r="L599" s="103"/>
      <c r="M599" s="103"/>
      <c r="N599" s="99"/>
      <c r="O599" s="99"/>
      <c r="P599" s="100"/>
      <c r="Q599" s="100"/>
      <c r="R599" s="104"/>
      <c r="S599" s="31" t="str">
        <f t="shared" si="346"/>
        <v/>
      </c>
      <c r="T599" s="105"/>
      <c r="U599" s="101"/>
      <c r="V599" s="107"/>
      <c r="W599" s="169"/>
      <c r="X599" s="170"/>
      <c r="Y599" s="68"/>
      <c r="Z599" s="190">
        <f t="shared" si="315"/>
        <v>1.0165720071704217E-3</v>
      </c>
      <c r="AA599" s="208" t="b">
        <f t="shared" si="316"/>
        <v>0</v>
      </c>
      <c r="AB599" s="20">
        <f t="shared" si="347"/>
        <v>0</v>
      </c>
      <c r="AC599" s="67" t="b">
        <f t="shared" si="348"/>
        <v>1</v>
      </c>
      <c r="AD599" s="200">
        <f t="shared" si="349"/>
        <v>1</v>
      </c>
      <c r="AE599" s="180">
        <f t="shared" si="317"/>
        <v>1</v>
      </c>
      <c r="AF599" s="180">
        <f t="shared" si="318"/>
        <v>0</v>
      </c>
      <c r="AG599" s="180">
        <f t="shared" si="319"/>
        <v>0</v>
      </c>
      <c r="AH599" s="180">
        <f t="shared" si="320"/>
        <v>0</v>
      </c>
      <c r="AI599" s="214" t="str">
        <f t="shared" si="321"/>
        <v/>
      </c>
      <c r="AK599" s="36">
        <f t="shared" si="322"/>
        <v>0</v>
      </c>
      <c r="AL599" s="21">
        <f t="shared" si="323"/>
        <v>0</v>
      </c>
      <c r="AM599" s="21">
        <f t="shared" si="324"/>
        <v>0</v>
      </c>
      <c r="AN599" s="21">
        <f t="shared" si="325"/>
        <v>0</v>
      </c>
      <c r="AO599" s="21">
        <f t="shared" si="326"/>
        <v>0</v>
      </c>
      <c r="AP599" s="21">
        <f t="shared" si="327"/>
        <v>0</v>
      </c>
      <c r="AQ599" s="21">
        <f t="shared" si="328"/>
        <v>0</v>
      </c>
      <c r="AR599" s="21">
        <f t="shared" si="329"/>
        <v>0</v>
      </c>
      <c r="AS599" s="21">
        <f t="shared" si="330"/>
        <v>0</v>
      </c>
      <c r="AT599" s="21">
        <f t="shared" si="331"/>
        <v>0</v>
      </c>
      <c r="AU599" s="21">
        <f t="shared" si="332"/>
        <v>0</v>
      </c>
      <c r="AV599" s="21">
        <f t="shared" si="333"/>
        <v>0</v>
      </c>
      <c r="AW599" s="21">
        <f t="shared" si="334"/>
        <v>0</v>
      </c>
      <c r="AX599" s="21">
        <f t="shared" si="335"/>
        <v>0</v>
      </c>
      <c r="AY599" s="21">
        <f t="shared" si="336"/>
        <v>0</v>
      </c>
      <c r="AZ599" s="21">
        <f t="shared" si="337"/>
        <v>0</v>
      </c>
      <c r="BA599" s="21">
        <f t="shared" si="338"/>
        <v>0</v>
      </c>
      <c r="BB599" s="21">
        <f t="shared" si="339"/>
        <v>0</v>
      </c>
      <c r="BC599" s="21">
        <f t="shared" si="340"/>
        <v>0</v>
      </c>
      <c r="BD599" s="21">
        <f t="shared" si="341"/>
        <v>0</v>
      </c>
      <c r="BE599" s="21">
        <f t="shared" si="342"/>
        <v>0</v>
      </c>
      <c r="BF599" s="21">
        <f t="shared" si="343"/>
        <v>0</v>
      </c>
      <c r="BG599" s="21">
        <f t="shared" si="344"/>
        <v>0</v>
      </c>
      <c r="BH599" s="21">
        <f t="shared" si="345"/>
        <v>0</v>
      </c>
    </row>
    <row r="600" spans="1:60" ht="63.95" customHeight="1">
      <c r="A600" s="245"/>
      <c r="B600" s="97"/>
      <c r="C600" s="98"/>
      <c r="D600" s="99"/>
      <c r="E600" s="100"/>
      <c r="F600" s="100"/>
      <c r="G600" s="100"/>
      <c r="H600" s="101"/>
      <c r="I600" s="102"/>
      <c r="J600" s="103"/>
      <c r="K600" s="103"/>
      <c r="L600" s="103"/>
      <c r="M600" s="103"/>
      <c r="N600" s="99"/>
      <c r="O600" s="99"/>
      <c r="P600" s="100"/>
      <c r="Q600" s="100"/>
      <c r="R600" s="104"/>
      <c r="S600" s="31" t="str">
        <f t="shared" si="346"/>
        <v/>
      </c>
      <c r="T600" s="105"/>
      <c r="U600" s="101"/>
      <c r="V600" s="107"/>
      <c r="W600" s="169"/>
      <c r="X600" s="170"/>
      <c r="Y600" s="68"/>
      <c r="Z600" s="190">
        <f t="shared" si="315"/>
        <v>1.0165720071704217E-3</v>
      </c>
      <c r="AA600" s="208" t="b">
        <f t="shared" si="316"/>
        <v>0</v>
      </c>
      <c r="AB600" s="20">
        <f t="shared" si="347"/>
        <v>0</v>
      </c>
      <c r="AC600" s="67" t="b">
        <f t="shared" si="348"/>
        <v>1</v>
      </c>
      <c r="AD600" s="200">
        <f t="shared" si="349"/>
        <v>1</v>
      </c>
      <c r="AE600" s="180">
        <f t="shared" si="317"/>
        <v>1</v>
      </c>
      <c r="AF600" s="180">
        <f t="shared" si="318"/>
        <v>0</v>
      </c>
      <c r="AG600" s="180">
        <f t="shared" si="319"/>
        <v>0</v>
      </c>
      <c r="AH600" s="180">
        <f t="shared" si="320"/>
        <v>0</v>
      </c>
      <c r="AI600" s="214" t="str">
        <f t="shared" si="321"/>
        <v/>
      </c>
      <c r="AK600" s="36">
        <f t="shared" si="322"/>
        <v>0</v>
      </c>
      <c r="AL600" s="21">
        <f t="shared" si="323"/>
        <v>0</v>
      </c>
      <c r="AM600" s="21">
        <f t="shared" si="324"/>
        <v>0</v>
      </c>
      <c r="AN600" s="21">
        <f t="shared" si="325"/>
        <v>0</v>
      </c>
      <c r="AO600" s="21">
        <f t="shared" si="326"/>
        <v>0</v>
      </c>
      <c r="AP600" s="21">
        <f t="shared" si="327"/>
        <v>0</v>
      </c>
      <c r="AQ600" s="21">
        <f t="shared" si="328"/>
        <v>0</v>
      </c>
      <c r="AR600" s="21">
        <f t="shared" si="329"/>
        <v>0</v>
      </c>
      <c r="AS600" s="21">
        <f t="shared" si="330"/>
        <v>0</v>
      </c>
      <c r="AT600" s="21">
        <f t="shared" si="331"/>
        <v>0</v>
      </c>
      <c r="AU600" s="21">
        <f t="shared" si="332"/>
        <v>0</v>
      </c>
      <c r="AV600" s="21">
        <f t="shared" si="333"/>
        <v>0</v>
      </c>
      <c r="AW600" s="21">
        <f t="shared" si="334"/>
        <v>0</v>
      </c>
      <c r="AX600" s="21">
        <f t="shared" si="335"/>
        <v>0</v>
      </c>
      <c r="AY600" s="21">
        <f t="shared" si="336"/>
        <v>0</v>
      </c>
      <c r="AZ600" s="21">
        <f t="shared" si="337"/>
        <v>0</v>
      </c>
      <c r="BA600" s="21">
        <f t="shared" si="338"/>
        <v>0</v>
      </c>
      <c r="BB600" s="21">
        <f t="shared" si="339"/>
        <v>0</v>
      </c>
      <c r="BC600" s="21">
        <f t="shared" si="340"/>
        <v>0</v>
      </c>
      <c r="BD600" s="21">
        <f t="shared" si="341"/>
        <v>0</v>
      </c>
      <c r="BE600" s="21">
        <f t="shared" si="342"/>
        <v>0</v>
      </c>
      <c r="BF600" s="21">
        <f t="shared" si="343"/>
        <v>0</v>
      </c>
      <c r="BG600" s="21">
        <f t="shared" si="344"/>
        <v>0</v>
      </c>
      <c r="BH600" s="21">
        <f t="shared" si="345"/>
        <v>0</v>
      </c>
    </row>
    <row r="601" spans="1:60" ht="63.95" customHeight="1">
      <c r="A601" s="245"/>
      <c r="B601" s="97"/>
      <c r="C601" s="98"/>
      <c r="D601" s="99"/>
      <c r="E601" s="100"/>
      <c r="F601" s="100"/>
      <c r="G601" s="100"/>
      <c r="H601" s="101"/>
      <c r="I601" s="102"/>
      <c r="J601" s="103"/>
      <c r="K601" s="103"/>
      <c r="L601" s="103"/>
      <c r="M601" s="103"/>
      <c r="N601" s="99"/>
      <c r="O601" s="99"/>
      <c r="P601" s="100"/>
      <c r="Q601" s="100"/>
      <c r="R601" s="104"/>
      <c r="S601" s="31" t="str">
        <f t="shared" si="346"/>
        <v/>
      </c>
      <c r="T601" s="105"/>
      <c r="U601" s="101"/>
      <c r="V601" s="107"/>
      <c r="W601" s="169"/>
      <c r="X601" s="170"/>
      <c r="Y601" s="68"/>
      <c r="Z601" s="190">
        <f t="shared" si="315"/>
        <v>1.0165720071704217E-3</v>
      </c>
      <c r="AA601" s="208" t="b">
        <f t="shared" si="316"/>
        <v>0</v>
      </c>
      <c r="AB601" s="20">
        <f t="shared" si="347"/>
        <v>0</v>
      </c>
      <c r="AC601" s="67" t="b">
        <f t="shared" si="348"/>
        <v>1</v>
      </c>
      <c r="AD601" s="200">
        <f t="shared" si="349"/>
        <v>1</v>
      </c>
      <c r="AE601" s="180">
        <f t="shared" si="317"/>
        <v>1</v>
      </c>
      <c r="AF601" s="180">
        <f t="shared" si="318"/>
        <v>0</v>
      </c>
      <c r="AG601" s="180">
        <f t="shared" si="319"/>
        <v>0</v>
      </c>
      <c r="AH601" s="180">
        <f t="shared" si="320"/>
        <v>0</v>
      </c>
      <c r="AI601" s="214" t="str">
        <f t="shared" si="321"/>
        <v/>
      </c>
      <c r="AK601" s="36">
        <f t="shared" si="322"/>
        <v>0</v>
      </c>
      <c r="AL601" s="21">
        <f t="shared" si="323"/>
        <v>0</v>
      </c>
      <c r="AM601" s="21">
        <f t="shared" si="324"/>
        <v>0</v>
      </c>
      <c r="AN601" s="21">
        <f t="shared" si="325"/>
        <v>0</v>
      </c>
      <c r="AO601" s="21">
        <f t="shared" si="326"/>
        <v>0</v>
      </c>
      <c r="AP601" s="21">
        <f t="shared" si="327"/>
        <v>0</v>
      </c>
      <c r="AQ601" s="21">
        <f t="shared" si="328"/>
        <v>0</v>
      </c>
      <c r="AR601" s="21">
        <f t="shared" si="329"/>
        <v>0</v>
      </c>
      <c r="AS601" s="21">
        <f t="shared" si="330"/>
        <v>0</v>
      </c>
      <c r="AT601" s="21">
        <f t="shared" si="331"/>
        <v>0</v>
      </c>
      <c r="AU601" s="21">
        <f t="shared" si="332"/>
        <v>0</v>
      </c>
      <c r="AV601" s="21">
        <f t="shared" si="333"/>
        <v>0</v>
      </c>
      <c r="AW601" s="21">
        <f t="shared" si="334"/>
        <v>0</v>
      </c>
      <c r="AX601" s="21">
        <f t="shared" si="335"/>
        <v>0</v>
      </c>
      <c r="AY601" s="21">
        <f t="shared" si="336"/>
        <v>0</v>
      </c>
      <c r="AZ601" s="21">
        <f t="shared" si="337"/>
        <v>0</v>
      </c>
      <c r="BA601" s="21">
        <f t="shared" si="338"/>
        <v>0</v>
      </c>
      <c r="BB601" s="21">
        <f t="shared" si="339"/>
        <v>0</v>
      </c>
      <c r="BC601" s="21">
        <f t="shared" si="340"/>
        <v>0</v>
      </c>
      <c r="BD601" s="21">
        <f t="shared" si="341"/>
        <v>0</v>
      </c>
      <c r="BE601" s="21">
        <f t="shared" si="342"/>
        <v>0</v>
      </c>
      <c r="BF601" s="21">
        <f t="shared" si="343"/>
        <v>0</v>
      </c>
      <c r="BG601" s="21">
        <f t="shared" si="344"/>
        <v>0</v>
      </c>
      <c r="BH601" s="21">
        <f t="shared" si="345"/>
        <v>0</v>
      </c>
    </row>
    <row r="602" spans="1:60" ht="63.95" customHeight="1">
      <c r="A602" s="245"/>
      <c r="B602" s="97"/>
      <c r="C602" s="98"/>
      <c r="D602" s="99"/>
      <c r="E602" s="100"/>
      <c r="F602" s="100"/>
      <c r="G602" s="100"/>
      <c r="H602" s="101"/>
      <c r="I602" s="102"/>
      <c r="J602" s="103"/>
      <c r="K602" s="103"/>
      <c r="L602" s="103"/>
      <c r="M602" s="103"/>
      <c r="N602" s="99"/>
      <c r="O602" s="99"/>
      <c r="P602" s="100"/>
      <c r="Q602" s="100"/>
      <c r="R602" s="104"/>
      <c r="S602" s="31" t="str">
        <f t="shared" si="346"/>
        <v/>
      </c>
      <c r="T602" s="105"/>
      <c r="U602" s="101"/>
      <c r="V602" s="107"/>
      <c r="W602" s="169"/>
      <c r="X602" s="170"/>
      <c r="Y602" s="68"/>
      <c r="Z602" s="190">
        <f t="shared" si="315"/>
        <v>1.0165720071704217E-3</v>
      </c>
      <c r="AA602" s="208" t="b">
        <f t="shared" si="316"/>
        <v>0</v>
      </c>
      <c r="AB602" s="20">
        <f t="shared" si="347"/>
        <v>0</v>
      </c>
      <c r="AC602" s="67" t="b">
        <f t="shared" si="348"/>
        <v>1</v>
      </c>
      <c r="AD602" s="200">
        <f t="shared" si="349"/>
        <v>1</v>
      </c>
      <c r="AE602" s="180">
        <f t="shared" si="317"/>
        <v>1</v>
      </c>
      <c r="AF602" s="180">
        <f t="shared" si="318"/>
        <v>0</v>
      </c>
      <c r="AG602" s="180">
        <f t="shared" si="319"/>
        <v>0</v>
      </c>
      <c r="AH602" s="180">
        <f t="shared" si="320"/>
        <v>0</v>
      </c>
      <c r="AI602" s="214" t="str">
        <f t="shared" si="321"/>
        <v/>
      </c>
      <c r="AK602" s="36">
        <f t="shared" si="322"/>
        <v>0</v>
      </c>
      <c r="AL602" s="21">
        <f t="shared" si="323"/>
        <v>0</v>
      </c>
      <c r="AM602" s="21">
        <f t="shared" si="324"/>
        <v>0</v>
      </c>
      <c r="AN602" s="21">
        <f t="shared" si="325"/>
        <v>0</v>
      </c>
      <c r="AO602" s="21">
        <f t="shared" si="326"/>
        <v>0</v>
      </c>
      <c r="AP602" s="21">
        <f t="shared" si="327"/>
        <v>0</v>
      </c>
      <c r="AQ602" s="21">
        <f t="shared" si="328"/>
        <v>0</v>
      </c>
      <c r="AR602" s="21">
        <f t="shared" si="329"/>
        <v>0</v>
      </c>
      <c r="AS602" s="21">
        <f t="shared" si="330"/>
        <v>0</v>
      </c>
      <c r="AT602" s="21">
        <f t="shared" si="331"/>
        <v>0</v>
      </c>
      <c r="AU602" s="21">
        <f t="shared" si="332"/>
        <v>0</v>
      </c>
      <c r="AV602" s="21">
        <f t="shared" si="333"/>
        <v>0</v>
      </c>
      <c r="AW602" s="21">
        <f t="shared" si="334"/>
        <v>0</v>
      </c>
      <c r="AX602" s="21">
        <f t="shared" si="335"/>
        <v>0</v>
      </c>
      <c r="AY602" s="21">
        <f t="shared" si="336"/>
        <v>0</v>
      </c>
      <c r="AZ602" s="21">
        <f t="shared" si="337"/>
        <v>0</v>
      </c>
      <c r="BA602" s="21">
        <f t="shared" si="338"/>
        <v>0</v>
      </c>
      <c r="BB602" s="21">
        <f t="shared" si="339"/>
        <v>0</v>
      </c>
      <c r="BC602" s="21">
        <f t="shared" si="340"/>
        <v>0</v>
      </c>
      <c r="BD602" s="21">
        <f t="shared" si="341"/>
        <v>0</v>
      </c>
      <c r="BE602" s="21">
        <f t="shared" si="342"/>
        <v>0</v>
      </c>
      <c r="BF602" s="21">
        <f t="shared" si="343"/>
        <v>0</v>
      </c>
      <c r="BG602" s="21">
        <f t="shared" si="344"/>
        <v>0</v>
      </c>
      <c r="BH602" s="21">
        <f t="shared" si="345"/>
        <v>0</v>
      </c>
    </row>
    <row r="603" spans="1:60" ht="63.95" customHeight="1">
      <c r="A603" s="245"/>
      <c r="B603" s="97"/>
      <c r="C603" s="98"/>
      <c r="D603" s="99"/>
      <c r="E603" s="100"/>
      <c r="F603" s="100"/>
      <c r="G603" s="100"/>
      <c r="H603" s="101"/>
      <c r="I603" s="102"/>
      <c r="J603" s="103"/>
      <c r="K603" s="103"/>
      <c r="L603" s="103"/>
      <c r="M603" s="103"/>
      <c r="N603" s="99"/>
      <c r="O603" s="99"/>
      <c r="P603" s="100"/>
      <c r="Q603" s="100"/>
      <c r="R603" s="104"/>
      <c r="S603" s="31" t="str">
        <f t="shared" si="346"/>
        <v/>
      </c>
      <c r="T603" s="105"/>
      <c r="U603" s="101"/>
      <c r="V603" s="107"/>
      <c r="W603" s="169"/>
      <c r="X603" s="170"/>
      <c r="Y603" s="68"/>
      <c r="Z603" s="190">
        <f t="shared" si="315"/>
        <v>1.0165720071704217E-3</v>
      </c>
      <c r="AA603" s="208" t="b">
        <f t="shared" si="316"/>
        <v>0</v>
      </c>
      <c r="AB603" s="20">
        <f t="shared" si="347"/>
        <v>0</v>
      </c>
      <c r="AC603" s="67" t="b">
        <f t="shared" si="348"/>
        <v>1</v>
      </c>
      <c r="AD603" s="200">
        <f t="shared" si="349"/>
        <v>1</v>
      </c>
      <c r="AE603" s="180">
        <f t="shared" si="317"/>
        <v>1</v>
      </c>
      <c r="AF603" s="180">
        <f t="shared" si="318"/>
        <v>0</v>
      </c>
      <c r="AG603" s="180">
        <f t="shared" si="319"/>
        <v>0</v>
      </c>
      <c r="AH603" s="180">
        <f t="shared" si="320"/>
        <v>0</v>
      </c>
      <c r="AI603" s="214" t="str">
        <f t="shared" si="321"/>
        <v/>
      </c>
      <c r="AK603" s="36">
        <f t="shared" si="322"/>
        <v>0</v>
      </c>
      <c r="AL603" s="21">
        <f t="shared" si="323"/>
        <v>0</v>
      </c>
      <c r="AM603" s="21">
        <f t="shared" si="324"/>
        <v>0</v>
      </c>
      <c r="AN603" s="21">
        <f t="shared" si="325"/>
        <v>0</v>
      </c>
      <c r="AO603" s="21">
        <f t="shared" si="326"/>
        <v>0</v>
      </c>
      <c r="AP603" s="21">
        <f t="shared" si="327"/>
        <v>0</v>
      </c>
      <c r="AQ603" s="21">
        <f t="shared" si="328"/>
        <v>0</v>
      </c>
      <c r="AR603" s="21">
        <f t="shared" si="329"/>
        <v>0</v>
      </c>
      <c r="AS603" s="21">
        <f t="shared" si="330"/>
        <v>0</v>
      </c>
      <c r="AT603" s="21">
        <f t="shared" si="331"/>
        <v>0</v>
      </c>
      <c r="AU603" s="21">
        <f t="shared" si="332"/>
        <v>0</v>
      </c>
      <c r="AV603" s="21">
        <f t="shared" si="333"/>
        <v>0</v>
      </c>
      <c r="AW603" s="21">
        <f t="shared" si="334"/>
        <v>0</v>
      </c>
      <c r="AX603" s="21">
        <f t="shared" si="335"/>
        <v>0</v>
      </c>
      <c r="AY603" s="21">
        <f t="shared" si="336"/>
        <v>0</v>
      </c>
      <c r="AZ603" s="21">
        <f t="shared" si="337"/>
        <v>0</v>
      </c>
      <c r="BA603" s="21">
        <f t="shared" si="338"/>
        <v>0</v>
      </c>
      <c r="BB603" s="21">
        <f t="shared" si="339"/>
        <v>0</v>
      </c>
      <c r="BC603" s="21">
        <f t="shared" si="340"/>
        <v>0</v>
      </c>
      <c r="BD603" s="21">
        <f t="shared" si="341"/>
        <v>0</v>
      </c>
      <c r="BE603" s="21">
        <f t="shared" si="342"/>
        <v>0</v>
      </c>
      <c r="BF603" s="21">
        <f t="shared" si="343"/>
        <v>0</v>
      </c>
      <c r="BG603" s="21">
        <f t="shared" si="344"/>
        <v>0</v>
      </c>
      <c r="BH603" s="21">
        <f t="shared" si="345"/>
        <v>0</v>
      </c>
    </row>
    <row r="604" spans="1:60" ht="63.95" customHeight="1">
      <c r="A604" s="245"/>
      <c r="B604" s="97"/>
      <c r="C604" s="98"/>
      <c r="D604" s="99"/>
      <c r="E604" s="100"/>
      <c r="F604" s="100"/>
      <c r="G604" s="100"/>
      <c r="H604" s="101"/>
      <c r="I604" s="102"/>
      <c r="J604" s="103"/>
      <c r="K604" s="103"/>
      <c r="L604" s="103"/>
      <c r="M604" s="103"/>
      <c r="N604" s="99"/>
      <c r="O604" s="99"/>
      <c r="P604" s="100"/>
      <c r="Q604" s="100"/>
      <c r="R604" s="104"/>
      <c r="S604" s="31" t="str">
        <f t="shared" si="346"/>
        <v/>
      </c>
      <c r="T604" s="105"/>
      <c r="U604" s="101"/>
      <c r="V604" s="107"/>
      <c r="W604" s="169"/>
      <c r="X604" s="170"/>
      <c r="Y604" s="68"/>
      <c r="Z604" s="190">
        <f t="shared" si="315"/>
        <v>1.0165720071704217E-3</v>
      </c>
      <c r="AA604" s="208" t="b">
        <f t="shared" si="316"/>
        <v>0</v>
      </c>
      <c r="AB604" s="20">
        <f t="shared" si="347"/>
        <v>0</v>
      </c>
      <c r="AC604" s="67" t="b">
        <f t="shared" si="348"/>
        <v>1</v>
      </c>
      <c r="AD604" s="200">
        <f t="shared" si="349"/>
        <v>1</v>
      </c>
      <c r="AE604" s="180">
        <f t="shared" si="317"/>
        <v>1</v>
      </c>
      <c r="AF604" s="180">
        <f t="shared" si="318"/>
        <v>0</v>
      </c>
      <c r="AG604" s="180">
        <f t="shared" si="319"/>
        <v>0</v>
      </c>
      <c r="AH604" s="180">
        <f t="shared" si="320"/>
        <v>0</v>
      </c>
      <c r="AI604" s="214" t="str">
        <f t="shared" si="321"/>
        <v/>
      </c>
      <c r="AK604" s="36">
        <f t="shared" si="322"/>
        <v>0</v>
      </c>
      <c r="AL604" s="21">
        <f t="shared" si="323"/>
        <v>0</v>
      </c>
      <c r="AM604" s="21">
        <f t="shared" si="324"/>
        <v>0</v>
      </c>
      <c r="AN604" s="21">
        <f t="shared" si="325"/>
        <v>0</v>
      </c>
      <c r="AO604" s="21">
        <f t="shared" si="326"/>
        <v>0</v>
      </c>
      <c r="AP604" s="21">
        <f t="shared" si="327"/>
        <v>0</v>
      </c>
      <c r="AQ604" s="21">
        <f t="shared" si="328"/>
        <v>0</v>
      </c>
      <c r="AR604" s="21">
        <f t="shared" si="329"/>
        <v>0</v>
      </c>
      <c r="AS604" s="21">
        <f t="shared" si="330"/>
        <v>0</v>
      </c>
      <c r="AT604" s="21">
        <f t="shared" si="331"/>
        <v>0</v>
      </c>
      <c r="AU604" s="21">
        <f t="shared" si="332"/>
        <v>0</v>
      </c>
      <c r="AV604" s="21">
        <f t="shared" si="333"/>
        <v>0</v>
      </c>
      <c r="AW604" s="21">
        <f t="shared" si="334"/>
        <v>0</v>
      </c>
      <c r="AX604" s="21">
        <f t="shared" si="335"/>
        <v>0</v>
      </c>
      <c r="AY604" s="21">
        <f t="shared" si="336"/>
        <v>0</v>
      </c>
      <c r="AZ604" s="21">
        <f t="shared" si="337"/>
        <v>0</v>
      </c>
      <c r="BA604" s="21">
        <f t="shared" si="338"/>
        <v>0</v>
      </c>
      <c r="BB604" s="21">
        <f t="shared" si="339"/>
        <v>0</v>
      </c>
      <c r="BC604" s="21">
        <f t="shared" si="340"/>
        <v>0</v>
      </c>
      <c r="BD604" s="21">
        <f t="shared" si="341"/>
        <v>0</v>
      </c>
      <c r="BE604" s="21">
        <f t="shared" si="342"/>
        <v>0</v>
      </c>
      <c r="BF604" s="21">
        <f t="shared" si="343"/>
        <v>0</v>
      </c>
      <c r="BG604" s="21">
        <f t="shared" si="344"/>
        <v>0</v>
      </c>
      <c r="BH604" s="21">
        <f t="shared" si="345"/>
        <v>0</v>
      </c>
    </row>
    <row r="605" spans="1:60" ht="63.95" customHeight="1">
      <c r="A605" s="245"/>
      <c r="B605" s="97"/>
      <c r="C605" s="98"/>
      <c r="D605" s="99"/>
      <c r="E605" s="100"/>
      <c r="F605" s="100"/>
      <c r="G605" s="100"/>
      <c r="H605" s="101"/>
      <c r="I605" s="102"/>
      <c r="J605" s="103"/>
      <c r="K605" s="103"/>
      <c r="L605" s="103"/>
      <c r="M605" s="103"/>
      <c r="N605" s="99"/>
      <c r="O605" s="99"/>
      <c r="P605" s="100"/>
      <c r="Q605" s="100"/>
      <c r="R605" s="104"/>
      <c r="S605" s="31" t="str">
        <f t="shared" si="346"/>
        <v/>
      </c>
      <c r="T605" s="105"/>
      <c r="U605" s="101"/>
      <c r="V605" s="107"/>
      <c r="W605" s="169"/>
      <c r="X605" s="170"/>
      <c r="Y605" s="68"/>
      <c r="Z605" s="190">
        <f t="shared" si="315"/>
        <v>1.0165720071704217E-3</v>
      </c>
      <c r="AA605" s="208" t="b">
        <f t="shared" si="316"/>
        <v>0</v>
      </c>
      <c r="AB605" s="20">
        <f t="shared" si="347"/>
        <v>0</v>
      </c>
      <c r="AC605" s="67" t="b">
        <f t="shared" si="348"/>
        <v>1</v>
      </c>
      <c r="AD605" s="200">
        <f t="shared" si="349"/>
        <v>1</v>
      </c>
      <c r="AE605" s="180">
        <f t="shared" si="317"/>
        <v>1</v>
      </c>
      <c r="AF605" s="180">
        <f t="shared" si="318"/>
        <v>0</v>
      </c>
      <c r="AG605" s="180">
        <f t="shared" si="319"/>
        <v>0</v>
      </c>
      <c r="AH605" s="180">
        <f t="shared" si="320"/>
        <v>0</v>
      </c>
      <c r="AI605" s="214" t="str">
        <f t="shared" si="321"/>
        <v/>
      </c>
      <c r="AK605" s="36">
        <f t="shared" si="322"/>
        <v>0</v>
      </c>
      <c r="AL605" s="21">
        <f t="shared" si="323"/>
        <v>0</v>
      </c>
      <c r="AM605" s="21">
        <f t="shared" si="324"/>
        <v>0</v>
      </c>
      <c r="AN605" s="21">
        <f t="shared" si="325"/>
        <v>0</v>
      </c>
      <c r="AO605" s="21">
        <f t="shared" si="326"/>
        <v>0</v>
      </c>
      <c r="AP605" s="21">
        <f t="shared" si="327"/>
        <v>0</v>
      </c>
      <c r="AQ605" s="21">
        <f t="shared" si="328"/>
        <v>0</v>
      </c>
      <c r="AR605" s="21">
        <f t="shared" si="329"/>
        <v>0</v>
      </c>
      <c r="AS605" s="21">
        <f t="shared" si="330"/>
        <v>0</v>
      </c>
      <c r="AT605" s="21">
        <f t="shared" si="331"/>
        <v>0</v>
      </c>
      <c r="AU605" s="21">
        <f t="shared" si="332"/>
        <v>0</v>
      </c>
      <c r="AV605" s="21">
        <f t="shared" si="333"/>
        <v>0</v>
      </c>
      <c r="AW605" s="21">
        <f t="shared" si="334"/>
        <v>0</v>
      </c>
      <c r="AX605" s="21">
        <f t="shared" si="335"/>
        <v>0</v>
      </c>
      <c r="AY605" s="21">
        <f t="shared" si="336"/>
        <v>0</v>
      </c>
      <c r="AZ605" s="21">
        <f t="shared" si="337"/>
        <v>0</v>
      </c>
      <c r="BA605" s="21">
        <f t="shared" si="338"/>
        <v>0</v>
      </c>
      <c r="BB605" s="21">
        <f t="shared" si="339"/>
        <v>0</v>
      </c>
      <c r="BC605" s="21">
        <f t="shared" si="340"/>
        <v>0</v>
      </c>
      <c r="BD605" s="21">
        <f t="shared" si="341"/>
        <v>0</v>
      </c>
      <c r="BE605" s="21">
        <f t="shared" si="342"/>
        <v>0</v>
      </c>
      <c r="BF605" s="21">
        <f t="shared" si="343"/>
        <v>0</v>
      </c>
      <c r="BG605" s="21">
        <f t="shared" si="344"/>
        <v>0</v>
      </c>
      <c r="BH605" s="21">
        <f t="shared" si="345"/>
        <v>0</v>
      </c>
    </row>
    <row r="606" spans="1:60" ht="63.95" customHeight="1">
      <c r="A606" s="245"/>
      <c r="B606" s="97"/>
      <c r="C606" s="98"/>
      <c r="D606" s="99"/>
      <c r="E606" s="100"/>
      <c r="F606" s="100"/>
      <c r="G606" s="100"/>
      <c r="H606" s="101"/>
      <c r="I606" s="102"/>
      <c r="J606" s="103"/>
      <c r="K606" s="103"/>
      <c r="L606" s="103"/>
      <c r="M606" s="103"/>
      <c r="N606" s="99"/>
      <c r="O606" s="99"/>
      <c r="P606" s="100"/>
      <c r="Q606" s="100"/>
      <c r="R606" s="104"/>
      <c r="S606" s="31" t="str">
        <f t="shared" si="346"/>
        <v/>
      </c>
      <c r="T606" s="105"/>
      <c r="U606" s="101"/>
      <c r="V606" s="107"/>
      <c r="W606" s="169"/>
      <c r="X606" s="170"/>
      <c r="Y606" s="68"/>
      <c r="Z606" s="190">
        <f t="shared" si="315"/>
        <v>1.0165720071704217E-3</v>
      </c>
      <c r="AA606" s="208" t="b">
        <f t="shared" si="316"/>
        <v>0</v>
      </c>
      <c r="AB606" s="20">
        <f t="shared" si="347"/>
        <v>0</v>
      </c>
      <c r="AC606" s="67" t="b">
        <f t="shared" si="348"/>
        <v>1</v>
      </c>
      <c r="AD606" s="200">
        <f t="shared" si="349"/>
        <v>1</v>
      </c>
      <c r="AE606" s="180">
        <f t="shared" si="317"/>
        <v>1</v>
      </c>
      <c r="AF606" s="180">
        <f t="shared" si="318"/>
        <v>0</v>
      </c>
      <c r="AG606" s="180">
        <f t="shared" si="319"/>
        <v>0</v>
      </c>
      <c r="AH606" s="180">
        <f t="shared" si="320"/>
        <v>0</v>
      </c>
      <c r="AI606" s="214" t="str">
        <f t="shared" si="321"/>
        <v/>
      </c>
      <c r="AK606" s="36">
        <f t="shared" si="322"/>
        <v>0</v>
      </c>
      <c r="AL606" s="21">
        <f t="shared" si="323"/>
        <v>0</v>
      </c>
      <c r="AM606" s="21">
        <f t="shared" si="324"/>
        <v>0</v>
      </c>
      <c r="AN606" s="21">
        <f t="shared" si="325"/>
        <v>0</v>
      </c>
      <c r="AO606" s="21">
        <f t="shared" si="326"/>
        <v>0</v>
      </c>
      <c r="AP606" s="21">
        <f t="shared" si="327"/>
        <v>0</v>
      </c>
      <c r="AQ606" s="21">
        <f t="shared" si="328"/>
        <v>0</v>
      </c>
      <c r="AR606" s="21">
        <f t="shared" si="329"/>
        <v>0</v>
      </c>
      <c r="AS606" s="21">
        <f t="shared" si="330"/>
        <v>0</v>
      </c>
      <c r="AT606" s="21">
        <f t="shared" si="331"/>
        <v>0</v>
      </c>
      <c r="AU606" s="21">
        <f t="shared" si="332"/>
        <v>0</v>
      </c>
      <c r="AV606" s="21">
        <f t="shared" si="333"/>
        <v>0</v>
      </c>
      <c r="AW606" s="21">
        <f t="shared" si="334"/>
        <v>0</v>
      </c>
      <c r="AX606" s="21">
        <f t="shared" si="335"/>
        <v>0</v>
      </c>
      <c r="AY606" s="21">
        <f t="shared" si="336"/>
        <v>0</v>
      </c>
      <c r="AZ606" s="21">
        <f t="shared" si="337"/>
        <v>0</v>
      </c>
      <c r="BA606" s="21">
        <f t="shared" si="338"/>
        <v>0</v>
      </c>
      <c r="BB606" s="21">
        <f t="shared" si="339"/>
        <v>0</v>
      </c>
      <c r="BC606" s="21">
        <f t="shared" si="340"/>
        <v>0</v>
      </c>
      <c r="BD606" s="21">
        <f t="shared" si="341"/>
        <v>0</v>
      </c>
      <c r="BE606" s="21">
        <f t="shared" si="342"/>
        <v>0</v>
      </c>
      <c r="BF606" s="21">
        <f t="shared" si="343"/>
        <v>0</v>
      </c>
      <c r="BG606" s="21">
        <f t="shared" si="344"/>
        <v>0</v>
      </c>
      <c r="BH606" s="21">
        <f t="shared" si="345"/>
        <v>0</v>
      </c>
    </row>
    <row r="607" spans="1:60" ht="63.95" customHeight="1">
      <c r="A607" s="245"/>
      <c r="B607" s="97"/>
      <c r="C607" s="98"/>
      <c r="D607" s="99"/>
      <c r="E607" s="100"/>
      <c r="F607" s="100"/>
      <c r="G607" s="100"/>
      <c r="H607" s="101"/>
      <c r="I607" s="102"/>
      <c r="J607" s="103"/>
      <c r="K607" s="103"/>
      <c r="L607" s="103"/>
      <c r="M607" s="103"/>
      <c r="N607" s="99"/>
      <c r="O607" s="99"/>
      <c r="P607" s="100"/>
      <c r="Q607" s="100"/>
      <c r="R607" s="104"/>
      <c r="S607" s="31" t="str">
        <f t="shared" si="346"/>
        <v/>
      </c>
      <c r="T607" s="105"/>
      <c r="U607" s="101"/>
      <c r="V607" s="107"/>
      <c r="W607" s="169"/>
      <c r="X607" s="170"/>
      <c r="Y607" s="68"/>
      <c r="Z607" s="190">
        <f t="shared" si="315"/>
        <v>1.0165720071704217E-3</v>
      </c>
      <c r="AA607" s="208" t="b">
        <f t="shared" si="316"/>
        <v>0</v>
      </c>
      <c r="AB607" s="20">
        <f t="shared" si="347"/>
        <v>0</v>
      </c>
      <c r="AC607" s="67" t="b">
        <f t="shared" si="348"/>
        <v>1</v>
      </c>
      <c r="AD607" s="200">
        <f t="shared" si="349"/>
        <v>1</v>
      </c>
      <c r="AE607" s="180">
        <f t="shared" si="317"/>
        <v>1</v>
      </c>
      <c r="AF607" s="180">
        <f t="shared" si="318"/>
        <v>0</v>
      </c>
      <c r="AG607" s="180">
        <f t="shared" si="319"/>
        <v>0</v>
      </c>
      <c r="AH607" s="180">
        <f t="shared" si="320"/>
        <v>0</v>
      </c>
      <c r="AI607" s="214" t="str">
        <f t="shared" si="321"/>
        <v/>
      </c>
      <c r="AK607" s="36">
        <f t="shared" si="322"/>
        <v>0</v>
      </c>
      <c r="AL607" s="21">
        <f t="shared" si="323"/>
        <v>0</v>
      </c>
      <c r="AM607" s="21">
        <f t="shared" si="324"/>
        <v>0</v>
      </c>
      <c r="AN607" s="21">
        <f t="shared" si="325"/>
        <v>0</v>
      </c>
      <c r="AO607" s="21">
        <f t="shared" si="326"/>
        <v>0</v>
      </c>
      <c r="AP607" s="21">
        <f t="shared" si="327"/>
        <v>0</v>
      </c>
      <c r="AQ607" s="21">
        <f t="shared" si="328"/>
        <v>0</v>
      </c>
      <c r="AR607" s="21">
        <f t="shared" si="329"/>
        <v>0</v>
      </c>
      <c r="AS607" s="21">
        <f t="shared" si="330"/>
        <v>0</v>
      </c>
      <c r="AT607" s="21">
        <f t="shared" si="331"/>
        <v>0</v>
      </c>
      <c r="AU607" s="21">
        <f t="shared" si="332"/>
        <v>0</v>
      </c>
      <c r="AV607" s="21">
        <f t="shared" si="333"/>
        <v>0</v>
      </c>
      <c r="AW607" s="21">
        <f t="shared" si="334"/>
        <v>0</v>
      </c>
      <c r="AX607" s="21">
        <f t="shared" si="335"/>
        <v>0</v>
      </c>
      <c r="AY607" s="21">
        <f t="shared" si="336"/>
        <v>0</v>
      </c>
      <c r="AZ607" s="21">
        <f t="shared" si="337"/>
        <v>0</v>
      </c>
      <c r="BA607" s="21">
        <f t="shared" si="338"/>
        <v>0</v>
      </c>
      <c r="BB607" s="21">
        <f t="shared" si="339"/>
        <v>0</v>
      </c>
      <c r="BC607" s="21">
        <f t="shared" si="340"/>
        <v>0</v>
      </c>
      <c r="BD607" s="21">
        <f t="shared" si="341"/>
        <v>0</v>
      </c>
      <c r="BE607" s="21">
        <f t="shared" si="342"/>
        <v>0</v>
      </c>
      <c r="BF607" s="21">
        <f t="shared" si="343"/>
        <v>0</v>
      </c>
      <c r="BG607" s="21">
        <f t="shared" si="344"/>
        <v>0</v>
      </c>
      <c r="BH607" s="21">
        <f t="shared" si="345"/>
        <v>0</v>
      </c>
    </row>
    <row r="608" spans="1:60" ht="63.95" customHeight="1">
      <c r="A608" s="245"/>
      <c r="B608" s="97"/>
      <c r="C608" s="98"/>
      <c r="D608" s="99"/>
      <c r="E608" s="100"/>
      <c r="F608" s="100"/>
      <c r="G608" s="100"/>
      <c r="H608" s="101"/>
      <c r="I608" s="102"/>
      <c r="J608" s="103"/>
      <c r="K608" s="103"/>
      <c r="L608" s="103"/>
      <c r="M608" s="103"/>
      <c r="N608" s="99"/>
      <c r="O608" s="99"/>
      <c r="P608" s="100"/>
      <c r="Q608" s="100"/>
      <c r="R608" s="104"/>
      <c r="S608" s="31" t="str">
        <f t="shared" si="346"/>
        <v/>
      </c>
      <c r="T608" s="105"/>
      <c r="U608" s="101"/>
      <c r="V608" s="107"/>
      <c r="W608" s="169"/>
      <c r="X608" s="170"/>
      <c r="Y608" s="68"/>
      <c r="Z608" s="190">
        <f t="shared" si="315"/>
        <v>1.0165720071704217E-3</v>
      </c>
      <c r="AA608" s="208" t="b">
        <f t="shared" si="316"/>
        <v>0</v>
      </c>
      <c r="AB608" s="20">
        <f t="shared" si="347"/>
        <v>0</v>
      </c>
      <c r="AC608" s="67" t="b">
        <f t="shared" si="348"/>
        <v>1</v>
      </c>
      <c r="AD608" s="200">
        <f t="shared" si="349"/>
        <v>1</v>
      </c>
      <c r="AE608" s="180">
        <f t="shared" si="317"/>
        <v>1</v>
      </c>
      <c r="AF608" s="180">
        <f t="shared" si="318"/>
        <v>0</v>
      </c>
      <c r="AG608" s="180">
        <f t="shared" si="319"/>
        <v>0</v>
      </c>
      <c r="AH608" s="180">
        <f t="shared" si="320"/>
        <v>0</v>
      </c>
      <c r="AI608" s="214" t="str">
        <f t="shared" si="321"/>
        <v/>
      </c>
      <c r="AK608" s="36">
        <f t="shared" si="322"/>
        <v>0</v>
      </c>
      <c r="AL608" s="21">
        <f t="shared" si="323"/>
        <v>0</v>
      </c>
      <c r="AM608" s="21">
        <f t="shared" si="324"/>
        <v>0</v>
      </c>
      <c r="AN608" s="21">
        <f t="shared" si="325"/>
        <v>0</v>
      </c>
      <c r="AO608" s="21">
        <f t="shared" si="326"/>
        <v>0</v>
      </c>
      <c r="AP608" s="21">
        <f t="shared" si="327"/>
        <v>0</v>
      </c>
      <c r="AQ608" s="21">
        <f t="shared" si="328"/>
        <v>0</v>
      </c>
      <c r="AR608" s="21">
        <f t="shared" si="329"/>
        <v>0</v>
      </c>
      <c r="AS608" s="21">
        <f t="shared" si="330"/>
        <v>0</v>
      </c>
      <c r="AT608" s="21">
        <f t="shared" si="331"/>
        <v>0</v>
      </c>
      <c r="AU608" s="21">
        <f t="shared" si="332"/>
        <v>0</v>
      </c>
      <c r="AV608" s="21">
        <f t="shared" si="333"/>
        <v>0</v>
      </c>
      <c r="AW608" s="21">
        <f t="shared" si="334"/>
        <v>0</v>
      </c>
      <c r="AX608" s="21">
        <f t="shared" si="335"/>
        <v>0</v>
      </c>
      <c r="AY608" s="21">
        <f t="shared" si="336"/>
        <v>0</v>
      </c>
      <c r="AZ608" s="21">
        <f t="shared" si="337"/>
        <v>0</v>
      </c>
      <c r="BA608" s="21">
        <f t="shared" si="338"/>
        <v>0</v>
      </c>
      <c r="BB608" s="21">
        <f t="shared" si="339"/>
        <v>0</v>
      </c>
      <c r="BC608" s="21">
        <f t="shared" si="340"/>
        <v>0</v>
      </c>
      <c r="BD608" s="21">
        <f t="shared" si="341"/>
        <v>0</v>
      </c>
      <c r="BE608" s="21">
        <f t="shared" si="342"/>
        <v>0</v>
      </c>
      <c r="BF608" s="21">
        <f t="shared" si="343"/>
        <v>0</v>
      </c>
      <c r="BG608" s="21">
        <f t="shared" si="344"/>
        <v>0</v>
      </c>
      <c r="BH608" s="21">
        <f t="shared" si="345"/>
        <v>0</v>
      </c>
    </row>
    <row r="609" spans="1:60" ht="63.95" customHeight="1">
      <c r="A609" s="245"/>
      <c r="B609" s="97"/>
      <c r="C609" s="98"/>
      <c r="D609" s="99"/>
      <c r="E609" s="100"/>
      <c r="F609" s="100"/>
      <c r="G609" s="100"/>
      <c r="H609" s="101"/>
      <c r="I609" s="102"/>
      <c r="J609" s="103"/>
      <c r="K609" s="103"/>
      <c r="L609" s="103"/>
      <c r="M609" s="103"/>
      <c r="N609" s="99"/>
      <c r="O609" s="99"/>
      <c r="P609" s="100"/>
      <c r="Q609" s="100"/>
      <c r="R609" s="104"/>
      <c r="S609" s="31" t="str">
        <f t="shared" si="346"/>
        <v/>
      </c>
      <c r="T609" s="105"/>
      <c r="U609" s="101"/>
      <c r="V609" s="107"/>
      <c r="W609" s="169"/>
      <c r="X609" s="170"/>
      <c r="Y609" s="68"/>
      <c r="Z609" s="190">
        <f t="shared" si="315"/>
        <v>1.0165720071704217E-3</v>
      </c>
      <c r="AA609" s="208" t="b">
        <f t="shared" si="316"/>
        <v>0</v>
      </c>
      <c r="AB609" s="20">
        <f t="shared" si="347"/>
        <v>0</v>
      </c>
      <c r="AC609" s="67" t="b">
        <f t="shared" si="348"/>
        <v>1</v>
      </c>
      <c r="AD609" s="200">
        <f t="shared" si="349"/>
        <v>1</v>
      </c>
      <c r="AE609" s="180">
        <f t="shared" si="317"/>
        <v>1</v>
      </c>
      <c r="AF609" s="180">
        <f t="shared" si="318"/>
        <v>0</v>
      </c>
      <c r="AG609" s="180">
        <f t="shared" si="319"/>
        <v>0</v>
      </c>
      <c r="AH609" s="180">
        <f t="shared" si="320"/>
        <v>0</v>
      </c>
      <c r="AI609" s="214" t="str">
        <f t="shared" si="321"/>
        <v/>
      </c>
      <c r="AK609" s="36">
        <f t="shared" si="322"/>
        <v>0</v>
      </c>
      <c r="AL609" s="21">
        <f t="shared" si="323"/>
        <v>0</v>
      </c>
      <c r="AM609" s="21">
        <f t="shared" si="324"/>
        <v>0</v>
      </c>
      <c r="AN609" s="21">
        <f t="shared" si="325"/>
        <v>0</v>
      </c>
      <c r="AO609" s="21">
        <f t="shared" si="326"/>
        <v>0</v>
      </c>
      <c r="AP609" s="21">
        <f t="shared" si="327"/>
        <v>0</v>
      </c>
      <c r="AQ609" s="21">
        <f t="shared" si="328"/>
        <v>0</v>
      </c>
      <c r="AR609" s="21">
        <f t="shared" si="329"/>
        <v>0</v>
      </c>
      <c r="AS609" s="21">
        <f t="shared" si="330"/>
        <v>0</v>
      </c>
      <c r="AT609" s="21">
        <f t="shared" si="331"/>
        <v>0</v>
      </c>
      <c r="AU609" s="21">
        <f t="shared" si="332"/>
        <v>0</v>
      </c>
      <c r="AV609" s="21">
        <f t="shared" si="333"/>
        <v>0</v>
      </c>
      <c r="AW609" s="21">
        <f t="shared" si="334"/>
        <v>0</v>
      </c>
      <c r="AX609" s="21">
        <f t="shared" si="335"/>
        <v>0</v>
      </c>
      <c r="AY609" s="21">
        <f t="shared" si="336"/>
        <v>0</v>
      </c>
      <c r="AZ609" s="21">
        <f t="shared" si="337"/>
        <v>0</v>
      </c>
      <c r="BA609" s="21">
        <f t="shared" si="338"/>
        <v>0</v>
      </c>
      <c r="BB609" s="21">
        <f t="shared" si="339"/>
        <v>0</v>
      </c>
      <c r="BC609" s="21">
        <f t="shared" si="340"/>
        <v>0</v>
      </c>
      <c r="BD609" s="21">
        <f t="shared" si="341"/>
        <v>0</v>
      </c>
      <c r="BE609" s="21">
        <f t="shared" si="342"/>
        <v>0</v>
      </c>
      <c r="BF609" s="21">
        <f t="shared" si="343"/>
        <v>0</v>
      </c>
      <c r="BG609" s="21">
        <f t="shared" si="344"/>
        <v>0</v>
      </c>
      <c r="BH609" s="21">
        <f t="shared" si="345"/>
        <v>0</v>
      </c>
    </row>
    <row r="610" spans="1:60" ht="63.95" customHeight="1">
      <c r="A610" s="245"/>
      <c r="B610" s="97"/>
      <c r="C610" s="98"/>
      <c r="D610" s="99"/>
      <c r="E610" s="100"/>
      <c r="F610" s="100"/>
      <c r="G610" s="100"/>
      <c r="H610" s="101"/>
      <c r="I610" s="102"/>
      <c r="J610" s="103"/>
      <c r="K610" s="103"/>
      <c r="L610" s="103"/>
      <c r="M610" s="103"/>
      <c r="N610" s="99"/>
      <c r="O610" s="99"/>
      <c r="P610" s="100"/>
      <c r="Q610" s="100"/>
      <c r="R610" s="104"/>
      <c r="S610" s="31" t="str">
        <f t="shared" si="346"/>
        <v/>
      </c>
      <c r="T610" s="105"/>
      <c r="U610" s="101"/>
      <c r="V610" s="107"/>
      <c r="W610" s="169"/>
      <c r="X610" s="170"/>
      <c r="Y610" s="68"/>
      <c r="Z610" s="190">
        <f t="shared" si="315"/>
        <v>1.0165720071704217E-3</v>
      </c>
      <c r="AA610" s="208" t="b">
        <f t="shared" si="316"/>
        <v>0</v>
      </c>
      <c r="AB610" s="20">
        <f t="shared" si="347"/>
        <v>0</v>
      </c>
      <c r="AC610" s="67" t="b">
        <f t="shared" si="348"/>
        <v>1</v>
      </c>
      <c r="AD610" s="200">
        <f t="shared" si="349"/>
        <v>1</v>
      </c>
      <c r="AE610" s="180">
        <f t="shared" si="317"/>
        <v>1</v>
      </c>
      <c r="AF610" s="180">
        <f t="shared" si="318"/>
        <v>0</v>
      </c>
      <c r="AG610" s="180">
        <f t="shared" si="319"/>
        <v>0</v>
      </c>
      <c r="AH610" s="180">
        <f t="shared" si="320"/>
        <v>0</v>
      </c>
      <c r="AI610" s="214" t="str">
        <f t="shared" si="321"/>
        <v/>
      </c>
      <c r="AK610" s="36">
        <f t="shared" si="322"/>
        <v>0</v>
      </c>
      <c r="AL610" s="21">
        <f t="shared" si="323"/>
        <v>0</v>
      </c>
      <c r="AM610" s="21">
        <f t="shared" si="324"/>
        <v>0</v>
      </c>
      <c r="AN610" s="21">
        <f t="shared" si="325"/>
        <v>0</v>
      </c>
      <c r="AO610" s="21">
        <f t="shared" si="326"/>
        <v>0</v>
      </c>
      <c r="AP610" s="21">
        <f t="shared" si="327"/>
        <v>0</v>
      </c>
      <c r="AQ610" s="21">
        <f t="shared" si="328"/>
        <v>0</v>
      </c>
      <c r="AR610" s="21">
        <f t="shared" si="329"/>
        <v>0</v>
      </c>
      <c r="AS610" s="21">
        <f t="shared" si="330"/>
        <v>0</v>
      </c>
      <c r="AT610" s="21">
        <f t="shared" si="331"/>
        <v>0</v>
      </c>
      <c r="AU610" s="21">
        <f t="shared" si="332"/>
        <v>0</v>
      </c>
      <c r="AV610" s="21">
        <f t="shared" si="333"/>
        <v>0</v>
      </c>
      <c r="AW610" s="21">
        <f t="shared" si="334"/>
        <v>0</v>
      </c>
      <c r="AX610" s="21">
        <f t="shared" si="335"/>
        <v>0</v>
      </c>
      <c r="AY610" s="21">
        <f t="shared" si="336"/>
        <v>0</v>
      </c>
      <c r="AZ610" s="21">
        <f t="shared" si="337"/>
        <v>0</v>
      </c>
      <c r="BA610" s="21">
        <f t="shared" si="338"/>
        <v>0</v>
      </c>
      <c r="BB610" s="21">
        <f t="shared" si="339"/>
        <v>0</v>
      </c>
      <c r="BC610" s="21">
        <f t="shared" si="340"/>
        <v>0</v>
      </c>
      <c r="BD610" s="21">
        <f t="shared" si="341"/>
        <v>0</v>
      </c>
      <c r="BE610" s="21">
        <f t="shared" si="342"/>
        <v>0</v>
      </c>
      <c r="BF610" s="21">
        <f t="shared" si="343"/>
        <v>0</v>
      </c>
      <c r="BG610" s="21">
        <f t="shared" si="344"/>
        <v>0</v>
      </c>
      <c r="BH610" s="21">
        <f t="shared" si="345"/>
        <v>0</v>
      </c>
    </row>
    <row r="611" spans="1:60" ht="63.95" customHeight="1">
      <c r="A611" s="245"/>
      <c r="B611" s="97"/>
      <c r="C611" s="98"/>
      <c r="D611" s="99"/>
      <c r="E611" s="100"/>
      <c r="F611" s="100"/>
      <c r="G611" s="100"/>
      <c r="H611" s="101"/>
      <c r="I611" s="102"/>
      <c r="J611" s="103"/>
      <c r="K611" s="103"/>
      <c r="L611" s="103"/>
      <c r="M611" s="103"/>
      <c r="N611" s="99"/>
      <c r="O611" s="99"/>
      <c r="P611" s="100"/>
      <c r="Q611" s="100"/>
      <c r="R611" s="104"/>
      <c r="S611" s="31" t="str">
        <f t="shared" si="346"/>
        <v/>
      </c>
      <c r="T611" s="105"/>
      <c r="U611" s="101"/>
      <c r="V611" s="107"/>
      <c r="W611" s="169"/>
      <c r="X611" s="170"/>
      <c r="Y611" s="68"/>
      <c r="Z611" s="190">
        <f t="shared" si="315"/>
        <v>1.0165720071704217E-3</v>
      </c>
      <c r="AA611" s="208" t="b">
        <f t="shared" si="316"/>
        <v>0</v>
      </c>
      <c r="AB611" s="20">
        <f t="shared" si="347"/>
        <v>0</v>
      </c>
      <c r="AC611" s="67" t="b">
        <f t="shared" si="348"/>
        <v>1</v>
      </c>
      <c r="AD611" s="200">
        <f t="shared" si="349"/>
        <v>1</v>
      </c>
      <c r="AE611" s="180">
        <f t="shared" si="317"/>
        <v>1</v>
      </c>
      <c r="AF611" s="180">
        <f t="shared" si="318"/>
        <v>0</v>
      </c>
      <c r="AG611" s="180">
        <f t="shared" si="319"/>
        <v>0</v>
      </c>
      <c r="AH611" s="180">
        <f t="shared" si="320"/>
        <v>0</v>
      </c>
      <c r="AI611" s="214" t="str">
        <f t="shared" si="321"/>
        <v/>
      </c>
      <c r="AK611" s="36">
        <f t="shared" si="322"/>
        <v>0</v>
      </c>
      <c r="AL611" s="21">
        <f t="shared" si="323"/>
        <v>0</v>
      </c>
      <c r="AM611" s="21">
        <f t="shared" si="324"/>
        <v>0</v>
      </c>
      <c r="AN611" s="21">
        <f t="shared" si="325"/>
        <v>0</v>
      </c>
      <c r="AO611" s="21">
        <f t="shared" si="326"/>
        <v>0</v>
      </c>
      <c r="AP611" s="21">
        <f t="shared" si="327"/>
        <v>0</v>
      </c>
      <c r="AQ611" s="21">
        <f t="shared" si="328"/>
        <v>0</v>
      </c>
      <c r="AR611" s="21">
        <f t="shared" si="329"/>
        <v>0</v>
      </c>
      <c r="AS611" s="21">
        <f t="shared" si="330"/>
        <v>0</v>
      </c>
      <c r="AT611" s="21">
        <f t="shared" si="331"/>
        <v>0</v>
      </c>
      <c r="AU611" s="21">
        <f t="shared" si="332"/>
        <v>0</v>
      </c>
      <c r="AV611" s="21">
        <f t="shared" si="333"/>
        <v>0</v>
      </c>
      <c r="AW611" s="21">
        <f t="shared" si="334"/>
        <v>0</v>
      </c>
      <c r="AX611" s="21">
        <f t="shared" si="335"/>
        <v>0</v>
      </c>
      <c r="AY611" s="21">
        <f t="shared" si="336"/>
        <v>0</v>
      </c>
      <c r="AZ611" s="21">
        <f t="shared" si="337"/>
        <v>0</v>
      </c>
      <c r="BA611" s="21">
        <f t="shared" si="338"/>
        <v>0</v>
      </c>
      <c r="BB611" s="21">
        <f t="shared" si="339"/>
        <v>0</v>
      </c>
      <c r="BC611" s="21">
        <f t="shared" si="340"/>
        <v>0</v>
      </c>
      <c r="BD611" s="21">
        <f t="shared" si="341"/>
        <v>0</v>
      </c>
      <c r="BE611" s="21">
        <f t="shared" si="342"/>
        <v>0</v>
      </c>
      <c r="BF611" s="21">
        <f t="shared" si="343"/>
        <v>0</v>
      </c>
      <c r="BG611" s="21">
        <f t="shared" si="344"/>
        <v>0</v>
      </c>
      <c r="BH611" s="21">
        <f t="shared" si="345"/>
        <v>0</v>
      </c>
    </row>
    <row r="612" spans="1:60" ht="63.95" customHeight="1">
      <c r="A612" s="245"/>
      <c r="B612" s="97"/>
      <c r="C612" s="98"/>
      <c r="D612" s="99"/>
      <c r="E612" s="100"/>
      <c r="F612" s="100"/>
      <c r="G612" s="100"/>
      <c r="H612" s="101"/>
      <c r="I612" s="102"/>
      <c r="J612" s="103"/>
      <c r="K612" s="103"/>
      <c r="L612" s="103"/>
      <c r="M612" s="103"/>
      <c r="N612" s="99"/>
      <c r="O612" s="99"/>
      <c r="P612" s="100"/>
      <c r="Q612" s="100"/>
      <c r="R612" s="104"/>
      <c r="S612" s="31" t="str">
        <f t="shared" si="346"/>
        <v/>
      </c>
      <c r="T612" s="105"/>
      <c r="U612" s="101"/>
      <c r="V612" s="107"/>
      <c r="W612" s="169"/>
      <c r="X612" s="170"/>
      <c r="Y612" s="68"/>
      <c r="Z612" s="190">
        <f t="shared" si="315"/>
        <v>1.0165720071704217E-3</v>
      </c>
      <c r="AA612" s="208" t="b">
        <f t="shared" si="316"/>
        <v>0</v>
      </c>
      <c r="AB612" s="20">
        <f t="shared" si="347"/>
        <v>0</v>
      </c>
      <c r="AC612" s="67" t="b">
        <f t="shared" si="348"/>
        <v>1</v>
      </c>
      <c r="AD612" s="200">
        <f t="shared" si="349"/>
        <v>1</v>
      </c>
      <c r="AE612" s="180">
        <f t="shared" si="317"/>
        <v>1</v>
      </c>
      <c r="AF612" s="180">
        <f t="shared" si="318"/>
        <v>0</v>
      </c>
      <c r="AG612" s="180">
        <f t="shared" si="319"/>
        <v>0</v>
      </c>
      <c r="AH612" s="180">
        <f t="shared" si="320"/>
        <v>0</v>
      </c>
      <c r="AI612" s="214" t="str">
        <f t="shared" si="321"/>
        <v/>
      </c>
      <c r="AK612" s="36">
        <f t="shared" si="322"/>
        <v>0</v>
      </c>
      <c r="AL612" s="21">
        <f t="shared" si="323"/>
        <v>0</v>
      </c>
      <c r="AM612" s="21">
        <f t="shared" si="324"/>
        <v>0</v>
      </c>
      <c r="AN612" s="21">
        <f t="shared" si="325"/>
        <v>0</v>
      </c>
      <c r="AO612" s="21">
        <f t="shared" si="326"/>
        <v>0</v>
      </c>
      <c r="AP612" s="21">
        <f t="shared" si="327"/>
        <v>0</v>
      </c>
      <c r="AQ612" s="21">
        <f t="shared" si="328"/>
        <v>0</v>
      </c>
      <c r="AR612" s="21">
        <f t="shared" si="329"/>
        <v>0</v>
      </c>
      <c r="AS612" s="21">
        <f t="shared" si="330"/>
        <v>0</v>
      </c>
      <c r="AT612" s="21">
        <f t="shared" si="331"/>
        <v>0</v>
      </c>
      <c r="AU612" s="21">
        <f t="shared" si="332"/>
        <v>0</v>
      </c>
      <c r="AV612" s="21">
        <f t="shared" si="333"/>
        <v>0</v>
      </c>
      <c r="AW612" s="21">
        <f t="shared" si="334"/>
        <v>0</v>
      </c>
      <c r="AX612" s="21">
        <f t="shared" si="335"/>
        <v>0</v>
      </c>
      <c r="AY612" s="21">
        <f t="shared" si="336"/>
        <v>0</v>
      </c>
      <c r="AZ612" s="21">
        <f t="shared" si="337"/>
        <v>0</v>
      </c>
      <c r="BA612" s="21">
        <f t="shared" si="338"/>
        <v>0</v>
      </c>
      <c r="BB612" s="21">
        <f t="shared" si="339"/>
        <v>0</v>
      </c>
      <c r="BC612" s="21">
        <f t="shared" si="340"/>
        <v>0</v>
      </c>
      <c r="BD612" s="21">
        <f t="shared" si="341"/>
        <v>0</v>
      </c>
      <c r="BE612" s="21">
        <f t="shared" si="342"/>
        <v>0</v>
      </c>
      <c r="BF612" s="21">
        <f t="shared" si="343"/>
        <v>0</v>
      </c>
      <c r="BG612" s="21">
        <f t="shared" si="344"/>
        <v>0</v>
      </c>
      <c r="BH612" s="21">
        <f t="shared" si="345"/>
        <v>0</v>
      </c>
    </row>
    <row r="613" spans="1:60" ht="63.95" customHeight="1">
      <c r="A613" s="245"/>
      <c r="B613" s="97"/>
      <c r="C613" s="98"/>
      <c r="D613" s="99"/>
      <c r="E613" s="100"/>
      <c r="F613" s="100"/>
      <c r="G613" s="100"/>
      <c r="H613" s="101"/>
      <c r="I613" s="102"/>
      <c r="J613" s="103"/>
      <c r="K613" s="103"/>
      <c r="L613" s="103"/>
      <c r="M613" s="103"/>
      <c r="N613" s="99"/>
      <c r="O613" s="99"/>
      <c r="P613" s="100"/>
      <c r="Q613" s="100"/>
      <c r="R613" s="104"/>
      <c r="S613" s="31" t="str">
        <f t="shared" si="346"/>
        <v/>
      </c>
      <c r="T613" s="105"/>
      <c r="U613" s="101"/>
      <c r="V613" s="107"/>
      <c r="W613" s="169"/>
      <c r="X613" s="170"/>
      <c r="Y613" s="68"/>
      <c r="Z613" s="190">
        <f t="shared" si="315"/>
        <v>1.0165720071704217E-3</v>
      </c>
      <c r="AA613" s="208" t="b">
        <f t="shared" si="316"/>
        <v>0</v>
      </c>
      <c r="AB613" s="20">
        <f t="shared" si="347"/>
        <v>0</v>
      </c>
      <c r="AC613" s="67" t="b">
        <f t="shared" si="348"/>
        <v>1</v>
      </c>
      <c r="AD613" s="200">
        <f t="shared" si="349"/>
        <v>1</v>
      </c>
      <c r="AE613" s="180">
        <f t="shared" si="317"/>
        <v>1</v>
      </c>
      <c r="AF613" s="180">
        <f t="shared" si="318"/>
        <v>0</v>
      </c>
      <c r="AG613" s="180">
        <f t="shared" si="319"/>
        <v>0</v>
      </c>
      <c r="AH613" s="180">
        <f t="shared" si="320"/>
        <v>0</v>
      </c>
      <c r="AI613" s="214" t="str">
        <f t="shared" si="321"/>
        <v/>
      </c>
      <c r="AK613" s="36">
        <f t="shared" si="322"/>
        <v>0</v>
      </c>
      <c r="AL613" s="21">
        <f t="shared" si="323"/>
        <v>0</v>
      </c>
      <c r="AM613" s="21">
        <f t="shared" si="324"/>
        <v>0</v>
      </c>
      <c r="AN613" s="21">
        <f t="shared" si="325"/>
        <v>0</v>
      </c>
      <c r="AO613" s="21">
        <f t="shared" si="326"/>
        <v>0</v>
      </c>
      <c r="AP613" s="21">
        <f t="shared" si="327"/>
        <v>0</v>
      </c>
      <c r="AQ613" s="21">
        <f t="shared" si="328"/>
        <v>0</v>
      </c>
      <c r="AR613" s="21">
        <f t="shared" si="329"/>
        <v>0</v>
      </c>
      <c r="AS613" s="21">
        <f t="shared" si="330"/>
        <v>0</v>
      </c>
      <c r="AT613" s="21">
        <f t="shared" si="331"/>
        <v>0</v>
      </c>
      <c r="AU613" s="21">
        <f t="shared" si="332"/>
        <v>0</v>
      </c>
      <c r="AV613" s="21">
        <f t="shared" si="333"/>
        <v>0</v>
      </c>
      <c r="AW613" s="21">
        <f t="shared" si="334"/>
        <v>0</v>
      </c>
      <c r="AX613" s="21">
        <f t="shared" si="335"/>
        <v>0</v>
      </c>
      <c r="AY613" s="21">
        <f t="shared" si="336"/>
        <v>0</v>
      </c>
      <c r="AZ613" s="21">
        <f t="shared" si="337"/>
        <v>0</v>
      </c>
      <c r="BA613" s="21">
        <f t="shared" si="338"/>
        <v>0</v>
      </c>
      <c r="BB613" s="21">
        <f t="shared" si="339"/>
        <v>0</v>
      </c>
      <c r="BC613" s="21">
        <f t="shared" si="340"/>
        <v>0</v>
      </c>
      <c r="BD613" s="21">
        <f t="shared" si="341"/>
        <v>0</v>
      </c>
      <c r="BE613" s="21">
        <f t="shared" si="342"/>
        <v>0</v>
      </c>
      <c r="BF613" s="21">
        <f t="shared" si="343"/>
        <v>0</v>
      </c>
      <c r="BG613" s="21">
        <f t="shared" si="344"/>
        <v>0</v>
      </c>
      <c r="BH613" s="21">
        <f t="shared" si="345"/>
        <v>0</v>
      </c>
    </row>
    <row r="614" spans="1:60" ht="63.95" customHeight="1">
      <c r="A614" s="245"/>
      <c r="B614" s="97"/>
      <c r="C614" s="98"/>
      <c r="D614" s="99"/>
      <c r="E614" s="100"/>
      <c r="F614" s="100"/>
      <c r="G614" s="100"/>
      <c r="H614" s="101"/>
      <c r="I614" s="102"/>
      <c r="J614" s="103"/>
      <c r="K614" s="103"/>
      <c r="L614" s="103"/>
      <c r="M614" s="103"/>
      <c r="N614" s="99"/>
      <c r="O614" s="99"/>
      <c r="P614" s="100"/>
      <c r="Q614" s="100"/>
      <c r="R614" s="104"/>
      <c r="S614" s="31" t="str">
        <f t="shared" si="346"/>
        <v/>
      </c>
      <c r="T614" s="105"/>
      <c r="U614" s="101"/>
      <c r="V614" s="107"/>
      <c r="W614" s="169"/>
      <c r="X614" s="170"/>
      <c r="Y614" s="68"/>
      <c r="Z614" s="190">
        <f t="shared" si="315"/>
        <v>1.0165720071704217E-3</v>
      </c>
      <c r="AA614" s="208" t="b">
        <f t="shared" si="316"/>
        <v>0</v>
      </c>
      <c r="AB614" s="20">
        <f t="shared" si="347"/>
        <v>0</v>
      </c>
      <c r="AC614" s="67" t="b">
        <f t="shared" si="348"/>
        <v>1</v>
      </c>
      <c r="AD614" s="200">
        <f t="shared" si="349"/>
        <v>1</v>
      </c>
      <c r="AE614" s="180">
        <f t="shared" si="317"/>
        <v>1</v>
      </c>
      <c r="AF614" s="180">
        <f t="shared" si="318"/>
        <v>0</v>
      </c>
      <c r="AG614" s="180">
        <f t="shared" si="319"/>
        <v>0</v>
      </c>
      <c r="AH614" s="180">
        <f t="shared" si="320"/>
        <v>0</v>
      </c>
      <c r="AI614" s="214" t="str">
        <f t="shared" si="321"/>
        <v/>
      </c>
      <c r="AK614" s="36">
        <f t="shared" si="322"/>
        <v>0</v>
      </c>
      <c r="AL614" s="21">
        <f t="shared" si="323"/>
        <v>0</v>
      </c>
      <c r="AM614" s="21">
        <f t="shared" si="324"/>
        <v>0</v>
      </c>
      <c r="AN614" s="21">
        <f t="shared" si="325"/>
        <v>0</v>
      </c>
      <c r="AO614" s="21">
        <f t="shared" si="326"/>
        <v>0</v>
      </c>
      <c r="AP614" s="21">
        <f t="shared" si="327"/>
        <v>0</v>
      </c>
      <c r="AQ614" s="21">
        <f t="shared" si="328"/>
        <v>0</v>
      </c>
      <c r="AR614" s="21">
        <f t="shared" si="329"/>
        <v>0</v>
      </c>
      <c r="AS614" s="21">
        <f t="shared" si="330"/>
        <v>0</v>
      </c>
      <c r="AT614" s="21">
        <f t="shared" si="331"/>
        <v>0</v>
      </c>
      <c r="AU614" s="21">
        <f t="shared" si="332"/>
        <v>0</v>
      </c>
      <c r="AV614" s="21">
        <f t="shared" si="333"/>
        <v>0</v>
      </c>
      <c r="AW614" s="21">
        <f t="shared" si="334"/>
        <v>0</v>
      </c>
      <c r="AX614" s="21">
        <f t="shared" si="335"/>
        <v>0</v>
      </c>
      <c r="AY614" s="21">
        <f t="shared" si="336"/>
        <v>0</v>
      </c>
      <c r="AZ614" s="21">
        <f t="shared" si="337"/>
        <v>0</v>
      </c>
      <c r="BA614" s="21">
        <f t="shared" si="338"/>
        <v>0</v>
      </c>
      <c r="BB614" s="21">
        <f t="shared" si="339"/>
        <v>0</v>
      </c>
      <c r="BC614" s="21">
        <f t="shared" si="340"/>
        <v>0</v>
      </c>
      <c r="BD614" s="21">
        <f t="shared" si="341"/>
        <v>0</v>
      </c>
      <c r="BE614" s="21">
        <f t="shared" si="342"/>
        <v>0</v>
      </c>
      <c r="BF614" s="21">
        <f t="shared" si="343"/>
        <v>0</v>
      </c>
      <c r="BG614" s="21">
        <f t="shared" si="344"/>
        <v>0</v>
      </c>
      <c r="BH614" s="21">
        <f t="shared" si="345"/>
        <v>0</v>
      </c>
    </row>
    <row r="615" spans="1:60" ht="63.95" customHeight="1">
      <c r="A615" s="245"/>
      <c r="B615" s="97"/>
      <c r="C615" s="98"/>
      <c r="D615" s="99"/>
      <c r="E615" s="100"/>
      <c r="F615" s="100"/>
      <c r="G615" s="100"/>
      <c r="H615" s="101"/>
      <c r="I615" s="102"/>
      <c r="J615" s="103"/>
      <c r="K615" s="103"/>
      <c r="L615" s="103"/>
      <c r="M615" s="103"/>
      <c r="N615" s="99"/>
      <c r="O615" s="99"/>
      <c r="P615" s="100"/>
      <c r="Q615" s="100"/>
      <c r="R615" s="104"/>
      <c r="S615" s="31" t="str">
        <f t="shared" si="346"/>
        <v/>
      </c>
      <c r="T615" s="105"/>
      <c r="U615" s="101"/>
      <c r="V615" s="107"/>
      <c r="W615" s="169"/>
      <c r="X615" s="170"/>
      <c r="Y615" s="68"/>
      <c r="Z615" s="190">
        <f t="shared" si="315"/>
        <v>1.0165720071704217E-3</v>
      </c>
      <c r="AA615" s="208" t="b">
        <f t="shared" si="316"/>
        <v>0</v>
      </c>
      <c r="AB615" s="20">
        <f t="shared" si="347"/>
        <v>0</v>
      </c>
      <c r="AC615" s="67" t="b">
        <f t="shared" si="348"/>
        <v>1</v>
      </c>
      <c r="AD615" s="200">
        <f t="shared" si="349"/>
        <v>1</v>
      </c>
      <c r="AE615" s="180">
        <f t="shared" si="317"/>
        <v>1</v>
      </c>
      <c r="AF615" s="180">
        <f t="shared" si="318"/>
        <v>0</v>
      </c>
      <c r="AG615" s="180">
        <f t="shared" si="319"/>
        <v>0</v>
      </c>
      <c r="AH615" s="180">
        <f t="shared" si="320"/>
        <v>0</v>
      </c>
      <c r="AI615" s="214" t="str">
        <f t="shared" si="321"/>
        <v/>
      </c>
      <c r="AK615" s="36">
        <f t="shared" si="322"/>
        <v>0</v>
      </c>
      <c r="AL615" s="21">
        <f t="shared" si="323"/>
        <v>0</v>
      </c>
      <c r="AM615" s="21">
        <f t="shared" si="324"/>
        <v>0</v>
      </c>
      <c r="AN615" s="21">
        <f t="shared" si="325"/>
        <v>0</v>
      </c>
      <c r="AO615" s="21">
        <f t="shared" si="326"/>
        <v>0</v>
      </c>
      <c r="AP615" s="21">
        <f t="shared" si="327"/>
        <v>0</v>
      </c>
      <c r="AQ615" s="21">
        <f t="shared" si="328"/>
        <v>0</v>
      </c>
      <c r="AR615" s="21">
        <f t="shared" si="329"/>
        <v>0</v>
      </c>
      <c r="AS615" s="21">
        <f t="shared" si="330"/>
        <v>0</v>
      </c>
      <c r="AT615" s="21">
        <f t="shared" si="331"/>
        <v>0</v>
      </c>
      <c r="AU615" s="21">
        <f t="shared" si="332"/>
        <v>0</v>
      </c>
      <c r="AV615" s="21">
        <f t="shared" si="333"/>
        <v>0</v>
      </c>
      <c r="AW615" s="21">
        <f t="shared" si="334"/>
        <v>0</v>
      </c>
      <c r="AX615" s="21">
        <f t="shared" si="335"/>
        <v>0</v>
      </c>
      <c r="AY615" s="21">
        <f t="shared" si="336"/>
        <v>0</v>
      </c>
      <c r="AZ615" s="21">
        <f t="shared" si="337"/>
        <v>0</v>
      </c>
      <c r="BA615" s="21">
        <f t="shared" si="338"/>
        <v>0</v>
      </c>
      <c r="BB615" s="21">
        <f t="shared" si="339"/>
        <v>0</v>
      </c>
      <c r="BC615" s="21">
        <f t="shared" si="340"/>
        <v>0</v>
      </c>
      <c r="BD615" s="21">
        <f t="shared" si="341"/>
        <v>0</v>
      </c>
      <c r="BE615" s="21">
        <f t="shared" si="342"/>
        <v>0</v>
      </c>
      <c r="BF615" s="21">
        <f t="shared" si="343"/>
        <v>0</v>
      </c>
      <c r="BG615" s="21">
        <f t="shared" si="344"/>
        <v>0</v>
      </c>
      <c r="BH615" s="21">
        <f t="shared" si="345"/>
        <v>0</v>
      </c>
    </row>
    <row r="616" spans="1:60" ht="63.95" customHeight="1">
      <c r="A616" s="245"/>
      <c r="B616" s="97"/>
      <c r="C616" s="98"/>
      <c r="D616" s="99"/>
      <c r="E616" s="100"/>
      <c r="F616" s="100"/>
      <c r="G616" s="100"/>
      <c r="H616" s="101"/>
      <c r="I616" s="102"/>
      <c r="J616" s="103"/>
      <c r="K616" s="103"/>
      <c r="L616" s="103"/>
      <c r="M616" s="103"/>
      <c r="N616" s="99"/>
      <c r="O616" s="99"/>
      <c r="P616" s="100"/>
      <c r="Q616" s="100"/>
      <c r="R616" s="104"/>
      <c r="S616" s="31" t="str">
        <f t="shared" si="346"/>
        <v/>
      </c>
      <c r="T616" s="105"/>
      <c r="U616" s="101"/>
      <c r="V616" s="107"/>
      <c r="W616" s="169"/>
      <c r="X616" s="170"/>
      <c r="Y616" s="68"/>
      <c r="Z616" s="190">
        <f t="shared" si="315"/>
        <v>1.0165720071704217E-3</v>
      </c>
      <c r="AA616" s="208" t="b">
        <f t="shared" si="316"/>
        <v>0</v>
      </c>
      <c r="AB616" s="20">
        <f t="shared" si="347"/>
        <v>0</v>
      </c>
      <c r="AC616" s="67" t="b">
        <f t="shared" si="348"/>
        <v>1</v>
      </c>
      <c r="AD616" s="200">
        <f t="shared" si="349"/>
        <v>1</v>
      </c>
      <c r="AE616" s="180">
        <f t="shared" si="317"/>
        <v>1</v>
      </c>
      <c r="AF616" s="180">
        <f t="shared" si="318"/>
        <v>0</v>
      </c>
      <c r="AG616" s="180">
        <f t="shared" si="319"/>
        <v>0</v>
      </c>
      <c r="AH616" s="180">
        <f t="shared" si="320"/>
        <v>0</v>
      </c>
      <c r="AI616" s="214" t="str">
        <f t="shared" si="321"/>
        <v/>
      </c>
      <c r="AK616" s="36">
        <f t="shared" si="322"/>
        <v>0</v>
      </c>
      <c r="AL616" s="21">
        <f t="shared" si="323"/>
        <v>0</v>
      </c>
      <c r="AM616" s="21">
        <f t="shared" si="324"/>
        <v>0</v>
      </c>
      <c r="AN616" s="21">
        <f t="shared" si="325"/>
        <v>0</v>
      </c>
      <c r="AO616" s="21">
        <f t="shared" si="326"/>
        <v>0</v>
      </c>
      <c r="AP616" s="21">
        <f t="shared" si="327"/>
        <v>0</v>
      </c>
      <c r="AQ616" s="21">
        <f t="shared" si="328"/>
        <v>0</v>
      </c>
      <c r="AR616" s="21">
        <f t="shared" si="329"/>
        <v>0</v>
      </c>
      <c r="AS616" s="21">
        <f t="shared" si="330"/>
        <v>0</v>
      </c>
      <c r="AT616" s="21">
        <f t="shared" si="331"/>
        <v>0</v>
      </c>
      <c r="AU616" s="21">
        <f t="shared" si="332"/>
        <v>0</v>
      </c>
      <c r="AV616" s="21">
        <f t="shared" si="333"/>
        <v>0</v>
      </c>
      <c r="AW616" s="21">
        <f t="shared" si="334"/>
        <v>0</v>
      </c>
      <c r="AX616" s="21">
        <f t="shared" si="335"/>
        <v>0</v>
      </c>
      <c r="AY616" s="21">
        <f t="shared" si="336"/>
        <v>0</v>
      </c>
      <c r="AZ616" s="21">
        <f t="shared" si="337"/>
        <v>0</v>
      </c>
      <c r="BA616" s="21">
        <f t="shared" si="338"/>
        <v>0</v>
      </c>
      <c r="BB616" s="21">
        <f t="shared" si="339"/>
        <v>0</v>
      </c>
      <c r="BC616" s="21">
        <f t="shared" si="340"/>
        <v>0</v>
      </c>
      <c r="BD616" s="21">
        <f t="shared" si="341"/>
        <v>0</v>
      </c>
      <c r="BE616" s="21">
        <f t="shared" si="342"/>
        <v>0</v>
      </c>
      <c r="BF616" s="21">
        <f t="shared" si="343"/>
        <v>0</v>
      </c>
      <c r="BG616" s="21">
        <f t="shared" si="344"/>
        <v>0</v>
      </c>
      <c r="BH616" s="21">
        <f t="shared" si="345"/>
        <v>0</v>
      </c>
    </row>
    <row r="617" spans="1:60" ht="63.95" customHeight="1">
      <c r="A617" s="245"/>
      <c r="B617" s="97"/>
      <c r="C617" s="98"/>
      <c r="D617" s="99"/>
      <c r="E617" s="100"/>
      <c r="F617" s="100"/>
      <c r="G617" s="100"/>
      <c r="H617" s="101"/>
      <c r="I617" s="102"/>
      <c r="J617" s="103"/>
      <c r="K617" s="103"/>
      <c r="L617" s="103"/>
      <c r="M617" s="103"/>
      <c r="N617" s="99"/>
      <c r="O617" s="99"/>
      <c r="P617" s="100"/>
      <c r="Q617" s="100"/>
      <c r="R617" s="104"/>
      <c r="S617" s="31" t="str">
        <f t="shared" si="346"/>
        <v/>
      </c>
      <c r="T617" s="105"/>
      <c r="U617" s="101"/>
      <c r="V617" s="107"/>
      <c r="W617" s="169"/>
      <c r="X617" s="170"/>
      <c r="Y617" s="68"/>
      <c r="Z617" s="190">
        <f t="shared" si="315"/>
        <v>1.0165720071704217E-3</v>
      </c>
      <c r="AA617" s="208" t="b">
        <f t="shared" si="316"/>
        <v>0</v>
      </c>
      <c r="AB617" s="20">
        <f t="shared" si="347"/>
        <v>0</v>
      </c>
      <c r="AC617" s="67" t="b">
        <f t="shared" si="348"/>
        <v>1</v>
      </c>
      <c r="AD617" s="200">
        <f t="shared" si="349"/>
        <v>1</v>
      </c>
      <c r="AE617" s="180">
        <f t="shared" si="317"/>
        <v>1</v>
      </c>
      <c r="AF617" s="180">
        <f t="shared" si="318"/>
        <v>0</v>
      </c>
      <c r="AG617" s="180">
        <f t="shared" si="319"/>
        <v>0</v>
      </c>
      <c r="AH617" s="180">
        <f t="shared" si="320"/>
        <v>0</v>
      </c>
      <c r="AI617" s="214" t="str">
        <f t="shared" si="321"/>
        <v/>
      </c>
      <c r="AK617" s="36">
        <f t="shared" si="322"/>
        <v>0</v>
      </c>
      <c r="AL617" s="21">
        <f t="shared" si="323"/>
        <v>0</v>
      </c>
      <c r="AM617" s="21">
        <f t="shared" si="324"/>
        <v>0</v>
      </c>
      <c r="AN617" s="21">
        <f t="shared" si="325"/>
        <v>0</v>
      </c>
      <c r="AO617" s="21">
        <f t="shared" si="326"/>
        <v>0</v>
      </c>
      <c r="AP617" s="21">
        <f t="shared" si="327"/>
        <v>0</v>
      </c>
      <c r="AQ617" s="21">
        <f t="shared" si="328"/>
        <v>0</v>
      </c>
      <c r="AR617" s="21">
        <f t="shared" si="329"/>
        <v>0</v>
      </c>
      <c r="AS617" s="21">
        <f t="shared" si="330"/>
        <v>0</v>
      </c>
      <c r="AT617" s="21">
        <f t="shared" si="331"/>
        <v>0</v>
      </c>
      <c r="AU617" s="21">
        <f t="shared" si="332"/>
        <v>0</v>
      </c>
      <c r="AV617" s="21">
        <f t="shared" si="333"/>
        <v>0</v>
      </c>
      <c r="AW617" s="21">
        <f t="shared" si="334"/>
        <v>0</v>
      </c>
      <c r="AX617" s="21">
        <f t="shared" si="335"/>
        <v>0</v>
      </c>
      <c r="AY617" s="21">
        <f t="shared" si="336"/>
        <v>0</v>
      </c>
      <c r="AZ617" s="21">
        <f t="shared" si="337"/>
        <v>0</v>
      </c>
      <c r="BA617" s="21">
        <f t="shared" si="338"/>
        <v>0</v>
      </c>
      <c r="BB617" s="21">
        <f t="shared" si="339"/>
        <v>0</v>
      </c>
      <c r="BC617" s="21">
        <f t="shared" si="340"/>
        <v>0</v>
      </c>
      <c r="BD617" s="21">
        <f t="shared" si="341"/>
        <v>0</v>
      </c>
      <c r="BE617" s="21">
        <f t="shared" si="342"/>
        <v>0</v>
      </c>
      <c r="BF617" s="21">
        <f t="shared" si="343"/>
        <v>0</v>
      </c>
      <c r="BG617" s="21">
        <f t="shared" si="344"/>
        <v>0</v>
      </c>
      <c r="BH617" s="21">
        <f t="shared" si="345"/>
        <v>0</v>
      </c>
    </row>
    <row r="618" spans="1:60" ht="63.95" customHeight="1">
      <c r="A618" s="245"/>
      <c r="B618" s="97"/>
      <c r="C618" s="98"/>
      <c r="D618" s="99"/>
      <c r="E618" s="100"/>
      <c r="F618" s="100"/>
      <c r="G618" s="100"/>
      <c r="H618" s="101"/>
      <c r="I618" s="102"/>
      <c r="J618" s="103"/>
      <c r="K618" s="103"/>
      <c r="L618" s="103"/>
      <c r="M618" s="103"/>
      <c r="N618" s="99"/>
      <c r="O618" s="99"/>
      <c r="P618" s="100"/>
      <c r="Q618" s="100"/>
      <c r="R618" s="104"/>
      <c r="S618" s="31" t="str">
        <f t="shared" si="346"/>
        <v/>
      </c>
      <c r="T618" s="105"/>
      <c r="U618" s="101"/>
      <c r="V618" s="107"/>
      <c r="W618" s="169"/>
      <c r="X618" s="170"/>
      <c r="Y618" s="68"/>
      <c r="Z618" s="190">
        <f t="shared" si="315"/>
        <v>1.0165720071704217E-3</v>
      </c>
      <c r="AA618" s="208" t="b">
        <f t="shared" si="316"/>
        <v>0</v>
      </c>
      <c r="AB618" s="20">
        <f t="shared" si="347"/>
        <v>0</v>
      </c>
      <c r="AC618" s="67" t="b">
        <f t="shared" si="348"/>
        <v>1</v>
      </c>
      <c r="AD618" s="200">
        <f t="shared" si="349"/>
        <v>1</v>
      </c>
      <c r="AE618" s="180">
        <f t="shared" si="317"/>
        <v>1</v>
      </c>
      <c r="AF618" s="180">
        <f t="shared" si="318"/>
        <v>0</v>
      </c>
      <c r="AG618" s="180">
        <f t="shared" si="319"/>
        <v>0</v>
      </c>
      <c r="AH618" s="180">
        <f t="shared" si="320"/>
        <v>0</v>
      </c>
      <c r="AI618" s="214" t="str">
        <f t="shared" si="321"/>
        <v/>
      </c>
      <c r="AK618" s="36">
        <f t="shared" si="322"/>
        <v>0</v>
      </c>
      <c r="AL618" s="21">
        <f t="shared" si="323"/>
        <v>0</v>
      </c>
      <c r="AM618" s="21">
        <f t="shared" si="324"/>
        <v>0</v>
      </c>
      <c r="AN618" s="21">
        <f t="shared" si="325"/>
        <v>0</v>
      </c>
      <c r="AO618" s="21">
        <f t="shared" si="326"/>
        <v>0</v>
      </c>
      <c r="AP618" s="21">
        <f t="shared" si="327"/>
        <v>0</v>
      </c>
      <c r="AQ618" s="21">
        <f t="shared" si="328"/>
        <v>0</v>
      </c>
      <c r="AR618" s="21">
        <f t="shared" si="329"/>
        <v>0</v>
      </c>
      <c r="AS618" s="21">
        <f t="shared" si="330"/>
        <v>0</v>
      </c>
      <c r="AT618" s="21">
        <f t="shared" si="331"/>
        <v>0</v>
      </c>
      <c r="AU618" s="21">
        <f t="shared" si="332"/>
        <v>0</v>
      </c>
      <c r="AV618" s="21">
        <f t="shared" si="333"/>
        <v>0</v>
      </c>
      <c r="AW618" s="21">
        <f t="shared" si="334"/>
        <v>0</v>
      </c>
      <c r="AX618" s="21">
        <f t="shared" si="335"/>
        <v>0</v>
      </c>
      <c r="AY618" s="21">
        <f t="shared" si="336"/>
        <v>0</v>
      </c>
      <c r="AZ618" s="21">
        <f t="shared" si="337"/>
        <v>0</v>
      </c>
      <c r="BA618" s="21">
        <f t="shared" si="338"/>
        <v>0</v>
      </c>
      <c r="BB618" s="21">
        <f t="shared" si="339"/>
        <v>0</v>
      </c>
      <c r="BC618" s="21">
        <f t="shared" si="340"/>
        <v>0</v>
      </c>
      <c r="BD618" s="21">
        <f t="shared" si="341"/>
        <v>0</v>
      </c>
      <c r="BE618" s="21">
        <f t="shared" si="342"/>
        <v>0</v>
      </c>
      <c r="BF618" s="21">
        <f t="shared" si="343"/>
        <v>0</v>
      </c>
      <c r="BG618" s="21">
        <f t="shared" si="344"/>
        <v>0</v>
      </c>
      <c r="BH618" s="21">
        <f t="shared" si="345"/>
        <v>0</v>
      </c>
    </row>
    <row r="619" spans="1:60" ht="63.95" customHeight="1">
      <c r="A619" s="245"/>
      <c r="B619" s="97"/>
      <c r="C619" s="98"/>
      <c r="D619" s="99"/>
      <c r="E619" s="100"/>
      <c r="F619" s="100"/>
      <c r="G619" s="100"/>
      <c r="H619" s="101"/>
      <c r="I619" s="102"/>
      <c r="J619" s="103"/>
      <c r="K619" s="103"/>
      <c r="L619" s="103"/>
      <c r="M619" s="103"/>
      <c r="N619" s="99"/>
      <c r="O619" s="99"/>
      <c r="P619" s="100"/>
      <c r="Q619" s="100"/>
      <c r="R619" s="104"/>
      <c r="S619" s="31" t="str">
        <f t="shared" si="346"/>
        <v/>
      </c>
      <c r="T619" s="105"/>
      <c r="U619" s="101"/>
      <c r="V619" s="107"/>
      <c r="W619" s="169"/>
      <c r="X619" s="170"/>
      <c r="Y619" s="68"/>
      <c r="Z619" s="190">
        <f t="shared" si="315"/>
        <v>1.0165720071704217E-3</v>
      </c>
      <c r="AA619" s="208" t="b">
        <f t="shared" si="316"/>
        <v>0</v>
      </c>
      <c r="AB619" s="20">
        <f t="shared" si="347"/>
        <v>0</v>
      </c>
      <c r="AC619" s="67" t="b">
        <f t="shared" si="348"/>
        <v>1</v>
      </c>
      <c r="AD619" s="200">
        <f t="shared" si="349"/>
        <v>1</v>
      </c>
      <c r="AE619" s="180">
        <f t="shared" si="317"/>
        <v>1</v>
      </c>
      <c r="AF619" s="180">
        <f t="shared" si="318"/>
        <v>0</v>
      </c>
      <c r="AG619" s="180">
        <f t="shared" si="319"/>
        <v>0</v>
      </c>
      <c r="AH619" s="180">
        <f t="shared" si="320"/>
        <v>0</v>
      </c>
      <c r="AI619" s="214" t="str">
        <f t="shared" si="321"/>
        <v/>
      </c>
      <c r="AK619" s="36">
        <f t="shared" si="322"/>
        <v>0</v>
      </c>
      <c r="AL619" s="21">
        <f t="shared" si="323"/>
        <v>0</v>
      </c>
      <c r="AM619" s="21">
        <f t="shared" si="324"/>
        <v>0</v>
      </c>
      <c r="AN619" s="21">
        <f t="shared" si="325"/>
        <v>0</v>
      </c>
      <c r="AO619" s="21">
        <f t="shared" si="326"/>
        <v>0</v>
      </c>
      <c r="AP619" s="21">
        <f t="shared" si="327"/>
        <v>0</v>
      </c>
      <c r="AQ619" s="21">
        <f t="shared" si="328"/>
        <v>0</v>
      </c>
      <c r="AR619" s="21">
        <f t="shared" si="329"/>
        <v>0</v>
      </c>
      <c r="AS619" s="21">
        <f t="shared" si="330"/>
        <v>0</v>
      </c>
      <c r="AT619" s="21">
        <f t="shared" si="331"/>
        <v>0</v>
      </c>
      <c r="AU619" s="21">
        <f t="shared" si="332"/>
        <v>0</v>
      </c>
      <c r="AV619" s="21">
        <f t="shared" si="333"/>
        <v>0</v>
      </c>
      <c r="AW619" s="21">
        <f t="shared" si="334"/>
        <v>0</v>
      </c>
      <c r="AX619" s="21">
        <f t="shared" si="335"/>
        <v>0</v>
      </c>
      <c r="AY619" s="21">
        <f t="shared" si="336"/>
        <v>0</v>
      </c>
      <c r="AZ619" s="21">
        <f t="shared" si="337"/>
        <v>0</v>
      </c>
      <c r="BA619" s="21">
        <f t="shared" si="338"/>
        <v>0</v>
      </c>
      <c r="BB619" s="21">
        <f t="shared" si="339"/>
        <v>0</v>
      </c>
      <c r="BC619" s="21">
        <f t="shared" si="340"/>
        <v>0</v>
      </c>
      <c r="BD619" s="21">
        <f t="shared" si="341"/>
        <v>0</v>
      </c>
      <c r="BE619" s="21">
        <f t="shared" si="342"/>
        <v>0</v>
      </c>
      <c r="BF619" s="21">
        <f t="shared" si="343"/>
        <v>0</v>
      </c>
      <c r="BG619" s="21">
        <f t="shared" si="344"/>
        <v>0</v>
      </c>
      <c r="BH619" s="21">
        <f t="shared" si="345"/>
        <v>0</v>
      </c>
    </row>
    <row r="620" spans="1:60" ht="63.95" customHeight="1">
      <c r="A620" s="245"/>
      <c r="B620" s="97"/>
      <c r="C620" s="98"/>
      <c r="D620" s="99"/>
      <c r="E620" s="100"/>
      <c r="F620" s="100"/>
      <c r="G620" s="100"/>
      <c r="H620" s="101"/>
      <c r="I620" s="102"/>
      <c r="J620" s="103"/>
      <c r="K620" s="103"/>
      <c r="L620" s="103"/>
      <c r="M620" s="103"/>
      <c r="N620" s="99"/>
      <c r="O620" s="99"/>
      <c r="P620" s="100"/>
      <c r="Q620" s="100"/>
      <c r="R620" s="104"/>
      <c r="S620" s="31" t="str">
        <f t="shared" si="346"/>
        <v/>
      </c>
      <c r="T620" s="105"/>
      <c r="U620" s="101"/>
      <c r="V620" s="107"/>
      <c r="W620" s="169"/>
      <c r="X620" s="170"/>
      <c r="Y620" s="68"/>
      <c r="Z620" s="190">
        <f t="shared" si="315"/>
        <v>1.0165720071704217E-3</v>
      </c>
      <c r="AA620" s="208" t="b">
        <f t="shared" si="316"/>
        <v>0</v>
      </c>
      <c r="AB620" s="20">
        <f t="shared" si="347"/>
        <v>0</v>
      </c>
      <c r="AC620" s="67" t="b">
        <f t="shared" si="348"/>
        <v>1</v>
      </c>
      <c r="AD620" s="200">
        <f t="shared" si="349"/>
        <v>1</v>
      </c>
      <c r="AE620" s="180">
        <f t="shared" si="317"/>
        <v>1</v>
      </c>
      <c r="AF620" s="180">
        <f t="shared" si="318"/>
        <v>0</v>
      </c>
      <c r="AG620" s="180">
        <f t="shared" si="319"/>
        <v>0</v>
      </c>
      <c r="AH620" s="180">
        <f t="shared" si="320"/>
        <v>0</v>
      </c>
      <c r="AI620" s="214" t="str">
        <f t="shared" si="321"/>
        <v/>
      </c>
      <c r="AK620" s="36">
        <f t="shared" si="322"/>
        <v>0</v>
      </c>
      <c r="AL620" s="21">
        <f t="shared" si="323"/>
        <v>0</v>
      </c>
      <c r="AM620" s="21">
        <f t="shared" si="324"/>
        <v>0</v>
      </c>
      <c r="AN620" s="21">
        <f t="shared" si="325"/>
        <v>0</v>
      </c>
      <c r="AO620" s="21">
        <f t="shared" si="326"/>
        <v>0</v>
      </c>
      <c r="AP620" s="21">
        <f t="shared" si="327"/>
        <v>0</v>
      </c>
      <c r="AQ620" s="21">
        <f t="shared" si="328"/>
        <v>0</v>
      </c>
      <c r="AR620" s="21">
        <f t="shared" si="329"/>
        <v>0</v>
      </c>
      <c r="AS620" s="21">
        <f t="shared" si="330"/>
        <v>0</v>
      </c>
      <c r="AT620" s="21">
        <f t="shared" si="331"/>
        <v>0</v>
      </c>
      <c r="AU620" s="21">
        <f t="shared" si="332"/>
        <v>0</v>
      </c>
      <c r="AV620" s="21">
        <f t="shared" si="333"/>
        <v>0</v>
      </c>
      <c r="AW620" s="21">
        <f t="shared" si="334"/>
        <v>0</v>
      </c>
      <c r="AX620" s="21">
        <f t="shared" si="335"/>
        <v>0</v>
      </c>
      <c r="AY620" s="21">
        <f t="shared" si="336"/>
        <v>0</v>
      </c>
      <c r="AZ620" s="21">
        <f t="shared" si="337"/>
        <v>0</v>
      </c>
      <c r="BA620" s="21">
        <f t="shared" si="338"/>
        <v>0</v>
      </c>
      <c r="BB620" s="21">
        <f t="shared" si="339"/>
        <v>0</v>
      </c>
      <c r="BC620" s="21">
        <f t="shared" si="340"/>
        <v>0</v>
      </c>
      <c r="BD620" s="21">
        <f t="shared" si="341"/>
        <v>0</v>
      </c>
      <c r="BE620" s="21">
        <f t="shared" si="342"/>
        <v>0</v>
      </c>
      <c r="BF620" s="21">
        <f t="shared" si="343"/>
        <v>0</v>
      </c>
      <c r="BG620" s="21">
        <f t="shared" si="344"/>
        <v>0</v>
      </c>
      <c r="BH620" s="21">
        <f t="shared" si="345"/>
        <v>0</v>
      </c>
    </row>
    <row r="621" spans="1:60" ht="63.95" customHeight="1">
      <c r="A621" s="245"/>
      <c r="B621" s="97"/>
      <c r="C621" s="98"/>
      <c r="D621" s="99"/>
      <c r="E621" s="100"/>
      <c r="F621" s="100"/>
      <c r="G621" s="100"/>
      <c r="H621" s="101"/>
      <c r="I621" s="102"/>
      <c r="J621" s="103"/>
      <c r="K621" s="103"/>
      <c r="L621" s="103"/>
      <c r="M621" s="103"/>
      <c r="N621" s="99"/>
      <c r="O621" s="99"/>
      <c r="P621" s="100"/>
      <c r="Q621" s="100"/>
      <c r="R621" s="104"/>
      <c r="S621" s="31" t="str">
        <f t="shared" si="346"/>
        <v/>
      </c>
      <c r="T621" s="105"/>
      <c r="U621" s="101"/>
      <c r="V621" s="107"/>
      <c r="W621" s="169"/>
      <c r="X621" s="170"/>
      <c r="Y621" s="68"/>
      <c r="Z621" s="190">
        <f t="shared" si="315"/>
        <v>1.0165720071704217E-3</v>
      </c>
      <c r="AA621" s="208" t="b">
        <f t="shared" si="316"/>
        <v>0</v>
      </c>
      <c r="AB621" s="20">
        <f t="shared" si="347"/>
        <v>0</v>
      </c>
      <c r="AC621" s="67" t="b">
        <f t="shared" si="348"/>
        <v>1</v>
      </c>
      <c r="AD621" s="200">
        <f t="shared" si="349"/>
        <v>1</v>
      </c>
      <c r="AE621" s="180">
        <f t="shared" si="317"/>
        <v>1</v>
      </c>
      <c r="AF621" s="180">
        <f t="shared" si="318"/>
        <v>0</v>
      </c>
      <c r="AG621" s="180">
        <f t="shared" si="319"/>
        <v>0</v>
      </c>
      <c r="AH621" s="180">
        <f t="shared" si="320"/>
        <v>0</v>
      </c>
      <c r="AI621" s="214" t="str">
        <f t="shared" si="321"/>
        <v/>
      </c>
      <c r="AK621" s="36">
        <f t="shared" si="322"/>
        <v>0</v>
      </c>
      <c r="AL621" s="21">
        <f t="shared" si="323"/>
        <v>0</v>
      </c>
      <c r="AM621" s="21">
        <f t="shared" si="324"/>
        <v>0</v>
      </c>
      <c r="AN621" s="21">
        <f t="shared" si="325"/>
        <v>0</v>
      </c>
      <c r="AO621" s="21">
        <f t="shared" si="326"/>
        <v>0</v>
      </c>
      <c r="AP621" s="21">
        <f t="shared" si="327"/>
        <v>0</v>
      </c>
      <c r="AQ621" s="21">
        <f t="shared" si="328"/>
        <v>0</v>
      </c>
      <c r="AR621" s="21">
        <f t="shared" si="329"/>
        <v>0</v>
      </c>
      <c r="AS621" s="21">
        <f t="shared" si="330"/>
        <v>0</v>
      </c>
      <c r="AT621" s="21">
        <f t="shared" si="331"/>
        <v>0</v>
      </c>
      <c r="AU621" s="21">
        <f t="shared" si="332"/>
        <v>0</v>
      </c>
      <c r="AV621" s="21">
        <f t="shared" si="333"/>
        <v>0</v>
      </c>
      <c r="AW621" s="21">
        <f t="shared" si="334"/>
        <v>0</v>
      </c>
      <c r="AX621" s="21">
        <f t="shared" si="335"/>
        <v>0</v>
      </c>
      <c r="AY621" s="21">
        <f t="shared" si="336"/>
        <v>0</v>
      </c>
      <c r="AZ621" s="21">
        <f t="shared" si="337"/>
        <v>0</v>
      </c>
      <c r="BA621" s="21">
        <f t="shared" si="338"/>
        <v>0</v>
      </c>
      <c r="BB621" s="21">
        <f t="shared" si="339"/>
        <v>0</v>
      </c>
      <c r="BC621" s="21">
        <f t="shared" si="340"/>
        <v>0</v>
      </c>
      <c r="BD621" s="21">
        <f t="shared" si="341"/>
        <v>0</v>
      </c>
      <c r="BE621" s="21">
        <f t="shared" si="342"/>
        <v>0</v>
      </c>
      <c r="BF621" s="21">
        <f t="shared" si="343"/>
        <v>0</v>
      </c>
      <c r="BG621" s="21">
        <f t="shared" si="344"/>
        <v>0</v>
      </c>
      <c r="BH621" s="21">
        <f t="shared" si="345"/>
        <v>0</v>
      </c>
    </row>
    <row r="622" spans="1:60" ht="63.95" customHeight="1">
      <c r="A622" s="245"/>
      <c r="B622" s="97"/>
      <c r="C622" s="98"/>
      <c r="D622" s="99"/>
      <c r="E622" s="100"/>
      <c r="F622" s="100"/>
      <c r="G622" s="100"/>
      <c r="H622" s="101"/>
      <c r="I622" s="102"/>
      <c r="J622" s="103"/>
      <c r="K622" s="103"/>
      <c r="L622" s="103"/>
      <c r="M622" s="103"/>
      <c r="N622" s="99"/>
      <c r="O622" s="99"/>
      <c r="P622" s="100"/>
      <c r="Q622" s="100"/>
      <c r="R622" s="104"/>
      <c r="S622" s="31" t="str">
        <f t="shared" si="346"/>
        <v/>
      </c>
      <c r="T622" s="105"/>
      <c r="U622" s="101"/>
      <c r="V622" s="107"/>
      <c r="W622" s="169"/>
      <c r="X622" s="170"/>
      <c r="Y622" s="68"/>
      <c r="Z622" s="190">
        <f t="shared" si="315"/>
        <v>1.0165720071704217E-3</v>
      </c>
      <c r="AA622" s="208" t="b">
        <f t="shared" si="316"/>
        <v>0</v>
      </c>
      <c r="AB622" s="20">
        <f t="shared" si="347"/>
        <v>0</v>
      </c>
      <c r="AC622" s="67" t="b">
        <f t="shared" si="348"/>
        <v>1</v>
      </c>
      <c r="AD622" s="200">
        <f t="shared" si="349"/>
        <v>1</v>
      </c>
      <c r="AE622" s="180">
        <f t="shared" si="317"/>
        <v>1</v>
      </c>
      <c r="AF622" s="180">
        <f t="shared" si="318"/>
        <v>0</v>
      </c>
      <c r="AG622" s="180">
        <f t="shared" si="319"/>
        <v>0</v>
      </c>
      <c r="AH622" s="180">
        <f t="shared" si="320"/>
        <v>0</v>
      </c>
      <c r="AI622" s="214" t="str">
        <f t="shared" si="321"/>
        <v/>
      </c>
      <c r="AK622" s="36">
        <f t="shared" si="322"/>
        <v>0</v>
      </c>
      <c r="AL622" s="21">
        <f t="shared" si="323"/>
        <v>0</v>
      </c>
      <c r="AM622" s="21">
        <f t="shared" si="324"/>
        <v>0</v>
      </c>
      <c r="AN622" s="21">
        <f t="shared" si="325"/>
        <v>0</v>
      </c>
      <c r="AO622" s="21">
        <f t="shared" si="326"/>
        <v>0</v>
      </c>
      <c r="AP622" s="21">
        <f t="shared" si="327"/>
        <v>0</v>
      </c>
      <c r="AQ622" s="21">
        <f t="shared" si="328"/>
        <v>0</v>
      </c>
      <c r="AR622" s="21">
        <f t="shared" si="329"/>
        <v>0</v>
      </c>
      <c r="AS622" s="21">
        <f t="shared" si="330"/>
        <v>0</v>
      </c>
      <c r="AT622" s="21">
        <f t="shared" si="331"/>
        <v>0</v>
      </c>
      <c r="AU622" s="21">
        <f t="shared" si="332"/>
        <v>0</v>
      </c>
      <c r="AV622" s="21">
        <f t="shared" si="333"/>
        <v>0</v>
      </c>
      <c r="AW622" s="21">
        <f t="shared" si="334"/>
        <v>0</v>
      </c>
      <c r="AX622" s="21">
        <f t="shared" si="335"/>
        <v>0</v>
      </c>
      <c r="AY622" s="21">
        <f t="shared" si="336"/>
        <v>0</v>
      </c>
      <c r="AZ622" s="21">
        <f t="shared" si="337"/>
        <v>0</v>
      </c>
      <c r="BA622" s="21">
        <f t="shared" si="338"/>
        <v>0</v>
      </c>
      <c r="BB622" s="21">
        <f t="shared" si="339"/>
        <v>0</v>
      </c>
      <c r="BC622" s="21">
        <f t="shared" si="340"/>
        <v>0</v>
      </c>
      <c r="BD622" s="21">
        <f t="shared" si="341"/>
        <v>0</v>
      </c>
      <c r="BE622" s="21">
        <f t="shared" si="342"/>
        <v>0</v>
      </c>
      <c r="BF622" s="21">
        <f t="shared" si="343"/>
        <v>0</v>
      </c>
      <c r="BG622" s="21">
        <f t="shared" si="344"/>
        <v>0</v>
      </c>
      <c r="BH622" s="21">
        <f t="shared" si="345"/>
        <v>0</v>
      </c>
    </row>
    <row r="623" spans="1:60" ht="63.95" customHeight="1">
      <c r="A623" s="245"/>
      <c r="B623" s="97"/>
      <c r="C623" s="98"/>
      <c r="D623" s="99"/>
      <c r="E623" s="100"/>
      <c r="F623" s="100"/>
      <c r="G623" s="100"/>
      <c r="H623" s="101"/>
      <c r="I623" s="102"/>
      <c r="J623" s="103"/>
      <c r="K623" s="103"/>
      <c r="L623" s="103"/>
      <c r="M623" s="103"/>
      <c r="N623" s="99"/>
      <c r="O623" s="99"/>
      <c r="P623" s="100"/>
      <c r="Q623" s="100"/>
      <c r="R623" s="104"/>
      <c r="S623" s="31" t="str">
        <f t="shared" si="346"/>
        <v/>
      </c>
      <c r="T623" s="105"/>
      <c r="U623" s="101"/>
      <c r="V623" s="107"/>
      <c r="W623" s="169"/>
      <c r="X623" s="170"/>
      <c r="Y623" s="68"/>
      <c r="Z623" s="190">
        <f t="shared" si="315"/>
        <v>1.0165720071704217E-3</v>
      </c>
      <c r="AA623" s="208" t="b">
        <f t="shared" si="316"/>
        <v>0</v>
      </c>
      <c r="AB623" s="20">
        <f t="shared" si="347"/>
        <v>0</v>
      </c>
      <c r="AC623" s="67" t="b">
        <f t="shared" si="348"/>
        <v>1</v>
      </c>
      <c r="AD623" s="200">
        <f t="shared" si="349"/>
        <v>1</v>
      </c>
      <c r="AE623" s="180">
        <f t="shared" si="317"/>
        <v>1</v>
      </c>
      <c r="AF623" s="180">
        <f t="shared" si="318"/>
        <v>0</v>
      </c>
      <c r="AG623" s="180">
        <f t="shared" si="319"/>
        <v>0</v>
      </c>
      <c r="AH623" s="180">
        <f t="shared" si="320"/>
        <v>0</v>
      </c>
      <c r="AI623" s="214" t="str">
        <f t="shared" si="321"/>
        <v/>
      </c>
      <c r="AK623" s="36">
        <f t="shared" si="322"/>
        <v>0</v>
      </c>
      <c r="AL623" s="21">
        <f t="shared" si="323"/>
        <v>0</v>
      </c>
      <c r="AM623" s="21">
        <f t="shared" si="324"/>
        <v>0</v>
      </c>
      <c r="AN623" s="21">
        <f t="shared" si="325"/>
        <v>0</v>
      </c>
      <c r="AO623" s="21">
        <f t="shared" si="326"/>
        <v>0</v>
      </c>
      <c r="AP623" s="21">
        <f t="shared" si="327"/>
        <v>0</v>
      </c>
      <c r="AQ623" s="21">
        <f t="shared" si="328"/>
        <v>0</v>
      </c>
      <c r="AR623" s="21">
        <f t="shared" si="329"/>
        <v>0</v>
      </c>
      <c r="AS623" s="21">
        <f t="shared" si="330"/>
        <v>0</v>
      </c>
      <c r="AT623" s="21">
        <f t="shared" si="331"/>
        <v>0</v>
      </c>
      <c r="AU623" s="21">
        <f t="shared" si="332"/>
        <v>0</v>
      </c>
      <c r="AV623" s="21">
        <f t="shared" si="333"/>
        <v>0</v>
      </c>
      <c r="AW623" s="21">
        <f t="shared" si="334"/>
        <v>0</v>
      </c>
      <c r="AX623" s="21">
        <f t="shared" si="335"/>
        <v>0</v>
      </c>
      <c r="AY623" s="21">
        <f t="shared" si="336"/>
        <v>0</v>
      </c>
      <c r="AZ623" s="21">
        <f t="shared" si="337"/>
        <v>0</v>
      </c>
      <c r="BA623" s="21">
        <f t="shared" si="338"/>
        <v>0</v>
      </c>
      <c r="BB623" s="21">
        <f t="shared" si="339"/>
        <v>0</v>
      </c>
      <c r="BC623" s="21">
        <f t="shared" si="340"/>
        <v>0</v>
      </c>
      <c r="BD623" s="21">
        <f t="shared" si="341"/>
        <v>0</v>
      </c>
      <c r="BE623" s="21">
        <f t="shared" si="342"/>
        <v>0</v>
      </c>
      <c r="BF623" s="21">
        <f t="shared" si="343"/>
        <v>0</v>
      </c>
      <c r="BG623" s="21">
        <f t="shared" si="344"/>
        <v>0</v>
      </c>
      <c r="BH623" s="21">
        <f t="shared" si="345"/>
        <v>0</v>
      </c>
    </row>
    <row r="624" spans="1:60" ht="63.95" customHeight="1">
      <c r="A624" s="245"/>
      <c r="B624" s="97"/>
      <c r="C624" s="98"/>
      <c r="D624" s="99"/>
      <c r="E624" s="100"/>
      <c r="F624" s="100"/>
      <c r="G624" s="100"/>
      <c r="H624" s="101"/>
      <c r="I624" s="102"/>
      <c r="J624" s="103"/>
      <c r="K624" s="103"/>
      <c r="L624" s="103"/>
      <c r="M624" s="103"/>
      <c r="N624" s="99"/>
      <c r="O624" s="99"/>
      <c r="P624" s="100"/>
      <c r="Q624" s="100"/>
      <c r="R624" s="104"/>
      <c r="S624" s="31" t="str">
        <f t="shared" si="346"/>
        <v/>
      </c>
      <c r="T624" s="105"/>
      <c r="U624" s="101"/>
      <c r="V624" s="107"/>
      <c r="W624" s="169"/>
      <c r="X624" s="170"/>
      <c r="Y624" s="68"/>
      <c r="Z624" s="190">
        <f t="shared" si="315"/>
        <v>1.0165720071704217E-3</v>
      </c>
      <c r="AA624" s="208" t="b">
        <f t="shared" si="316"/>
        <v>0</v>
      </c>
      <c r="AB624" s="20">
        <f t="shared" si="347"/>
        <v>0</v>
      </c>
      <c r="AC624" s="67" t="b">
        <f t="shared" si="348"/>
        <v>1</v>
      </c>
      <c r="AD624" s="200">
        <f t="shared" si="349"/>
        <v>1</v>
      </c>
      <c r="AE624" s="180">
        <f t="shared" si="317"/>
        <v>1</v>
      </c>
      <c r="AF624" s="180">
        <f t="shared" si="318"/>
        <v>0</v>
      </c>
      <c r="AG624" s="180">
        <f t="shared" si="319"/>
        <v>0</v>
      </c>
      <c r="AH624" s="180">
        <f t="shared" si="320"/>
        <v>0</v>
      </c>
      <c r="AI624" s="214" t="str">
        <f t="shared" si="321"/>
        <v/>
      </c>
      <c r="AK624" s="36">
        <f t="shared" si="322"/>
        <v>0</v>
      </c>
      <c r="AL624" s="21">
        <f t="shared" si="323"/>
        <v>0</v>
      </c>
      <c r="AM624" s="21">
        <f t="shared" si="324"/>
        <v>0</v>
      </c>
      <c r="AN624" s="21">
        <f t="shared" si="325"/>
        <v>0</v>
      </c>
      <c r="AO624" s="21">
        <f t="shared" si="326"/>
        <v>0</v>
      </c>
      <c r="AP624" s="21">
        <f t="shared" si="327"/>
        <v>0</v>
      </c>
      <c r="AQ624" s="21">
        <f t="shared" si="328"/>
        <v>0</v>
      </c>
      <c r="AR624" s="21">
        <f t="shared" si="329"/>
        <v>0</v>
      </c>
      <c r="AS624" s="21">
        <f t="shared" si="330"/>
        <v>0</v>
      </c>
      <c r="AT624" s="21">
        <f t="shared" si="331"/>
        <v>0</v>
      </c>
      <c r="AU624" s="21">
        <f t="shared" si="332"/>
        <v>0</v>
      </c>
      <c r="AV624" s="21">
        <f t="shared" si="333"/>
        <v>0</v>
      </c>
      <c r="AW624" s="21">
        <f t="shared" si="334"/>
        <v>0</v>
      </c>
      <c r="AX624" s="21">
        <f t="shared" si="335"/>
        <v>0</v>
      </c>
      <c r="AY624" s="21">
        <f t="shared" si="336"/>
        <v>0</v>
      </c>
      <c r="AZ624" s="21">
        <f t="shared" si="337"/>
        <v>0</v>
      </c>
      <c r="BA624" s="21">
        <f t="shared" si="338"/>
        <v>0</v>
      </c>
      <c r="BB624" s="21">
        <f t="shared" si="339"/>
        <v>0</v>
      </c>
      <c r="BC624" s="21">
        <f t="shared" si="340"/>
        <v>0</v>
      </c>
      <c r="BD624" s="21">
        <f t="shared" si="341"/>
        <v>0</v>
      </c>
      <c r="BE624" s="21">
        <f t="shared" si="342"/>
        <v>0</v>
      </c>
      <c r="BF624" s="21">
        <f t="shared" si="343"/>
        <v>0</v>
      </c>
      <c r="BG624" s="21">
        <f t="shared" si="344"/>
        <v>0</v>
      </c>
      <c r="BH624" s="21">
        <f t="shared" si="345"/>
        <v>0</v>
      </c>
    </row>
    <row r="625" spans="1:60" ht="63.95" customHeight="1">
      <c r="A625" s="245"/>
      <c r="B625" s="97"/>
      <c r="C625" s="98"/>
      <c r="D625" s="99"/>
      <c r="E625" s="100"/>
      <c r="F625" s="100"/>
      <c r="G625" s="100"/>
      <c r="H625" s="101"/>
      <c r="I625" s="102"/>
      <c r="J625" s="103"/>
      <c r="K625" s="103"/>
      <c r="L625" s="103"/>
      <c r="M625" s="103"/>
      <c r="N625" s="99"/>
      <c r="O625" s="99"/>
      <c r="P625" s="100"/>
      <c r="Q625" s="100"/>
      <c r="R625" s="104"/>
      <c r="S625" s="31" t="str">
        <f t="shared" si="346"/>
        <v/>
      </c>
      <c r="T625" s="105"/>
      <c r="U625" s="101"/>
      <c r="V625" s="107"/>
      <c r="W625" s="169"/>
      <c r="X625" s="170"/>
      <c r="Y625" s="68"/>
      <c r="Z625" s="190">
        <f t="shared" si="315"/>
        <v>1.0165720071704217E-3</v>
      </c>
      <c r="AA625" s="208" t="b">
        <f t="shared" si="316"/>
        <v>0</v>
      </c>
      <c r="AB625" s="20">
        <f t="shared" si="347"/>
        <v>0</v>
      </c>
      <c r="AC625" s="67" t="b">
        <f t="shared" si="348"/>
        <v>1</v>
      </c>
      <c r="AD625" s="200">
        <f t="shared" si="349"/>
        <v>1</v>
      </c>
      <c r="AE625" s="180">
        <f t="shared" si="317"/>
        <v>1</v>
      </c>
      <c r="AF625" s="180">
        <f t="shared" si="318"/>
        <v>0</v>
      </c>
      <c r="AG625" s="180">
        <f t="shared" si="319"/>
        <v>0</v>
      </c>
      <c r="AH625" s="180">
        <f t="shared" si="320"/>
        <v>0</v>
      </c>
      <c r="AI625" s="214" t="str">
        <f t="shared" si="321"/>
        <v/>
      </c>
      <c r="AK625" s="36">
        <f t="shared" si="322"/>
        <v>0</v>
      </c>
      <c r="AL625" s="21">
        <f t="shared" si="323"/>
        <v>0</v>
      </c>
      <c r="AM625" s="21">
        <f t="shared" si="324"/>
        <v>0</v>
      </c>
      <c r="AN625" s="21">
        <f t="shared" si="325"/>
        <v>0</v>
      </c>
      <c r="AO625" s="21">
        <f t="shared" si="326"/>
        <v>0</v>
      </c>
      <c r="AP625" s="21">
        <f t="shared" si="327"/>
        <v>0</v>
      </c>
      <c r="AQ625" s="21">
        <f t="shared" si="328"/>
        <v>0</v>
      </c>
      <c r="AR625" s="21">
        <f t="shared" si="329"/>
        <v>0</v>
      </c>
      <c r="AS625" s="21">
        <f t="shared" si="330"/>
        <v>0</v>
      </c>
      <c r="AT625" s="21">
        <f t="shared" si="331"/>
        <v>0</v>
      </c>
      <c r="AU625" s="21">
        <f t="shared" si="332"/>
        <v>0</v>
      </c>
      <c r="AV625" s="21">
        <f t="shared" si="333"/>
        <v>0</v>
      </c>
      <c r="AW625" s="21">
        <f t="shared" si="334"/>
        <v>0</v>
      </c>
      <c r="AX625" s="21">
        <f t="shared" si="335"/>
        <v>0</v>
      </c>
      <c r="AY625" s="21">
        <f t="shared" si="336"/>
        <v>0</v>
      </c>
      <c r="AZ625" s="21">
        <f t="shared" si="337"/>
        <v>0</v>
      </c>
      <c r="BA625" s="21">
        <f t="shared" si="338"/>
        <v>0</v>
      </c>
      <c r="BB625" s="21">
        <f t="shared" si="339"/>
        <v>0</v>
      </c>
      <c r="BC625" s="21">
        <f t="shared" si="340"/>
        <v>0</v>
      </c>
      <c r="BD625" s="21">
        <f t="shared" si="341"/>
        <v>0</v>
      </c>
      <c r="BE625" s="21">
        <f t="shared" si="342"/>
        <v>0</v>
      </c>
      <c r="BF625" s="21">
        <f t="shared" si="343"/>
        <v>0</v>
      </c>
      <c r="BG625" s="21">
        <f t="shared" si="344"/>
        <v>0</v>
      </c>
      <c r="BH625" s="21">
        <f t="shared" si="345"/>
        <v>0</v>
      </c>
    </row>
    <row r="626" spans="1:60" ht="63.95" customHeight="1">
      <c r="A626" s="245"/>
      <c r="B626" s="97"/>
      <c r="C626" s="98"/>
      <c r="D626" s="99"/>
      <c r="E626" s="100"/>
      <c r="F626" s="100"/>
      <c r="G626" s="100"/>
      <c r="H626" s="101"/>
      <c r="I626" s="102"/>
      <c r="J626" s="103"/>
      <c r="K626" s="103"/>
      <c r="L626" s="103"/>
      <c r="M626" s="103"/>
      <c r="N626" s="99"/>
      <c r="O626" s="99"/>
      <c r="P626" s="100"/>
      <c r="Q626" s="100"/>
      <c r="R626" s="104"/>
      <c r="S626" s="31" t="str">
        <f t="shared" si="346"/>
        <v/>
      </c>
      <c r="T626" s="105"/>
      <c r="U626" s="101"/>
      <c r="V626" s="107"/>
      <c r="W626" s="169"/>
      <c r="X626" s="170"/>
      <c r="Y626" s="68"/>
      <c r="Z626" s="190">
        <f t="shared" si="315"/>
        <v>1.0165720071704217E-3</v>
      </c>
      <c r="AA626" s="208" t="b">
        <f t="shared" si="316"/>
        <v>0</v>
      </c>
      <c r="AB626" s="20">
        <f t="shared" si="347"/>
        <v>0</v>
      </c>
      <c r="AC626" s="67" t="b">
        <f t="shared" si="348"/>
        <v>1</v>
      </c>
      <c r="AD626" s="200">
        <f t="shared" si="349"/>
        <v>1</v>
      </c>
      <c r="AE626" s="180">
        <f t="shared" si="317"/>
        <v>1</v>
      </c>
      <c r="AF626" s="180">
        <f t="shared" si="318"/>
        <v>0</v>
      </c>
      <c r="AG626" s="180">
        <f t="shared" si="319"/>
        <v>0</v>
      </c>
      <c r="AH626" s="180">
        <f t="shared" si="320"/>
        <v>0</v>
      </c>
      <c r="AI626" s="214" t="str">
        <f t="shared" si="321"/>
        <v/>
      </c>
      <c r="AK626" s="36">
        <f t="shared" si="322"/>
        <v>0</v>
      </c>
      <c r="AL626" s="21">
        <f t="shared" si="323"/>
        <v>0</v>
      </c>
      <c r="AM626" s="21">
        <f t="shared" si="324"/>
        <v>0</v>
      </c>
      <c r="AN626" s="21">
        <f t="shared" si="325"/>
        <v>0</v>
      </c>
      <c r="AO626" s="21">
        <f t="shared" si="326"/>
        <v>0</v>
      </c>
      <c r="AP626" s="21">
        <f t="shared" si="327"/>
        <v>0</v>
      </c>
      <c r="AQ626" s="21">
        <f t="shared" si="328"/>
        <v>0</v>
      </c>
      <c r="AR626" s="21">
        <f t="shared" si="329"/>
        <v>0</v>
      </c>
      <c r="AS626" s="21">
        <f t="shared" si="330"/>
        <v>0</v>
      </c>
      <c r="AT626" s="21">
        <f t="shared" si="331"/>
        <v>0</v>
      </c>
      <c r="AU626" s="21">
        <f t="shared" si="332"/>
        <v>0</v>
      </c>
      <c r="AV626" s="21">
        <f t="shared" si="333"/>
        <v>0</v>
      </c>
      <c r="AW626" s="21">
        <f t="shared" si="334"/>
        <v>0</v>
      </c>
      <c r="AX626" s="21">
        <f t="shared" si="335"/>
        <v>0</v>
      </c>
      <c r="AY626" s="21">
        <f t="shared" si="336"/>
        <v>0</v>
      </c>
      <c r="AZ626" s="21">
        <f t="shared" si="337"/>
        <v>0</v>
      </c>
      <c r="BA626" s="21">
        <f t="shared" si="338"/>
        <v>0</v>
      </c>
      <c r="BB626" s="21">
        <f t="shared" si="339"/>
        <v>0</v>
      </c>
      <c r="BC626" s="21">
        <f t="shared" si="340"/>
        <v>0</v>
      </c>
      <c r="BD626" s="21">
        <f t="shared" si="341"/>
        <v>0</v>
      </c>
      <c r="BE626" s="21">
        <f t="shared" si="342"/>
        <v>0</v>
      </c>
      <c r="BF626" s="21">
        <f t="shared" si="343"/>
        <v>0</v>
      </c>
      <c r="BG626" s="21">
        <f t="shared" si="344"/>
        <v>0</v>
      </c>
      <c r="BH626" s="21">
        <f t="shared" si="345"/>
        <v>0</v>
      </c>
    </row>
    <row r="627" spans="1:60" ht="63.95" customHeight="1">
      <c r="A627" s="245"/>
      <c r="B627" s="97"/>
      <c r="C627" s="98"/>
      <c r="D627" s="99"/>
      <c r="E627" s="100"/>
      <c r="F627" s="100"/>
      <c r="G627" s="100"/>
      <c r="H627" s="101"/>
      <c r="I627" s="102"/>
      <c r="J627" s="103"/>
      <c r="K627" s="103"/>
      <c r="L627" s="103"/>
      <c r="M627" s="103"/>
      <c r="N627" s="99"/>
      <c r="O627" s="99"/>
      <c r="P627" s="100"/>
      <c r="Q627" s="100"/>
      <c r="R627" s="104"/>
      <c r="S627" s="31" t="str">
        <f t="shared" si="346"/>
        <v/>
      </c>
      <c r="T627" s="105"/>
      <c r="U627" s="101"/>
      <c r="V627" s="107"/>
      <c r="W627" s="169"/>
      <c r="X627" s="170"/>
      <c r="Y627" s="68"/>
      <c r="Z627" s="190">
        <f t="shared" si="315"/>
        <v>1.0165720071704217E-3</v>
      </c>
      <c r="AA627" s="208" t="b">
        <f t="shared" si="316"/>
        <v>0</v>
      </c>
      <c r="AB627" s="20">
        <f t="shared" si="347"/>
        <v>0</v>
      </c>
      <c r="AC627" s="67" t="b">
        <f t="shared" si="348"/>
        <v>1</v>
      </c>
      <c r="AD627" s="200">
        <f t="shared" si="349"/>
        <v>1</v>
      </c>
      <c r="AE627" s="180">
        <f t="shared" si="317"/>
        <v>1</v>
      </c>
      <c r="AF627" s="180">
        <f t="shared" si="318"/>
        <v>0</v>
      </c>
      <c r="AG627" s="180">
        <f t="shared" si="319"/>
        <v>0</v>
      </c>
      <c r="AH627" s="180">
        <f t="shared" si="320"/>
        <v>0</v>
      </c>
      <c r="AI627" s="214" t="str">
        <f t="shared" si="321"/>
        <v/>
      </c>
      <c r="AK627" s="36">
        <f t="shared" si="322"/>
        <v>0</v>
      </c>
      <c r="AL627" s="21">
        <f t="shared" si="323"/>
        <v>0</v>
      </c>
      <c r="AM627" s="21">
        <f t="shared" si="324"/>
        <v>0</v>
      </c>
      <c r="AN627" s="21">
        <f t="shared" si="325"/>
        <v>0</v>
      </c>
      <c r="AO627" s="21">
        <f t="shared" si="326"/>
        <v>0</v>
      </c>
      <c r="AP627" s="21">
        <f t="shared" si="327"/>
        <v>0</v>
      </c>
      <c r="AQ627" s="21">
        <f t="shared" si="328"/>
        <v>0</v>
      </c>
      <c r="AR627" s="21">
        <f t="shared" si="329"/>
        <v>0</v>
      </c>
      <c r="AS627" s="21">
        <f t="shared" si="330"/>
        <v>0</v>
      </c>
      <c r="AT627" s="21">
        <f t="shared" si="331"/>
        <v>0</v>
      </c>
      <c r="AU627" s="21">
        <f t="shared" si="332"/>
        <v>0</v>
      </c>
      <c r="AV627" s="21">
        <f t="shared" si="333"/>
        <v>0</v>
      </c>
      <c r="AW627" s="21">
        <f t="shared" si="334"/>
        <v>0</v>
      </c>
      <c r="AX627" s="21">
        <f t="shared" si="335"/>
        <v>0</v>
      </c>
      <c r="AY627" s="21">
        <f t="shared" si="336"/>
        <v>0</v>
      </c>
      <c r="AZ627" s="21">
        <f t="shared" si="337"/>
        <v>0</v>
      </c>
      <c r="BA627" s="21">
        <f t="shared" si="338"/>
        <v>0</v>
      </c>
      <c r="BB627" s="21">
        <f t="shared" si="339"/>
        <v>0</v>
      </c>
      <c r="BC627" s="21">
        <f t="shared" si="340"/>
        <v>0</v>
      </c>
      <c r="BD627" s="21">
        <f t="shared" si="341"/>
        <v>0</v>
      </c>
      <c r="BE627" s="21">
        <f t="shared" si="342"/>
        <v>0</v>
      </c>
      <c r="BF627" s="21">
        <f t="shared" si="343"/>
        <v>0</v>
      </c>
      <c r="BG627" s="21">
        <f t="shared" si="344"/>
        <v>0</v>
      </c>
      <c r="BH627" s="21">
        <f t="shared" si="345"/>
        <v>0</v>
      </c>
    </row>
    <row r="628" spans="1:60" ht="63.95" customHeight="1">
      <c r="A628" s="245"/>
      <c r="B628" s="97"/>
      <c r="C628" s="98"/>
      <c r="D628" s="99"/>
      <c r="E628" s="100"/>
      <c r="F628" s="100"/>
      <c r="G628" s="100"/>
      <c r="H628" s="101"/>
      <c r="I628" s="102"/>
      <c r="J628" s="103"/>
      <c r="K628" s="103"/>
      <c r="L628" s="103"/>
      <c r="M628" s="103"/>
      <c r="N628" s="99"/>
      <c r="O628" s="99"/>
      <c r="P628" s="100"/>
      <c r="Q628" s="100"/>
      <c r="R628" s="104"/>
      <c r="S628" s="31" t="str">
        <f t="shared" si="346"/>
        <v/>
      </c>
      <c r="T628" s="105"/>
      <c r="U628" s="101"/>
      <c r="V628" s="107"/>
      <c r="W628" s="169"/>
      <c r="X628" s="170"/>
      <c r="Y628" s="68"/>
      <c r="Z628" s="190">
        <f t="shared" si="315"/>
        <v>1.0165720071704217E-3</v>
      </c>
      <c r="AA628" s="208" t="b">
        <f t="shared" si="316"/>
        <v>0</v>
      </c>
      <c r="AB628" s="20">
        <f t="shared" si="347"/>
        <v>0</v>
      </c>
      <c r="AC628" s="67" t="b">
        <f t="shared" si="348"/>
        <v>1</v>
      </c>
      <c r="AD628" s="200">
        <f t="shared" si="349"/>
        <v>1</v>
      </c>
      <c r="AE628" s="180">
        <f t="shared" si="317"/>
        <v>1</v>
      </c>
      <c r="AF628" s="180">
        <f t="shared" si="318"/>
        <v>0</v>
      </c>
      <c r="AG628" s="180">
        <f t="shared" si="319"/>
        <v>0</v>
      </c>
      <c r="AH628" s="180">
        <f t="shared" si="320"/>
        <v>0</v>
      </c>
      <c r="AI628" s="214" t="str">
        <f t="shared" si="321"/>
        <v/>
      </c>
      <c r="AK628" s="36">
        <f t="shared" si="322"/>
        <v>0</v>
      </c>
      <c r="AL628" s="21">
        <f t="shared" si="323"/>
        <v>0</v>
      </c>
      <c r="AM628" s="21">
        <f t="shared" si="324"/>
        <v>0</v>
      </c>
      <c r="AN628" s="21">
        <f t="shared" si="325"/>
        <v>0</v>
      </c>
      <c r="AO628" s="21">
        <f t="shared" si="326"/>
        <v>0</v>
      </c>
      <c r="AP628" s="21">
        <f t="shared" si="327"/>
        <v>0</v>
      </c>
      <c r="AQ628" s="21">
        <f t="shared" si="328"/>
        <v>0</v>
      </c>
      <c r="AR628" s="21">
        <f t="shared" si="329"/>
        <v>0</v>
      </c>
      <c r="AS628" s="21">
        <f t="shared" si="330"/>
        <v>0</v>
      </c>
      <c r="AT628" s="21">
        <f t="shared" si="331"/>
        <v>0</v>
      </c>
      <c r="AU628" s="21">
        <f t="shared" si="332"/>
        <v>0</v>
      </c>
      <c r="AV628" s="21">
        <f t="shared" si="333"/>
        <v>0</v>
      </c>
      <c r="AW628" s="21">
        <f t="shared" si="334"/>
        <v>0</v>
      </c>
      <c r="AX628" s="21">
        <f t="shared" si="335"/>
        <v>0</v>
      </c>
      <c r="AY628" s="21">
        <f t="shared" si="336"/>
        <v>0</v>
      </c>
      <c r="AZ628" s="21">
        <f t="shared" si="337"/>
        <v>0</v>
      </c>
      <c r="BA628" s="21">
        <f t="shared" si="338"/>
        <v>0</v>
      </c>
      <c r="BB628" s="21">
        <f t="shared" si="339"/>
        <v>0</v>
      </c>
      <c r="BC628" s="21">
        <f t="shared" si="340"/>
        <v>0</v>
      </c>
      <c r="BD628" s="21">
        <f t="shared" si="341"/>
        <v>0</v>
      </c>
      <c r="BE628" s="21">
        <f t="shared" si="342"/>
        <v>0</v>
      </c>
      <c r="BF628" s="21">
        <f t="shared" si="343"/>
        <v>0</v>
      </c>
      <c r="BG628" s="21">
        <f t="shared" si="344"/>
        <v>0</v>
      </c>
      <c r="BH628" s="21">
        <f t="shared" si="345"/>
        <v>0</v>
      </c>
    </row>
    <row r="629" spans="1:60" ht="63.95" customHeight="1">
      <c r="A629" s="245"/>
      <c r="B629" s="97"/>
      <c r="C629" s="98"/>
      <c r="D629" s="99"/>
      <c r="E629" s="100"/>
      <c r="F629" s="100"/>
      <c r="G629" s="100"/>
      <c r="H629" s="101"/>
      <c r="I629" s="102"/>
      <c r="J629" s="103"/>
      <c r="K629" s="103"/>
      <c r="L629" s="103"/>
      <c r="M629" s="103"/>
      <c r="N629" s="99"/>
      <c r="O629" s="99"/>
      <c r="P629" s="100"/>
      <c r="Q629" s="100"/>
      <c r="R629" s="104"/>
      <c r="S629" s="31" t="str">
        <f t="shared" si="346"/>
        <v/>
      </c>
      <c r="T629" s="105"/>
      <c r="U629" s="101"/>
      <c r="V629" s="107"/>
      <c r="W629" s="169"/>
      <c r="X629" s="170"/>
      <c r="Y629" s="68"/>
      <c r="Z629" s="190">
        <f t="shared" si="315"/>
        <v>1.0165720071704217E-3</v>
      </c>
      <c r="AA629" s="208" t="b">
        <f t="shared" si="316"/>
        <v>0</v>
      </c>
      <c r="AB629" s="20">
        <f t="shared" si="347"/>
        <v>0</v>
      </c>
      <c r="AC629" s="67" t="b">
        <f t="shared" si="348"/>
        <v>1</v>
      </c>
      <c r="AD629" s="200">
        <f t="shared" si="349"/>
        <v>1</v>
      </c>
      <c r="AE629" s="180">
        <f t="shared" si="317"/>
        <v>1</v>
      </c>
      <c r="AF629" s="180">
        <f t="shared" si="318"/>
        <v>0</v>
      </c>
      <c r="AG629" s="180">
        <f t="shared" si="319"/>
        <v>0</v>
      </c>
      <c r="AH629" s="180">
        <f t="shared" si="320"/>
        <v>0</v>
      </c>
      <c r="AI629" s="214" t="str">
        <f t="shared" si="321"/>
        <v/>
      </c>
      <c r="AK629" s="36">
        <f t="shared" si="322"/>
        <v>0</v>
      </c>
      <c r="AL629" s="21">
        <f t="shared" si="323"/>
        <v>0</v>
      </c>
      <c r="AM629" s="21">
        <f t="shared" si="324"/>
        <v>0</v>
      </c>
      <c r="AN629" s="21">
        <f t="shared" si="325"/>
        <v>0</v>
      </c>
      <c r="AO629" s="21">
        <f t="shared" si="326"/>
        <v>0</v>
      </c>
      <c r="AP629" s="21">
        <f t="shared" si="327"/>
        <v>0</v>
      </c>
      <c r="AQ629" s="21">
        <f t="shared" si="328"/>
        <v>0</v>
      </c>
      <c r="AR629" s="21">
        <f t="shared" si="329"/>
        <v>0</v>
      </c>
      <c r="AS629" s="21">
        <f t="shared" si="330"/>
        <v>0</v>
      </c>
      <c r="AT629" s="21">
        <f t="shared" si="331"/>
        <v>0</v>
      </c>
      <c r="AU629" s="21">
        <f t="shared" si="332"/>
        <v>0</v>
      </c>
      <c r="AV629" s="21">
        <f t="shared" si="333"/>
        <v>0</v>
      </c>
      <c r="AW629" s="21">
        <f t="shared" si="334"/>
        <v>0</v>
      </c>
      <c r="AX629" s="21">
        <f t="shared" si="335"/>
        <v>0</v>
      </c>
      <c r="AY629" s="21">
        <f t="shared" si="336"/>
        <v>0</v>
      </c>
      <c r="AZ629" s="21">
        <f t="shared" si="337"/>
        <v>0</v>
      </c>
      <c r="BA629" s="21">
        <f t="shared" si="338"/>
        <v>0</v>
      </c>
      <c r="BB629" s="21">
        <f t="shared" si="339"/>
        <v>0</v>
      </c>
      <c r="BC629" s="21">
        <f t="shared" si="340"/>
        <v>0</v>
      </c>
      <c r="BD629" s="21">
        <f t="shared" si="341"/>
        <v>0</v>
      </c>
      <c r="BE629" s="21">
        <f t="shared" si="342"/>
        <v>0</v>
      </c>
      <c r="BF629" s="21">
        <f t="shared" si="343"/>
        <v>0</v>
      </c>
      <c r="BG629" s="21">
        <f t="shared" si="344"/>
        <v>0</v>
      </c>
      <c r="BH629" s="21">
        <f t="shared" si="345"/>
        <v>0</v>
      </c>
    </row>
    <row r="630" spans="1:60" ht="63.95" customHeight="1">
      <c r="A630" s="245"/>
      <c r="B630" s="97"/>
      <c r="C630" s="98"/>
      <c r="D630" s="99"/>
      <c r="E630" s="100"/>
      <c r="F630" s="100"/>
      <c r="G630" s="100"/>
      <c r="H630" s="101"/>
      <c r="I630" s="102"/>
      <c r="J630" s="103"/>
      <c r="K630" s="103"/>
      <c r="L630" s="103"/>
      <c r="M630" s="103"/>
      <c r="N630" s="99"/>
      <c r="O630" s="99"/>
      <c r="P630" s="100"/>
      <c r="Q630" s="100"/>
      <c r="R630" s="104"/>
      <c r="S630" s="31" t="str">
        <f t="shared" si="346"/>
        <v/>
      </c>
      <c r="T630" s="105"/>
      <c r="U630" s="101"/>
      <c r="V630" s="107"/>
      <c r="W630" s="169"/>
      <c r="X630" s="170"/>
      <c r="Y630" s="68"/>
      <c r="Z630" s="190">
        <f t="shared" si="315"/>
        <v>1.0165720071704217E-3</v>
      </c>
      <c r="AA630" s="208" t="b">
        <f t="shared" si="316"/>
        <v>0</v>
      </c>
      <c r="AB630" s="20">
        <f t="shared" si="347"/>
        <v>0</v>
      </c>
      <c r="AC630" s="67" t="b">
        <f t="shared" si="348"/>
        <v>1</v>
      </c>
      <c r="AD630" s="200">
        <f t="shared" si="349"/>
        <v>1</v>
      </c>
      <c r="AE630" s="180">
        <f t="shared" si="317"/>
        <v>1</v>
      </c>
      <c r="AF630" s="180">
        <f t="shared" si="318"/>
        <v>0</v>
      </c>
      <c r="AG630" s="180">
        <f t="shared" si="319"/>
        <v>0</v>
      </c>
      <c r="AH630" s="180">
        <f t="shared" si="320"/>
        <v>0</v>
      </c>
      <c r="AI630" s="214" t="str">
        <f t="shared" si="321"/>
        <v/>
      </c>
      <c r="AK630" s="36">
        <f t="shared" si="322"/>
        <v>0</v>
      </c>
      <c r="AL630" s="21">
        <f t="shared" si="323"/>
        <v>0</v>
      </c>
      <c r="AM630" s="21">
        <f t="shared" si="324"/>
        <v>0</v>
      </c>
      <c r="AN630" s="21">
        <f t="shared" si="325"/>
        <v>0</v>
      </c>
      <c r="AO630" s="21">
        <f t="shared" si="326"/>
        <v>0</v>
      </c>
      <c r="AP630" s="21">
        <f t="shared" si="327"/>
        <v>0</v>
      </c>
      <c r="AQ630" s="21">
        <f t="shared" si="328"/>
        <v>0</v>
      </c>
      <c r="AR630" s="21">
        <f t="shared" si="329"/>
        <v>0</v>
      </c>
      <c r="AS630" s="21">
        <f t="shared" si="330"/>
        <v>0</v>
      </c>
      <c r="AT630" s="21">
        <f t="shared" si="331"/>
        <v>0</v>
      </c>
      <c r="AU630" s="21">
        <f t="shared" si="332"/>
        <v>0</v>
      </c>
      <c r="AV630" s="21">
        <f t="shared" si="333"/>
        <v>0</v>
      </c>
      <c r="AW630" s="21">
        <f t="shared" si="334"/>
        <v>0</v>
      </c>
      <c r="AX630" s="21">
        <f t="shared" si="335"/>
        <v>0</v>
      </c>
      <c r="AY630" s="21">
        <f t="shared" si="336"/>
        <v>0</v>
      </c>
      <c r="AZ630" s="21">
        <f t="shared" si="337"/>
        <v>0</v>
      </c>
      <c r="BA630" s="21">
        <f t="shared" si="338"/>
        <v>0</v>
      </c>
      <c r="BB630" s="21">
        <f t="shared" si="339"/>
        <v>0</v>
      </c>
      <c r="BC630" s="21">
        <f t="shared" si="340"/>
        <v>0</v>
      </c>
      <c r="BD630" s="21">
        <f t="shared" si="341"/>
        <v>0</v>
      </c>
      <c r="BE630" s="21">
        <f t="shared" si="342"/>
        <v>0</v>
      </c>
      <c r="BF630" s="21">
        <f t="shared" si="343"/>
        <v>0</v>
      </c>
      <c r="BG630" s="21">
        <f t="shared" si="344"/>
        <v>0</v>
      </c>
      <c r="BH630" s="21">
        <f t="shared" si="345"/>
        <v>0</v>
      </c>
    </row>
    <row r="631" spans="1:60" ht="63.95" customHeight="1">
      <c r="A631" s="245"/>
      <c r="B631" s="97"/>
      <c r="C631" s="98"/>
      <c r="D631" s="99"/>
      <c r="E631" s="100"/>
      <c r="F631" s="100"/>
      <c r="G631" s="100"/>
      <c r="H631" s="101"/>
      <c r="I631" s="102"/>
      <c r="J631" s="103"/>
      <c r="K631" s="103"/>
      <c r="L631" s="103"/>
      <c r="M631" s="103"/>
      <c r="N631" s="99"/>
      <c r="O631" s="99"/>
      <c r="P631" s="100"/>
      <c r="Q631" s="100"/>
      <c r="R631" s="104"/>
      <c r="S631" s="31" t="str">
        <f t="shared" si="346"/>
        <v/>
      </c>
      <c r="T631" s="105"/>
      <c r="U631" s="101"/>
      <c r="V631" s="107"/>
      <c r="W631" s="169"/>
      <c r="X631" s="170"/>
      <c r="Y631" s="68"/>
      <c r="Z631" s="190">
        <f t="shared" si="315"/>
        <v>1.0165720071704217E-3</v>
      </c>
      <c r="AA631" s="208" t="b">
        <f t="shared" si="316"/>
        <v>0</v>
      </c>
      <c r="AB631" s="20">
        <f t="shared" si="347"/>
        <v>0</v>
      </c>
      <c r="AC631" s="67" t="b">
        <f t="shared" si="348"/>
        <v>1</v>
      </c>
      <c r="AD631" s="200">
        <f t="shared" si="349"/>
        <v>1</v>
      </c>
      <c r="AE631" s="180">
        <f t="shared" si="317"/>
        <v>1</v>
      </c>
      <c r="AF631" s="180">
        <f t="shared" si="318"/>
        <v>0</v>
      </c>
      <c r="AG631" s="180">
        <f t="shared" si="319"/>
        <v>0</v>
      </c>
      <c r="AH631" s="180">
        <f t="shared" si="320"/>
        <v>0</v>
      </c>
      <c r="AI631" s="214" t="str">
        <f t="shared" si="321"/>
        <v/>
      </c>
      <c r="AK631" s="36">
        <f t="shared" si="322"/>
        <v>0</v>
      </c>
      <c r="AL631" s="21">
        <f t="shared" si="323"/>
        <v>0</v>
      </c>
      <c r="AM631" s="21">
        <f t="shared" si="324"/>
        <v>0</v>
      </c>
      <c r="AN631" s="21">
        <f t="shared" si="325"/>
        <v>0</v>
      </c>
      <c r="AO631" s="21">
        <f t="shared" si="326"/>
        <v>0</v>
      </c>
      <c r="AP631" s="21">
        <f t="shared" si="327"/>
        <v>0</v>
      </c>
      <c r="AQ631" s="21">
        <f t="shared" si="328"/>
        <v>0</v>
      </c>
      <c r="AR631" s="21">
        <f t="shared" si="329"/>
        <v>0</v>
      </c>
      <c r="AS631" s="21">
        <f t="shared" si="330"/>
        <v>0</v>
      </c>
      <c r="AT631" s="21">
        <f t="shared" si="331"/>
        <v>0</v>
      </c>
      <c r="AU631" s="21">
        <f t="shared" si="332"/>
        <v>0</v>
      </c>
      <c r="AV631" s="21">
        <f t="shared" si="333"/>
        <v>0</v>
      </c>
      <c r="AW631" s="21">
        <f t="shared" si="334"/>
        <v>0</v>
      </c>
      <c r="AX631" s="21">
        <f t="shared" si="335"/>
        <v>0</v>
      </c>
      <c r="AY631" s="21">
        <f t="shared" si="336"/>
        <v>0</v>
      </c>
      <c r="AZ631" s="21">
        <f t="shared" si="337"/>
        <v>0</v>
      </c>
      <c r="BA631" s="21">
        <f t="shared" si="338"/>
        <v>0</v>
      </c>
      <c r="BB631" s="21">
        <f t="shared" si="339"/>
        <v>0</v>
      </c>
      <c r="BC631" s="21">
        <f t="shared" si="340"/>
        <v>0</v>
      </c>
      <c r="BD631" s="21">
        <f t="shared" si="341"/>
        <v>0</v>
      </c>
      <c r="BE631" s="21">
        <f t="shared" si="342"/>
        <v>0</v>
      </c>
      <c r="BF631" s="21">
        <f t="shared" si="343"/>
        <v>0</v>
      </c>
      <c r="BG631" s="21">
        <f t="shared" si="344"/>
        <v>0</v>
      </c>
      <c r="BH631" s="21">
        <f t="shared" si="345"/>
        <v>0</v>
      </c>
    </row>
    <row r="632" spans="1:60" ht="63.95" customHeight="1">
      <c r="A632" s="245"/>
      <c r="B632" s="97"/>
      <c r="C632" s="98"/>
      <c r="D632" s="99"/>
      <c r="E632" s="100"/>
      <c r="F632" s="100"/>
      <c r="G632" s="100"/>
      <c r="H632" s="101"/>
      <c r="I632" s="102"/>
      <c r="J632" s="103"/>
      <c r="K632" s="103"/>
      <c r="L632" s="103"/>
      <c r="M632" s="103"/>
      <c r="N632" s="99"/>
      <c r="O632" s="99"/>
      <c r="P632" s="100"/>
      <c r="Q632" s="100"/>
      <c r="R632" s="104"/>
      <c r="S632" s="31" t="str">
        <f t="shared" si="346"/>
        <v/>
      </c>
      <c r="T632" s="105"/>
      <c r="U632" s="101"/>
      <c r="V632" s="107"/>
      <c r="W632" s="169"/>
      <c r="X632" s="170"/>
      <c r="Y632" s="68"/>
      <c r="Z632" s="190">
        <f t="shared" si="315"/>
        <v>1.0165720071704217E-3</v>
      </c>
      <c r="AA632" s="208" t="b">
        <f t="shared" si="316"/>
        <v>0</v>
      </c>
      <c r="AB632" s="20">
        <f t="shared" si="347"/>
        <v>0</v>
      </c>
      <c r="AC632" s="67" t="b">
        <f t="shared" si="348"/>
        <v>1</v>
      </c>
      <c r="AD632" s="200">
        <f t="shared" si="349"/>
        <v>1</v>
      </c>
      <c r="AE632" s="180">
        <f t="shared" si="317"/>
        <v>1</v>
      </c>
      <c r="AF632" s="180">
        <f t="shared" si="318"/>
        <v>0</v>
      </c>
      <c r="AG632" s="180">
        <f t="shared" si="319"/>
        <v>0</v>
      </c>
      <c r="AH632" s="180">
        <f t="shared" si="320"/>
        <v>0</v>
      </c>
      <c r="AI632" s="214" t="str">
        <f t="shared" si="321"/>
        <v/>
      </c>
      <c r="AK632" s="36">
        <f t="shared" si="322"/>
        <v>0</v>
      </c>
      <c r="AL632" s="21">
        <f t="shared" si="323"/>
        <v>0</v>
      </c>
      <c r="AM632" s="21">
        <f t="shared" si="324"/>
        <v>0</v>
      </c>
      <c r="AN632" s="21">
        <f t="shared" si="325"/>
        <v>0</v>
      </c>
      <c r="AO632" s="21">
        <f t="shared" si="326"/>
        <v>0</v>
      </c>
      <c r="AP632" s="21">
        <f t="shared" si="327"/>
        <v>0</v>
      </c>
      <c r="AQ632" s="21">
        <f t="shared" si="328"/>
        <v>0</v>
      </c>
      <c r="AR632" s="21">
        <f t="shared" si="329"/>
        <v>0</v>
      </c>
      <c r="AS632" s="21">
        <f t="shared" si="330"/>
        <v>0</v>
      </c>
      <c r="AT632" s="21">
        <f t="shared" si="331"/>
        <v>0</v>
      </c>
      <c r="AU632" s="21">
        <f t="shared" si="332"/>
        <v>0</v>
      </c>
      <c r="AV632" s="21">
        <f t="shared" si="333"/>
        <v>0</v>
      </c>
      <c r="AW632" s="21">
        <f t="shared" si="334"/>
        <v>0</v>
      </c>
      <c r="AX632" s="21">
        <f t="shared" si="335"/>
        <v>0</v>
      </c>
      <c r="AY632" s="21">
        <f t="shared" si="336"/>
        <v>0</v>
      </c>
      <c r="AZ632" s="21">
        <f t="shared" si="337"/>
        <v>0</v>
      </c>
      <c r="BA632" s="21">
        <f t="shared" si="338"/>
        <v>0</v>
      </c>
      <c r="BB632" s="21">
        <f t="shared" si="339"/>
        <v>0</v>
      </c>
      <c r="BC632" s="21">
        <f t="shared" si="340"/>
        <v>0</v>
      </c>
      <c r="BD632" s="21">
        <f t="shared" si="341"/>
        <v>0</v>
      </c>
      <c r="BE632" s="21">
        <f t="shared" si="342"/>
        <v>0</v>
      </c>
      <c r="BF632" s="21">
        <f t="shared" si="343"/>
        <v>0</v>
      </c>
      <c r="BG632" s="21">
        <f t="shared" si="344"/>
        <v>0</v>
      </c>
      <c r="BH632" s="21">
        <f t="shared" si="345"/>
        <v>0</v>
      </c>
    </row>
    <row r="633" spans="1:60" ht="63.95" customHeight="1">
      <c r="A633" s="245"/>
      <c r="B633" s="97"/>
      <c r="C633" s="98"/>
      <c r="D633" s="99"/>
      <c r="E633" s="100"/>
      <c r="F633" s="100"/>
      <c r="G633" s="100"/>
      <c r="H633" s="101"/>
      <c r="I633" s="102"/>
      <c r="J633" s="103"/>
      <c r="K633" s="103"/>
      <c r="L633" s="103"/>
      <c r="M633" s="103"/>
      <c r="N633" s="99"/>
      <c r="O633" s="99"/>
      <c r="P633" s="100"/>
      <c r="Q633" s="100"/>
      <c r="R633" s="104"/>
      <c r="S633" s="31" t="str">
        <f t="shared" si="346"/>
        <v/>
      </c>
      <c r="T633" s="105"/>
      <c r="U633" s="101"/>
      <c r="V633" s="107"/>
      <c r="W633" s="169"/>
      <c r="X633" s="170"/>
      <c r="Y633" s="68"/>
      <c r="Z633" s="190">
        <f t="shared" si="315"/>
        <v>1.0165720071704217E-3</v>
      </c>
      <c r="AA633" s="208" t="b">
        <f t="shared" si="316"/>
        <v>0</v>
      </c>
      <c r="AB633" s="20">
        <f t="shared" si="347"/>
        <v>0</v>
      </c>
      <c r="AC633" s="67" t="b">
        <f t="shared" si="348"/>
        <v>1</v>
      </c>
      <c r="AD633" s="200">
        <f t="shared" si="349"/>
        <v>1</v>
      </c>
      <c r="AE633" s="180">
        <f t="shared" si="317"/>
        <v>1</v>
      </c>
      <c r="AF633" s="180">
        <f t="shared" si="318"/>
        <v>0</v>
      </c>
      <c r="AG633" s="180">
        <f t="shared" si="319"/>
        <v>0</v>
      </c>
      <c r="AH633" s="180">
        <f t="shared" si="320"/>
        <v>0</v>
      </c>
      <c r="AI633" s="214" t="str">
        <f t="shared" si="321"/>
        <v/>
      </c>
      <c r="AK633" s="36">
        <f t="shared" si="322"/>
        <v>0</v>
      </c>
      <c r="AL633" s="21">
        <f t="shared" si="323"/>
        <v>0</v>
      </c>
      <c r="AM633" s="21">
        <f t="shared" si="324"/>
        <v>0</v>
      </c>
      <c r="AN633" s="21">
        <f t="shared" si="325"/>
        <v>0</v>
      </c>
      <c r="AO633" s="21">
        <f t="shared" si="326"/>
        <v>0</v>
      </c>
      <c r="AP633" s="21">
        <f t="shared" si="327"/>
        <v>0</v>
      </c>
      <c r="AQ633" s="21">
        <f t="shared" si="328"/>
        <v>0</v>
      </c>
      <c r="AR633" s="21">
        <f t="shared" si="329"/>
        <v>0</v>
      </c>
      <c r="AS633" s="21">
        <f t="shared" si="330"/>
        <v>0</v>
      </c>
      <c r="AT633" s="21">
        <f t="shared" si="331"/>
        <v>0</v>
      </c>
      <c r="AU633" s="21">
        <f t="shared" si="332"/>
        <v>0</v>
      </c>
      <c r="AV633" s="21">
        <f t="shared" si="333"/>
        <v>0</v>
      </c>
      <c r="AW633" s="21">
        <f t="shared" si="334"/>
        <v>0</v>
      </c>
      <c r="AX633" s="21">
        <f t="shared" si="335"/>
        <v>0</v>
      </c>
      <c r="AY633" s="21">
        <f t="shared" si="336"/>
        <v>0</v>
      </c>
      <c r="AZ633" s="21">
        <f t="shared" si="337"/>
        <v>0</v>
      </c>
      <c r="BA633" s="21">
        <f t="shared" si="338"/>
        <v>0</v>
      </c>
      <c r="BB633" s="21">
        <f t="shared" si="339"/>
        <v>0</v>
      </c>
      <c r="BC633" s="21">
        <f t="shared" si="340"/>
        <v>0</v>
      </c>
      <c r="BD633" s="21">
        <f t="shared" si="341"/>
        <v>0</v>
      </c>
      <c r="BE633" s="21">
        <f t="shared" si="342"/>
        <v>0</v>
      </c>
      <c r="BF633" s="21">
        <f t="shared" si="343"/>
        <v>0</v>
      </c>
      <c r="BG633" s="21">
        <f t="shared" si="344"/>
        <v>0</v>
      </c>
      <c r="BH633" s="21">
        <f t="shared" si="345"/>
        <v>0</v>
      </c>
    </row>
    <row r="634" spans="1:60" ht="63.95" customHeight="1">
      <c r="A634" s="245"/>
      <c r="B634" s="97"/>
      <c r="C634" s="98"/>
      <c r="D634" s="99"/>
      <c r="E634" s="100"/>
      <c r="F634" s="100"/>
      <c r="G634" s="100"/>
      <c r="H634" s="101"/>
      <c r="I634" s="102"/>
      <c r="J634" s="103"/>
      <c r="K634" s="103"/>
      <c r="L634" s="103"/>
      <c r="M634" s="103"/>
      <c r="N634" s="99"/>
      <c r="O634" s="99"/>
      <c r="P634" s="100"/>
      <c r="Q634" s="100"/>
      <c r="R634" s="104"/>
      <c r="S634" s="31" t="str">
        <f t="shared" si="346"/>
        <v/>
      </c>
      <c r="T634" s="105"/>
      <c r="U634" s="101"/>
      <c r="V634" s="107"/>
      <c r="W634" s="169"/>
      <c r="X634" s="170"/>
      <c r="Y634" s="68"/>
      <c r="Z634" s="190">
        <f t="shared" si="315"/>
        <v>1.0165720071704217E-3</v>
      </c>
      <c r="AA634" s="208" t="b">
        <f t="shared" si="316"/>
        <v>0</v>
      </c>
      <c r="AB634" s="20">
        <f t="shared" si="347"/>
        <v>0</v>
      </c>
      <c r="AC634" s="67" t="b">
        <f t="shared" si="348"/>
        <v>1</v>
      </c>
      <c r="AD634" s="200">
        <f t="shared" si="349"/>
        <v>1</v>
      </c>
      <c r="AE634" s="180">
        <f t="shared" si="317"/>
        <v>1</v>
      </c>
      <c r="AF634" s="180">
        <f t="shared" si="318"/>
        <v>0</v>
      </c>
      <c r="AG634" s="180">
        <f t="shared" si="319"/>
        <v>0</v>
      </c>
      <c r="AH634" s="180">
        <f t="shared" si="320"/>
        <v>0</v>
      </c>
      <c r="AI634" s="214" t="str">
        <f t="shared" si="321"/>
        <v/>
      </c>
      <c r="AK634" s="36">
        <f t="shared" si="322"/>
        <v>0</v>
      </c>
      <c r="AL634" s="21">
        <f t="shared" si="323"/>
        <v>0</v>
      </c>
      <c r="AM634" s="21">
        <f t="shared" si="324"/>
        <v>0</v>
      </c>
      <c r="AN634" s="21">
        <f t="shared" si="325"/>
        <v>0</v>
      </c>
      <c r="AO634" s="21">
        <f t="shared" si="326"/>
        <v>0</v>
      </c>
      <c r="AP634" s="21">
        <f t="shared" si="327"/>
        <v>0</v>
      </c>
      <c r="AQ634" s="21">
        <f t="shared" si="328"/>
        <v>0</v>
      </c>
      <c r="AR634" s="21">
        <f t="shared" si="329"/>
        <v>0</v>
      </c>
      <c r="AS634" s="21">
        <f t="shared" si="330"/>
        <v>0</v>
      </c>
      <c r="AT634" s="21">
        <f t="shared" si="331"/>
        <v>0</v>
      </c>
      <c r="AU634" s="21">
        <f t="shared" si="332"/>
        <v>0</v>
      </c>
      <c r="AV634" s="21">
        <f t="shared" si="333"/>
        <v>0</v>
      </c>
      <c r="AW634" s="21">
        <f t="shared" si="334"/>
        <v>0</v>
      </c>
      <c r="AX634" s="21">
        <f t="shared" si="335"/>
        <v>0</v>
      </c>
      <c r="AY634" s="21">
        <f t="shared" si="336"/>
        <v>0</v>
      </c>
      <c r="AZ634" s="21">
        <f t="shared" si="337"/>
        <v>0</v>
      </c>
      <c r="BA634" s="21">
        <f t="shared" si="338"/>
        <v>0</v>
      </c>
      <c r="BB634" s="21">
        <f t="shared" si="339"/>
        <v>0</v>
      </c>
      <c r="BC634" s="21">
        <f t="shared" si="340"/>
        <v>0</v>
      </c>
      <c r="BD634" s="21">
        <f t="shared" si="341"/>
        <v>0</v>
      </c>
      <c r="BE634" s="21">
        <f t="shared" si="342"/>
        <v>0</v>
      </c>
      <c r="BF634" s="21">
        <f t="shared" si="343"/>
        <v>0</v>
      </c>
      <c r="BG634" s="21">
        <f t="shared" si="344"/>
        <v>0</v>
      </c>
      <c r="BH634" s="21">
        <f t="shared" si="345"/>
        <v>0</v>
      </c>
    </row>
    <row r="635" spans="1:60" ht="63.95" customHeight="1">
      <c r="A635" s="245"/>
      <c r="B635" s="97"/>
      <c r="C635" s="98"/>
      <c r="D635" s="99"/>
      <c r="E635" s="100"/>
      <c r="F635" s="100"/>
      <c r="G635" s="100"/>
      <c r="H635" s="101"/>
      <c r="I635" s="102"/>
      <c r="J635" s="103"/>
      <c r="K635" s="103"/>
      <c r="L635" s="103"/>
      <c r="M635" s="103"/>
      <c r="N635" s="99"/>
      <c r="O635" s="99"/>
      <c r="P635" s="100"/>
      <c r="Q635" s="100"/>
      <c r="R635" s="104"/>
      <c r="S635" s="31" t="str">
        <f t="shared" si="346"/>
        <v/>
      </c>
      <c r="T635" s="105"/>
      <c r="U635" s="101"/>
      <c r="V635" s="107"/>
      <c r="W635" s="169"/>
      <c r="X635" s="170"/>
      <c r="Y635" s="68"/>
      <c r="Z635" s="190">
        <f t="shared" si="315"/>
        <v>1.0165720071704217E-3</v>
      </c>
      <c r="AA635" s="208" t="b">
        <f t="shared" si="316"/>
        <v>0</v>
      </c>
      <c r="AB635" s="20">
        <f t="shared" si="347"/>
        <v>0</v>
      </c>
      <c r="AC635" s="67" t="b">
        <f t="shared" si="348"/>
        <v>1</v>
      </c>
      <c r="AD635" s="200">
        <f t="shared" si="349"/>
        <v>1</v>
      </c>
      <c r="AE635" s="180">
        <f t="shared" si="317"/>
        <v>1</v>
      </c>
      <c r="AF635" s="180">
        <f t="shared" si="318"/>
        <v>0</v>
      </c>
      <c r="AG635" s="180">
        <f t="shared" si="319"/>
        <v>0</v>
      </c>
      <c r="AH635" s="180">
        <f t="shared" si="320"/>
        <v>0</v>
      </c>
      <c r="AI635" s="214" t="str">
        <f t="shared" si="321"/>
        <v/>
      </c>
      <c r="AK635" s="36">
        <f t="shared" si="322"/>
        <v>0</v>
      </c>
      <c r="AL635" s="21">
        <f t="shared" si="323"/>
        <v>0</v>
      </c>
      <c r="AM635" s="21">
        <f t="shared" si="324"/>
        <v>0</v>
      </c>
      <c r="AN635" s="21">
        <f t="shared" si="325"/>
        <v>0</v>
      </c>
      <c r="AO635" s="21">
        <f t="shared" si="326"/>
        <v>0</v>
      </c>
      <c r="AP635" s="21">
        <f t="shared" si="327"/>
        <v>0</v>
      </c>
      <c r="AQ635" s="21">
        <f t="shared" si="328"/>
        <v>0</v>
      </c>
      <c r="AR635" s="21">
        <f t="shared" si="329"/>
        <v>0</v>
      </c>
      <c r="AS635" s="21">
        <f t="shared" si="330"/>
        <v>0</v>
      </c>
      <c r="AT635" s="21">
        <f t="shared" si="331"/>
        <v>0</v>
      </c>
      <c r="AU635" s="21">
        <f t="shared" si="332"/>
        <v>0</v>
      </c>
      <c r="AV635" s="21">
        <f t="shared" si="333"/>
        <v>0</v>
      </c>
      <c r="AW635" s="21">
        <f t="shared" si="334"/>
        <v>0</v>
      </c>
      <c r="AX635" s="21">
        <f t="shared" si="335"/>
        <v>0</v>
      </c>
      <c r="AY635" s="21">
        <f t="shared" si="336"/>
        <v>0</v>
      </c>
      <c r="AZ635" s="21">
        <f t="shared" si="337"/>
        <v>0</v>
      </c>
      <c r="BA635" s="21">
        <f t="shared" si="338"/>
        <v>0</v>
      </c>
      <c r="BB635" s="21">
        <f t="shared" si="339"/>
        <v>0</v>
      </c>
      <c r="BC635" s="21">
        <f t="shared" si="340"/>
        <v>0</v>
      </c>
      <c r="BD635" s="21">
        <f t="shared" si="341"/>
        <v>0</v>
      </c>
      <c r="BE635" s="21">
        <f t="shared" si="342"/>
        <v>0</v>
      </c>
      <c r="BF635" s="21">
        <f t="shared" si="343"/>
        <v>0</v>
      </c>
      <c r="BG635" s="21">
        <f t="shared" si="344"/>
        <v>0</v>
      </c>
      <c r="BH635" s="21">
        <f t="shared" si="345"/>
        <v>0</v>
      </c>
    </row>
    <row r="636" spans="1:60" ht="63.95" customHeight="1">
      <c r="A636" s="245"/>
      <c r="B636" s="97"/>
      <c r="C636" s="98"/>
      <c r="D636" s="99"/>
      <c r="E636" s="100"/>
      <c r="F636" s="100"/>
      <c r="G636" s="100"/>
      <c r="H636" s="101"/>
      <c r="I636" s="102"/>
      <c r="J636" s="103"/>
      <c r="K636" s="103"/>
      <c r="L636" s="103"/>
      <c r="M636" s="103"/>
      <c r="N636" s="99"/>
      <c r="O636" s="99"/>
      <c r="P636" s="100"/>
      <c r="Q636" s="100"/>
      <c r="R636" s="104"/>
      <c r="S636" s="31" t="str">
        <f t="shared" si="346"/>
        <v/>
      </c>
      <c r="T636" s="105"/>
      <c r="U636" s="101"/>
      <c r="V636" s="107"/>
      <c r="W636" s="169"/>
      <c r="X636" s="170"/>
      <c r="Y636" s="68"/>
      <c r="Z636" s="190">
        <f t="shared" si="315"/>
        <v>1.0165720071704217E-3</v>
      </c>
      <c r="AA636" s="208" t="b">
        <f t="shared" si="316"/>
        <v>0</v>
      </c>
      <c r="AB636" s="20">
        <f t="shared" si="347"/>
        <v>0</v>
      </c>
      <c r="AC636" s="67" t="b">
        <f t="shared" si="348"/>
        <v>1</v>
      </c>
      <c r="AD636" s="200">
        <f t="shared" si="349"/>
        <v>1</v>
      </c>
      <c r="AE636" s="180">
        <f t="shared" si="317"/>
        <v>1</v>
      </c>
      <c r="AF636" s="180">
        <f t="shared" si="318"/>
        <v>0</v>
      </c>
      <c r="AG636" s="180">
        <f t="shared" si="319"/>
        <v>0</v>
      </c>
      <c r="AH636" s="180">
        <f t="shared" si="320"/>
        <v>0</v>
      </c>
      <c r="AI636" s="214" t="str">
        <f t="shared" si="321"/>
        <v/>
      </c>
      <c r="AK636" s="36">
        <f t="shared" si="322"/>
        <v>0</v>
      </c>
      <c r="AL636" s="21">
        <f t="shared" si="323"/>
        <v>0</v>
      </c>
      <c r="AM636" s="21">
        <f t="shared" si="324"/>
        <v>0</v>
      </c>
      <c r="AN636" s="21">
        <f t="shared" si="325"/>
        <v>0</v>
      </c>
      <c r="AO636" s="21">
        <f t="shared" si="326"/>
        <v>0</v>
      </c>
      <c r="AP636" s="21">
        <f t="shared" si="327"/>
        <v>0</v>
      </c>
      <c r="AQ636" s="21">
        <f t="shared" si="328"/>
        <v>0</v>
      </c>
      <c r="AR636" s="21">
        <f t="shared" si="329"/>
        <v>0</v>
      </c>
      <c r="AS636" s="21">
        <f t="shared" si="330"/>
        <v>0</v>
      </c>
      <c r="AT636" s="21">
        <f t="shared" si="331"/>
        <v>0</v>
      </c>
      <c r="AU636" s="21">
        <f t="shared" si="332"/>
        <v>0</v>
      </c>
      <c r="AV636" s="21">
        <f t="shared" si="333"/>
        <v>0</v>
      </c>
      <c r="AW636" s="21">
        <f t="shared" si="334"/>
        <v>0</v>
      </c>
      <c r="AX636" s="21">
        <f t="shared" si="335"/>
        <v>0</v>
      </c>
      <c r="AY636" s="21">
        <f t="shared" si="336"/>
        <v>0</v>
      </c>
      <c r="AZ636" s="21">
        <f t="shared" si="337"/>
        <v>0</v>
      </c>
      <c r="BA636" s="21">
        <f t="shared" si="338"/>
        <v>0</v>
      </c>
      <c r="BB636" s="21">
        <f t="shared" si="339"/>
        <v>0</v>
      </c>
      <c r="BC636" s="21">
        <f t="shared" si="340"/>
        <v>0</v>
      </c>
      <c r="BD636" s="21">
        <f t="shared" si="341"/>
        <v>0</v>
      </c>
      <c r="BE636" s="21">
        <f t="shared" si="342"/>
        <v>0</v>
      </c>
      <c r="BF636" s="21">
        <f t="shared" si="343"/>
        <v>0</v>
      </c>
      <c r="BG636" s="21">
        <f t="shared" si="344"/>
        <v>0</v>
      </c>
      <c r="BH636" s="21">
        <f t="shared" si="345"/>
        <v>0</v>
      </c>
    </row>
    <row r="637" spans="1:60" ht="63.95" customHeight="1">
      <c r="A637" s="245"/>
      <c r="B637" s="97"/>
      <c r="C637" s="98"/>
      <c r="D637" s="99"/>
      <c r="E637" s="100"/>
      <c r="F637" s="100"/>
      <c r="G637" s="100"/>
      <c r="H637" s="101"/>
      <c r="I637" s="102"/>
      <c r="J637" s="103"/>
      <c r="K637" s="103"/>
      <c r="L637" s="103"/>
      <c r="M637" s="103"/>
      <c r="N637" s="99"/>
      <c r="O637" s="99"/>
      <c r="P637" s="100"/>
      <c r="Q637" s="100"/>
      <c r="R637" s="104"/>
      <c r="S637" s="31" t="str">
        <f t="shared" si="346"/>
        <v/>
      </c>
      <c r="T637" s="105"/>
      <c r="U637" s="101"/>
      <c r="V637" s="107"/>
      <c r="W637" s="169"/>
      <c r="X637" s="170"/>
      <c r="Y637" s="68"/>
      <c r="Z637" s="190">
        <f t="shared" si="315"/>
        <v>1.0165720071704217E-3</v>
      </c>
      <c r="AA637" s="208" t="b">
        <f t="shared" si="316"/>
        <v>0</v>
      </c>
      <c r="AB637" s="20">
        <f t="shared" si="347"/>
        <v>0</v>
      </c>
      <c r="AC637" s="67" t="b">
        <f t="shared" si="348"/>
        <v>1</v>
      </c>
      <c r="AD637" s="200">
        <f t="shared" si="349"/>
        <v>1</v>
      </c>
      <c r="AE637" s="180">
        <f t="shared" si="317"/>
        <v>1</v>
      </c>
      <c r="AF637" s="180">
        <f t="shared" si="318"/>
        <v>0</v>
      </c>
      <c r="AG637" s="180">
        <f t="shared" si="319"/>
        <v>0</v>
      </c>
      <c r="AH637" s="180">
        <f t="shared" si="320"/>
        <v>0</v>
      </c>
      <c r="AI637" s="214" t="str">
        <f t="shared" si="321"/>
        <v/>
      </c>
      <c r="AK637" s="36">
        <f t="shared" si="322"/>
        <v>0</v>
      </c>
      <c r="AL637" s="21">
        <f t="shared" si="323"/>
        <v>0</v>
      </c>
      <c r="AM637" s="21">
        <f t="shared" si="324"/>
        <v>0</v>
      </c>
      <c r="AN637" s="21">
        <f t="shared" si="325"/>
        <v>0</v>
      </c>
      <c r="AO637" s="21">
        <f t="shared" si="326"/>
        <v>0</v>
      </c>
      <c r="AP637" s="21">
        <f t="shared" si="327"/>
        <v>0</v>
      </c>
      <c r="AQ637" s="21">
        <f t="shared" si="328"/>
        <v>0</v>
      </c>
      <c r="AR637" s="21">
        <f t="shared" si="329"/>
        <v>0</v>
      </c>
      <c r="AS637" s="21">
        <f t="shared" si="330"/>
        <v>0</v>
      </c>
      <c r="AT637" s="21">
        <f t="shared" si="331"/>
        <v>0</v>
      </c>
      <c r="AU637" s="21">
        <f t="shared" si="332"/>
        <v>0</v>
      </c>
      <c r="AV637" s="21">
        <f t="shared" si="333"/>
        <v>0</v>
      </c>
      <c r="AW637" s="21">
        <f t="shared" si="334"/>
        <v>0</v>
      </c>
      <c r="AX637" s="21">
        <f t="shared" si="335"/>
        <v>0</v>
      </c>
      <c r="AY637" s="21">
        <f t="shared" si="336"/>
        <v>0</v>
      </c>
      <c r="AZ637" s="21">
        <f t="shared" si="337"/>
        <v>0</v>
      </c>
      <c r="BA637" s="21">
        <f t="shared" si="338"/>
        <v>0</v>
      </c>
      <c r="BB637" s="21">
        <f t="shared" si="339"/>
        <v>0</v>
      </c>
      <c r="BC637" s="21">
        <f t="shared" si="340"/>
        <v>0</v>
      </c>
      <c r="BD637" s="21">
        <f t="shared" si="341"/>
        <v>0</v>
      </c>
      <c r="BE637" s="21">
        <f t="shared" si="342"/>
        <v>0</v>
      </c>
      <c r="BF637" s="21">
        <f t="shared" si="343"/>
        <v>0</v>
      </c>
      <c r="BG637" s="21">
        <f t="shared" si="344"/>
        <v>0</v>
      </c>
      <c r="BH637" s="21">
        <f t="shared" si="345"/>
        <v>0</v>
      </c>
    </row>
    <row r="638" spans="1:60" ht="63.95" customHeight="1">
      <c r="A638" s="245"/>
      <c r="B638" s="97"/>
      <c r="C638" s="98"/>
      <c r="D638" s="99"/>
      <c r="E638" s="100"/>
      <c r="F638" s="100"/>
      <c r="G638" s="100"/>
      <c r="H638" s="101"/>
      <c r="I638" s="102"/>
      <c r="J638" s="103"/>
      <c r="K638" s="103"/>
      <c r="L638" s="103"/>
      <c r="M638" s="103"/>
      <c r="N638" s="99"/>
      <c r="O638" s="99"/>
      <c r="P638" s="100"/>
      <c r="Q638" s="100"/>
      <c r="R638" s="104"/>
      <c r="S638" s="31" t="str">
        <f t="shared" si="346"/>
        <v/>
      </c>
      <c r="T638" s="105"/>
      <c r="U638" s="101"/>
      <c r="V638" s="107"/>
      <c r="W638" s="169"/>
      <c r="X638" s="170"/>
      <c r="Y638" s="68"/>
      <c r="Z638" s="190">
        <f t="shared" si="315"/>
        <v>1.0165720071704217E-3</v>
      </c>
      <c r="AA638" s="208" t="b">
        <f t="shared" si="316"/>
        <v>0</v>
      </c>
      <c r="AB638" s="20">
        <f t="shared" si="347"/>
        <v>0</v>
      </c>
      <c r="AC638" s="67" t="b">
        <f t="shared" si="348"/>
        <v>1</v>
      </c>
      <c r="AD638" s="200">
        <f t="shared" si="349"/>
        <v>1</v>
      </c>
      <c r="AE638" s="180">
        <f t="shared" si="317"/>
        <v>1</v>
      </c>
      <c r="AF638" s="180">
        <f t="shared" si="318"/>
        <v>0</v>
      </c>
      <c r="AG638" s="180">
        <f t="shared" si="319"/>
        <v>0</v>
      </c>
      <c r="AH638" s="180">
        <f t="shared" si="320"/>
        <v>0</v>
      </c>
      <c r="AI638" s="214" t="str">
        <f t="shared" si="321"/>
        <v/>
      </c>
      <c r="AK638" s="36">
        <f t="shared" si="322"/>
        <v>0</v>
      </c>
      <c r="AL638" s="21">
        <f t="shared" si="323"/>
        <v>0</v>
      </c>
      <c r="AM638" s="21">
        <f t="shared" si="324"/>
        <v>0</v>
      </c>
      <c r="AN638" s="21">
        <f t="shared" si="325"/>
        <v>0</v>
      </c>
      <c r="AO638" s="21">
        <f t="shared" si="326"/>
        <v>0</v>
      </c>
      <c r="AP638" s="21">
        <f t="shared" si="327"/>
        <v>0</v>
      </c>
      <c r="AQ638" s="21">
        <f t="shared" si="328"/>
        <v>0</v>
      </c>
      <c r="AR638" s="21">
        <f t="shared" si="329"/>
        <v>0</v>
      </c>
      <c r="AS638" s="21">
        <f t="shared" si="330"/>
        <v>0</v>
      </c>
      <c r="AT638" s="21">
        <f t="shared" si="331"/>
        <v>0</v>
      </c>
      <c r="AU638" s="21">
        <f t="shared" si="332"/>
        <v>0</v>
      </c>
      <c r="AV638" s="21">
        <f t="shared" si="333"/>
        <v>0</v>
      </c>
      <c r="AW638" s="21">
        <f t="shared" si="334"/>
        <v>0</v>
      </c>
      <c r="AX638" s="21">
        <f t="shared" si="335"/>
        <v>0</v>
      </c>
      <c r="AY638" s="21">
        <f t="shared" si="336"/>
        <v>0</v>
      </c>
      <c r="AZ638" s="21">
        <f t="shared" si="337"/>
        <v>0</v>
      </c>
      <c r="BA638" s="21">
        <f t="shared" si="338"/>
        <v>0</v>
      </c>
      <c r="BB638" s="21">
        <f t="shared" si="339"/>
        <v>0</v>
      </c>
      <c r="BC638" s="21">
        <f t="shared" si="340"/>
        <v>0</v>
      </c>
      <c r="BD638" s="21">
        <f t="shared" si="341"/>
        <v>0</v>
      </c>
      <c r="BE638" s="21">
        <f t="shared" si="342"/>
        <v>0</v>
      </c>
      <c r="BF638" s="21">
        <f t="shared" si="343"/>
        <v>0</v>
      </c>
      <c r="BG638" s="21">
        <f t="shared" si="344"/>
        <v>0</v>
      </c>
      <c r="BH638" s="21">
        <f t="shared" si="345"/>
        <v>0</v>
      </c>
    </row>
    <row r="639" spans="1:60" ht="63.95" customHeight="1">
      <c r="A639" s="245"/>
      <c r="B639" s="97"/>
      <c r="C639" s="98"/>
      <c r="D639" s="99"/>
      <c r="E639" s="100"/>
      <c r="F639" s="100"/>
      <c r="G639" s="100"/>
      <c r="H639" s="101"/>
      <c r="I639" s="102"/>
      <c r="J639" s="103"/>
      <c r="K639" s="103"/>
      <c r="L639" s="103"/>
      <c r="M639" s="103"/>
      <c r="N639" s="99"/>
      <c r="O639" s="99"/>
      <c r="P639" s="100"/>
      <c r="Q639" s="100"/>
      <c r="R639" s="104"/>
      <c r="S639" s="31" t="str">
        <f t="shared" si="346"/>
        <v/>
      </c>
      <c r="T639" s="105"/>
      <c r="U639" s="101"/>
      <c r="V639" s="107"/>
      <c r="W639" s="169"/>
      <c r="X639" s="170"/>
      <c r="Y639" s="68"/>
      <c r="Z639" s="190">
        <f t="shared" si="315"/>
        <v>1.0165720071704217E-3</v>
      </c>
      <c r="AA639" s="208" t="b">
        <f t="shared" si="316"/>
        <v>0</v>
      </c>
      <c r="AB639" s="20">
        <f t="shared" si="347"/>
        <v>0</v>
      </c>
      <c r="AC639" s="67" t="b">
        <f t="shared" si="348"/>
        <v>1</v>
      </c>
      <c r="AD639" s="200">
        <f t="shared" si="349"/>
        <v>1</v>
      </c>
      <c r="AE639" s="180">
        <f t="shared" si="317"/>
        <v>1</v>
      </c>
      <c r="AF639" s="180">
        <f t="shared" si="318"/>
        <v>0</v>
      </c>
      <c r="AG639" s="180">
        <f t="shared" si="319"/>
        <v>0</v>
      </c>
      <c r="AH639" s="180">
        <f t="shared" si="320"/>
        <v>0</v>
      </c>
      <c r="AI639" s="214" t="str">
        <f t="shared" si="321"/>
        <v/>
      </c>
      <c r="AK639" s="36">
        <f t="shared" si="322"/>
        <v>0</v>
      </c>
      <c r="AL639" s="21">
        <f t="shared" si="323"/>
        <v>0</v>
      </c>
      <c r="AM639" s="21">
        <f t="shared" si="324"/>
        <v>0</v>
      </c>
      <c r="AN639" s="21">
        <f t="shared" si="325"/>
        <v>0</v>
      </c>
      <c r="AO639" s="21">
        <f t="shared" si="326"/>
        <v>0</v>
      </c>
      <c r="AP639" s="21">
        <f t="shared" si="327"/>
        <v>0</v>
      </c>
      <c r="AQ639" s="21">
        <f t="shared" si="328"/>
        <v>0</v>
      </c>
      <c r="AR639" s="21">
        <f t="shared" si="329"/>
        <v>0</v>
      </c>
      <c r="AS639" s="21">
        <f t="shared" si="330"/>
        <v>0</v>
      </c>
      <c r="AT639" s="21">
        <f t="shared" si="331"/>
        <v>0</v>
      </c>
      <c r="AU639" s="21">
        <f t="shared" si="332"/>
        <v>0</v>
      </c>
      <c r="AV639" s="21">
        <f t="shared" si="333"/>
        <v>0</v>
      </c>
      <c r="AW639" s="21">
        <f t="shared" si="334"/>
        <v>0</v>
      </c>
      <c r="AX639" s="21">
        <f t="shared" si="335"/>
        <v>0</v>
      </c>
      <c r="AY639" s="21">
        <f t="shared" si="336"/>
        <v>0</v>
      </c>
      <c r="AZ639" s="21">
        <f t="shared" si="337"/>
        <v>0</v>
      </c>
      <c r="BA639" s="21">
        <f t="shared" si="338"/>
        <v>0</v>
      </c>
      <c r="BB639" s="21">
        <f t="shared" si="339"/>
        <v>0</v>
      </c>
      <c r="BC639" s="21">
        <f t="shared" si="340"/>
        <v>0</v>
      </c>
      <c r="BD639" s="21">
        <f t="shared" si="341"/>
        <v>0</v>
      </c>
      <c r="BE639" s="21">
        <f t="shared" si="342"/>
        <v>0</v>
      </c>
      <c r="BF639" s="21">
        <f t="shared" si="343"/>
        <v>0</v>
      </c>
      <c r="BG639" s="21">
        <f t="shared" si="344"/>
        <v>0</v>
      </c>
      <c r="BH639" s="21">
        <f t="shared" si="345"/>
        <v>0</v>
      </c>
    </row>
    <row r="640" spans="1:60" ht="63.95" customHeight="1">
      <c r="A640" s="245"/>
      <c r="B640" s="97"/>
      <c r="C640" s="98"/>
      <c r="D640" s="99"/>
      <c r="E640" s="100"/>
      <c r="F640" s="100"/>
      <c r="G640" s="100"/>
      <c r="H640" s="101"/>
      <c r="I640" s="102"/>
      <c r="J640" s="103"/>
      <c r="K640" s="103"/>
      <c r="L640" s="103"/>
      <c r="M640" s="103"/>
      <c r="N640" s="99"/>
      <c r="O640" s="99"/>
      <c r="P640" s="100"/>
      <c r="Q640" s="100"/>
      <c r="R640" s="104"/>
      <c r="S640" s="31" t="str">
        <f t="shared" si="346"/>
        <v/>
      </c>
      <c r="T640" s="105"/>
      <c r="U640" s="101"/>
      <c r="V640" s="107"/>
      <c r="W640" s="169"/>
      <c r="X640" s="170"/>
      <c r="Y640" s="68"/>
      <c r="Z640" s="190">
        <f t="shared" si="315"/>
        <v>1.0165720071704217E-3</v>
      </c>
      <c r="AA640" s="208" t="b">
        <f t="shared" si="316"/>
        <v>0</v>
      </c>
      <c r="AB640" s="20">
        <f t="shared" si="347"/>
        <v>0</v>
      </c>
      <c r="AC640" s="67" t="b">
        <f t="shared" si="348"/>
        <v>1</v>
      </c>
      <c r="AD640" s="200">
        <f t="shared" si="349"/>
        <v>1</v>
      </c>
      <c r="AE640" s="180">
        <f t="shared" si="317"/>
        <v>1</v>
      </c>
      <c r="AF640" s="180">
        <f t="shared" si="318"/>
        <v>0</v>
      </c>
      <c r="AG640" s="180">
        <f t="shared" si="319"/>
        <v>0</v>
      </c>
      <c r="AH640" s="180">
        <f t="shared" si="320"/>
        <v>0</v>
      </c>
      <c r="AI640" s="214" t="str">
        <f t="shared" si="321"/>
        <v/>
      </c>
      <c r="AK640" s="36">
        <f t="shared" si="322"/>
        <v>0</v>
      </c>
      <c r="AL640" s="21">
        <f t="shared" si="323"/>
        <v>0</v>
      </c>
      <c r="AM640" s="21">
        <f t="shared" si="324"/>
        <v>0</v>
      </c>
      <c r="AN640" s="21">
        <f t="shared" si="325"/>
        <v>0</v>
      </c>
      <c r="AO640" s="21">
        <f t="shared" si="326"/>
        <v>0</v>
      </c>
      <c r="AP640" s="21">
        <f t="shared" si="327"/>
        <v>0</v>
      </c>
      <c r="AQ640" s="21">
        <f t="shared" si="328"/>
        <v>0</v>
      </c>
      <c r="AR640" s="21">
        <f t="shared" si="329"/>
        <v>0</v>
      </c>
      <c r="AS640" s="21">
        <f t="shared" si="330"/>
        <v>0</v>
      </c>
      <c r="AT640" s="21">
        <f t="shared" si="331"/>
        <v>0</v>
      </c>
      <c r="AU640" s="21">
        <f t="shared" si="332"/>
        <v>0</v>
      </c>
      <c r="AV640" s="21">
        <f t="shared" si="333"/>
        <v>0</v>
      </c>
      <c r="AW640" s="21">
        <f t="shared" si="334"/>
        <v>0</v>
      </c>
      <c r="AX640" s="21">
        <f t="shared" si="335"/>
        <v>0</v>
      </c>
      <c r="AY640" s="21">
        <f t="shared" si="336"/>
        <v>0</v>
      </c>
      <c r="AZ640" s="21">
        <f t="shared" si="337"/>
        <v>0</v>
      </c>
      <c r="BA640" s="21">
        <f t="shared" si="338"/>
        <v>0</v>
      </c>
      <c r="BB640" s="21">
        <f t="shared" si="339"/>
        <v>0</v>
      </c>
      <c r="BC640" s="21">
        <f t="shared" si="340"/>
        <v>0</v>
      </c>
      <c r="BD640" s="21">
        <f t="shared" si="341"/>
        <v>0</v>
      </c>
      <c r="BE640" s="21">
        <f t="shared" si="342"/>
        <v>0</v>
      </c>
      <c r="BF640" s="21">
        <f t="shared" si="343"/>
        <v>0</v>
      </c>
      <c r="BG640" s="21">
        <f t="shared" si="344"/>
        <v>0</v>
      </c>
      <c r="BH640" s="21">
        <f t="shared" si="345"/>
        <v>0</v>
      </c>
    </row>
    <row r="641" spans="1:60" ht="63.95" customHeight="1">
      <c r="A641" s="245"/>
      <c r="B641" s="97"/>
      <c r="C641" s="98"/>
      <c r="D641" s="99"/>
      <c r="E641" s="100"/>
      <c r="F641" s="100"/>
      <c r="G641" s="100"/>
      <c r="H641" s="101"/>
      <c r="I641" s="102"/>
      <c r="J641" s="103"/>
      <c r="K641" s="103"/>
      <c r="L641" s="103"/>
      <c r="M641" s="103"/>
      <c r="N641" s="99"/>
      <c r="O641" s="99"/>
      <c r="P641" s="100"/>
      <c r="Q641" s="100"/>
      <c r="R641" s="104"/>
      <c r="S641" s="31" t="str">
        <f t="shared" si="346"/>
        <v/>
      </c>
      <c r="T641" s="105"/>
      <c r="U641" s="101"/>
      <c r="V641" s="107"/>
      <c r="W641" s="169"/>
      <c r="X641" s="170"/>
      <c r="Y641" s="68"/>
      <c r="Z641" s="190">
        <f t="shared" si="315"/>
        <v>1.0165720071704217E-3</v>
      </c>
      <c r="AA641" s="208" t="b">
        <f t="shared" si="316"/>
        <v>0</v>
      </c>
      <c r="AB641" s="20">
        <f t="shared" si="347"/>
        <v>0</v>
      </c>
      <c r="AC641" s="67" t="b">
        <f t="shared" si="348"/>
        <v>1</v>
      </c>
      <c r="AD641" s="200">
        <f t="shared" si="349"/>
        <v>1</v>
      </c>
      <c r="AE641" s="180">
        <f t="shared" si="317"/>
        <v>1</v>
      </c>
      <c r="AF641" s="180">
        <f t="shared" si="318"/>
        <v>0</v>
      </c>
      <c r="AG641" s="180">
        <f t="shared" si="319"/>
        <v>0</v>
      </c>
      <c r="AH641" s="180">
        <f t="shared" si="320"/>
        <v>0</v>
      </c>
      <c r="AI641" s="214" t="str">
        <f t="shared" si="321"/>
        <v/>
      </c>
      <c r="AK641" s="36">
        <f t="shared" si="322"/>
        <v>0</v>
      </c>
      <c r="AL641" s="21">
        <f t="shared" si="323"/>
        <v>0</v>
      </c>
      <c r="AM641" s="21">
        <f t="shared" si="324"/>
        <v>0</v>
      </c>
      <c r="AN641" s="21">
        <f t="shared" si="325"/>
        <v>0</v>
      </c>
      <c r="AO641" s="21">
        <f t="shared" si="326"/>
        <v>0</v>
      </c>
      <c r="AP641" s="21">
        <f t="shared" si="327"/>
        <v>0</v>
      </c>
      <c r="AQ641" s="21">
        <f t="shared" si="328"/>
        <v>0</v>
      </c>
      <c r="AR641" s="21">
        <f t="shared" si="329"/>
        <v>0</v>
      </c>
      <c r="AS641" s="21">
        <f t="shared" si="330"/>
        <v>0</v>
      </c>
      <c r="AT641" s="21">
        <f t="shared" si="331"/>
        <v>0</v>
      </c>
      <c r="AU641" s="21">
        <f t="shared" si="332"/>
        <v>0</v>
      </c>
      <c r="AV641" s="21">
        <f t="shared" si="333"/>
        <v>0</v>
      </c>
      <c r="AW641" s="21">
        <f t="shared" si="334"/>
        <v>0</v>
      </c>
      <c r="AX641" s="21">
        <f t="shared" si="335"/>
        <v>0</v>
      </c>
      <c r="AY641" s="21">
        <f t="shared" si="336"/>
        <v>0</v>
      </c>
      <c r="AZ641" s="21">
        <f t="shared" si="337"/>
        <v>0</v>
      </c>
      <c r="BA641" s="21">
        <f t="shared" si="338"/>
        <v>0</v>
      </c>
      <c r="BB641" s="21">
        <f t="shared" si="339"/>
        <v>0</v>
      </c>
      <c r="BC641" s="21">
        <f t="shared" si="340"/>
        <v>0</v>
      </c>
      <c r="BD641" s="21">
        <f t="shared" si="341"/>
        <v>0</v>
      </c>
      <c r="BE641" s="21">
        <f t="shared" si="342"/>
        <v>0</v>
      </c>
      <c r="BF641" s="21">
        <f t="shared" si="343"/>
        <v>0</v>
      </c>
      <c r="BG641" s="21">
        <f t="shared" si="344"/>
        <v>0</v>
      </c>
      <c r="BH641" s="21">
        <f t="shared" si="345"/>
        <v>0</v>
      </c>
    </row>
    <row r="642" spans="1:60" ht="63.95" customHeight="1">
      <c r="A642" s="245"/>
      <c r="B642" s="97"/>
      <c r="C642" s="98"/>
      <c r="D642" s="99"/>
      <c r="E642" s="100"/>
      <c r="F642" s="100"/>
      <c r="G642" s="100"/>
      <c r="H642" s="101"/>
      <c r="I642" s="102"/>
      <c r="J642" s="103"/>
      <c r="K642" s="103"/>
      <c r="L642" s="103"/>
      <c r="M642" s="103"/>
      <c r="N642" s="99"/>
      <c r="O642" s="99"/>
      <c r="P642" s="100"/>
      <c r="Q642" s="100"/>
      <c r="R642" s="104"/>
      <c r="S642" s="31" t="str">
        <f t="shared" si="346"/>
        <v/>
      </c>
      <c r="T642" s="105"/>
      <c r="U642" s="101"/>
      <c r="V642" s="107"/>
      <c r="W642" s="169"/>
      <c r="X642" s="170"/>
      <c r="Y642" s="68"/>
      <c r="Z642" s="190">
        <f t="shared" si="315"/>
        <v>1.0165720071704217E-3</v>
      </c>
      <c r="AA642" s="208" t="b">
        <f t="shared" si="316"/>
        <v>0</v>
      </c>
      <c r="AB642" s="20">
        <f t="shared" si="347"/>
        <v>0</v>
      </c>
      <c r="AC642" s="67" t="b">
        <f t="shared" si="348"/>
        <v>1</v>
      </c>
      <c r="AD642" s="200">
        <f t="shared" si="349"/>
        <v>1</v>
      </c>
      <c r="AE642" s="180">
        <f t="shared" si="317"/>
        <v>1</v>
      </c>
      <c r="AF642" s="180">
        <f t="shared" si="318"/>
        <v>0</v>
      </c>
      <c r="AG642" s="180">
        <f t="shared" si="319"/>
        <v>0</v>
      </c>
      <c r="AH642" s="180">
        <f t="shared" si="320"/>
        <v>0</v>
      </c>
      <c r="AI642" s="214" t="str">
        <f t="shared" si="321"/>
        <v/>
      </c>
      <c r="AK642" s="36">
        <f t="shared" si="322"/>
        <v>0</v>
      </c>
      <c r="AL642" s="21">
        <f t="shared" si="323"/>
        <v>0</v>
      </c>
      <c r="AM642" s="21">
        <f t="shared" si="324"/>
        <v>0</v>
      </c>
      <c r="AN642" s="21">
        <f t="shared" si="325"/>
        <v>0</v>
      </c>
      <c r="AO642" s="21">
        <f t="shared" si="326"/>
        <v>0</v>
      </c>
      <c r="AP642" s="21">
        <f t="shared" si="327"/>
        <v>0</v>
      </c>
      <c r="AQ642" s="21">
        <f t="shared" si="328"/>
        <v>0</v>
      </c>
      <c r="AR642" s="21">
        <f t="shared" si="329"/>
        <v>0</v>
      </c>
      <c r="AS642" s="21">
        <f t="shared" si="330"/>
        <v>0</v>
      </c>
      <c r="AT642" s="21">
        <f t="shared" si="331"/>
        <v>0</v>
      </c>
      <c r="AU642" s="21">
        <f t="shared" si="332"/>
        <v>0</v>
      </c>
      <c r="AV642" s="21">
        <f t="shared" si="333"/>
        <v>0</v>
      </c>
      <c r="AW642" s="21">
        <f t="shared" si="334"/>
        <v>0</v>
      </c>
      <c r="AX642" s="21">
        <f t="shared" si="335"/>
        <v>0</v>
      </c>
      <c r="AY642" s="21">
        <f t="shared" si="336"/>
        <v>0</v>
      </c>
      <c r="AZ642" s="21">
        <f t="shared" si="337"/>
        <v>0</v>
      </c>
      <c r="BA642" s="21">
        <f t="shared" si="338"/>
        <v>0</v>
      </c>
      <c r="BB642" s="21">
        <f t="shared" si="339"/>
        <v>0</v>
      </c>
      <c r="BC642" s="21">
        <f t="shared" si="340"/>
        <v>0</v>
      </c>
      <c r="BD642" s="21">
        <f t="shared" si="341"/>
        <v>0</v>
      </c>
      <c r="BE642" s="21">
        <f t="shared" si="342"/>
        <v>0</v>
      </c>
      <c r="BF642" s="21">
        <f t="shared" si="343"/>
        <v>0</v>
      </c>
      <c r="BG642" s="21">
        <f t="shared" si="344"/>
        <v>0</v>
      </c>
      <c r="BH642" s="21">
        <f t="shared" si="345"/>
        <v>0</v>
      </c>
    </row>
    <row r="643" spans="1:60" ht="63.95" customHeight="1">
      <c r="A643" s="245"/>
      <c r="B643" s="97"/>
      <c r="C643" s="98"/>
      <c r="D643" s="99"/>
      <c r="E643" s="100"/>
      <c r="F643" s="100"/>
      <c r="G643" s="100"/>
      <c r="H643" s="101"/>
      <c r="I643" s="102"/>
      <c r="J643" s="103"/>
      <c r="K643" s="103"/>
      <c r="L643" s="103"/>
      <c r="M643" s="103"/>
      <c r="N643" s="99"/>
      <c r="O643" s="99"/>
      <c r="P643" s="100"/>
      <c r="Q643" s="100"/>
      <c r="R643" s="104"/>
      <c r="S643" s="31" t="str">
        <f t="shared" si="346"/>
        <v/>
      </c>
      <c r="T643" s="105"/>
      <c r="U643" s="101"/>
      <c r="V643" s="107"/>
      <c r="W643" s="169"/>
      <c r="X643" s="170"/>
      <c r="Y643" s="68"/>
      <c r="Z643" s="190">
        <f t="shared" si="315"/>
        <v>1.0165720071704217E-3</v>
      </c>
      <c r="AA643" s="208" t="b">
        <f t="shared" si="316"/>
        <v>0</v>
      </c>
      <c r="AB643" s="20">
        <f t="shared" si="347"/>
        <v>0</v>
      </c>
      <c r="AC643" s="67" t="b">
        <f t="shared" si="348"/>
        <v>1</v>
      </c>
      <c r="AD643" s="200">
        <f t="shared" si="349"/>
        <v>1</v>
      </c>
      <c r="AE643" s="180">
        <f t="shared" si="317"/>
        <v>1</v>
      </c>
      <c r="AF643" s="180">
        <f t="shared" si="318"/>
        <v>0</v>
      </c>
      <c r="AG643" s="180">
        <f t="shared" si="319"/>
        <v>0</v>
      </c>
      <c r="AH643" s="180">
        <f t="shared" si="320"/>
        <v>0</v>
      </c>
      <c r="AI643" s="214" t="str">
        <f t="shared" si="321"/>
        <v/>
      </c>
      <c r="AK643" s="36">
        <f t="shared" si="322"/>
        <v>0</v>
      </c>
      <c r="AL643" s="21">
        <f t="shared" si="323"/>
        <v>0</v>
      </c>
      <c r="AM643" s="21">
        <f t="shared" si="324"/>
        <v>0</v>
      </c>
      <c r="AN643" s="21">
        <f t="shared" si="325"/>
        <v>0</v>
      </c>
      <c r="AO643" s="21">
        <f t="shared" si="326"/>
        <v>0</v>
      </c>
      <c r="AP643" s="21">
        <f t="shared" si="327"/>
        <v>0</v>
      </c>
      <c r="AQ643" s="21">
        <f t="shared" si="328"/>
        <v>0</v>
      </c>
      <c r="AR643" s="21">
        <f t="shared" si="329"/>
        <v>0</v>
      </c>
      <c r="AS643" s="21">
        <f t="shared" si="330"/>
        <v>0</v>
      </c>
      <c r="AT643" s="21">
        <f t="shared" si="331"/>
        <v>0</v>
      </c>
      <c r="AU643" s="21">
        <f t="shared" si="332"/>
        <v>0</v>
      </c>
      <c r="AV643" s="21">
        <f t="shared" si="333"/>
        <v>0</v>
      </c>
      <c r="AW643" s="21">
        <f t="shared" si="334"/>
        <v>0</v>
      </c>
      <c r="AX643" s="21">
        <f t="shared" si="335"/>
        <v>0</v>
      </c>
      <c r="AY643" s="21">
        <f t="shared" si="336"/>
        <v>0</v>
      </c>
      <c r="AZ643" s="21">
        <f t="shared" si="337"/>
        <v>0</v>
      </c>
      <c r="BA643" s="21">
        <f t="shared" si="338"/>
        <v>0</v>
      </c>
      <c r="BB643" s="21">
        <f t="shared" si="339"/>
        <v>0</v>
      </c>
      <c r="BC643" s="21">
        <f t="shared" si="340"/>
        <v>0</v>
      </c>
      <c r="BD643" s="21">
        <f t="shared" si="341"/>
        <v>0</v>
      </c>
      <c r="BE643" s="21">
        <f t="shared" si="342"/>
        <v>0</v>
      </c>
      <c r="BF643" s="21">
        <f t="shared" si="343"/>
        <v>0</v>
      </c>
      <c r="BG643" s="21">
        <f t="shared" si="344"/>
        <v>0</v>
      </c>
      <c r="BH643" s="21">
        <f t="shared" si="345"/>
        <v>0</v>
      </c>
    </row>
    <row r="644" spans="1:60" ht="63.95" customHeight="1">
      <c r="A644" s="245"/>
      <c r="B644" s="97"/>
      <c r="C644" s="98"/>
      <c r="D644" s="99"/>
      <c r="E644" s="100"/>
      <c r="F644" s="100"/>
      <c r="G644" s="100"/>
      <c r="H644" s="101"/>
      <c r="I644" s="102"/>
      <c r="J644" s="103"/>
      <c r="K644" s="103"/>
      <c r="L644" s="103"/>
      <c r="M644" s="103"/>
      <c r="N644" s="99"/>
      <c r="O644" s="99"/>
      <c r="P644" s="100"/>
      <c r="Q644" s="100"/>
      <c r="R644" s="104"/>
      <c r="S644" s="31" t="str">
        <f t="shared" si="346"/>
        <v/>
      </c>
      <c r="T644" s="105"/>
      <c r="U644" s="101"/>
      <c r="V644" s="107"/>
      <c r="W644" s="169"/>
      <c r="X644" s="170"/>
      <c r="Y644" s="68"/>
      <c r="Z644" s="190">
        <f t="shared" si="315"/>
        <v>1.0165720071704217E-3</v>
      </c>
      <c r="AA644" s="208" t="b">
        <f t="shared" si="316"/>
        <v>0</v>
      </c>
      <c r="AB644" s="20">
        <f t="shared" si="347"/>
        <v>0</v>
      </c>
      <c r="AC644" s="67" t="b">
        <f t="shared" si="348"/>
        <v>1</v>
      </c>
      <c r="AD644" s="200">
        <f t="shared" si="349"/>
        <v>1</v>
      </c>
      <c r="AE644" s="180">
        <f t="shared" si="317"/>
        <v>1</v>
      </c>
      <c r="AF644" s="180">
        <f t="shared" si="318"/>
        <v>0</v>
      </c>
      <c r="AG644" s="180">
        <f t="shared" si="319"/>
        <v>0</v>
      </c>
      <c r="AH644" s="180">
        <f t="shared" si="320"/>
        <v>0</v>
      </c>
      <c r="AI644" s="214" t="str">
        <f t="shared" si="321"/>
        <v/>
      </c>
      <c r="AK644" s="36">
        <f t="shared" si="322"/>
        <v>0</v>
      </c>
      <c r="AL644" s="21">
        <f t="shared" si="323"/>
        <v>0</v>
      </c>
      <c r="AM644" s="21">
        <f t="shared" si="324"/>
        <v>0</v>
      </c>
      <c r="AN644" s="21">
        <f t="shared" si="325"/>
        <v>0</v>
      </c>
      <c r="AO644" s="21">
        <f t="shared" si="326"/>
        <v>0</v>
      </c>
      <c r="AP644" s="21">
        <f t="shared" si="327"/>
        <v>0</v>
      </c>
      <c r="AQ644" s="21">
        <f t="shared" si="328"/>
        <v>0</v>
      </c>
      <c r="AR644" s="21">
        <f t="shared" si="329"/>
        <v>0</v>
      </c>
      <c r="AS644" s="21">
        <f t="shared" si="330"/>
        <v>0</v>
      </c>
      <c r="AT644" s="21">
        <f t="shared" si="331"/>
        <v>0</v>
      </c>
      <c r="AU644" s="21">
        <f t="shared" si="332"/>
        <v>0</v>
      </c>
      <c r="AV644" s="21">
        <f t="shared" si="333"/>
        <v>0</v>
      </c>
      <c r="AW644" s="21">
        <f t="shared" si="334"/>
        <v>0</v>
      </c>
      <c r="AX644" s="21">
        <f t="shared" si="335"/>
        <v>0</v>
      </c>
      <c r="AY644" s="21">
        <f t="shared" si="336"/>
        <v>0</v>
      </c>
      <c r="AZ644" s="21">
        <f t="shared" si="337"/>
        <v>0</v>
      </c>
      <c r="BA644" s="21">
        <f t="shared" si="338"/>
        <v>0</v>
      </c>
      <c r="BB644" s="21">
        <f t="shared" si="339"/>
        <v>0</v>
      </c>
      <c r="BC644" s="21">
        <f t="shared" si="340"/>
        <v>0</v>
      </c>
      <c r="BD644" s="21">
        <f t="shared" si="341"/>
        <v>0</v>
      </c>
      <c r="BE644" s="21">
        <f t="shared" si="342"/>
        <v>0</v>
      </c>
      <c r="BF644" s="21">
        <f t="shared" si="343"/>
        <v>0</v>
      </c>
      <c r="BG644" s="21">
        <f t="shared" si="344"/>
        <v>0</v>
      </c>
      <c r="BH644" s="21">
        <f t="shared" si="345"/>
        <v>0</v>
      </c>
    </row>
    <row r="645" spans="1:60" ht="63.95" customHeight="1">
      <c r="A645" s="245"/>
      <c r="B645" s="97"/>
      <c r="C645" s="98"/>
      <c r="D645" s="99"/>
      <c r="E645" s="100"/>
      <c r="F645" s="100"/>
      <c r="G645" s="100"/>
      <c r="H645" s="101"/>
      <c r="I645" s="102"/>
      <c r="J645" s="103"/>
      <c r="K645" s="103"/>
      <c r="L645" s="103"/>
      <c r="M645" s="103"/>
      <c r="N645" s="99"/>
      <c r="O645" s="99"/>
      <c r="P645" s="100"/>
      <c r="Q645" s="100"/>
      <c r="R645" s="104"/>
      <c r="S645" s="31" t="str">
        <f t="shared" si="346"/>
        <v/>
      </c>
      <c r="T645" s="105"/>
      <c r="U645" s="101"/>
      <c r="V645" s="107"/>
      <c r="W645" s="169"/>
      <c r="X645" s="170"/>
      <c r="Y645" s="68"/>
      <c r="Z645" s="190">
        <f t="shared" si="315"/>
        <v>1.0165720071704217E-3</v>
      </c>
      <c r="AA645" s="208" t="b">
        <f t="shared" si="316"/>
        <v>0</v>
      </c>
      <c r="AB645" s="20">
        <f t="shared" si="347"/>
        <v>0</v>
      </c>
      <c r="AC645" s="67" t="b">
        <f t="shared" si="348"/>
        <v>1</v>
      </c>
      <c r="AD645" s="200">
        <f t="shared" si="349"/>
        <v>1</v>
      </c>
      <c r="AE645" s="180">
        <f t="shared" si="317"/>
        <v>1</v>
      </c>
      <c r="AF645" s="180">
        <f t="shared" si="318"/>
        <v>0</v>
      </c>
      <c r="AG645" s="180">
        <f t="shared" si="319"/>
        <v>0</v>
      </c>
      <c r="AH645" s="180">
        <f t="shared" si="320"/>
        <v>0</v>
      </c>
      <c r="AI645" s="214" t="str">
        <f t="shared" si="321"/>
        <v/>
      </c>
      <c r="AK645" s="36">
        <f t="shared" si="322"/>
        <v>0</v>
      </c>
      <c r="AL645" s="21">
        <f t="shared" si="323"/>
        <v>0</v>
      </c>
      <c r="AM645" s="21">
        <f t="shared" si="324"/>
        <v>0</v>
      </c>
      <c r="AN645" s="21">
        <f t="shared" si="325"/>
        <v>0</v>
      </c>
      <c r="AO645" s="21">
        <f t="shared" si="326"/>
        <v>0</v>
      </c>
      <c r="AP645" s="21">
        <f t="shared" si="327"/>
        <v>0</v>
      </c>
      <c r="AQ645" s="21">
        <f t="shared" si="328"/>
        <v>0</v>
      </c>
      <c r="AR645" s="21">
        <f t="shared" si="329"/>
        <v>0</v>
      </c>
      <c r="AS645" s="21">
        <f t="shared" si="330"/>
        <v>0</v>
      </c>
      <c r="AT645" s="21">
        <f t="shared" si="331"/>
        <v>0</v>
      </c>
      <c r="AU645" s="21">
        <f t="shared" si="332"/>
        <v>0</v>
      </c>
      <c r="AV645" s="21">
        <f t="shared" si="333"/>
        <v>0</v>
      </c>
      <c r="AW645" s="21">
        <f t="shared" si="334"/>
        <v>0</v>
      </c>
      <c r="AX645" s="21">
        <f t="shared" si="335"/>
        <v>0</v>
      </c>
      <c r="AY645" s="21">
        <f t="shared" si="336"/>
        <v>0</v>
      </c>
      <c r="AZ645" s="21">
        <f t="shared" si="337"/>
        <v>0</v>
      </c>
      <c r="BA645" s="21">
        <f t="shared" si="338"/>
        <v>0</v>
      </c>
      <c r="BB645" s="21">
        <f t="shared" si="339"/>
        <v>0</v>
      </c>
      <c r="BC645" s="21">
        <f t="shared" si="340"/>
        <v>0</v>
      </c>
      <c r="BD645" s="21">
        <f t="shared" si="341"/>
        <v>0</v>
      </c>
      <c r="BE645" s="21">
        <f t="shared" si="342"/>
        <v>0</v>
      </c>
      <c r="BF645" s="21">
        <f t="shared" si="343"/>
        <v>0</v>
      </c>
      <c r="BG645" s="21">
        <f t="shared" si="344"/>
        <v>0</v>
      </c>
      <c r="BH645" s="21">
        <f t="shared" si="345"/>
        <v>0</v>
      </c>
    </row>
    <row r="646" spans="1:60" ht="63.95" customHeight="1">
      <c r="A646" s="245"/>
      <c r="B646" s="97"/>
      <c r="C646" s="98"/>
      <c r="D646" s="99"/>
      <c r="E646" s="100"/>
      <c r="F646" s="100"/>
      <c r="G646" s="100"/>
      <c r="H646" s="101"/>
      <c r="I646" s="102"/>
      <c r="J646" s="103"/>
      <c r="K646" s="103"/>
      <c r="L646" s="103"/>
      <c r="M646" s="103"/>
      <c r="N646" s="99"/>
      <c r="O646" s="99"/>
      <c r="P646" s="100"/>
      <c r="Q646" s="100"/>
      <c r="R646" s="104"/>
      <c r="S646" s="31" t="str">
        <f t="shared" si="346"/>
        <v/>
      </c>
      <c r="T646" s="105"/>
      <c r="U646" s="101"/>
      <c r="V646" s="107"/>
      <c r="W646" s="169"/>
      <c r="X646" s="170"/>
      <c r="Y646" s="68"/>
      <c r="Z646" s="190">
        <f t="shared" si="315"/>
        <v>1.0165720071704217E-3</v>
      </c>
      <c r="AA646" s="208" t="b">
        <f t="shared" si="316"/>
        <v>0</v>
      </c>
      <c r="AB646" s="20">
        <f t="shared" si="347"/>
        <v>0</v>
      </c>
      <c r="AC646" s="67" t="b">
        <f t="shared" si="348"/>
        <v>1</v>
      </c>
      <c r="AD646" s="200">
        <f t="shared" si="349"/>
        <v>1</v>
      </c>
      <c r="AE646" s="180">
        <f t="shared" si="317"/>
        <v>1</v>
      </c>
      <c r="AF646" s="180">
        <f t="shared" si="318"/>
        <v>0</v>
      </c>
      <c r="AG646" s="180">
        <f t="shared" si="319"/>
        <v>0</v>
      </c>
      <c r="AH646" s="180">
        <f t="shared" si="320"/>
        <v>0</v>
      </c>
      <c r="AI646" s="214" t="str">
        <f t="shared" si="321"/>
        <v/>
      </c>
      <c r="AK646" s="36">
        <f t="shared" si="322"/>
        <v>0</v>
      </c>
      <c r="AL646" s="21">
        <f t="shared" si="323"/>
        <v>0</v>
      </c>
      <c r="AM646" s="21">
        <f t="shared" si="324"/>
        <v>0</v>
      </c>
      <c r="AN646" s="21">
        <f t="shared" si="325"/>
        <v>0</v>
      </c>
      <c r="AO646" s="21">
        <f t="shared" si="326"/>
        <v>0</v>
      </c>
      <c r="AP646" s="21">
        <f t="shared" si="327"/>
        <v>0</v>
      </c>
      <c r="AQ646" s="21">
        <f t="shared" si="328"/>
        <v>0</v>
      </c>
      <c r="AR646" s="21">
        <f t="shared" si="329"/>
        <v>0</v>
      </c>
      <c r="AS646" s="21">
        <f t="shared" si="330"/>
        <v>0</v>
      </c>
      <c r="AT646" s="21">
        <f t="shared" si="331"/>
        <v>0</v>
      </c>
      <c r="AU646" s="21">
        <f t="shared" si="332"/>
        <v>0</v>
      </c>
      <c r="AV646" s="21">
        <f t="shared" si="333"/>
        <v>0</v>
      </c>
      <c r="AW646" s="21">
        <f t="shared" si="334"/>
        <v>0</v>
      </c>
      <c r="AX646" s="21">
        <f t="shared" si="335"/>
        <v>0</v>
      </c>
      <c r="AY646" s="21">
        <f t="shared" si="336"/>
        <v>0</v>
      </c>
      <c r="AZ646" s="21">
        <f t="shared" si="337"/>
        <v>0</v>
      </c>
      <c r="BA646" s="21">
        <f t="shared" si="338"/>
        <v>0</v>
      </c>
      <c r="BB646" s="21">
        <f t="shared" si="339"/>
        <v>0</v>
      </c>
      <c r="BC646" s="21">
        <f t="shared" si="340"/>
        <v>0</v>
      </c>
      <c r="BD646" s="21">
        <f t="shared" si="341"/>
        <v>0</v>
      </c>
      <c r="BE646" s="21">
        <f t="shared" si="342"/>
        <v>0</v>
      </c>
      <c r="BF646" s="21">
        <f t="shared" si="343"/>
        <v>0</v>
      </c>
      <c r="BG646" s="21">
        <f t="shared" si="344"/>
        <v>0</v>
      </c>
      <c r="BH646" s="21">
        <f t="shared" si="345"/>
        <v>0</v>
      </c>
    </row>
    <row r="647" spans="1:60" ht="63.95" customHeight="1">
      <c r="A647" s="245"/>
      <c r="B647" s="97"/>
      <c r="C647" s="98"/>
      <c r="D647" s="99"/>
      <c r="E647" s="100"/>
      <c r="F647" s="100"/>
      <c r="G647" s="100"/>
      <c r="H647" s="101"/>
      <c r="I647" s="102"/>
      <c r="J647" s="103"/>
      <c r="K647" s="103"/>
      <c r="L647" s="103"/>
      <c r="M647" s="103"/>
      <c r="N647" s="99"/>
      <c r="O647" s="99"/>
      <c r="P647" s="100"/>
      <c r="Q647" s="100"/>
      <c r="R647" s="104"/>
      <c r="S647" s="31" t="str">
        <f t="shared" si="346"/>
        <v/>
      </c>
      <c r="T647" s="105"/>
      <c r="U647" s="101"/>
      <c r="V647" s="107"/>
      <c r="W647" s="169"/>
      <c r="X647" s="170"/>
      <c r="Y647" s="68"/>
      <c r="Z647" s="190">
        <f t="shared" si="315"/>
        <v>1.0165720071704217E-3</v>
      </c>
      <c r="AA647" s="208" t="b">
        <f t="shared" si="316"/>
        <v>0</v>
      </c>
      <c r="AB647" s="20">
        <f t="shared" si="347"/>
        <v>0</v>
      </c>
      <c r="AC647" s="67" t="b">
        <f t="shared" si="348"/>
        <v>1</v>
      </c>
      <c r="AD647" s="200">
        <f t="shared" si="349"/>
        <v>1</v>
      </c>
      <c r="AE647" s="180">
        <f t="shared" si="317"/>
        <v>1</v>
      </c>
      <c r="AF647" s="180">
        <f t="shared" si="318"/>
        <v>0</v>
      </c>
      <c r="AG647" s="180">
        <f t="shared" si="319"/>
        <v>0</v>
      </c>
      <c r="AH647" s="180">
        <f t="shared" si="320"/>
        <v>0</v>
      </c>
      <c r="AI647" s="214" t="str">
        <f t="shared" si="321"/>
        <v/>
      </c>
      <c r="AK647" s="36">
        <f t="shared" si="322"/>
        <v>0</v>
      </c>
      <c r="AL647" s="21">
        <f t="shared" si="323"/>
        <v>0</v>
      </c>
      <c r="AM647" s="21">
        <f t="shared" si="324"/>
        <v>0</v>
      </c>
      <c r="AN647" s="21">
        <f t="shared" si="325"/>
        <v>0</v>
      </c>
      <c r="AO647" s="21">
        <f t="shared" si="326"/>
        <v>0</v>
      </c>
      <c r="AP647" s="21">
        <f t="shared" si="327"/>
        <v>0</v>
      </c>
      <c r="AQ647" s="21">
        <f t="shared" si="328"/>
        <v>0</v>
      </c>
      <c r="AR647" s="21">
        <f t="shared" si="329"/>
        <v>0</v>
      </c>
      <c r="AS647" s="21">
        <f t="shared" si="330"/>
        <v>0</v>
      </c>
      <c r="AT647" s="21">
        <f t="shared" si="331"/>
        <v>0</v>
      </c>
      <c r="AU647" s="21">
        <f t="shared" si="332"/>
        <v>0</v>
      </c>
      <c r="AV647" s="21">
        <f t="shared" si="333"/>
        <v>0</v>
      </c>
      <c r="AW647" s="21">
        <f t="shared" si="334"/>
        <v>0</v>
      </c>
      <c r="AX647" s="21">
        <f t="shared" si="335"/>
        <v>0</v>
      </c>
      <c r="AY647" s="21">
        <f t="shared" si="336"/>
        <v>0</v>
      </c>
      <c r="AZ647" s="21">
        <f t="shared" si="337"/>
        <v>0</v>
      </c>
      <c r="BA647" s="21">
        <f t="shared" si="338"/>
        <v>0</v>
      </c>
      <c r="BB647" s="21">
        <f t="shared" si="339"/>
        <v>0</v>
      </c>
      <c r="BC647" s="21">
        <f t="shared" si="340"/>
        <v>0</v>
      </c>
      <c r="BD647" s="21">
        <f t="shared" si="341"/>
        <v>0</v>
      </c>
      <c r="BE647" s="21">
        <f t="shared" si="342"/>
        <v>0</v>
      </c>
      <c r="BF647" s="21">
        <f t="shared" si="343"/>
        <v>0</v>
      </c>
      <c r="BG647" s="21">
        <f t="shared" si="344"/>
        <v>0</v>
      </c>
      <c r="BH647" s="21">
        <f t="shared" si="345"/>
        <v>0</v>
      </c>
    </row>
    <row r="648" spans="1:60" ht="63.95" customHeight="1">
      <c r="A648" s="245"/>
      <c r="B648" s="97"/>
      <c r="C648" s="98"/>
      <c r="D648" s="99"/>
      <c r="E648" s="100"/>
      <c r="F648" s="100"/>
      <c r="G648" s="100"/>
      <c r="H648" s="101"/>
      <c r="I648" s="102"/>
      <c r="J648" s="103"/>
      <c r="K648" s="103"/>
      <c r="L648" s="103"/>
      <c r="M648" s="103"/>
      <c r="N648" s="99"/>
      <c r="O648" s="99"/>
      <c r="P648" s="100"/>
      <c r="Q648" s="100"/>
      <c r="R648" s="104"/>
      <c r="S648" s="31" t="str">
        <f t="shared" si="346"/>
        <v/>
      </c>
      <c r="T648" s="105"/>
      <c r="U648" s="101"/>
      <c r="V648" s="107"/>
      <c r="W648" s="169"/>
      <c r="X648" s="170"/>
      <c r="Y648" s="68"/>
      <c r="Z648" s="190">
        <f t="shared" si="315"/>
        <v>1.0165720071704217E-3</v>
      </c>
      <c r="AA648" s="208" t="b">
        <f t="shared" si="316"/>
        <v>0</v>
      </c>
      <c r="AB648" s="20">
        <f t="shared" si="347"/>
        <v>0</v>
      </c>
      <c r="AC648" s="67" t="b">
        <f t="shared" si="348"/>
        <v>1</v>
      </c>
      <c r="AD648" s="200">
        <f t="shared" si="349"/>
        <v>1</v>
      </c>
      <c r="AE648" s="180">
        <f t="shared" si="317"/>
        <v>1</v>
      </c>
      <c r="AF648" s="180">
        <f t="shared" si="318"/>
        <v>0</v>
      </c>
      <c r="AG648" s="180">
        <f t="shared" si="319"/>
        <v>0</v>
      </c>
      <c r="AH648" s="180">
        <f t="shared" si="320"/>
        <v>0</v>
      </c>
      <c r="AI648" s="214" t="str">
        <f t="shared" si="321"/>
        <v/>
      </c>
      <c r="AK648" s="36">
        <f t="shared" si="322"/>
        <v>0</v>
      </c>
      <c r="AL648" s="21">
        <f t="shared" si="323"/>
        <v>0</v>
      </c>
      <c r="AM648" s="21">
        <f t="shared" si="324"/>
        <v>0</v>
      </c>
      <c r="AN648" s="21">
        <f t="shared" si="325"/>
        <v>0</v>
      </c>
      <c r="AO648" s="21">
        <f t="shared" si="326"/>
        <v>0</v>
      </c>
      <c r="AP648" s="21">
        <f t="shared" si="327"/>
        <v>0</v>
      </c>
      <c r="AQ648" s="21">
        <f t="shared" si="328"/>
        <v>0</v>
      </c>
      <c r="AR648" s="21">
        <f t="shared" si="329"/>
        <v>0</v>
      </c>
      <c r="AS648" s="21">
        <f t="shared" si="330"/>
        <v>0</v>
      </c>
      <c r="AT648" s="21">
        <f t="shared" si="331"/>
        <v>0</v>
      </c>
      <c r="AU648" s="21">
        <f t="shared" si="332"/>
        <v>0</v>
      </c>
      <c r="AV648" s="21">
        <f t="shared" si="333"/>
        <v>0</v>
      </c>
      <c r="AW648" s="21">
        <f t="shared" si="334"/>
        <v>0</v>
      </c>
      <c r="AX648" s="21">
        <f t="shared" si="335"/>
        <v>0</v>
      </c>
      <c r="AY648" s="21">
        <f t="shared" si="336"/>
        <v>0</v>
      </c>
      <c r="AZ648" s="21">
        <f t="shared" si="337"/>
        <v>0</v>
      </c>
      <c r="BA648" s="21">
        <f t="shared" si="338"/>
        <v>0</v>
      </c>
      <c r="BB648" s="21">
        <f t="shared" si="339"/>
        <v>0</v>
      </c>
      <c r="BC648" s="21">
        <f t="shared" si="340"/>
        <v>0</v>
      </c>
      <c r="BD648" s="21">
        <f t="shared" si="341"/>
        <v>0</v>
      </c>
      <c r="BE648" s="21">
        <f t="shared" si="342"/>
        <v>0</v>
      </c>
      <c r="BF648" s="21">
        <f t="shared" si="343"/>
        <v>0</v>
      </c>
      <c r="BG648" s="21">
        <f t="shared" si="344"/>
        <v>0</v>
      </c>
      <c r="BH648" s="21">
        <f t="shared" si="345"/>
        <v>0</v>
      </c>
    </row>
    <row r="649" spans="1:60" ht="63.95" customHeight="1">
      <c r="A649" s="245"/>
      <c r="B649" s="97"/>
      <c r="C649" s="98"/>
      <c r="D649" s="99"/>
      <c r="E649" s="100"/>
      <c r="F649" s="100"/>
      <c r="G649" s="100"/>
      <c r="H649" s="101"/>
      <c r="I649" s="102"/>
      <c r="J649" s="103"/>
      <c r="K649" s="103"/>
      <c r="L649" s="103"/>
      <c r="M649" s="103"/>
      <c r="N649" s="99"/>
      <c r="O649" s="99"/>
      <c r="P649" s="100"/>
      <c r="Q649" s="100"/>
      <c r="R649" s="104"/>
      <c r="S649" s="31" t="str">
        <f t="shared" si="346"/>
        <v/>
      </c>
      <c r="T649" s="105"/>
      <c r="U649" s="101"/>
      <c r="V649" s="107"/>
      <c r="W649" s="169"/>
      <c r="X649" s="170"/>
      <c r="Y649" s="68"/>
      <c r="Z649" s="190">
        <f t="shared" si="315"/>
        <v>1.0165720071704217E-3</v>
      </c>
      <c r="AA649" s="208" t="b">
        <f t="shared" si="316"/>
        <v>0</v>
      </c>
      <c r="AB649" s="20">
        <f t="shared" si="347"/>
        <v>0</v>
      </c>
      <c r="AC649" s="67" t="b">
        <f t="shared" si="348"/>
        <v>1</v>
      </c>
      <c r="AD649" s="200">
        <f t="shared" si="349"/>
        <v>1</v>
      </c>
      <c r="AE649" s="180">
        <f t="shared" si="317"/>
        <v>1</v>
      </c>
      <c r="AF649" s="180">
        <f t="shared" si="318"/>
        <v>0</v>
      </c>
      <c r="AG649" s="180">
        <f t="shared" si="319"/>
        <v>0</v>
      </c>
      <c r="AH649" s="180">
        <f t="shared" si="320"/>
        <v>0</v>
      </c>
      <c r="AI649" s="214" t="str">
        <f t="shared" si="321"/>
        <v/>
      </c>
      <c r="AK649" s="36">
        <f t="shared" si="322"/>
        <v>0</v>
      </c>
      <c r="AL649" s="21">
        <f t="shared" si="323"/>
        <v>0</v>
      </c>
      <c r="AM649" s="21">
        <f t="shared" si="324"/>
        <v>0</v>
      </c>
      <c r="AN649" s="21">
        <f t="shared" si="325"/>
        <v>0</v>
      </c>
      <c r="AO649" s="21">
        <f t="shared" si="326"/>
        <v>0</v>
      </c>
      <c r="AP649" s="21">
        <f t="shared" si="327"/>
        <v>0</v>
      </c>
      <c r="AQ649" s="21">
        <f t="shared" si="328"/>
        <v>0</v>
      </c>
      <c r="AR649" s="21">
        <f t="shared" si="329"/>
        <v>0</v>
      </c>
      <c r="AS649" s="21">
        <f t="shared" si="330"/>
        <v>0</v>
      </c>
      <c r="AT649" s="21">
        <f t="shared" si="331"/>
        <v>0</v>
      </c>
      <c r="AU649" s="21">
        <f t="shared" si="332"/>
        <v>0</v>
      </c>
      <c r="AV649" s="21">
        <f t="shared" si="333"/>
        <v>0</v>
      </c>
      <c r="AW649" s="21">
        <f t="shared" si="334"/>
        <v>0</v>
      </c>
      <c r="AX649" s="21">
        <f t="shared" si="335"/>
        <v>0</v>
      </c>
      <c r="AY649" s="21">
        <f t="shared" si="336"/>
        <v>0</v>
      </c>
      <c r="AZ649" s="21">
        <f t="shared" si="337"/>
        <v>0</v>
      </c>
      <c r="BA649" s="21">
        <f t="shared" si="338"/>
        <v>0</v>
      </c>
      <c r="BB649" s="21">
        <f t="shared" si="339"/>
        <v>0</v>
      </c>
      <c r="BC649" s="21">
        <f t="shared" si="340"/>
        <v>0</v>
      </c>
      <c r="BD649" s="21">
        <f t="shared" si="341"/>
        <v>0</v>
      </c>
      <c r="BE649" s="21">
        <f t="shared" si="342"/>
        <v>0</v>
      </c>
      <c r="BF649" s="21">
        <f t="shared" si="343"/>
        <v>0</v>
      </c>
      <c r="BG649" s="21">
        <f t="shared" si="344"/>
        <v>0</v>
      </c>
      <c r="BH649" s="21">
        <f t="shared" si="345"/>
        <v>0</v>
      </c>
    </row>
    <row r="650" spans="1:60" ht="63.95" customHeight="1">
      <c r="A650" s="245"/>
      <c r="B650" s="97"/>
      <c r="C650" s="98"/>
      <c r="D650" s="99"/>
      <c r="E650" s="100"/>
      <c r="F650" s="100"/>
      <c r="G650" s="100"/>
      <c r="H650" s="101"/>
      <c r="I650" s="102"/>
      <c r="J650" s="103"/>
      <c r="K650" s="103"/>
      <c r="L650" s="103"/>
      <c r="M650" s="103"/>
      <c r="N650" s="99"/>
      <c r="O650" s="99"/>
      <c r="P650" s="100"/>
      <c r="Q650" s="100"/>
      <c r="R650" s="104"/>
      <c r="S650" s="31" t="str">
        <f t="shared" si="346"/>
        <v/>
      </c>
      <c r="T650" s="105"/>
      <c r="U650" s="101"/>
      <c r="V650" s="107"/>
      <c r="W650" s="169"/>
      <c r="X650" s="170"/>
      <c r="Y650" s="68"/>
      <c r="Z650" s="190">
        <f t="shared" si="315"/>
        <v>1.0165720071704217E-3</v>
      </c>
      <c r="AA650" s="208" t="b">
        <f t="shared" si="316"/>
        <v>0</v>
      </c>
      <c r="AB650" s="20">
        <f t="shared" si="347"/>
        <v>0</v>
      </c>
      <c r="AC650" s="67" t="b">
        <f t="shared" si="348"/>
        <v>1</v>
      </c>
      <c r="AD650" s="200">
        <f t="shared" si="349"/>
        <v>1</v>
      </c>
      <c r="AE650" s="180">
        <f t="shared" si="317"/>
        <v>1</v>
      </c>
      <c r="AF650" s="180">
        <f t="shared" si="318"/>
        <v>0</v>
      </c>
      <c r="AG650" s="180">
        <f t="shared" si="319"/>
        <v>0</v>
      </c>
      <c r="AH650" s="180">
        <f t="shared" si="320"/>
        <v>0</v>
      </c>
      <c r="AI650" s="214" t="str">
        <f t="shared" si="321"/>
        <v/>
      </c>
      <c r="AK650" s="36">
        <f t="shared" si="322"/>
        <v>0</v>
      </c>
      <c r="AL650" s="21">
        <f t="shared" si="323"/>
        <v>0</v>
      </c>
      <c r="AM650" s="21">
        <f t="shared" si="324"/>
        <v>0</v>
      </c>
      <c r="AN650" s="21">
        <f t="shared" si="325"/>
        <v>0</v>
      </c>
      <c r="AO650" s="21">
        <f t="shared" si="326"/>
        <v>0</v>
      </c>
      <c r="AP650" s="21">
        <f t="shared" si="327"/>
        <v>0</v>
      </c>
      <c r="AQ650" s="21">
        <f t="shared" si="328"/>
        <v>0</v>
      </c>
      <c r="AR650" s="21">
        <f t="shared" si="329"/>
        <v>0</v>
      </c>
      <c r="AS650" s="21">
        <f t="shared" si="330"/>
        <v>0</v>
      </c>
      <c r="AT650" s="21">
        <f t="shared" si="331"/>
        <v>0</v>
      </c>
      <c r="AU650" s="21">
        <f t="shared" si="332"/>
        <v>0</v>
      </c>
      <c r="AV650" s="21">
        <f t="shared" si="333"/>
        <v>0</v>
      </c>
      <c r="AW650" s="21">
        <f t="shared" si="334"/>
        <v>0</v>
      </c>
      <c r="AX650" s="21">
        <f t="shared" si="335"/>
        <v>0</v>
      </c>
      <c r="AY650" s="21">
        <f t="shared" si="336"/>
        <v>0</v>
      </c>
      <c r="AZ650" s="21">
        <f t="shared" si="337"/>
        <v>0</v>
      </c>
      <c r="BA650" s="21">
        <f t="shared" si="338"/>
        <v>0</v>
      </c>
      <c r="BB650" s="21">
        <f t="shared" si="339"/>
        <v>0</v>
      </c>
      <c r="BC650" s="21">
        <f t="shared" si="340"/>
        <v>0</v>
      </c>
      <c r="BD650" s="21">
        <f t="shared" si="341"/>
        <v>0</v>
      </c>
      <c r="BE650" s="21">
        <f t="shared" si="342"/>
        <v>0</v>
      </c>
      <c r="BF650" s="21">
        <f t="shared" si="343"/>
        <v>0</v>
      </c>
      <c r="BG650" s="21">
        <f t="shared" si="344"/>
        <v>0</v>
      </c>
      <c r="BH650" s="21">
        <f t="shared" si="345"/>
        <v>0</v>
      </c>
    </row>
    <row r="651" spans="1:60" ht="63.95" customHeight="1">
      <c r="A651" s="245"/>
      <c r="B651" s="97"/>
      <c r="C651" s="98"/>
      <c r="D651" s="99"/>
      <c r="E651" s="100"/>
      <c r="F651" s="100"/>
      <c r="G651" s="100"/>
      <c r="H651" s="101"/>
      <c r="I651" s="102"/>
      <c r="J651" s="103"/>
      <c r="K651" s="103"/>
      <c r="L651" s="103"/>
      <c r="M651" s="103"/>
      <c r="N651" s="99"/>
      <c r="O651" s="99"/>
      <c r="P651" s="100"/>
      <c r="Q651" s="100"/>
      <c r="R651" s="104"/>
      <c r="S651" s="31" t="str">
        <f t="shared" si="346"/>
        <v/>
      </c>
      <c r="T651" s="105"/>
      <c r="U651" s="101"/>
      <c r="V651" s="107"/>
      <c r="W651" s="169"/>
      <c r="X651" s="170"/>
      <c r="Y651" s="68"/>
      <c r="Z651" s="190">
        <f t="shared" ref="Z651:Z714" si="350">(1/(1+1/EXP(-6.890302+0.02864*C651+1.031436*AK651+0.778425*AL651+0.360346*AN651+0.60263*AM651+0.753107*AO651+0.545244*AP651+0.384306*AR651-0.187684*AS651+1.813184*AQ651+0.767287*AT651+2.269855*AU651-1.12373*AV651+0.15005*AW651-1.208723*BH651-1.205755*AY651+1.265984*AX651+2.604289*AZ651+2.423725*BA651+0.541135*BB651+2.25148*BC651+1.903119*BD651+1.169436*BE651+2.307466*BF651+2.193053*BG651)))</f>
        <v>1.0165720071704217E-3</v>
      </c>
      <c r="AA651" s="208" t="b">
        <f t="shared" ref="AA651:AA714" si="351">AND(C651&lt;&gt;"", D651&lt;&gt;"",E651&lt;&gt;"",F651&lt;&gt;"",G651&lt;&gt;"",H651&lt;&gt;"",I651&lt;&gt;"",J651&lt;&gt;"",K651&lt;&gt;"",L651&lt;&gt;"",M651&lt;&gt;"",N651&lt;&gt;"",O651&lt;&gt;"",P651&lt;&gt;"",Q651&lt;&gt;"",R651&lt;&gt;"")</f>
        <v>0</v>
      </c>
      <c r="AB651" s="20">
        <f t="shared" si="347"/>
        <v>0</v>
      </c>
      <c r="AC651" s="67" t="b">
        <f t="shared" si="348"/>
        <v>1</v>
      </c>
      <c r="AD651" s="200">
        <f t="shared" si="349"/>
        <v>1</v>
      </c>
      <c r="AE651" s="180">
        <f t="shared" ref="AE651:AE714" si="352">IF(AND(B651="", AD651=1), 1, 0)</f>
        <v>1</v>
      </c>
      <c r="AF651" s="180">
        <f t="shared" ref="AF651:AF714" si="353">IF(AND(B651="", AB651=1), 1, 0)</f>
        <v>0</v>
      </c>
      <c r="AG651" s="180">
        <f t="shared" ref="AG651:AG714" si="354">IF(AND(B651="", AD651=0), 1, 0)</f>
        <v>0</v>
      </c>
      <c r="AH651" s="180">
        <f t="shared" ref="AH651:AH714" si="355">IF(AND(B651&lt;&gt;"", AB651=0), 1, 0)</f>
        <v>0</v>
      </c>
      <c r="AI651" s="214" t="str">
        <f t="shared" ref="AI651:AI714" si="356">IF(AE651=1, "", IF(AF651=1, AF$7, IF(AG651=1, AG$7,IF(AH651=1, AH$7,IF(Z651&lt;0.071,AI$2,IF(Z651&gt;=0.071,AI$3,"Whoops!"))))))</f>
        <v/>
      </c>
      <c r="AK651" s="36">
        <f t="shared" ref="AK651:AK714" si="357">IF(D651="male", 1, 0)</f>
        <v>0</v>
      </c>
      <c r="AL651" s="21">
        <f t="shared" ref="AL651:AL714" si="358">IF(G651="yes", 1, 0)</f>
        <v>0</v>
      </c>
      <c r="AM651" s="21">
        <f t="shared" ref="AM651:AM714" si="359">IF(E651=E$3, 1, 0)</f>
        <v>0</v>
      </c>
      <c r="AN651" s="21">
        <f t="shared" ref="AN651:AN714" si="360">IF(E651=E$4, 1, 0)</f>
        <v>0</v>
      </c>
      <c r="AO651" s="21">
        <f t="shared" ref="AO651:AO714" si="361">IF(F651=F$3, 1, 0)</f>
        <v>0</v>
      </c>
      <c r="AP651" s="21">
        <f t="shared" ref="AP651:AP714" si="362">IF(F651=F$4, 1, 0)</f>
        <v>0</v>
      </c>
      <c r="AQ651" s="21">
        <f t="shared" ref="AQ651:AQ714" si="363">IF(H651=H$3, 1, 0)</f>
        <v>0</v>
      </c>
      <c r="AR651" s="21">
        <f t="shared" ref="AR651:AR714" si="364">IF(H651=H$5, 1, 0)</f>
        <v>0</v>
      </c>
      <c r="AS651" s="21">
        <f t="shared" ref="AS651:AS714" si="365">IF(H651=H$4, 1, 0)</f>
        <v>0</v>
      </c>
      <c r="AT651" s="21">
        <f t="shared" ref="AT651:AT714" si="366">IF(K651=K$3, 1, 0)</f>
        <v>0</v>
      </c>
      <c r="AU651" s="21">
        <f t="shared" ref="AU651:AU714" si="367">IF(K651=K$4,1, 0)</f>
        <v>0</v>
      </c>
      <c r="AV651" s="21">
        <f t="shared" ref="AV651:AV714" si="368">IF(K651=K$5,1, 0)</f>
        <v>0</v>
      </c>
      <c r="AW651" s="21">
        <f t="shared" ref="AW651:AW714" si="369">IF(K651=K$6, 1, 0)</f>
        <v>0</v>
      </c>
      <c r="AX651" s="21">
        <f t="shared" ref="AX651:AX714" si="370">IF(M651=M$3,1, 0)</f>
        <v>0</v>
      </c>
      <c r="AY651" s="21">
        <f t="shared" ref="AY651:AY714" si="371">IF(M651=M$4,1,0)</f>
        <v>0</v>
      </c>
      <c r="AZ651" s="21">
        <f t="shared" ref="AZ651:AZ714" si="372">IF(L651="yes",1, 0)</f>
        <v>0</v>
      </c>
      <c r="BA651" s="21">
        <f t="shared" ref="BA651:BA714" si="373">IF(Q651=Q$3,1,0)</f>
        <v>0</v>
      </c>
      <c r="BB651" s="21">
        <f t="shared" ref="BB651:BB714" si="374">IF(Q651=Q$4, 1,0)</f>
        <v>0</v>
      </c>
      <c r="BC651" s="21">
        <f t="shared" ref="BC651:BC714" si="375">IF(N651="yes", 1, 0)</f>
        <v>0</v>
      </c>
      <c r="BD651" s="21">
        <f t="shared" ref="BD651:BD714" si="376">IF(O651="yes",1,0)</f>
        <v>0</v>
      </c>
      <c r="BE651" s="21">
        <f t="shared" ref="BE651:BE714" si="377">IF(P651="yes", 1, 0)</f>
        <v>0</v>
      </c>
      <c r="BF651" s="21">
        <f t="shared" ref="BF651:BF714" si="378">IF(I651="yes", 1, 0)</f>
        <v>0</v>
      </c>
      <c r="BG651" s="21">
        <f t="shared" ref="BG651:BG714" si="379">IF(R651="yes", 1, 0)</f>
        <v>0</v>
      </c>
      <c r="BH651" s="21">
        <f t="shared" ref="BH651:BH714" si="380">IF(J651="yes", 1, 0)</f>
        <v>0</v>
      </c>
    </row>
    <row r="652" spans="1:60" ht="63.95" customHeight="1">
      <c r="A652" s="245"/>
      <c r="B652" s="97"/>
      <c r="C652" s="98"/>
      <c r="D652" s="99"/>
      <c r="E652" s="100"/>
      <c r="F652" s="100"/>
      <c r="G652" s="100"/>
      <c r="H652" s="101"/>
      <c r="I652" s="102"/>
      <c r="J652" s="103"/>
      <c r="K652" s="103"/>
      <c r="L652" s="103"/>
      <c r="M652" s="103"/>
      <c r="N652" s="99"/>
      <c r="O652" s="99"/>
      <c r="P652" s="100"/>
      <c r="Q652" s="100"/>
      <c r="R652" s="104"/>
      <c r="S652" s="31" t="str">
        <f t="shared" ref="S652:S715" si="381">AI652</f>
        <v/>
      </c>
      <c r="T652" s="105"/>
      <c r="U652" s="101"/>
      <c r="V652" s="107"/>
      <c r="W652" s="169"/>
      <c r="X652" s="170"/>
      <c r="Y652" s="68"/>
      <c r="Z652" s="190">
        <f t="shared" si="350"/>
        <v>1.0165720071704217E-3</v>
      </c>
      <c r="AA652" s="208" t="b">
        <f t="shared" si="351"/>
        <v>0</v>
      </c>
      <c r="AB652" s="20">
        <f t="shared" ref="AB652:AB715" si="382">IF(AA652=TRUE, 1, 0)</f>
        <v>0</v>
      </c>
      <c r="AC652" s="67" t="b">
        <f t="shared" ref="AC652:AC715" si="383">AND(C652="", D652="",E652="",F652="",G652="",H652="",I652="",J652="",K652="",L652="",M652="",N652="",O652="",P652="",Q652="",R652="")</f>
        <v>1</v>
      </c>
      <c r="AD652" s="200">
        <f t="shared" ref="AD652:AD715" si="384">IF(AC652=TRUE, 1, 0)</f>
        <v>1</v>
      </c>
      <c r="AE652" s="180">
        <f t="shared" si="352"/>
        <v>1</v>
      </c>
      <c r="AF652" s="180">
        <f t="shared" si="353"/>
        <v>0</v>
      </c>
      <c r="AG652" s="180">
        <f t="shared" si="354"/>
        <v>0</v>
      </c>
      <c r="AH652" s="180">
        <f t="shared" si="355"/>
        <v>0</v>
      </c>
      <c r="AI652" s="214" t="str">
        <f t="shared" si="356"/>
        <v/>
      </c>
      <c r="AK652" s="36">
        <f t="shared" si="357"/>
        <v>0</v>
      </c>
      <c r="AL652" s="21">
        <f t="shared" si="358"/>
        <v>0</v>
      </c>
      <c r="AM652" s="21">
        <f t="shared" si="359"/>
        <v>0</v>
      </c>
      <c r="AN652" s="21">
        <f t="shared" si="360"/>
        <v>0</v>
      </c>
      <c r="AO652" s="21">
        <f t="shared" si="361"/>
        <v>0</v>
      </c>
      <c r="AP652" s="21">
        <f t="shared" si="362"/>
        <v>0</v>
      </c>
      <c r="AQ652" s="21">
        <f t="shared" si="363"/>
        <v>0</v>
      </c>
      <c r="AR652" s="21">
        <f t="shared" si="364"/>
        <v>0</v>
      </c>
      <c r="AS652" s="21">
        <f t="shared" si="365"/>
        <v>0</v>
      </c>
      <c r="AT652" s="21">
        <f t="shared" si="366"/>
        <v>0</v>
      </c>
      <c r="AU652" s="21">
        <f t="shared" si="367"/>
        <v>0</v>
      </c>
      <c r="AV652" s="21">
        <f t="shared" si="368"/>
        <v>0</v>
      </c>
      <c r="AW652" s="21">
        <f t="shared" si="369"/>
        <v>0</v>
      </c>
      <c r="AX652" s="21">
        <f t="shared" si="370"/>
        <v>0</v>
      </c>
      <c r="AY652" s="21">
        <f t="shared" si="371"/>
        <v>0</v>
      </c>
      <c r="AZ652" s="21">
        <f t="shared" si="372"/>
        <v>0</v>
      </c>
      <c r="BA652" s="21">
        <f t="shared" si="373"/>
        <v>0</v>
      </c>
      <c r="BB652" s="21">
        <f t="shared" si="374"/>
        <v>0</v>
      </c>
      <c r="BC652" s="21">
        <f t="shared" si="375"/>
        <v>0</v>
      </c>
      <c r="BD652" s="21">
        <f t="shared" si="376"/>
        <v>0</v>
      </c>
      <c r="BE652" s="21">
        <f t="shared" si="377"/>
        <v>0</v>
      </c>
      <c r="BF652" s="21">
        <f t="shared" si="378"/>
        <v>0</v>
      </c>
      <c r="BG652" s="21">
        <f t="shared" si="379"/>
        <v>0</v>
      </c>
      <c r="BH652" s="21">
        <f t="shared" si="380"/>
        <v>0</v>
      </c>
    </row>
    <row r="653" spans="1:60" ht="63.95" customHeight="1">
      <c r="A653" s="245"/>
      <c r="B653" s="97"/>
      <c r="C653" s="98"/>
      <c r="D653" s="99"/>
      <c r="E653" s="100"/>
      <c r="F653" s="100"/>
      <c r="G653" s="100"/>
      <c r="H653" s="101"/>
      <c r="I653" s="102"/>
      <c r="J653" s="103"/>
      <c r="K653" s="103"/>
      <c r="L653" s="103"/>
      <c r="M653" s="103"/>
      <c r="N653" s="99"/>
      <c r="O653" s="99"/>
      <c r="P653" s="100"/>
      <c r="Q653" s="100"/>
      <c r="R653" s="104"/>
      <c r="S653" s="31" t="str">
        <f t="shared" si="381"/>
        <v/>
      </c>
      <c r="T653" s="105"/>
      <c r="U653" s="101"/>
      <c r="V653" s="107"/>
      <c r="W653" s="169"/>
      <c r="X653" s="170"/>
      <c r="Y653" s="68"/>
      <c r="Z653" s="190">
        <f t="shared" si="350"/>
        <v>1.0165720071704217E-3</v>
      </c>
      <c r="AA653" s="208" t="b">
        <f t="shared" si="351"/>
        <v>0</v>
      </c>
      <c r="AB653" s="20">
        <f t="shared" si="382"/>
        <v>0</v>
      </c>
      <c r="AC653" s="67" t="b">
        <f t="shared" si="383"/>
        <v>1</v>
      </c>
      <c r="AD653" s="200">
        <f t="shared" si="384"/>
        <v>1</v>
      </c>
      <c r="AE653" s="180">
        <f t="shared" si="352"/>
        <v>1</v>
      </c>
      <c r="AF653" s="180">
        <f t="shared" si="353"/>
        <v>0</v>
      </c>
      <c r="AG653" s="180">
        <f t="shared" si="354"/>
        <v>0</v>
      </c>
      <c r="AH653" s="180">
        <f t="shared" si="355"/>
        <v>0</v>
      </c>
      <c r="AI653" s="214" t="str">
        <f t="shared" si="356"/>
        <v/>
      </c>
      <c r="AK653" s="36">
        <f t="shared" si="357"/>
        <v>0</v>
      </c>
      <c r="AL653" s="21">
        <f t="shared" si="358"/>
        <v>0</v>
      </c>
      <c r="AM653" s="21">
        <f t="shared" si="359"/>
        <v>0</v>
      </c>
      <c r="AN653" s="21">
        <f t="shared" si="360"/>
        <v>0</v>
      </c>
      <c r="AO653" s="21">
        <f t="shared" si="361"/>
        <v>0</v>
      </c>
      <c r="AP653" s="21">
        <f t="shared" si="362"/>
        <v>0</v>
      </c>
      <c r="AQ653" s="21">
        <f t="shared" si="363"/>
        <v>0</v>
      </c>
      <c r="AR653" s="21">
        <f t="shared" si="364"/>
        <v>0</v>
      </c>
      <c r="AS653" s="21">
        <f t="shared" si="365"/>
        <v>0</v>
      </c>
      <c r="AT653" s="21">
        <f t="shared" si="366"/>
        <v>0</v>
      </c>
      <c r="AU653" s="21">
        <f t="shared" si="367"/>
        <v>0</v>
      </c>
      <c r="AV653" s="21">
        <f t="shared" si="368"/>
        <v>0</v>
      </c>
      <c r="AW653" s="21">
        <f t="shared" si="369"/>
        <v>0</v>
      </c>
      <c r="AX653" s="21">
        <f t="shared" si="370"/>
        <v>0</v>
      </c>
      <c r="AY653" s="21">
        <f t="shared" si="371"/>
        <v>0</v>
      </c>
      <c r="AZ653" s="21">
        <f t="shared" si="372"/>
        <v>0</v>
      </c>
      <c r="BA653" s="21">
        <f t="shared" si="373"/>
        <v>0</v>
      </c>
      <c r="BB653" s="21">
        <f t="shared" si="374"/>
        <v>0</v>
      </c>
      <c r="BC653" s="21">
        <f t="shared" si="375"/>
        <v>0</v>
      </c>
      <c r="BD653" s="21">
        <f t="shared" si="376"/>
        <v>0</v>
      </c>
      <c r="BE653" s="21">
        <f t="shared" si="377"/>
        <v>0</v>
      </c>
      <c r="BF653" s="21">
        <f t="shared" si="378"/>
        <v>0</v>
      </c>
      <c r="BG653" s="21">
        <f t="shared" si="379"/>
        <v>0</v>
      </c>
      <c r="BH653" s="21">
        <f t="shared" si="380"/>
        <v>0</v>
      </c>
    </row>
    <row r="654" spans="1:60" ht="63.95" customHeight="1">
      <c r="A654" s="245"/>
      <c r="B654" s="97"/>
      <c r="C654" s="98"/>
      <c r="D654" s="99"/>
      <c r="E654" s="100"/>
      <c r="F654" s="100"/>
      <c r="G654" s="100"/>
      <c r="H654" s="101"/>
      <c r="I654" s="102"/>
      <c r="J654" s="103"/>
      <c r="K654" s="103"/>
      <c r="L654" s="103"/>
      <c r="M654" s="103"/>
      <c r="N654" s="99"/>
      <c r="O654" s="99"/>
      <c r="P654" s="100"/>
      <c r="Q654" s="100"/>
      <c r="R654" s="104"/>
      <c r="S654" s="31" t="str">
        <f t="shared" si="381"/>
        <v/>
      </c>
      <c r="T654" s="105"/>
      <c r="U654" s="101"/>
      <c r="V654" s="107"/>
      <c r="W654" s="169"/>
      <c r="X654" s="170"/>
      <c r="Y654" s="68"/>
      <c r="Z654" s="190">
        <f t="shared" si="350"/>
        <v>1.0165720071704217E-3</v>
      </c>
      <c r="AA654" s="208" t="b">
        <f t="shared" si="351"/>
        <v>0</v>
      </c>
      <c r="AB654" s="20">
        <f t="shared" si="382"/>
        <v>0</v>
      </c>
      <c r="AC654" s="67" t="b">
        <f t="shared" si="383"/>
        <v>1</v>
      </c>
      <c r="AD654" s="200">
        <f t="shared" si="384"/>
        <v>1</v>
      </c>
      <c r="AE654" s="180">
        <f t="shared" si="352"/>
        <v>1</v>
      </c>
      <c r="AF654" s="180">
        <f t="shared" si="353"/>
        <v>0</v>
      </c>
      <c r="AG654" s="180">
        <f t="shared" si="354"/>
        <v>0</v>
      </c>
      <c r="AH654" s="180">
        <f t="shared" si="355"/>
        <v>0</v>
      </c>
      <c r="AI654" s="214" t="str">
        <f t="shared" si="356"/>
        <v/>
      </c>
      <c r="AK654" s="36">
        <f t="shared" si="357"/>
        <v>0</v>
      </c>
      <c r="AL654" s="21">
        <f t="shared" si="358"/>
        <v>0</v>
      </c>
      <c r="AM654" s="21">
        <f t="shared" si="359"/>
        <v>0</v>
      </c>
      <c r="AN654" s="21">
        <f t="shared" si="360"/>
        <v>0</v>
      </c>
      <c r="AO654" s="21">
        <f t="shared" si="361"/>
        <v>0</v>
      </c>
      <c r="AP654" s="21">
        <f t="shared" si="362"/>
        <v>0</v>
      </c>
      <c r="AQ654" s="21">
        <f t="shared" si="363"/>
        <v>0</v>
      </c>
      <c r="AR654" s="21">
        <f t="shared" si="364"/>
        <v>0</v>
      </c>
      <c r="AS654" s="21">
        <f t="shared" si="365"/>
        <v>0</v>
      </c>
      <c r="AT654" s="21">
        <f t="shared" si="366"/>
        <v>0</v>
      </c>
      <c r="AU654" s="21">
        <f t="shared" si="367"/>
        <v>0</v>
      </c>
      <c r="AV654" s="21">
        <f t="shared" si="368"/>
        <v>0</v>
      </c>
      <c r="AW654" s="21">
        <f t="shared" si="369"/>
        <v>0</v>
      </c>
      <c r="AX654" s="21">
        <f t="shared" si="370"/>
        <v>0</v>
      </c>
      <c r="AY654" s="21">
        <f t="shared" si="371"/>
        <v>0</v>
      </c>
      <c r="AZ654" s="21">
        <f t="shared" si="372"/>
        <v>0</v>
      </c>
      <c r="BA654" s="21">
        <f t="shared" si="373"/>
        <v>0</v>
      </c>
      <c r="BB654" s="21">
        <f t="shared" si="374"/>
        <v>0</v>
      </c>
      <c r="BC654" s="21">
        <f t="shared" si="375"/>
        <v>0</v>
      </c>
      <c r="BD654" s="21">
        <f t="shared" si="376"/>
        <v>0</v>
      </c>
      <c r="BE654" s="21">
        <f t="shared" si="377"/>
        <v>0</v>
      </c>
      <c r="BF654" s="21">
        <f t="shared" si="378"/>
        <v>0</v>
      </c>
      <c r="BG654" s="21">
        <f t="shared" si="379"/>
        <v>0</v>
      </c>
      <c r="BH654" s="21">
        <f t="shared" si="380"/>
        <v>0</v>
      </c>
    </row>
    <row r="655" spans="1:60" ht="63.95" customHeight="1">
      <c r="A655" s="245"/>
      <c r="B655" s="97"/>
      <c r="C655" s="98"/>
      <c r="D655" s="99"/>
      <c r="E655" s="100"/>
      <c r="F655" s="100"/>
      <c r="G655" s="100"/>
      <c r="H655" s="101"/>
      <c r="I655" s="102"/>
      <c r="J655" s="103"/>
      <c r="K655" s="103"/>
      <c r="L655" s="103"/>
      <c r="M655" s="103"/>
      <c r="N655" s="99"/>
      <c r="O655" s="99"/>
      <c r="P655" s="100"/>
      <c r="Q655" s="100"/>
      <c r="R655" s="104"/>
      <c r="S655" s="31" t="str">
        <f t="shared" si="381"/>
        <v/>
      </c>
      <c r="T655" s="105"/>
      <c r="U655" s="101"/>
      <c r="V655" s="107"/>
      <c r="W655" s="169"/>
      <c r="X655" s="170"/>
      <c r="Y655" s="68"/>
      <c r="Z655" s="190">
        <f t="shared" si="350"/>
        <v>1.0165720071704217E-3</v>
      </c>
      <c r="AA655" s="208" t="b">
        <f t="shared" si="351"/>
        <v>0</v>
      </c>
      <c r="AB655" s="20">
        <f t="shared" si="382"/>
        <v>0</v>
      </c>
      <c r="AC655" s="67" t="b">
        <f t="shared" si="383"/>
        <v>1</v>
      </c>
      <c r="AD655" s="200">
        <f t="shared" si="384"/>
        <v>1</v>
      </c>
      <c r="AE655" s="180">
        <f t="shared" si="352"/>
        <v>1</v>
      </c>
      <c r="AF655" s="180">
        <f t="shared" si="353"/>
        <v>0</v>
      </c>
      <c r="AG655" s="180">
        <f t="shared" si="354"/>
        <v>0</v>
      </c>
      <c r="AH655" s="180">
        <f t="shared" si="355"/>
        <v>0</v>
      </c>
      <c r="AI655" s="214" t="str">
        <f t="shared" si="356"/>
        <v/>
      </c>
      <c r="AK655" s="36">
        <f t="shared" si="357"/>
        <v>0</v>
      </c>
      <c r="AL655" s="21">
        <f t="shared" si="358"/>
        <v>0</v>
      </c>
      <c r="AM655" s="21">
        <f t="shared" si="359"/>
        <v>0</v>
      </c>
      <c r="AN655" s="21">
        <f t="shared" si="360"/>
        <v>0</v>
      </c>
      <c r="AO655" s="21">
        <f t="shared" si="361"/>
        <v>0</v>
      </c>
      <c r="AP655" s="21">
        <f t="shared" si="362"/>
        <v>0</v>
      </c>
      <c r="AQ655" s="21">
        <f t="shared" si="363"/>
        <v>0</v>
      </c>
      <c r="AR655" s="21">
        <f t="shared" si="364"/>
        <v>0</v>
      </c>
      <c r="AS655" s="21">
        <f t="shared" si="365"/>
        <v>0</v>
      </c>
      <c r="AT655" s="21">
        <f t="shared" si="366"/>
        <v>0</v>
      </c>
      <c r="AU655" s="21">
        <f t="shared" si="367"/>
        <v>0</v>
      </c>
      <c r="AV655" s="21">
        <f t="shared" si="368"/>
        <v>0</v>
      </c>
      <c r="AW655" s="21">
        <f t="shared" si="369"/>
        <v>0</v>
      </c>
      <c r="AX655" s="21">
        <f t="shared" si="370"/>
        <v>0</v>
      </c>
      <c r="AY655" s="21">
        <f t="shared" si="371"/>
        <v>0</v>
      </c>
      <c r="AZ655" s="21">
        <f t="shared" si="372"/>
        <v>0</v>
      </c>
      <c r="BA655" s="21">
        <f t="shared" si="373"/>
        <v>0</v>
      </c>
      <c r="BB655" s="21">
        <f t="shared" si="374"/>
        <v>0</v>
      </c>
      <c r="BC655" s="21">
        <f t="shared" si="375"/>
        <v>0</v>
      </c>
      <c r="BD655" s="21">
        <f t="shared" si="376"/>
        <v>0</v>
      </c>
      <c r="BE655" s="21">
        <f t="shared" si="377"/>
        <v>0</v>
      </c>
      <c r="BF655" s="21">
        <f t="shared" si="378"/>
        <v>0</v>
      </c>
      <c r="BG655" s="21">
        <f t="shared" si="379"/>
        <v>0</v>
      </c>
      <c r="BH655" s="21">
        <f t="shared" si="380"/>
        <v>0</v>
      </c>
    </row>
    <row r="656" spans="1:60" ht="63.95" customHeight="1">
      <c r="A656" s="245"/>
      <c r="B656" s="97"/>
      <c r="C656" s="98"/>
      <c r="D656" s="99"/>
      <c r="E656" s="100"/>
      <c r="F656" s="100"/>
      <c r="G656" s="100"/>
      <c r="H656" s="101"/>
      <c r="I656" s="102"/>
      <c r="J656" s="103"/>
      <c r="K656" s="103"/>
      <c r="L656" s="103"/>
      <c r="M656" s="103"/>
      <c r="N656" s="99"/>
      <c r="O656" s="99"/>
      <c r="P656" s="100"/>
      <c r="Q656" s="100"/>
      <c r="R656" s="104"/>
      <c r="S656" s="31" t="str">
        <f t="shared" si="381"/>
        <v/>
      </c>
      <c r="T656" s="105"/>
      <c r="U656" s="101"/>
      <c r="V656" s="107"/>
      <c r="W656" s="169"/>
      <c r="X656" s="170"/>
      <c r="Y656" s="68"/>
      <c r="Z656" s="190">
        <f t="shared" si="350"/>
        <v>1.0165720071704217E-3</v>
      </c>
      <c r="AA656" s="208" t="b">
        <f t="shared" si="351"/>
        <v>0</v>
      </c>
      <c r="AB656" s="20">
        <f t="shared" si="382"/>
        <v>0</v>
      </c>
      <c r="AC656" s="67" t="b">
        <f t="shared" si="383"/>
        <v>1</v>
      </c>
      <c r="AD656" s="200">
        <f t="shared" si="384"/>
        <v>1</v>
      </c>
      <c r="AE656" s="180">
        <f t="shared" si="352"/>
        <v>1</v>
      </c>
      <c r="AF656" s="180">
        <f t="shared" si="353"/>
        <v>0</v>
      </c>
      <c r="AG656" s="180">
        <f t="shared" si="354"/>
        <v>0</v>
      </c>
      <c r="AH656" s="180">
        <f t="shared" si="355"/>
        <v>0</v>
      </c>
      <c r="AI656" s="214" t="str">
        <f t="shared" si="356"/>
        <v/>
      </c>
      <c r="AK656" s="36">
        <f t="shared" si="357"/>
        <v>0</v>
      </c>
      <c r="AL656" s="21">
        <f t="shared" si="358"/>
        <v>0</v>
      </c>
      <c r="AM656" s="21">
        <f t="shared" si="359"/>
        <v>0</v>
      </c>
      <c r="AN656" s="21">
        <f t="shared" si="360"/>
        <v>0</v>
      </c>
      <c r="AO656" s="21">
        <f t="shared" si="361"/>
        <v>0</v>
      </c>
      <c r="AP656" s="21">
        <f t="shared" si="362"/>
        <v>0</v>
      </c>
      <c r="AQ656" s="21">
        <f t="shared" si="363"/>
        <v>0</v>
      </c>
      <c r="AR656" s="21">
        <f t="shared" si="364"/>
        <v>0</v>
      </c>
      <c r="AS656" s="21">
        <f t="shared" si="365"/>
        <v>0</v>
      </c>
      <c r="AT656" s="21">
        <f t="shared" si="366"/>
        <v>0</v>
      </c>
      <c r="AU656" s="21">
        <f t="shared" si="367"/>
        <v>0</v>
      </c>
      <c r="AV656" s="21">
        <f t="shared" si="368"/>
        <v>0</v>
      </c>
      <c r="AW656" s="21">
        <f t="shared" si="369"/>
        <v>0</v>
      </c>
      <c r="AX656" s="21">
        <f t="shared" si="370"/>
        <v>0</v>
      </c>
      <c r="AY656" s="21">
        <f t="shared" si="371"/>
        <v>0</v>
      </c>
      <c r="AZ656" s="21">
        <f t="shared" si="372"/>
        <v>0</v>
      </c>
      <c r="BA656" s="21">
        <f t="shared" si="373"/>
        <v>0</v>
      </c>
      <c r="BB656" s="21">
        <f t="shared" si="374"/>
        <v>0</v>
      </c>
      <c r="BC656" s="21">
        <f t="shared" si="375"/>
        <v>0</v>
      </c>
      <c r="BD656" s="21">
        <f t="shared" si="376"/>
        <v>0</v>
      </c>
      <c r="BE656" s="21">
        <f t="shared" si="377"/>
        <v>0</v>
      </c>
      <c r="BF656" s="21">
        <f t="shared" si="378"/>
        <v>0</v>
      </c>
      <c r="BG656" s="21">
        <f t="shared" si="379"/>
        <v>0</v>
      </c>
      <c r="BH656" s="21">
        <f t="shared" si="380"/>
        <v>0</v>
      </c>
    </row>
    <row r="657" spans="1:60" ht="63.95" customHeight="1">
      <c r="A657" s="245"/>
      <c r="B657" s="97"/>
      <c r="C657" s="98"/>
      <c r="D657" s="99"/>
      <c r="E657" s="100"/>
      <c r="F657" s="100"/>
      <c r="G657" s="100"/>
      <c r="H657" s="101"/>
      <c r="I657" s="102"/>
      <c r="J657" s="103"/>
      <c r="K657" s="103"/>
      <c r="L657" s="103"/>
      <c r="M657" s="103"/>
      <c r="N657" s="99"/>
      <c r="O657" s="99"/>
      <c r="P657" s="100"/>
      <c r="Q657" s="100"/>
      <c r="R657" s="104"/>
      <c r="S657" s="31" t="str">
        <f t="shared" si="381"/>
        <v/>
      </c>
      <c r="T657" s="105"/>
      <c r="U657" s="101"/>
      <c r="V657" s="107"/>
      <c r="W657" s="169"/>
      <c r="X657" s="170"/>
      <c r="Y657" s="68"/>
      <c r="Z657" s="190">
        <f t="shared" si="350"/>
        <v>1.0165720071704217E-3</v>
      </c>
      <c r="AA657" s="208" t="b">
        <f t="shared" si="351"/>
        <v>0</v>
      </c>
      <c r="AB657" s="20">
        <f t="shared" si="382"/>
        <v>0</v>
      </c>
      <c r="AC657" s="67" t="b">
        <f t="shared" si="383"/>
        <v>1</v>
      </c>
      <c r="AD657" s="200">
        <f t="shared" si="384"/>
        <v>1</v>
      </c>
      <c r="AE657" s="180">
        <f t="shared" si="352"/>
        <v>1</v>
      </c>
      <c r="AF657" s="180">
        <f t="shared" si="353"/>
        <v>0</v>
      </c>
      <c r="AG657" s="180">
        <f t="shared" si="354"/>
        <v>0</v>
      </c>
      <c r="AH657" s="180">
        <f t="shared" si="355"/>
        <v>0</v>
      </c>
      <c r="AI657" s="214" t="str">
        <f t="shared" si="356"/>
        <v/>
      </c>
      <c r="AK657" s="36">
        <f t="shared" si="357"/>
        <v>0</v>
      </c>
      <c r="AL657" s="21">
        <f t="shared" si="358"/>
        <v>0</v>
      </c>
      <c r="AM657" s="21">
        <f t="shared" si="359"/>
        <v>0</v>
      </c>
      <c r="AN657" s="21">
        <f t="shared" si="360"/>
        <v>0</v>
      </c>
      <c r="AO657" s="21">
        <f t="shared" si="361"/>
        <v>0</v>
      </c>
      <c r="AP657" s="21">
        <f t="shared" si="362"/>
        <v>0</v>
      </c>
      <c r="AQ657" s="21">
        <f t="shared" si="363"/>
        <v>0</v>
      </c>
      <c r="AR657" s="21">
        <f t="shared" si="364"/>
        <v>0</v>
      </c>
      <c r="AS657" s="21">
        <f t="shared" si="365"/>
        <v>0</v>
      </c>
      <c r="AT657" s="21">
        <f t="shared" si="366"/>
        <v>0</v>
      </c>
      <c r="AU657" s="21">
        <f t="shared" si="367"/>
        <v>0</v>
      </c>
      <c r="AV657" s="21">
        <f t="shared" si="368"/>
        <v>0</v>
      </c>
      <c r="AW657" s="21">
        <f t="shared" si="369"/>
        <v>0</v>
      </c>
      <c r="AX657" s="21">
        <f t="shared" si="370"/>
        <v>0</v>
      </c>
      <c r="AY657" s="21">
        <f t="shared" si="371"/>
        <v>0</v>
      </c>
      <c r="AZ657" s="21">
        <f t="shared" si="372"/>
        <v>0</v>
      </c>
      <c r="BA657" s="21">
        <f t="shared" si="373"/>
        <v>0</v>
      </c>
      <c r="BB657" s="21">
        <f t="shared" si="374"/>
        <v>0</v>
      </c>
      <c r="BC657" s="21">
        <f t="shared" si="375"/>
        <v>0</v>
      </c>
      <c r="BD657" s="21">
        <f t="shared" si="376"/>
        <v>0</v>
      </c>
      <c r="BE657" s="21">
        <f t="shared" si="377"/>
        <v>0</v>
      </c>
      <c r="BF657" s="21">
        <f t="shared" si="378"/>
        <v>0</v>
      </c>
      <c r="BG657" s="21">
        <f t="shared" si="379"/>
        <v>0</v>
      </c>
      <c r="BH657" s="21">
        <f t="shared" si="380"/>
        <v>0</v>
      </c>
    </row>
    <row r="658" spans="1:60" ht="63.95" customHeight="1">
      <c r="A658" s="245"/>
      <c r="B658" s="97"/>
      <c r="C658" s="98"/>
      <c r="D658" s="99"/>
      <c r="E658" s="100"/>
      <c r="F658" s="100"/>
      <c r="G658" s="100"/>
      <c r="H658" s="101"/>
      <c r="I658" s="102"/>
      <c r="J658" s="103"/>
      <c r="K658" s="103"/>
      <c r="L658" s="103"/>
      <c r="M658" s="103"/>
      <c r="N658" s="99"/>
      <c r="O658" s="99"/>
      <c r="P658" s="100"/>
      <c r="Q658" s="100"/>
      <c r="R658" s="104"/>
      <c r="S658" s="31" t="str">
        <f t="shared" si="381"/>
        <v/>
      </c>
      <c r="T658" s="105"/>
      <c r="U658" s="101"/>
      <c r="V658" s="107"/>
      <c r="W658" s="169"/>
      <c r="X658" s="170"/>
      <c r="Y658" s="68"/>
      <c r="Z658" s="190">
        <f t="shared" si="350"/>
        <v>1.0165720071704217E-3</v>
      </c>
      <c r="AA658" s="208" t="b">
        <f t="shared" si="351"/>
        <v>0</v>
      </c>
      <c r="AB658" s="20">
        <f t="shared" si="382"/>
        <v>0</v>
      </c>
      <c r="AC658" s="67" t="b">
        <f t="shared" si="383"/>
        <v>1</v>
      </c>
      <c r="AD658" s="200">
        <f t="shared" si="384"/>
        <v>1</v>
      </c>
      <c r="AE658" s="180">
        <f t="shared" si="352"/>
        <v>1</v>
      </c>
      <c r="AF658" s="180">
        <f t="shared" si="353"/>
        <v>0</v>
      </c>
      <c r="AG658" s="180">
        <f t="shared" si="354"/>
        <v>0</v>
      </c>
      <c r="AH658" s="180">
        <f t="shared" si="355"/>
        <v>0</v>
      </c>
      <c r="AI658" s="214" t="str">
        <f t="shared" si="356"/>
        <v/>
      </c>
      <c r="AK658" s="36">
        <f t="shared" si="357"/>
        <v>0</v>
      </c>
      <c r="AL658" s="21">
        <f t="shared" si="358"/>
        <v>0</v>
      </c>
      <c r="AM658" s="21">
        <f t="shared" si="359"/>
        <v>0</v>
      </c>
      <c r="AN658" s="21">
        <f t="shared" si="360"/>
        <v>0</v>
      </c>
      <c r="AO658" s="21">
        <f t="shared" si="361"/>
        <v>0</v>
      </c>
      <c r="AP658" s="21">
        <f t="shared" si="362"/>
        <v>0</v>
      </c>
      <c r="AQ658" s="21">
        <f t="shared" si="363"/>
        <v>0</v>
      </c>
      <c r="AR658" s="21">
        <f t="shared" si="364"/>
        <v>0</v>
      </c>
      <c r="AS658" s="21">
        <f t="shared" si="365"/>
        <v>0</v>
      </c>
      <c r="AT658" s="21">
        <f t="shared" si="366"/>
        <v>0</v>
      </c>
      <c r="AU658" s="21">
        <f t="shared" si="367"/>
        <v>0</v>
      </c>
      <c r="AV658" s="21">
        <f t="shared" si="368"/>
        <v>0</v>
      </c>
      <c r="AW658" s="21">
        <f t="shared" si="369"/>
        <v>0</v>
      </c>
      <c r="AX658" s="21">
        <f t="shared" si="370"/>
        <v>0</v>
      </c>
      <c r="AY658" s="21">
        <f t="shared" si="371"/>
        <v>0</v>
      </c>
      <c r="AZ658" s="21">
        <f t="shared" si="372"/>
        <v>0</v>
      </c>
      <c r="BA658" s="21">
        <f t="shared" si="373"/>
        <v>0</v>
      </c>
      <c r="BB658" s="21">
        <f t="shared" si="374"/>
        <v>0</v>
      </c>
      <c r="BC658" s="21">
        <f t="shared" si="375"/>
        <v>0</v>
      </c>
      <c r="BD658" s="21">
        <f t="shared" si="376"/>
        <v>0</v>
      </c>
      <c r="BE658" s="21">
        <f t="shared" si="377"/>
        <v>0</v>
      </c>
      <c r="BF658" s="21">
        <f t="shared" si="378"/>
        <v>0</v>
      </c>
      <c r="BG658" s="21">
        <f t="shared" si="379"/>
        <v>0</v>
      </c>
      <c r="BH658" s="21">
        <f t="shared" si="380"/>
        <v>0</v>
      </c>
    </row>
    <row r="659" spans="1:60" ht="63.95" customHeight="1">
      <c r="A659" s="245"/>
      <c r="B659" s="97"/>
      <c r="C659" s="98"/>
      <c r="D659" s="99"/>
      <c r="E659" s="100"/>
      <c r="F659" s="100"/>
      <c r="G659" s="100"/>
      <c r="H659" s="101"/>
      <c r="I659" s="102"/>
      <c r="J659" s="103"/>
      <c r="K659" s="103"/>
      <c r="L659" s="103"/>
      <c r="M659" s="103"/>
      <c r="N659" s="99"/>
      <c r="O659" s="99"/>
      <c r="P659" s="100"/>
      <c r="Q659" s="100"/>
      <c r="R659" s="104"/>
      <c r="S659" s="31" t="str">
        <f t="shared" si="381"/>
        <v/>
      </c>
      <c r="T659" s="105"/>
      <c r="U659" s="101"/>
      <c r="V659" s="107"/>
      <c r="W659" s="169"/>
      <c r="X659" s="170"/>
      <c r="Y659" s="68"/>
      <c r="Z659" s="190">
        <f t="shared" si="350"/>
        <v>1.0165720071704217E-3</v>
      </c>
      <c r="AA659" s="208" t="b">
        <f t="shared" si="351"/>
        <v>0</v>
      </c>
      <c r="AB659" s="20">
        <f t="shared" si="382"/>
        <v>0</v>
      </c>
      <c r="AC659" s="67" t="b">
        <f t="shared" si="383"/>
        <v>1</v>
      </c>
      <c r="AD659" s="200">
        <f t="shared" si="384"/>
        <v>1</v>
      </c>
      <c r="AE659" s="180">
        <f t="shared" si="352"/>
        <v>1</v>
      </c>
      <c r="AF659" s="180">
        <f t="shared" si="353"/>
        <v>0</v>
      </c>
      <c r="AG659" s="180">
        <f t="shared" si="354"/>
        <v>0</v>
      </c>
      <c r="AH659" s="180">
        <f t="shared" si="355"/>
        <v>0</v>
      </c>
      <c r="AI659" s="214" t="str">
        <f t="shared" si="356"/>
        <v/>
      </c>
      <c r="AK659" s="36">
        <f t="shared" si="357"/>
        <v>0</v>
      </c>
      <c r="AL659" s="21">
        <f t="shared" si="358"/>
        <v>0</v>
      </c>
      <c r="AM659" s="21">
        <f t="shared" si="359"/>
        <v>0</v>
      </c>
      <c r="AN659" s="21">
        <f t="shared" si="360"/>
        <v>0</v>
      </c>
      <c r="AO659" s="21">
        <f t="shared" si="361"/>
        <v>0</v>
      </c>
      <c r="AP659" s="21">
        <f t="shared" si="362"/>
        <v>0</v>
      </c>
      <c r="AQ659" s="21">
        <f t="shared" si="363"/>
        <v>0</v>
      </c>
      <c r="AR659" s="21">
        <f t="shared" si="364"/>
        <v>0</v>
      </c>
      <c r="AS659" s="21">
        <f t="shared" si="365"/>
        <v>0</v>
      </c>
      <c r="AT659" s="21">
        <f t="shared" si="366"/>
        <v>0</v>
      </c>
      <c r="AU659" s="21">
        <f t="shared" si="367"/>
        <v>0</v>
      </c>
      <c r="AV659" s="21">
        <f t="shared" si="368"/>
        <v>0</v>
      </c>
      <c r="AW659" s="21">
        <f t="shared" si="369"/>
        <v>0</v>
      </c>
      <c r="AX659" s="21">
        <f t="shared" si="370"/>
        <v>0</v>
      </c>
      <c r="AY659" s="21">
        <f t="shared" si="371"/>
        <v>0</v>
      </c>
      <c r="AZ659" s="21">
        <f t="shared" si="372"/>
        <v>0</v>
      </c>
      <c r="BA659" s="21">
        <f t="shared" si="373"/>
        <v>0</v>
      </c>
      <c r="BB659" s="21">
        <f t="shared" si="374"/>
        <v>0</v>
      </c>
      <c r="BC659" s="21">
        <f t="shared" si="375"/>
        <v>0</v>
      </c>
      <c r="BD659" s="21">
        <f t="shared" si="376"/>
        <v>0</v>
      </c>
      <c r="BE659" s="21">
        <f t="shared" si="377"/>
        <v>0</v>
      </c>
      <c r="BF659" s="21">
        <f t="shared" si="378"/>
        <v>0</v>
      </c>
      <c r="BG659" s="21">
        <f t="shared" si="379"/>
        <v>0</v>
      </c>
      <c r="BH659" s="21">
        <f t="shared" si="380"/>
        <v>0</v>
      </c>
    </row>
    <row r="660" spans="1:60" ht="63.95" customHeight="1">
      <c r="A660" s="245"/>
      <c r="B660" s="97"/>
      <c r="C660" s="98"/>
      <c r="D660" s="99"/>
      <c r="E660" s="100"/>
      <c r="F660" s="100"/>
      <c r="G660" s="100"/>
      <c r="H660" s="101"/>
      <c r="I660" s="102"/>
      <c r="J660" s="103"/>
      <c r="K660" s="103"/>
      <c r="L660" s="103"/>
      <c r="M660" s="103"/>
      <c r="N660" s="99"/>
      <c r="O660" s="99"/>
      <c r="P660" s="100"/>
      <c r="Q660" s="100"/>
      <c r="R660" s="104"/>
      <c r="S660" s="31" t="str">
        <f t="shared" si="381"/>
        <v/>
      </c>
      <c r="T660" s="105"/>
      <c r="U660" s="101"/>
      <c r="V660" s="107"/>
      <c r="W660" s="169"/>
      <c r="X660" s="170"/>
      <c r="Y660" s="68"/>
      <c r="Z660" s="190">
        <f t="shared" si="350"/>
        <v>1.0165720071704217E-3</v>
      </c>
      <c r="AA660" s="208" t="b">
        <f t="shared" si="351"/>
        <v>0</v>
      </c>
      <c r="AB660" s="20">
        <f t="shared" si="382"/>
        <v>0</v>
      </c>
      <c r="AC660" s="67" t="b">
        <f t="shared" si="383"/>
        <v>1</v>
      </c>
      <c r="AD660" s="200">
        <f t="shared" si="384"/>
        <v>1</v>
      </c>
      <c r="AE660" s="180">
        <f t="shared" si="352"/>
        <v>1</v>
      </c>
      <c r="AF660" s="180">
        <f t="shared" si="353"/>
        <v>0</v>
      </c>
      <c r="AG660" s="180">
        <f t="shared" si="354"/>
        <v>0</v>
      </c>
      <c r="AH660" s="180">
        <f t="shared" si="355"/>
        <v>0</v>
      </c>
      <c r="AI660" s="214" t="str">
        <f t="shared" si="356"/>
        <v/>
      </c>
      <c r="AK660" s="36">
        <f t="shared" si="357"/>
        <v>0</v>
      </c>
      <c r="AL660" s="21">
        <f t="shared" si="358"/>
        <v>0</v>
      </c>
      <c r="AM660" s="21">
        <f t="shared" si="359"/>
        <v>0</v>
      </c>
      <c r="AN660" s="21">
        <f t="shared" si="360"/>
        <v>0</v>
      </c>
      <c r="AO660" s="21">
        <f t="shared" si="361"/>
        <v>0</v>
      </c>
      <c r="AP660" s="21">
        <f t="shared" si="362"/>
        <v>0</v>
      </c>
      <c r="AQ660" s="21">
        <f t="shared" si="363"/>
        <v>0</v>
      </c>
      <c r="AR660" s="21">
        <f t="shared" si="364"/>
        <v>0</v>
      </c>
      <c r="AS660" s="21">
        <f t="shared" si="365"/>
        <v>0</v>
      </c>
      <c r="AT660" s="21">
        <f t="shared" si="366"/>
        <v>0</v>
      </c>
      <c r="AU660" s="21">
        <f t="shared" si="367"/>
        <v>0</v>
      </c>
      <c r="AV660" s="21">
        <f t="shared" si="368"/>
        <v>0</v>
      </c>
      <c r="AW660" s="21">
        <f t="shared" si="369"/>
        <v>0</v>
      </c>
      <c r="AX660" s="21">
        <f t="shared" si="370"/>
        <v>0</v>
      </c>
      <c r="AY660" s="21">
        <f t="shared" si="371"/>
        <v>0</v>
      </c>
      <c r="AZ660" s="21">
        <f t="shared" si="372"/>
        <v>0</v>
      </c>
      <c r="BA660" s="21">
        <f t="shared" si="373"/>
        <v>0</v>
      </c>
      <c r="BB660" s="21">
        <f t="shared" si="374"/>
        <v>0</v>
      </c>
      <c r="BC660" s="21">
        <f t="shared" si="375"/>
        <v>0</v>
      </c>
      <c r="BD660" s="21">
        <f t="shared" si="376"/>
        <v>0</v>
      </c>
      <c r="BE660" s="21">
        <f t="shared" si="377"/>
        <v>0</v>
      </c>
      <c r="BF660" s="21">
        <f t="shared" si="378"/>
        <v>0</v>
      </c>
      <c r="BG660" s="21">
        <f t="shared" si="379"/>
        <v>0</v>
      </c>
      <c r="BH660" s="21">
        <f t="shared" si="380"/>
        <v>0</v>
      </c>
    </row>
    <row r="661" spans="1:60" ht="63.95" customHeight="1">
      <c r="A661" s="245"/>
      <c r="B661" s="97"/>
      <c r="C661" s="98"/>
      <c r="D661" s="99"/>
      <c r="E661" s="100"/>
      <c r="F661" s="100"/>
      <c r="G661" s="100"/>
      <c r="H661" s="101"/>
      <c r="I661" s="102"/>
      <c r="J661" s="103"/>
      <c r="K661" s="103"/>
      <c r="L661" s="103"/>
      <c r="M661" s="103"/>
      <c r="N661" s="99"/>
      <c r="O661" s="99"/>
      <c r="P661" s="100"/>
      <c r="Q661" s="100"/>
      <c r="R661" s="104"/>
      <c r="S661" s="31" t="str">
        <f t="shared" si="381"/>
        <v/>
      </c>
      <c r="T661" s="105"/>
      <c r="U661" s="101"/>
      <c r="V661" s="107"/>
      <c r="W661" s="169"/>
      <c r="X661" s="170"/>
      <c r="Y661" s="68"/>
      <c r="Z661" s="190">
        <f t="shared" si="350"/>
        <v>1.0165720071704217E-3</v>
      </c>
      <c r="AA661" s="208" t="b">
        <f t="shared" si="351"/>
        <v>0</v>
      </c>
      <c r="AB661" s="20">
        <f t="shared" si="382"/>
        <v>0</v>
      </c>
      <c r="AC661" s="67" t="b">
        <f t="shared" si="383"/>
        <v>1</v>
      </c>
      <c r="AD661" s="200">
        <f t="shared" si="384"/>
        <v>1</v>
      </c>
      <c r="AE661" s="180">
        <f t="shared" si="352"/>
        <v>1</v>
      </c>
      <c r="AF661" s="180">
        <f t="shared" si="353"/>
        <v>0</v>
      </c>
      <c r="AG661" s="180">
        <f t="shared" si="354"/>
        <v>0</v>
      </c>
      <c r="AH661" s="180">
        <f t="shared" si="355"/>
        <v>0</v>
      </c>
      <c r="AI661" s="214" t="str">
        <f t="shared" si="356"/>
        <v/>
      </c>
      <c r="AK661" s="36">
        <f t="shared" si="357"/>
        <v>0</v>
      </c>
      <c r="AL661" s="21">
        <f t="shared" si="358"/>
        <v>0</v>
      </c>
      <c r="AM661" s="21">
        <f t="shared" si="359"/>
        <v>0</v>
      </c>
      <c r="AN661" s="21">
        <f t="shared" si="360"/>
        <v>0</v>
      </c>
      <c r="AO661" s="21">
        <f t="shared" si="361"/>
        <v>0</v>
      </c>
      <c r="AP661" s="21">
        <f t="shared" si="362"/>
        <v>0</v>
      </c>
      <c r="AQ661" s="21">
        <f t="shared" si="363"/>
        <v>0</v>
      </c>
      <c r="AR661" s="21">
        <f t="shared" si="364"/>
        <v>0</v>
      </c>
      <c r="AS661" s="21">
        <f t="shared" si="365"/>
        <v>0</v>
      </c>
      <c r="AT661" s="21">
        <f t="shared" si="366"/>
        <v>0</v>
      </c>
      <c r="AU661" s="21">
        <f t="shared" si="367"/>
        <v>0</v>
      </c>
      <c r="AV661" s="21">
        <f t="shared" si="368"/>
        <v>0</v>
      </c>
      <c r="AW661" s="21">
        <f t="shared" si="369"/>
        <v>0</v>
      </c>
      <c r="AX661" s="21">
        <f t="shared" si="370"/>
        <v>0</v>
      </c>
      <c r="AY661" s="21">
        <f t="shared" si="371"/>
        <v>0</v>
      </c>
      <c r="AZ661" s="21">
        <f t="shared" si="372"/>
        <v>0</v>
      </c>
      <c r="BA661" s="21">
        <f t="shared" si="373"/>
        <v>0</v>
      </c>
      <c r="BB661" s="21">
        <f t="shared" si="374"/>
        <v>0</v>
      </c>
      <c r="BC661" s="21">
        <f t="shared" si="375"/>
        <v>0</v>
      </c>
      <c r="BD661" s="21">
        <f t="shared" si="376"/>
        <v>0</v>
      </c>
      <c r="BE661" s="21">
        <f t="shared" si="377"/>
        <v>0</v>
      </c>
      <c r="BF661" s="21">
        <f t="shared" si="378"/>
        <v>0</v>
      </c>
      <c r="BG661" s="21">
        <f t="shared" si="379"/>
        <v>0</v>
      </c>
      <c r="BH661" s="21">
        <f t="shared" si="380"/>
        <v>0</v>
      </c>
    </row>
    <row r="662" spans="1:60" ht="63.95" customHeight="1">
      <c r="A662" s="245"/>
      <c r="B662" s="97"/>
      <c r="C662" s="98"/>
      <c r="D662" s="99"/>
      <c r="E662" s="100"/>
      <c r="F662" s="100"/>
      <c r="G662" s="100"/>
      <c r="H662" s="101"/>
      <c r="I662" s="102"/>
      <c r="J662" s="103"/>
      <c r="K662" s="103"/>
      <c r="L662" s="103"/>
      <c r="M662" s="103"/>
      <c r="N662" s="99"/>
      <c r="O662" s="99"/>
      <c r="P662" s="100"/>
      <c r="Q662" s="100"/>
      <c r="R662" s="104"/>
      <c r="S662" s="31" t="str">
        <f t="shared" si="381"/>
        <v/>
      </c>
      <c r="T662" s="105"/>
      <c r="U662" s="101"/>
      <c r="V662" s="107"/>
      <c r="W662" s="169"/>
      <c r="X662" s="170"/>
      <c r="Y662" s="68"/>
      <c r="Z662" s="190">
        <f t="shared" si="350"/>
        <v>1.0165720071704217E-3</v>
      </c>
      <c r="AA662" s="208" t="b">
        <f t="shared" si="351"/>
        <v>0</v>
      </c>
      <c r="AB662" s="20">
        <f t="shared" si="382"/>
        <v>0</v>
      </c>
      <c r="AC662" s="67" t="b">
        <f t="shared" si="383"/>
        <v>1</v>
      </c>
      <c r="AD662" s="200">
        <f t="shared" si="384"/>
        <v>1</v>
      </c>
      <c r="AE662" s="180">
        <f t="shared" si="352"/>
        <v>1</v>
      </c>
      <c r="AF662" s="180">
        <f t="shared" si="353"/>
        <v>0</v>
      </c>
      <c r="AG662" s="180">
        <f t="shared" si="354"/>
        <v>0</v>
      </c>
      <c r="AH662" s="180">
        <f t="shared" si="355"/>
        <v>0</v>
      </c>
      <c r="AI662" s="214" t="str">
        <f t="shared" si="356"/>
        <v/>
      </c>
      <c r="AK662" s="36">
        <f t="shared" si="357"/>
        <v>0</v>
      </c>
      <c r="AL662" s="21">
        <f t="shared" si="358"/>
        <v>0</v>
      </c>
      <c r="AM662" s="21">
        <f t="shared" si="359"/>
        <v>0</v>
      </c>
      <c r="AN662" s="21">
        <f t="shared" si="360"/>
        <v>0</v>
      </c>
      <c r="AO662" s="21">
        <f t="shared" si="361"/>
        <v>0</v>
      </c>
      <c r="AP662" s="21">
        <f t="shared" si="362"/>
        <v>0</v>
      </c>
      <c r="AQ662" s="21">
        <f t="shared" si="363"/>
        <v>0</v>
      </c>
      <c r="AR662" s="21">
        <f t="shared" si="364"/>
        <v>0</v>
      </c>
      <c r="AS662" s="21">
        <f t="shared" si="365"/>
        <v>0</v>
      </c>
      <c r="AT662" s="21">
        <f t="shared" si="366"/>
        <v>0</v>
      </c>
      <c r="AU662" s="21">
        <f t="shared" si="367"/>
        <v>0</v>
      </c>
      <c r="AV662" s="21">
        <f t="shared" si="368"/>
        <v>0</v>
      </c>
      <c r="AW662" s="21">
        <f t="shared" si="369"/>
        <v>0</v>
      </c>
      <c r="AX662" s="21">
        <f t="shared" si="370"/>
        <v>0</v>
      </c>
      <c r="AY662" s="21">
        <f t="shared" si="371"/>
        <v>0</v>
      </c>
      <c r="AZ662" s="21">
        <f t="shared" si="372"/>
        <v>0</v>
      </c>
      <c r="BA662" s="21">
        <f t="shared" si="373"/>
        <v>0</v>
      </c>
      <c r="BB662" s="21">
        <f t="shared" si="374"/>
        <v>0</v>
      </c>
      <c r="BC662" s="21">
        <f t="shared" si="375"/>
        <v>0</v>
      </c>
      <c r="BD662" s="21">
        <f t="shared" si="376"/>
        <v>0</v>
      </c>
      <c r="BE662" s="21">
        <f t="shared" si="377"/>
        <v>0</v>
      </c>
      <c r="BF662" s="21">
        <f t="shared" si="378"/>
        <v>0</v>
      </c>
      <c r="BG662" s="21">
        <f t="shared" si="379"/>
        <v>0</v>
      </c>
      <c r="BH662" s="21">
        <f t="shared" si="380"/>
        <v>0</v>
      </c>
    </row>
    <row r="663" spans="1:60" ht="63.95" customHeight="1">
      <c r="A663" s="245"/>
      <c r="B663" s="97"/>
      <c r="C663" s="98"/>
      <c r="D663" s="99"/>
      <c r="E663" s="100"/>
      <c r="F663" s="100"/>
      <c r="G663" s="100"/>
      <c r="H663" s="101"/>
      <c r="I663" s="102"/>
      <c r="J663" s="103"/>
      <c r="K663" s="103"/>
      <c r="L663" s="103"/>
      <c r="M663" s="103"/>
      <c r="N663" s="99"/>
      <c r="O663" s="99"/>
      <c r="P663" s="100"/>
      <c r="Q663" s="100"/>
      <c r="R663" s="104"/>
      <c r="S663" s="31" t="str">
        <f t="shared" si="381"/>
        <v/>
      </c>
      <c r="T663" s="105"/>
      <c r="U663" s="101"/>
      <c r="V663" s="107"/>
      <c r="W663" s="169"/>
      <c r="X663" s="170"/>
      <c r="Y663" s="68"/>
      <c r="Z663" s="190">
        <f t="shared" si="350"/>
        <v>1.0165720071704217E-3</v>
      </c>
      <c r="AA663" s="208" t="b">
        <f t="shared" si="351"/>
        <v>0</v>
      </c>
      <c r="AB663" s="20">
        <f t="shared" si="382"/>
        <v>0</v>
      </c>
      <c r="AC663" s="67" t="b">
        <f t="shared" si="383"/>
        <v>1</v>
      </c>
      <c r="AD663" s="200">
        <f t="shared" si="384"/>
        <v>1</v>
      </c>
      <c r="AE663" s="180">
        <f t="shared" si="352"/>
        <v>1</v>
      </c>
      <c r="AF663" s="180">
        <f t="shared" si="353"/>
        <v>0</v>
      </c>
      <c r="AG663" s="180">
        <f t="shared" si="354"/>
        <v>0</v>
      </c>
      <c r="AH663" s="180">
        <f t="shared" si="355"/>
        <v>0</v>
      </c>
      <c r="AI663" s="214" t="str">
        <f t="shared" si="356"/>
        <v/>
      </c>
      <c r="AK663" s="36">
        <f t="shared" si="357"/>
        <v>0</v>
      </c>
      <c r="AL663" s="21">
        <f t="shared" si="358"/>
        <v>0</v>
      </c>
      <c r="AM663" s="21">
        <f t="shared" si="359"/>
        <v>0</v>
      </c>
      <c r="AN663" s="21">
        <f t="shared" si="360"/>
        <v>0</v>
      </c>
      <c r="AO663" s="21">
        <f t="shared" si="361"/>
        <v>0</v>
      </c>
      <c r="AP663" s="21">
        <f t="shared" si="362"/>
        <v>0</v>
      </c>
      <c r="AQ663" s="21">
        <f t="shared" si="363"/>
        <v>0</v>
      </c>
      <c r="AR663" s="21">
        <f t="shared" si="364"/>
        <v>0</v>
      </c>
      <c r="AS663" s="21">
        <f t="shared" si="365"/>
        <v>0</v>
      </c>
      <c r="AT663" s="21">
        <f t="shared" si="366"/>
        <v>0</v>
      </c>
      <c r="AU663" s="21">
        <f t="shared" si="367"/>
        <v>0</v>
      </c>
      <c r="AV663" s="21">
        <f t="shared" si="368"/>
        <v>0</v>
      </c>
      <c r="AW663" s="21">
        <f t="shared" si="369"/>
        <v>0</v>
      </c>
      <c r="AX663" s="21">
        <f t="shared" si="370"/>
        <v>0</v>
      </c>
      <c r="AY663" s="21">
        <f t="shared" si="371"/>
        <v>0</v>
      </c>
      <c r="AZ663" s="21">
        <f t="shared" si="372"/>
        <v>0</v>
      </c>
      <c r="BA663" s="21">
        <f t="shared" si="373"/>
        <v>0</v>
      </c>
      <c r="BB663" s="21">
        <f t="shared" si="374"/>
        <v>0</v>
      </c>
      <c r="BC663" s="21">
        <f t="shared" si="375"/>
        <v>0</v>
      </c>
      <c r="BD663" s="21">
        <f t="shared" si="376"/>
        <v>0</v>
      </c>
      <c r="BE663" s="21">
        <f t="shared" si="377"/>
        <v>0</v>
      </c>
      <c r="BF663" s="21">
        <f t="shared" si="378"/>
        <v>0</v>
      </c>
      <c r="BG663" s="21">
        <f t="shared" si="379"/>
        <v>0</v>
      </c>
      <c r="BH663" s="21">
        <f t="shared" si="380"/>
        <v>0</v>
      </c>
    </row>
    <row r="664" spans="1:60" ht="63.95" customHeight="1">
      <c r="A664" s="245"/>
      <c r="B664" s="97"/>
      <c r="C664" s="98"/>
      <c r="D664" s="99"/>
      <c r="E664" s="100"/>
      <c r="F664" s="100"/>
      <c r="G664" s="100"/>
      <c r="H664" s="101"/>
      <c r="I664" s="102"/>
      <c r="J664" s="103"/>
      <c r="K664" s="103"/>
      <c r="L664" s="103"/>
      <c r="M664" s="103"/>
      <c r="N664" s="99"/>
      <c r="O664" s="99"/>
      <c r="P664" s="100"/>
      <c r="Q664" s="100"/>
      <c r="R664" s="104"/>
      <c r="S664" s="31" t="str">
        <f t="shared" si="381"/>
        <v/>
      </c>
      <c r="T664" s="105"/>
      <c r="U664" s="101"/>
      <c r="V664" s="107"/>
      <c r="W664" s="169"/>
      <c r="X664" s="170"/>
      <c r="Y664" s="68"/>
      <c r="Z664" s="190">
        <f t="shared" si="350"/>
        <v>1.0165720071704217E-3</v>
      </c>
      <c r="AA664" s="208" t="b">
        <f t="shared" si="351"/>
        <v>0</v>
      </c>
      <c r="AB664" s="20">
        <f t="shared" si="382"/>
        <v>0</v>
      </c>
      <c r="AC664" s="67" t="b">
        <f t="shared" si="383"/>
        <v>1</v>
      </c>
      <c r="AD664" s="200">
        <f t="shared" si="384"/>
        <v>1</v>
      </c>
      <c r="AE664" s="180">
        <f t="shared" si="352"/>
        <v>1</v>
      </c>
      <c r="AF664" s="180">
        <f t="shared" si="353"/>
        <v>0</v>
      </c>
      <c r="AG664" s="180">
        <f t="shared" si="354"/>
        <v>0</v>
      </c>
      <c r="AH664" s="180">
        <f t="shared" si="355"/>
        <v>0</v>
      </c>
      <c r="AI664" s="214" t="str">
        <f t="shared" si="356"/>
        <v/>
      </c>
      <c r="AK664" s="36">
        <f t="shared" si="357"/>
        <v>0</v>
      </c>
      <c r="AL664" s="21">
        <f t="shared" si="358"/>
        <v>0</v>
      </c>
      <c r="AM664" s="21">
        <f t="shared" si="359"/>
        <v>0</v>
      </c>
      <c r="AN664" s="21">
        <f t="shared" si="360"/>
        <v>0</v>
      </c>
      <c r="AO664" s="21">
        <f t="shared" si="361"/>
        <v>0</v>
      </c>
      <c r="AP664" s="21">
        <f t="shared" si="362"/>
        <v>0</v>
      </c>
      <c r="AQ664" s="21">
        <f t="shared" si="363"/>
        <v>0</v>
      </c>
      <c r="AR664" s="21">
        <f t="shared" si="364"/>
        <v>0</v>
      </c>
      <c r="AS664" s="21">
        <f t="shared" si="365"/>
        <v>0</v>
      </c>
      <c r="AT664" s="21">
        <f t="shared" si="366"/>
        <v>0</v>
      </c>
      <c r="AU664" s="21">
        <f t="shared" si="367"/>
        <v>0</v>
      </c>
      <c r="AV664" s="21">
        <f t="shared" si="368"/>
        <v>0</v>
      </c>
      <c r="AW664" s="21">
        <f t="shared" si="369"/>
        <v>0</v>
      </c>
      <c r="AX664" s="21">
        <f t="shared" si="370"/>
        <v>0</v>
      </c>
      <c r="AY664" s="21">
        <f t="shared" si="371"/>
        <v>0</v>
      </c>
      <c r="AZ664" s="21">
        <f t="shared" si="372"/>
        <v>0</v>
      </c>
      <c r="BA664" s="21">
        <f t="shared" si="373"/>
        <v>0</v>
      </c>
      <c r="BB664" s="21">
        <f t="shared" si="374"/>
        <v>0</v>
      </c>
      <c r="BC664" s="21">
        <f t="shared" si="375"/>
        <v>0</v>
      </c>
      <c r="BD664" s="21">
        <f t="shared" si="376"/>
        <v>0</v>
      </c>
      <c r="BE664" s="21">
        <f t="shared" si="377"/>
        <v>0</v>
      </c>
      <c r="BF664" s="21">
        <f t="shared" si="378"/>
        <v>0</v>
      </c>
      <c r="BG664" s="21">
        <f t="shared" si="379"/>
        <v>0</v>
      </c>
      <c r="BH664" s="21">
        <f t="shared" si="380"/>
        <v>0</v>
      </c>
    </row>
    <row r="665" spans="1:60" ht="63.95" customHeight="1">
      <c r="A665" s="245"/>
      <c r="B665" s="97"/>
      <c r="C665" s="98"/>
      <c r="D665" s="99"/>
      <c r="E665" s="100"/>
      <c r="F665" s="100"/>
      <c r="G665" s="100"/>
      <c r="H665" s="101"/>
      <c r="I665" s="102"/>
      <c r="J665" s="103"/>
      <c r="K665" s="103"/>
      <c r="L665" s="103"/>
      <c r="M665" s="103"/>
      <c r="N665" s="99"/>
      <c r="O665" s="99"/>
      <c r="P665" s="100"/>
      <c r="Q665" s="100"/>
      <c r="R665" s="104"/>
      <c r="S665" s="31" t="str">
        <f t="shared" si="381"/>
        <v/>
      </c>
      <c r="T665" s="105"/>
      <c r="U665" s="101"/>
      <c r="V665" s="107"/>
      <c r="W665" s="169"/>
      <c r="X665" s="170"/>
      <c r="Y665" s="68"/>
      <c r="Z665" s="190">
        <f t="shared" si="350"/>
        <v>1.0165720071704217E-3</v>
      </c>
      <c r="AA665" s="208" t="b">
        <f t="shared" si="351"/>
        <v>0</v>
      </c>
      <c r="AB665" s="20">
        <f t="shared" si="382"/>
        <v>0</v>
      </c>
      <c r="AC665" s="67" t="b">
        <f t="shared" si="383"/>
        <v>1</v>
      </c>
      <c r="AD665" s="200">
        <f t="shared" si="384"/>
        <v>1</v>
      </c>
      <c r="AE665" s="180">
        <f t="shared" si="352"/>
        <v>1</v>
      </c>
      <c r="AF665" s="180">
        <f t="shared" si="353"/>
        <v>0</v>
      </c>
      <c r="AG665" s="180">
        <f t="shared" si="354"/>
        <v>0</v>
      </c>
      <c r="AH665" s="180">
        <f t="shared" si="355"/>
        <v>0</v>
      </c>
      <c r="AI665" s="214" t="str">
        <f t="shared" si="356"/>
        <v/>
      </c>
      <c r="AK665" s="36">
        <f t="shared" si="357"/>
        <v>0</v>
      </c>
      <c r="AL665" s="21">
        <f t="shared" si="358"/>
        <v>0</v>
      </c>
      <c r="AM665" s="21">
        <f t="shared" si="359"/>
        <v>0</v>
      </c>
      <c r="AN665" s="21">
        <f t="shared" si="360"/>
        <v>0</v>
      </c>
      <c r="AO665" s="21">
        <f t="shared" si="361"/>
        <v>0</v>
      </c>
      <c r="AP665" s="21">
        <f t="shared" si="362"/>
        <v>0</v>
      </c>
      <c r="AQ665" s="21">
        <f t="shared" si="363"/>
        <v>0</v>
      </c>
      <c r="AR665" s="21">
        <f t="shared" si="364"/>
        <v>0</v>
      </c>
      <c r="AS665" s="21">
        <f t="shared" si="365"/>
        <v>0</v>
      </c>
      <c r="AT665" s="21">
        <f t="shared" si="366"/>
        <v>0</v>
      </c>
      <c r="AU665" s="21">
        <f t="shared" si="367"/>
        <v>0</v>
      </c>
      <c r="AV665" s="21">
        <f t="shared" si="368"/>
        <v>0</v>
      </c>
      <c r="AW665" s="21">
        <f t="shared" si="369"/>
        <v>0</v>
      </c>
      <c r="AX665" s="21">
        <f t="shared" si="370"/>
        <v>0</v>
      </c>
      <c r="AY665" s="21">
        <f t="shared" si="371"/>
        <v>0</v>
      </c>
      <c r="AZ665" s="21">
        <f t="shared" si="372"/>
        <v>0</v>
      </c>
      <c r="BA665" s="21">
        <f t="shared" si="373"/>
        <v>0</v>
      </c>
      <c r="BB665" s="21">
        <f t="shared" si="374"/>
        <v>0</v>
      </c>
      <c r="BC665" s="21">
        <f t="shared" si="375"/>
        <v>0</v>
      </c>
      <c r="BD665" s="21">
        <f t="shared" si="376"/>
        <v>0</v>
      </c>
      <c r="BE665" s="21">
        <f t="shared" si="377"/>
        <v>0</v>
      </c>
      <c r="BF665" s="21">
        <f t="shared" si="378"/>
        <v>0</v>
      </c>
      <c r="BG665" s="21">
        <f t="shared" si="379"/>
        <v>0</v>
      </c>
      <c r="BH665" s="21">
        <f t="shared" si="380"/>
        <v>0</v>
      </c>
    </row>
    <row r="666" spans="1:60" ht="63.95" customHeight="1">
      <c r="A666" s="245"/>
      <c r="B666" s="97"/>
      <c r="C666" s="98"/>
      <c r="D666" s="99"/>
      <c r="E666" s="100"/>
      <c r="F666" s="100"/>
      <c r="G666" s="100"/>
      <c r="H666" s="101"/>
      <c r="I666" s="102"/>
      <c r="J666" s="103"/>
      <c r="K666" s="103"/>
      <c r="L666" s="103"/>
      <c r="M666" s="103"/>
      <c r="N666" s="99"/>
      <c r="O666" s="99"/>
      <c r="P666" s="100"/>
      <c r="Q666" s="100"/>
      <c r="R666" s="104"/>
      <c r="S666" s="31" t="str">
        <f t="shared" si="381"/>
        <v/>
      </c>
      <c r="T666" s="105"/>
      <c r="U666" s="101"/>
      <c r="V666" s="107"/>
      <c r="W666" s="169"/>
      <c r="X666" s="170"/>
      <c r="Y666" s="68"/>
      <c r="Z666" s="190">
        <f t="shared" si="350"/>
        <v>1.0165720071704217E-3</v>
      </c>
      <c r="AA666" s="208" t="b">
        <f t="shared" si="351"/>
        <v>0</v>
      </c>
      <c r="AB666" s="20">
        <f t="shared" si="382"/>
        <v>0</v>
      </c>
      <c r="AC666" s="67" t="b">
        <f t="shared" si="383"/>
        <v>1</v>
      </c>
      <c r="AD666" s="200">
        <f t="shared" si="384"/>
        <v>1</v>
      </c>
      <c r="AE666" s="180">
        <f t="shared" si="352"/>
        <v>1</v>
      </c>
      <c r="AF666" s="180">
        <f t="shared" si="353"/>
        <v>0</v>
      </c>
      <c r="AG666" s="180">
        <f t="shared" si="354"/>
        <v>0</v>
      </c>
      <c r="AH666" s="180">
        <f t="shared" si="355"/>
        <v>0</v>
      </c>
      <c r="AI666" s="214" t="str">
        <f t="shared" si="356"/>
        <v/>
      </c>
      <c r="AK666" s="36">
        <f t="shared" si="357"/>
        <v>0</v>
      </c>
      <c r="AL666" s="21">
        <f t="shared" si="358"/>
        <v>0</v>
      </c>
      <c r="AM666" s="21">
        <f t="shared" si="359"/>
        <v>0</v>
      </c>
      <c r="AN666" s="21">
        <f t="shared" si="360"/>
        <v>0</v>
      </c>
      <c r="AO666" s="21">
        <f t="shared" si="361"/>
        <v>0</v>
      </c>
      <c r="AP666" s="21">
        <f t="shared" si="362"/>
        <v>0</v>
      </c>
      <c r="AQ666" s="21">
        <f t="shared" si="363"/>
        <v>0</v>
      </c>
      <c r="AR666" s="21">
        <f t="shared" si="364"/>
        <v>0</v>
      </c>
      <c r="AS666" s="21">
        <f t="shared" si="365"/>
        <v>0</v>
      </c>
      <c r="AT666" s="21">
        <f t="shared" si="366"/>
        <v>0</v>
      </c>
      <c r="AU666" s="21">
        <f t="shared" si="367"/>
        <v>0</v>
      </c>
      <c r="AV666" s="21">
        <f t="shared" si="368"/>
        <v>0</v>
      </c>
      <c r="AW666" s="21">
        <f t="shared" si="369"/>
        <v>0</v>
      </c>
      <c r="AX666" s="21">
        <f t="shared" si="370"/>
        <v>0</v>
      </c>
      <c r="AY666" s="21">
        <f t="shared" si="371"/>
        <v>0</v>
      </c>
      <c r="AZ666" s="21">
        <f t="shared" si="372"/>
        <v>0</v>
      </c>
      <c r="BA666" s="21">
        <f t="shared" si="373"/>
        <v>0</v>
      </c>
      <c r="BB666" s="21">
        <f t="shared" si="374"/>
        <v>0</v>
      </c>
      <c r="BC666" s="21">
        <f t="shared" si="375"/>
        <v>0</v>
      </c>
      <c r="BD666" s="21">
        <f t="shared" si="376"/>
        <v>0</v>
      </c>
      <c r="BE666" s="21">
        <f t="shared" si="377"/>
        <v>0</v>
      </c>
      <c r="BF666" s="21">
        <f t="shared" si="378"/>
        <v>0</v>
      </c>
      <c r="BG666" s="21">
        <f t="shared" si="379"/>
        <v>0</v>
      </c>
      <c r="BH666" s="21">
        <f t="shared" si="380"/>
        <v>0</v>
      </c>
    </row>
    <row r="667" spans="1:60" ht="63.95" customHeight="1">
      <c r="A667" s="245"/>
      <c r="B667" s="97"/>
      <c r="C667" s="98"/>
      <c r="D667" s="99"/>
      <c r="E667" s="100"/>
      <c r="F667" s="100"/>
      <c r="G667" s="100"/>
      <c r="H667" s="101"/>
      <c r="I667" s="102"/>
      <c r="J667" s="103"/>
      <c r="K667" s="103"/>
      <c r="L667" s="103"/>
      <c r="M667" s="103"/>
      <c r="N667" s="99"/>
      <c r="O667" s="99"/>
      <c r="P667" s="100"/>
      <c r="Q667" s="100"/>
      <c r="R667" s="104"/>
      <c r="S667" s="31" t="str">
        <f t="shared" si="381"/>
        <v/>
      </c>
      <c r="T667" s="105"/>
      <c r="U667" s="101"/>
      <c r="V667" s="107"/>
      <c r="W667" s="169"/>
      <c r="X667" s="170"/>
      <c r="Y667" s="68"/>
      <c r="Z667" s="190">
        <f t="shared" si="350"/>
        <v>1.0165720071704217E-3</v>
      </c>
      <c r="AA667" s="208" t="b">
        <f t="shared" si="351"/>
        <v>0</v>
      </c>
      <c r="AB667" s="20">
        <f t="shared" si="382"/>
        <v>0</v>
      </c>
      <c r="AC667" s="67" t="b">
        <f t="shared" si="383"/>
        <v>1</v>
      </c>
      <c r="AD667" s="200">
        <f t="shared" si="384"/>
        <v>1</v>
      </c>
      <c r="AE667" s="180">
        <f t="shared" si="352"/>
        <v>1</v>
      </c>
      <c r="AF667" s="180">
        <f t="shared" si="353"/>
        <v>0</v>
      </c>
      <c r="AG667" s="180">
        <f t="shared" si="354"/>
        <v>0</v>
      </c>
      <c r="AH667" s="180">
        <f t="shared" si="355"/>
        <v>0</v>
      </c>
      <c r="AI667" s="214" t="str">
        <f t="shared" si="356"/>
        <v/>
      </c>
      <c r="AK667" s="36">
        <f t="shared" si="357"/>
        <v>0</v>
      </c>
      <c r="AL667" s="21">
        <f t="shared" si="358"/>
        <v>0</v>
      </c>
      <c r="AM667" s="21">
        <f t="shared" si="359"/>
        <v>0</v>
      </c>
      <c r="AN667" s="21">
        <f t="shared" si="360"/>
        <v>0</v>
      </c>
      <c r="AO667" s="21">
        <f t="shared" si="361"/>
        <v>0</v>
      </c>
      <c r="AP667" s="21">
        <f t="shared" si="362"/>
        <v>0</v>
      </c>
      <c r="AQ667" s="21">
        <f t="shared" si="363"/>
        <v>0</v>
      </c>
      <c r="AR667" s="21">
        <f t="shared" si="364"/>
        <v>0</v>
      </c>
      <c r="AS667" s="21">
        <f t="shared" si="365"/>
        <v>0</v>
      </c>
      <c r="AT667" s="21">
        <f t="shared" si="366"/>
        <v>0</v>
      </c>
      <c r="AU667" s="21">
        <f t="shared" si="367"/>
        <v>0</v>
      </c>
      <c r="AV667" s="21">
        <f t="shared" si="368"/>
        <v>0</v>
      </c>
      <c r="AW667" s="21">
        <f t="shared" si="369"/>
        <v>0</v>
      </c>
      <c r="AX667" s="21">
        <f t="shared" si="370"/>
        <v>0</v>
      </c>
      <c r="AY667" s="21">
        <f t="shared" si="371"/>
        <v>0</v>
      </c>
      <c r="AZ667" s="21">
        <f t="shared" si="372"/>
        <v>0</v>
      </c>
      <c r="BA667" s="21">
        <f t="shared" si="373"/>
        <v>0</v>
      </c>
      <c r="BB667" s="21">
        <f t="shared" si="374"/>
        <v>0</v>
      </c>
      <c r="BC667" s="21">
        <f t="shared" si="375"/>
        <v>0</v>
      </c>
      <c r="BD667" s="21">
        <f t="shared" si="376"/>
        <v>0</v>
      </c>
      <c r="BE667" s="21">
        <f t="shared" si="377"/>
        <v>0</v>
      </c>
      <c r="BF667" s="21">
        <f t="shared" si="378"/>
        <v>0</v>
      </c>
      <c r="BG667" s="21">
        <f t="shared" si="379"/>
        <v>0</v>
      </c>
      <c r="BH667" s="21">
        <f t="shared" si="380"/>
        <v>0</v>
      </c>
    </row>
    <row r="668" spans="1:60" ht="63.95" customHeight="1">
      <c r="A668" s="245"/>
      <c r="B668" s="97"/>
      <c r="C668" s="98"/>
      <c r="D668" s="99"/>
      <c r="E668" s="100"/>
      <c r="F668" s="100"/>
      <c r="G668" s="100"/>
      <c r="H668" s="101"/>
      <c r="I668" s="102"/>
      <c r="J668" s="103"/>
      <c r="K668" s="103"/>
      <c r="L668" s="103"/>
      <c r="M668" s="103"/>
      <c r="N668" s="99"/>
      <c r="O668" s="99"/>
      <c r="P668" s="100"/>
      <c r="Q668" s="100"/>
      <c r="R668" s="104"/>
      <c r="S668" s="31" t="str">
        <f t="shared" si="381"/>
        <v/>
      </c>
      <c r="T668" s="105"/>
      <c r="U668" s="101"/>
      <c r="V668" s="107"/>
      <c r="W668" s="169"/>
      <c r="X668" s="170"/>
      <c r="Y668" s="68"/>
      <c r="Z668" s="190">
        <f t="shared" si="350"/>
        <v>1.0165720071704217E-3</v>
      </c>
      <c r="AA668" s="208" t="b">
        <f t="shared" si="351"/>
        <v>0</v>
      </c>
      <c r="AB668" s="20">
        <f t="shared" si="382"/>
        <v>0</v>
      </c>
      <c r="AC668" s="67" t="b">
        <f t="shared" si="383"/>
        <v>1</v>
      </c>
      <c r="AD668" s="200">
        <f t="shared" si="384"/>
        <v>1</v>
      </c>
      <c r="AE668" s="180">
        <f t="shared" si="352"/>
        <v>1</v>
      </c>
      <c r="AF668" s="180">
        <f t="shared" si="353"/>
        <v>0</v>
      </c>
      <c r="AG668" s="180">
        <f t="shared" si="354"/>
        <v>0</v>
      </c>
      <c r="AH668" s="180">
        <f t="shared" si="355"/>
        <v>0</v>
      </c>
      <c r="AI668" s="214" t="str">
        <f t="shared" si="356"/>
        <v/>
      </c>
      <c r="AK668" s="36">
        <f t="shared" si="357"/>
        <v>0</v>
      </c>
      <c r="AL668" s="21">
        <f t="shared" si="358"/>
        <v>0</v>
      </c>
      <c r="AM668" s="21">
        <f t="shared" si="359"/>
        <v>0</v>
      </c>
      <c r="AN668" s="21">
        <f t="shared" si="360"/>
        <v>0</v>
      </c>
      <c r="AO668" s="21">
        <f t="shared" si="361"/>
        <v>0</v>
      </c>
      <c r="AP668" s="21">
        <f t="shared" si="362"/>
        <v>0</v>
      </c>
      <c r="AQ668" s="21">
        <f t="shared" si="363"/>
        <v>0</v>
      </c>
      <c r="AR668" s="21">
        <f t="shared" si="364"/>
        <v>0</v>
      </c>
      <c r="AS668" s="21">
        <f t="shared" si="365"/>
        <v>0</v>
      </c>
      <c r="AT668" s="21">
        <f t="shared" si="366"/>
        <v>0</v>
      </c>
      <c r="AU668" s="21">
        <f t="shared" si="367"/>
        <v>0</v>
      </c>
      <c r="AV668" s="21">
        <f t="shared" si="368"/>
        <v>0</v>
      </c>
      <c r="AW668" s="21">
        <f t="shared" si="369"/>
        <v>0</v>
      </c>
      <c r="AX668" s="21">
        <f t="shared" si="370"/>
        <v>0</v>
      </c>
      <c r="AY668" s="21">
        <f t="shared" si="371"/>
        <v>0</v>
      </c>
      <c r="AZ668" s="21">
        <f t="shared" si="372"/>
        <v>0</v>
      </c>
      <c r="BA668" s="21">
        <f t="shared" si="373"/>
        <v>0</v>
      </c>
      <c r="BB668" s="21">
        <f t="shared" si="374"/>
        <v>0</v>
      </c>
      <c r="BC668" s="21">
        <f t="shared" si="375"/>
        <v>0</v>
      </c>
      <c r="BD668" s="21">
        <f t="shared" si="376"/>
        <v>0</v>
      </c>
      <c r="BE668" s="21">
        <f t="shared" si="377"/>
        <v>0</v>
      </c>
      <c r="BF668" s="21">
        <f t="shared" si="378"/>
        <v>0</v>
      </c>
      <c r="BG668" s="21">
        <f t="shared" si="379"/>
        <v>0</v>
      </c>
      <c r="BH668" s="21">
        <f t="shared" si="380"/>
        <v>0</v>
      </c>
    </row>
    <row r="669" spans="1:60" ht="63.95" customHeight="1">
      <c r="A669" s="245"/>
      <c r="B669" s="97"/>
      <c r="C669" s="98"/>
      <c r="D669" s="99"/>
      <c r="E669" s="100"/>
      <c r="F669" s="100"/>
      <c r="G669" s="100"/>
      <c r="H669" s="101"/>
      <c r="I669" s="102"/>
      <c r="J669" s="103"/>
      <c r="K669" s="103"/>
      <c r="L669" s="103"/>
      <c r="M669" s="103"/>
      <c r="N669" s="99"/>
      <c r="O669" s="99"/>
      <c r="P669" s="100"/>
      <c r="Q669" s="100"/>
      <c r="R669" s="104"/>
      <c r="S669" s="31" t="str">
        <f t="shared" si="381"/>
        <v/>
      </c>
      <c r="T669" s="105"/>
      <c r="U669" s="101"/>
      <c r="V669" s="107"/>
      <c r="W669" s="169"/>
      <c r="X669" s="170"/>
      <c r="Y669" s="68"/>
      <c r="Z669" s="190">
        <f t="shared" si="350"/>
        <v>1.0165720071704217E-3</v>
      </c>
      <c r="AA669" s="208" t="b">
        <f t="shared" si="351"/>
        <v>0</v>
      </c>
      <c r="AB669" s="20">
        <f t="shared" si="382"/>
        <v>0</v>
      </c>
      <c r="AC669" s="67" t="b">
        <f t="shared" si="383"/>
        <v>1</v>
      </c>
      <c r="AD669" s="200">
        <f t="shared" si="384"/>
        <v>1</v>
      </c>
      <c r="AE669" s="180">
        <f t="shared" si="352"/>
        <v>1</v>
      </c>
      <c r="AF669" s="180">
        <f t="shared" si="353"/>
        <v>0</v>
      </c>
      <c r="AG669" s="180">
        <f t="shared" si="354"/>
        <v>0</v>
      </c>
      <c r="AH669" s="180">
        <f t="shared" si="355"/>
        <v>0</v>
      </c>
      <c r="AI669" s="214" t="str">
        <f t="shared" si="356"/>
        <v/>
      </c>
      <c r="AK669" s="36">
        <f t="shared" si="357"/>
        <v>0</v>
      </c>
      <c r="AL669" s="21">
        <f t="shared" si="358"/>
        <v>0</v>
      </c>
      <c r="AM669" s="21">
        <f t="shared" si="359"/>
        <v>0</v>
      </c>
      <c r="AN669" s="21">
        <f t="shared" si="360"/>
        <v>0</v>
      </c>
      <c r="AO669" s="21">
        <f t="shared" si="361"/>
        <v>0</v>
      </c>
      <c r="AP669" s="21">
        <f t="shared" si="362"/>
        <v>0</v>
      </c>
      <c r="AQ669" s="21">
        <f t="shared" si="363"/>
        <v>0</v>
      </c>
      <c r="AR669" s="21">
        <f t="shared" si="364"/>
        <v>0</v>
      </c>
      <c r="AS669" s="21">
        <f t="shared" si="365"/>
        <v>0</v>
      </c>
      <c r="AT669" s="21">
        <f t="shared" si="366"/>
        <v>0</v>
      </c>
      <c r="AU669" s="21">
        <f t="shared" si="367"/>
        <v>0</v>
      </c>
      <c r="AV669" s="21">
        <f t="shared" si="368"/>
        <v>0</v>
      </c>
      <c r="AW669" s="21">
        <f t="shared" si="369"/>
        <v>0</v>
      </c>
      <c r="AX669" s="21">
        <f t="shared" si="370"/>
        <v>0</v>
      </c>
      <c r="AY669" s="21">
        <f t="shared" si="371"/>
        <v>0</v>
      </c>
      <c r="AZ669" s="21">
        <f t="shared" si="372"/>
        <v>0</v>
      </c>
      <c r="BA669" s="21">
        <f t="shared" si="373"/>
        <v>0</v>
      </c>
      <c r="BB669" s="21">
        <f t="shared" si="374"/>
        <v>0</v>
      </c>
      <c r="BC669" s="21">
        <f t="shared" si="375"/>
        <v>0</v>
      </c>
      <c r="BD669" s="21">
        <f t="shared" si="376"/>
        <v>0</v>
      </c>
      <c r="BE669" s="21">
        <f t="shared" si="377"/>
        <v>0</v>
      </c>
      <c r="BF669" s="21">
        <f t="shared" si="378"/>
        <v>0</v>
      </c>
      <c r="BG669" s="21">
        <f t="shared" si="379"/>
        <v>0</v>
      </c>
      <c r="BH669" s="21">
        <f t="shared" si="380"/>
        <v>0</v>
      </c>
    </row>
    <row r="670" spans="1:60" ht="63.95" customHeight="1">
      <c r="A670" s="245"/>
      <c r="B670" s="97"/>
      <c r="C670" s="98"/>
      <c r="D670" s="99"/>
      <c r="E670" s="100"/>
      <c r="F670" s="100"/>
      <c r="G670" s="100"/>
      <c r="H670" s="101"/>
      <c r="I670" s="102"/>
      <c r="J670" s="103"/>
      <c r="K670" s="103"/>
      <c r="L670" s="103"/>
      <c r="M670" s="103"/>
      <c r="N670" s="99"/>
      <c r="O670" s="99"/>
      <c r="P670" s="100"/>
      <c r="Q670" s="100"/>
      <c r="R670" s="104"/>
      <c r="S670" s="31" t="str">
        <f t="shared" si="381"/>
        <v/>
      </c>
      <c r="T670" s="105"/>
      <c r="U670" s="101"/>
      <c r="V670" s="107"/>
      <c r="W670" s="169"/>
      <c r="X670" s="170"/>
      <c r="Y670" s="68"/>
      <c r="Z670" s="190">
        <f t="shared" si="350"/>
        <v>1.0165720071704217E-3</v>
      </c>
      <c r="AA670" s="208" t="b">
        <f t="shared" si="351"/>
        <v>0</v>
      </c>
      <c r="AB670" s="20">
        <f t="shared" si="382"/>
        <v>0</v>
      </c>
      <c r="AC670" s="67" t="b">
        <f t="shared" si="383"/>
        <v>1</v>
      </c>
      <c r="AD670" s="200">
        <f t="shared" si="384"/>
        <v>1</v>
      </c>
      <c r="AE670" s="180">
        <f t="shared" si="352"/>
        <v>1</v>
      </c>
      <c r="AF670" s="180">
        <f t="shared" si="353"/>
        <v>0</v>
      </c>
      <c r="AG670" s="180">
        <f t="shared" si="354"/>
        <v>0</v>
      </c>
      <c r="AH670" s="180">
        <f t="shared" si="355"/>
        <v>0</v>
      </c>
      <c r="AI670" s="214" t="str">
        <f t="shared" si="356"/>
        <v/>
      </c>
      <c r="AK670" s="36">
        <f t="shared" si="357"/>
        <v>0</v>
      </c>
      <c r="AL670" s="21">
        <f t="shared" si="358"/>
        <v>0</v>
      </c>
      <c r="AM670" s="21">
        <f t="shared" si="359"/>
        <v>0</v>
      </c>
      <c r="AN670" s="21">
        <f t="shared" si="360"/>
        <v>0</v>
      </c>
      <c r="AO670" s="21">
        <f t="shared" si="361"/>
        <v>0</v>
      </c>
      <c r="AP670" s="21">
        <f t="shared" si="362"/>
        <v>0</v>
      </c>
      <c r="AQ670" s="21">
        <f t="shared" si="363"/>
        <v>0</v>
      </c>
      <c r="AR670" s="21">
        <f t="shared" si="364"/>
        <v>0</v>
      </c>
      <c r="AS670" s="21">
        <f t="shared" si="365"/>
        <v>0</v>
      </c>
      <c r="AT670" s="21">
        <f t="shared" si="366"/>
        <v>0</v>
      </c>
      <c r="AU670" s="21">
        <f t="shared" si="367"/>
        <v>0</v>
      </c>
      <c r="AV670" s="21">
        <f t="shared" si="368"/>
        <v>0</v>
      </c>
      <c r="AW670" s="21">
        <f t="shared" si="369"/>
        <v>0</v>
      </c>
      <c r="AX670" s="21">
        <f t="shared" si="370"/>
        <v>0</v>
      </c>
      <c r="AY670" s="21">
        <f t="shared" si="371"/>
        <v>0</v>
      </c>
      <c r="AZ670" s="21">
        <f t="shared" si="372"/>
        <v>0</v>
      </c>
      <c r="BA670" s="21">
        <f t="shared" si="373"/>
        <v>0</v>
      </c>
      <c r="BB670" s="21">
        <f t="shared" si="374"/>
        <v>0</v>
      </c>
      <c r="BC670" s="21">
        <f t="shared" si="375"/>
        <v>0</v>
      </c>
      <c r="BD670" s="21">
        <f t="shared" si="376"/>
        <v>0</v>
      </c>
      <c r="BE670" s="21">
        <f t="shared" si="377"/>
        <v>0</v>
      </c>
      <c r="BF670" s="21">
        <f t="shared" si="378"/>
        <v>0</v>
      </c>
      <c r="BG670" s="21">
        <f t="shared" si="379"/>
        <v>0</v>
      </c>
      <c r="BH670" s="21">
        <f t="shared" si="380"/>
        <v>0</v>
      </c>
    </row>
    <row r="671" spans="1:60" ht="63.95" customHeight="1">
      <c r="A671" s="245"/>
      <c r="B671" s="97"/>
      <c r="C671" s="98"/>
      <c r="D671" s="99"/>
      <c r="E671" s="100"/>
      <c r="F671" s="100"/>
      <c r="G671" s="100"/>
      <c r="H671" s="101"/>
      <c r="I671" s="102"/>
      <c r="J671" s="103"/>
      <c r="K671" s="103"/>
      <c r="L671" s="103"/>
      <c r="M671" s="103"/>
      <c r="N671" s="99"/>
      <c r="O671" s="99"/>
      <c r="P671" s="100"/>
      <c r="Q671" s="100"/>
      <c r="R671" s="104"/>
      <c r="S671" s="31" t="str">
        <f t="shared" si="381"/>
        <v/>
      </c>
      <c r="T671" s="105"/>
      <c r="U671" s="101"/>
      <c r="V671" s="107"/>
      <c r="W671" s="169"/>
      <c r="X671" s="170"/>
      <c r="Y671" s="68"/>
      <c r="Z671" s="190">
        <f t="shared" si="350"/>
        <v>1.0165720071704217E-3</v>
      </c>
      <c r="AA671" s="208" t="b">
        <f t="shared" si="351"/>
        <v>0</v>
      </c>
      <c r="AB671" s="20">
        <f t="shared" si="382"/>
        <v>0</v>
      </c>
      <c r="AC671" s="67" t="b">
        <f t="shared" si="383"/>
        <v>1</v>
      </c>
      <c r="AD671" s="200">
        <f t="shared" si="384"/>
        <v>1</v>
      </c>
      <c r="AE671" s="180">
        <f t="shared" si="352"/>
        <v>1</v>
      </c>
      <c r="AF671" s="180">
        <f t="shared" si="353"/>
        <v>0</v>
      </c>
      <c r="AG671" s="180">
        <f t="shared" si="354"/>
        <v>0</v>
      </c>
      <c r="AH671" s="180">
        <f t="shared" si="355"/>
        <v>0</v>
      </c>
      <c r="AI671" s="214" t="str">
        <f t="shared" si="356"/>
        <v/>
      </c>
      <c r="AK671" s="36">
        <f t="shared" si="357"/>
        <v>0</v>
      </c>
      <c r="AL671" s="21">
        <f t="shared" si="358"/>
        <v>0</v>
      </c>
      <c r="AM671" s="21">
        <f t="shared" si="359"/>
        <v>0</v>
      </c>
      <c r="AN671" s="21">
        <f t="shared" si="360"/>
        <v>0</v>
      </c>
      <c r="AO671" s="21">
        <f t="shared" si="361"/>
        <v>0</v>
      </c>
      <c r="AP671" s="21">
        <f t="shared" si="362"/>
        <v>0</v>
      </c>
      <c r="AQ671" s="21">
        <f t="shared" si="363"/>
        <v>0</v>
      </c>
      <c r="AR671" s="21">
        <f t="shared" si="364"/>
        <v>0</v>
      </c>
      <c r="AS671" s="21">
        <f t="shared" si="365"/>
        <v>0</v>
      </c>
      <c r="AT671" s="21">
        <f t="shared" si="366"/>
        <v>0</v>
      </c>
      <c r="AU671" s="21">
        <f t="shared" si="367"/>
        <v>0</v>
      </c>
      <c r="AV671" s="21">
        <f t="shared" si="368"/>
        <v>0</v>
      </c>
      <c r="AW671" s="21">
        <f t="shared" si="369"/>
        <v>0</v>
      </c>
      <c r="AX671" s="21">
        <f t="shared" si="370"/>
        <v>0</v>
      </c>
      <c r="AY671" s="21">
        <f t="shared" si="371"/>
        <v>0</v>
      </c>
      <c r="AZ671" s="21">
        <f t="shared" si="372"/>
        <v>0</v>
      </c>
      <c r="BA671" s="21">
        <f t="shared" si="373"/>
        <v>0</v>
      </c>
      <c r="BB671" s="21">
        <f t="shared" si="374"/>
        <v>0</v>
      </c>
      <c r="BC671" s="21">
        <f t="shared" si="375"/>
        <v>0</v>
      </c>
      <c r="BD671" s="21">
        <f t="shared" si="376"/>
        <v>0</v>
      </c>
      <c r="BE671" s="21">
        <f t="shared" si="377"/>
        <v>0</v>
      </c>
      <c r="BF671" s="21">
        <f t="shared" si="378"/>
        <v>0</v>
      </c>
      <c r="BG671" s="21">
        <f t="shared" si="379"/>
        <v>0</v>
      </c>
      <c r="BH671" s="21">
        <f t="shared" si="380"/>
        <v>0</v>
      </c>
    </row>
    <row r="672" spans="1:60" ht="63.95" customHeight="1">
      <c r="A672" s="245"/>
      <c r="B672" s="97"/>
      <c r="C672" s="98"/>
      <c r="D672" s="99"/>
      <c r="E672" s="100"/>
      <c r="F672" s="100"/>
      <c r="G672" s="100"/>
      <c r="H672" s="101"/>
      <c r="I672" s="102"/>
      <c r="J672" s="103"/>
      <c r="K672" s="103"/>
      <c r="L672" s="103"/>
      <c r="M672" s="103"/>
      <c r="N672" s="99"/>
      <c r="O672" s="99"/>
      <c r="P672" s="100"/>
      <c r="Q672" s="100"/>
      <c r="R672" s="104"/>
      <c r="S672" s="31" t="str">
        <f t="shared" si="381"/>
        <v/>
      </c>
      <c r="T672" s="105"/>
      <c r="U672" s="101"/>
      <c r="V672" s="107"/>
      <c r="W672" s="169"/>
      <c r="X672" s="170"/>
      <c r="Y672" s="68"/>
      <c r="Z672" s="190">
        <f t="shared" si="350"/>
        <v>1.0165720071704217E-3</v>
      </c>
      <c r="AA672" s="208" t="b">
        <f t="shared" si="351"/>
        <v>0</v>
      </c>
      <c r="AB672" s="20">
        <f t="shared" si="382"/>
        <v>0</v>
      </c>
      <c r="AC672" s="67" t="b">
        <f t="shared" si="383"/>
        <v>1</v>
      </c>
      <c r="AD672" s="200">
        <f t="shared" si="384"/>
        <v>1</v>
      </c>
      <c r="AE672" s="180">
        <f t="shared" si="352"/>
        <v>1</v>
      </c>
      <c r="AF672" s="180">
        <f t="shared" si="353"/>
        <v>0</v>
      </c>
      <c r="AG672" s="180">
        <f t="shared" si="354"/>
        <v>0</v>
      </c>
      <c r="AH672" s="180">
        <f t="shared" si="355"/>
        <v>0</v>
      </c>
      <c r="AI672" s="214" t="str">
        <f t="shared" si="356"/>
        <v/>
      </c>
      <c r="AK672" s="36">
        <f t="shared" si="357"/>
        <v>0</v>
      </c>
      <c r="AL672" s="21">
        <f t="shared" si="358"/>
        <v>0</v>
      </c>
      <c r="AM672" s="21">
        <f t="shared" si="359"/>
        <v>0</v>
      </c>
      <c r="AN672" s="21">
        <f t="shared" si="360"/>
        <v>0</v>
      </c>
      <c r="AO672" s="21">
        <f t="shared" si="361"/>
        <v>0</v>
      </c>
      <c r="AP672" s="21">
        <f t="shared" si="362"/>
        <v>0</v>
      </c>
      <c r="AQ672" s="21">
        <f t="shared" si="363"/>
        <v>0</v>
      </c>
      <c r="AR672" s="21">
        <f t="shared" si="364"/>
        <v>0</v>
      </c>
      <c r="AS672" s="21">
        <f t="shared" si="365"/>
        <v>0</v>
      </c>
      <c r="AT672" s="21">
        <f t="shared" si="366"/>
        <v>0</v>
      </c>
      <c r="AU672" s="21">
        <f t="shared" si="367"/>
        <v>0</v>
      </c>
      <c r="AV672" s="21">
        <f t="shared" si="368"/>
        <v>0</v>
      </c>
      <c r="AW672" s="21">
        <f t="shared" si="369"/>
        <v>0</v>
      </c>
      <c r="AX672" s="21">
        <f t="shared" si="370"/>
        <v>0</v>
      </c>
      <c r="AY672" s="21">
        <f t="shared" si="371"/>
        <v>0</v>
      </c>
      <c r="AZ672" s="21">
        <f t="shared" si="372"/>
        <v>0</v>
      </c>
      <c r="BA672" s="21">
        <f t="shared" si="373"/>
        <v>0</v>
      </c>
      <c r="BB672" s="21">
        <f t="shared" si="374"/>
        <v>0</v>
      </c>
      <c r="BC672" s="21">
        <f t="shared" si="375"/>
        <v>0</v>
      </c>
      <c r="BD672" s="21">
        <f t="shared" si="376"/>
        <v>0</v>
      </c>
      <c r="BE672" s="21">
        <f t="shared" si="377"/>
        <v>0</v>
      </c>
      <c r="BF672" s="21">
        <f t="shared" si="378"/>
        <v>0</v>
      </c>
      <c r="BG672" s="21">
        <f t="shared" si="379"/>
        <v>0</v>
      </c>
      <c r="BH672" s="21">
        <f t="shared" si="380"/>
        <v>0</v>
      </c>
    </row>
    <row r="673" spans="1:60" ht="63.95" customHeight="1">
      <c r="A673" s="245"/>
      <c r="B673" s="97"/>
      <c r="C673" s="98"/>
      <c r="D673" s="99"/>
      <c r="E673" s="100"/>
      <c r="F673" s="100"/>
      <c r="G673" s="100"/>
      <c r="H673" s="101"/>
      <c r="I673" s="102"/>
      <c r="J673" s="103"/>
      <c r="K673" s="103"/>
      <c r="L673" s="103"/>
      <c r="M673" s="103"/>
      <c r="N673" s="99"/>
      <c r="O673" s="99"/>
      <c r="P673" s="100"/>
      <c r="Q673" s="100"/>
      <c r="R673" s="104"/>
      <c r="S673" s="31" t="str">
        <f t="shared" si="381"/>
        <v/>
      </c>
      <c r="T673" s="105"/>
      <c r="U673" s="101"/>
      <c r="V673" s="107"/>
      <c r="W673" s="169"/>
      <c r="X673" s="170"/>
      <c r="Y673" s="68"/>
      <c r="Z673" s="190">
        <f t="shared" si="350"/>
        <v>1.0165720071704217E-3</v>
      </c>
      <c r="AA673" s="208" t="b">
        <f t="shared" si="351"/>
        <v>0</v>
      </c>
      <c r="AB673" s="20">
        <f t="shared" si="382"/>
        <v>0</v>
      </c>
      <c r="AC673" s="67" t="b">
        <f t="shared" si="383"/>
        <v>1</v>
      </c>
      <c r="AD673" s="200">
        <f t="shared" si="384"/>
        <v>1</v>
      </c>
      <c r="AE673" s="180">
        <f t="shared" si="352"/>
        <v>1</v>
      </c>
      <c r="AF673" s="180">
        <f t="shared" si="353"/>
        <v>0</v>
      </c>
      <c r="AG673" s="180">
        <f t="shared" si="354"/>
        <v>0</v>
      </c>
      <c r="AH673" s="180">
        <f t="shared" si="355"/>
        <v>0</v>
      </c>
      <c r="AI673" s="214" t="str">
        <f t="shared" si="356"/>
        <v/>
      </c>
      <c r="AK673" s="36">
        <f t="shared" si="357"/>
        <v>0</v>
      </c>
      <c r="AL673" s="21">
        <f t="shared" si="358"/>
        <v>0</v>
      </c>
      <c r="AM673" s="21">
        <f t="shared" si="359"/>
        <v>0</v>
      </c>
      <c r="AN673" s="21">
        <f t="shared" si="360"/>
        <v>0</v>
      </c>
      <c r="AO673" s="21">
        <f t="shared" si="361"/>
        <v>0</v>
      </c>
      <c r="AP673" s="21">
        <f t="shared" si="362"/>
        <v>0</v>
      </c>
      <c r="AQ673" s="21">
        <f t="shared" si="363"/>
        <v>0</v>
      </c>
      <c r="AR673" s="21">
        <f t="shared" si="364"/>
        <v>0</v>
      </c>
      <c r="AS673" s="21">
        <f t="shared" si="365"/>
        <v>0</v>
      </c>
      <c r="AT673" s="21">
        <f t="shared" si="366"/>
        <v>0</v>
      </c>
      <c r="AU673" s="21">
        <f t="shared" si="367"/>
        <v>0</v>
      </c>
      <c r="AV673" s="21">
        <f t="shared" si="368"/>
        <v>0</v>
      </c>
      <c r="AW673" s="21">
        <f t="shared" si="369"/>
        <v>0</v>
      </c>
      <c r="AX673" s="21">
        <f t="shared" si="370"/>
        <v>0</v>
      </c>
      <c r="AY673" s="21">
        <f t="shared" si="371"/>
        <v>0</v>
      </c>
      <c r="AZ673" s="21">
        <f t="shared" si="372"/>
        <v>0</v>
      </c>
      <c r="BA673" s="21">
        <f t="shared" si="373"/>
        <v>0</v>
      </c>
      <c r="BB673" s="21">
        <f t="shared" si="374"/>
        <v>0</v>
      </c>
      <c r="BC673" s="21">
        <f t="shared" si="375"/>
        <v>0</v>
      </c>
      <c r="BD673" s="21">
        <f t="shared" si="376"/>
        <v>0</v>
      </c>
      <c r="BE673" s="21">
        <f t="shared" si="377"/>
        <v>0</v>
      </c>
      <c r="BF673" s="21">
        <f t="shared" si="378"/>
        <v>0</v>
      </c>
      <c r="BG673" s="21">
        <f t="shared" si="379"/>
        <v>0</v>
      </c>
      <c r="BH673" s="21">
        <f t="shared" si="380"/>
        <v>0</v>
      </c>
    </row>
    <row r="674" spans="1:60" ht="63.95" customHeight="1">
      <c r="A674" s="245"/>
      <c r="B674" s="97"/>
      <c r="C674" s="98"/>
      <c r="D674" s="99"/>
      <c r="E674" s="100"/>
      <c r="F674" s="100"/>
      <c r="G674" s="100"/>
      <c r="H674" s="101"/>
      <c r="I674" s="102"/>
      <c r="J674" s="103"/>
      <c r="K674" s="103"/>
      <c r="L674" s="103"/>
      <c r="M674" s="103"/>
      <c r="N674" s="99"/>
      <c r="O674" s="99"/>
      <c r="P674" s="100"/>
      <c r="Q674" s="100"/>
      <c r="R674" s="104"/>
      <c r="S674" s="31" t="str">
        <f t="shared" si="381"/>
        <v/>
      </c>
      <c r="T674" s="105"/>
      <c r="U674" s="101"/>
      <c r="V674" s="107"/>
      <c r="W674" s="169"/>
      <c r="X674" s="170"/>
      <c r="Y674" s="68"/>
      <c r="Z674" s="190">
        <f t="shared" si="350"/>
        <v>1.0165720071704217E-3</v>
      </c>
      <c r="AA674" s="208" t="b">
        <f t="shared" si="351"/>
        <v>0</v>
      </c>
      <c r="AB674" s="20">
        <f t="shared" si="382"/>
        <v>0</v>
      </c>
      <c r="AC674" s="67" t="b">
        <f t="shared" si="383"/>
        <v>1</v>
      </c>
      <c r="AD674" s="200">
        <f t="shared" si="384"/>
        <v>1</v>
      </c>
      <c r="AE674" s="180">
        <f t="shared" si="352"/>
        <v>1</v>
      </c>
      <c r="AF674" s="180">
        <f t="shared" si="353"/>
        <v>0</v>
      </c>
      <c r="AG674" s="180">
        <f t="shared" si="354"/>
        <v>0</v>
      </c>
      <c r="AH674" s="180">
        <f t="shared" si="355"/>
        <v>0</v>
      </c>
      <c r="AI674" s="214" t="str">
        <f t="shared" si="356"/>
        <v/>
      </c>
      <c r="AK674" s="36">
        <f t="shared" si="357"/>
        <v>0</v>
      </c>
      <c r="AL674" s="21">
        <f t="shared" si="358"/>
        <v>0</v>
      </c>
      <c r="AM674" s="21">
        <f t="shared" si="359"/>
        <v>0</v>
      </c>
      <c r="AN674" s="21">
        <f t="shared" si="360"/>
        <v>0</v>
      </c>
      <c r="AO674" s="21">
        <f t="shared" si="361"/>
        <v>0</v>
      </c>
      <c r="AP674" s="21">
        <f t="shared" si="362"/>
        <v>0</v>
      </c>
      <c r="AQ674" s="21">
        <f t="shared" si="363"/>
        <v>0</v>
      </c>
      <c r="AR674" s="21">
        <f t="shared" si="364"/>
        <v>0</v>
      </c>
      <c r="AS674" s="21">
        <f t="shared" si="365"/>
        <v>0</v>
      </c>
      <c r="AT674" s="21">
        <f t="shared" si="366"/>
        <v>0</v>
      </c>
      <c r="AU674" s="21">
        <f t="shared" si="367"/>
        <v>0</v>
      </c>
      <c r="AV674" s="21">
        <f t="shared" si="368"/>
        <v>0</v>
      </c>
      <c r="AW674" s="21">
        <f t="shared" si="369"/>
        <v>0</v>
      </c>
      <c r="AX674" s="21">
        <f t="shared" si="370"/>
        <v>0</v>
      </c>
      <c r="AY674" s="21">
        <f t="shared" si="371"/>
        <v>0</v>
      </c>
      <c r="AZ674" s="21">
        <f t="shared" si="372"/>
        <v>0</v>
      </c>
      <c r="BA674" s="21">
        <f t="shared" si="373"/>
        <v>0</v>
      </c>
      <c r="BB674" s="21">
        <f t="shared" si="374"/>
        <v>0</v>
      </c>
      <c r="BC674" s="21">
        <f t="shared" si="375"/>
        <v>0</v>
      </c>
      <c r="BD674" s="21">
        <f t="shared" si="376"/>
        <v>0</v>
      </c>
      <c r="BE674" s="21">
        <f t="shared" si="377"/>
        <v>0</v>
      </c>
      <c r="BF674" s="21">
        <f t="shared" si="378"/>
        <v>0</v>
      </c>
      <c r="BG674" s="21">
        <f t="shared" si="379"/>
        <v>0</v>
      </c>
      <c r="BH674" s="21">
        <f t="shared" si="380"/>
        <v>0</v>
      </c>
    </row>
    <row r="675" spans="1:60" ht="63.95" customHeight="1">
      <c r="A675" s="245"/>
      <c r="B675" s="97"/>
      <c r="C675" s="98"/>
      <c r="D675" s="99"/>
      <c r="E675" s="100"/>
      <c r="F675" s="100"/>
      <c r="G675" s="100"/>
      <c r="H675" s="101"/>
      <c r="I675" s="102"/>
      <c r="J675" s="103"/>
      <c r="K675" s="103"/>
      <c r="L675" s="103"/>
      <c r="M675" s="103"/>
      <c r="N675" s="99"/>
      <c r="O675" s="99"/>
      <c r="P675" s="100"/>
      <c r="Q675" s="100"/>
      <c r="R675" s="104"/>
      <c r="S675" s="31" t="str">
        <f t="shared" si="381"/>
        <v/>
      </c>
      <c r="T675" s="105"/>
      <c r="U675" s="101"/>
      <c r="V675" s="107"/>
      <c r="W675" s="169"/>
      <c r="X675" s="170"/>
      <c r="Y675" s="68"/>
      <c r="Z675" s="190">
        <f t="shared" si="350"/>
        <v>1.0165720071704217E-3</v>
      </c>
      <c r="AA675" s="208" t="b">
        <f t="shared" si="351"/>
        <v>0</v>
      </c>
      <c r="AB675" s="20">
        <f t="shared" si="382"/>
        <v>0</v>
      </c>
      <c r="AC675" s="67" t="b">
        <f t="shared" si="383"/>
        <v>1</v>
      </c>
      <c r="AD675" s="200">
        <f t="shared" si="384"/>
        <v>1</v>
      </c>
      <c r="AE675" s="180">
        <f t="shared" si="352"/>
        <v>1</v>
      </c>
      <c r="AF675" s="180">
        <f t="shared" si="353"/>
        <v>0</v>
      </c>
      <c r="AG675" s="180">
        <f t="shared" si="354"/>
        <v>0</v>
      </c>
      <c r="AH675" s="180">
        <f t="shared" si="355"/>
        <v>0</v>
      </c>
      <c r="AI675" s="214" t="str">
        <f t="shared" si="356"/>
        <v/>
      </c>
      <c r="AK675" s="36">
        <f t="shared" si="357"/>
        <v>0</v>
      </c>
      <c r="AL675" s="21">
        <f t="shared" si="358"/>
        <v>0</v>
      </c>
      <c r="AM675" s="21">
        <f t="shared" si="359"/>
        <v>0</v>
      </c>
      <c r="AN675" s="21">
        <f t="shared" si="360"/>
        <v>0</v>
      </c>
      <c r="AO675" s="21">
        <f t="shared" si="361"/>
        <v>0</v>
      </c>
      <c r="AP675" s="21">
        <f t="shared" si="362"/>
        <v>0</v>
      </c>
      <c r="AQ675" s="21">
        <f t="shared" si="363"/>
        <v>0</v>
      </c>
      <c r="AR675" s="21">
        <f t="shared" si="364"/>
        <v>0</v>
      </c>
      <c r="AS675" s="21">
        <f t="shared" si="365"/>
        <v>0</v>
      </c>
      <c r="AT675" s="21">
        <f t="shared" si="366"/>
        <v>0</v>
      </c>
      <c r="AU675" s="21">
        <f t="shared" si="367"/>
        <v>0</v>
      </c>
      <c r="AV675" s="21">
        <f t="shared" si="368"/>
        <v>0</v>
      </c>
      <c r="AW675" s="21">
        <f t="shared" si="369"/>
        <v>0</v>
      </c>
      <c r="AX675" s="21">
        <f t="shared" si="370"/>
        <v>0</v>
      </c>
      <c r="AY675" s="21">
        <f t="shared" si="371"/>
        <v>0</v>
      </c>
      <c r="AZ675" s="21">
        <f t="shared" si="372"/>
        <v>0</v>
      </c>
      <c r="BA675" s="21">
        <f t="shared" si="373"/>
        <v>0</v>
      </c>
      <c r="BB675" s="21">
        <f t="shared" si="374"/>
        <v>0</v>
      </c>
      <c r="BC675" s="21">
        <f t="shared" si="375"/>
        <v>0</v>
      </c>
      <c r="BD675" s="21">
        <f t="shared" si="376"/>
        <v>0</v>
      </c>
      <c r="BE675" s="21">
        <f t="shared" si="377"/>
        <v>0</v>
      </c>
      <c r="BF675" s="21">
        <f t="shared" si="378"/>
        <v>0</v>
      </c>
      <c r="BG675" s="21">
        <f t="shared" si="379"/>
        <v>0</v>
      </c>
      <c r="BH675" s="21">
        <f t="shared" si="380"/>
        <v>0</v>
      </c>
    </row>
    <row r="676" spans="1:60" ht="63.95" customHeight="1">
      <c r="A676" s="245"/>
      <c r="B676" s="97"/>
      <c r="C676" s="98"/>
      <c r="D676" s="99"/>
      <c r="E676" s="100"/>
      <c r="F676" s="100"/>
      <c r="G676" s="100"/>
      <c r="H676" s="101"/>
      <c r="I676" s="102"/>
      <c r="J676" s="103"/>
      <c r="K676" s="103"/>
      <c r="L676" s="103"/>
      <c r="M676" s="103"/>
      <c r="N676" s="99"/>
      <c r="O676" s="99"/>
      <c r="P676" s="100"/>
      <c r="Q676" s="100"/>
      <c r="R676" s="104"/>
      <c r="S676" s="31" t="str">
        <f t="shared" si="381"/>
        <v/>
      </c>
      <c r="T676" s="105"/>
      <c r="U676" s="101"/>
      <c r="V676" s="107"/>
      <c r="W676" s="169"/>
      <c r="X676" s="170"/>
      <c r="Y676" s="68"/>
      <c r="Z676" s="190">
        <f t="shared" si="350"/>
        <v>1.0165720071704217E-3</v>
      </c>
      <c r="AA676" s="208" t="b">
        <f t="shared" si="351"/>
        <v>0</v>
      </c>
      <c r="AB676" s="20">
        <f t="shared" si="382"/>
        <v>0</v>
      </c>
      <c r="AC676" s="67" t="b">
        <f t="shared" si="383"/>
        <v>1</v>
      </c>
      <c r="AD676" s="200">
        <f t="shared" si="384"/>
        <v>1</v>
      </c>
      <c r="AE676" s="180">
        <f t="shared" si="352"/>
        <v>1</v>
      </c>
      <c r="AF676" s="180">
        <f t="shared" si="353"/>
        <v>0</v>
      </c>
      <c r="AG676" s="180">
        <f t="shared" si="354"/>
        <v>0</v>
      </c>
      <c r="AH676" s="180">
        <f t="shared" si="355"/>
        <v>0</v>
      </c>
      <c r="AI676" s="214" t="str">
        <f t="shared" si="356"/>
        <v/>
      </c>
      <c r="AK676" s="36">
        <f t="shared" si="357"/>
        <v>0</v>
      </c>
      <c r="AL676" s="21">
        <f t="shared" si="358"/>
        <v>0</v>
      </c>
      <c r="AM676" s="21">
        <f t="shared" si="359"/>
        <v>0</v>
      </c>
      <c r="AN676" s="21">
        <f t="shared" si="360"/>
        <v>0</v>
      </c>
      <c r="AO676" s="21">
        <f t="shared" si="361"/>
        <v>0</v>
      </c>
      <c r="AP676" s="21">
        <f t="shared" si="362"/>
        <v>0</v>
      </c>
      <c r="AQ676" s="21">
        <f t="shared" si="363"/>
        <v>0</v>
      </c>
      <c r="AR676" s="21">
        <f t="shared" si="364"/>
        <v>0</v>
      </c>
      <c r="AS676" s="21">
        <f t="shared" si="365"/>
        <v>0</v>
      </c>
      <c r="AT676" s="21">
        <f t="shared" si="366"/>
        <v>0</v>
      </c>
      <c r="AU676" s="21">
        <f t="shared" si="367"/>
        <v>0</v>
      </c>
      <c r="AV676" s="21">
        <f t="shared" si="368"/>
        <v>0</v>
      </c>
      <c r="AW676" s="21">
        <f t="shared" si="369"/>
        <v>0</v>
      </c>
      <c r="AX676" s="21">
        <f t="shared" si="370"/>
        <v>0</v>
      </c>
      <c r="AY676" s="21">
        <f t="shared" si="371"/>
        <v>0</v>
      </c>
      <c r="AZ676" s="21">
        <f t="shared" si="372"/>
        <v>0</v>
      </c>
      <c r="BA676" s="21">
        <f t="shared" si="373"/>
        <v>0</v>
      </c>
      <c r="BB676" s="21">
        <f t="shared" si="374"/>
        <v>0</v>
      </c>
      <c r="BC676" s="21">
        <f t="shared" si="375"/>
        <v>0</v>
      </c>
      <c r="BD676" s="21">
        <f t="shared" si="376"/>
        <v>0</v>
      </c>
      <c r="BE676" s="21">
        <f t="shared" si="377"/>
        <v>0</v>
      </c>
      <c r="BF676" s="21">
        <f t="shared" si="378"/>
        <v>0</v>
      </c>
      <c r="BG676" s="21">
        <f t="shared" si="379"/>
        <v>0</v>
      </c>
      <c r="BH676" s="21">
        <f t="shared" si="380"/>
        <v>0</v>
      </c>
    </row>
    <row r="677" spans="1:60" ht="63.95" customHeight="1">
      <c r="A677" s="245"/>
      <c r="B677" s="97"/>
      <c r="C677" s="98"/>
      <c r="D677" s="99"/>
      <c r="E677" s="100"/>
      <c r="F677" s="100"/>
      <c r="G677" s="100"/>
      <c r="H677" s="101"/>
      <c r="I677" s="102"/>
      <c r="J677" s="103"/>
      <c r="K677" s="103"/>
      <c r="L677" s="103"/>
      <c r="M677" s="103"/>
      <c r="N677" s="99"/>
      <c r="O677" s="99"/>
      <c r="P677" s="100"/>
      <c r="Q677" s="100"/>
      <c r="R677" s="104"/>
      <c r="S677" s="31" t="str">
        <f t="shared" si="381"/>
        <v/>
      </c>
      <c r="T677" s="105"/>
      <c r="U677" s="101"/>
      <c r="V677" s="107"/>
      <c r="W677" s="169"/>
      <c r="X677" s="170"/>
      <c r="Y677" s="68"/>
      <c r="Z677" s="190">
        <f t="shared" si="350"/>
        <v>1.0165720071704217E-3</v>
      </c>
      <c r="AA677" s="208" t="b">
        <f t="shared" si="351"/>
        <v>0</v>
      </c>
      <c r="AB677" s="20">
        <f t="shared" si="382"/>
        <v>0</v>
      </c>
      <c r="AC677" s="67" t="b">
        <f t="shared" si="383"/>
        <v>1</v>
      </c>
      <c r="AD677" s="200">
        <f t="shared" si="384"/>
        <v>1</v>
      </c>
      <c r="AE677" s="180">
        <f t="shared" si="352"/>
        <v>1</v>
      </c>
      <c r="AF677" s="180">
        <f t="shared" si="353"/>
        <v>0</v>
      </c>
      <c r="AG677" s="180">
        <f t="shared" si="354"/>
        <v>0</v>
      </c>
      <c r="AH677" s="180">
        <f t="shared" si="355"/>
        <v>0</v>
      </c>
      <c r="AI677" s="214" t="str">
        <f t="shared" si="356"/>
        <v/>
      </c>
      <c r="AK677" s="36">
        <f t="shared" si="357"/>
        <v>0</v>
      </c>
      <c r="AL677" s="21">
        <f t="shared" si="358"/>
        <v>0</v>
      </c>
      <c r="AM677" s="21">
        <f t="shared" si="359"/>
        <v>0</v>
      </c>
      <c r="AN677" s="21">
        <f t="shared" si="360"/>
        <v>0</v>
      </c>
      <c r="AO677" s="21">
        <f t="shared" si="361"/>
        <v>0</v>
      </c>
      <c r="AP677" s="21">
        <f t="shared" si="362"/>
        <v>0</v>
      </c>
      <c r="AQ677" s="21">
        <f t="shared" si="363"/>
        <v>0</v>
      </c>
      <c r="AR677" s="21">
        <f t="shared" si="364"/>
        <v>0</v>
      </c>
      <c r="AS677" s="21">
        <f t="shared" si="365"/>
        <v>0</v>
      </c>
      <c r="AT677" s="21">
        <f t="shared" si="366"/>
        <v>0</v>
      </c>
      <c r="AU677" s="21">
        <f t="shared" si="367"/>
        <v>0</v>
      </c>
      <c r="AV677" s="21">
        <f t="shared" si="368"/>
        <v>0</v>
      </c>
      <c r="AW677" s="21">
        <f t="shared" si="369"/>
        <v>0</v>
      </c>
      <c r="AX677" s="21">
        <f t="shared" si="370"/>
        <v>0</v>
      </c>
      <c r="AY677" s="21">
        <f t="shared" si="371"/>
        <v>0</v>
      </c>
      <c r="AZ677" s="21">
        <f t="shared" si="372"/>
        <v>0</v>
      </c>
      <c r="BA677" s="21">
        <f t="shared" si="373"/>
        <v>0</v>
      </c>
      <c r="BB677" s="21">
        <f t="shared" si="374"/>
        <v>0</v>
      </c>
      <c r="BC677" s="21">
        <f t="shared" si="375"/>
        <v>0</v>
      </c>
      <c r="BD677" s="21">
        <f t="shared" si="376"/>
        <v>0</v>
      </c>
      <c r="BE677" s="21">
        <f t="shared" si="377"/>
        <v>0</v>
      </c>
      <c r="BF677" s="21">
        <f t="shared" si="378"/>
        <v>0</v>
      </c>
      <c r="BG677" s="21">
        <f t="shared" si="379"/>
        <v>0</v>
      </c>
      <c r="BH677" s="21">
        <f t="shared" si="380"/>
        <v>0</v>
      </c>
    </row>
    <row r="678" spans="1:60" ht="63.95" customHeight="1">
      <c r="A678" s="245"/>
      <c r="B678" s="97"/>
      <c r="C678" s="98"/>
      <c r="D678" s="99"/>
      <c r="E678" s="100"/>
      <c r="F678" s="100"/>
      <c r="G678" s="100"/>
      <c r="H678" s="101"/>
      <c r="I678" s="102"/>
      <c r="J678" s="103"/>
      <c r="K678" s="103"/>
      <c r="L678" s="103"/>
      <c r="M678" s="103"/>
      <c r="N678" s="99"/>
      <c r="O678" s="99"/>
      <c r="P678" s="100"/>
      <c r="Q678" s="100"/>
      <c r="R678" s="104"/>
      <c r="S678" s="31" t="str">
        <f t="shared" si="381"/>
        <v/>
      </c>
      <c r="T678" s="105"/>
      <c r="U678" s="101"/>
      <c r="V678" s="107"/>
      <c r="W678" s="169"/>
      <c r="X678" s="170"/>
      <c r="Y678" s="68"/>
      <c r="Z678" s="190">
        <f t="shared" si="350"/>
        <v>1.0165720071704217E-3</v>
      </c>
      <c r="AA678" s="208" t="b">
        <f t="shared" si="351"/>
        <v>0</v>
      </c>
      <c r="AB678" s="20">
        <f t="shared" si="382"/>
        <v>0</v>
      </c>
      <c r="AC678" s="67" t="b">
        <f t="shared" si="383"/>
        <v>1</v>
      </c>
      <c r="AD678" s="200">
        <f t="shared" si="384"/>
        <v>1</v>
      </c>
      <c r="AE678" s="180">
        <f t="shared" si="352"/>
        <v>1</v>
      </c>
      <c r="AF678" s="180">
        <f t="shared" si="353"/>
        <v>0</v>
      </c>
      <c r="AG678" s="180">
        <f t="shared" si="354"/>
        <v>0</v>
      </c>
      <c r="AH678" s="180">
        <f t="shared" si="355"/>
        <v>0</v>
      </c>
      <c r="AI678" s="214" t="str">
        <f t="shared" si="356"/>
        <v/>
      </c>
      <c r="AK678" s="36">
        <f t="shared" si="357"/>
        <v>0</v>
      </c>
      <c r="AL678" s="21">
        <f t="shared" si="358"/>
        <v>0</v>
      </c>
      <c r="AM678" s="21">
        <f t="shared" si="359"/>
        <v>0</v>
      </c>
      <c r="AN678" s="21">
        <f t="shared" si="360"/>
        <v>0</v>
      </c>
      <c r="AO678" s="21">
        <f t="shared" si="361"/>
        <v>0</v>
      </c>
      <c r="AP678" s="21">
        <f t="shared" si="362"/>
        <v>0</v>
      </c>
      <c r="AQ678" s="21">
        <f t="shared" si="363"/>
        <v>0</v>
      </c>
      <c r="AR678" s="21">
        <f t="shared" si="364"/>
        <v>0</v>
      </c>
      <c r="AS678" s="21">
        <f t="shared" si="365"/>
        <v>0</v>
      </c>
      <c r="AT678" s="21">
        <f t="shared" si="366"/>
        <v>0</v>
      </c>
      <c r="AU678" s="21">
        <f t="shared" si="367"/>
        <v>0</v>
      </c>
      <c r="AV678" s="21">
        <f t="shared" si="368"/>
        <v>0</v>
      </c>
      <c r="AW678" s="21">
        <f t="shared" si="369"/>
        <v>0</v>
      </c>
      <c r="AX678" s="21">
        <f t="shared" si="370"/>
        <v>0</v>
      </c>
      <c r="AY678" s="21">
        <f t="shared" si="371"/>
        <v>0</v>
      </c>
      <c r="AZ678" s="21">
        <f t="shared" si="372"/>
        <v>0</v>
      </c>
      <c r="BA678" s="21">
        <f t="shared" si="373"/>
        <v>0</v>
      </c>
      <c r="BB678" s="21">
        <f t="shared" si="374"/>
        <v>0</v>
      </c>
      <c r="BC678" s="21">
        <f t="shared" si="375"/>
        <v>0</v>
      </c>
      <c r="BD678" s="21">
        <f t="shared" si="376"/>
        <v>0</v>
      </c>
      <c r="BE678" s="21">
        <f t="shared" si="377"/>
        <v>0</v>
      </c>
      <c r="BF678" s="21">
        <f t="shared" si="378"/>
        <v>0</v>
      </c>
      <c r="BG678" s="21">
        <f t="shared" si="379"/>
        <v>0</v>
      </c>
      <c r="BH678" s="21">
        <f t="shared" si="380"/>
        <v>0</v>
      </c>
    </row>
    <row r="679" spans="1:60" ht="63.95" customHeight="1">
      <c r="A679" s="245"/>
      <c r="B679" s="97"/>
      <c r="C679" s="98"/>
      <c r="D679" s="99"/>
      <c r="E679" s="100"/>
      <c r="F679" s="100"/>
      <c r="G679" s="100"/>
      <c r="H679" s="101"/>
      <c r="I679" s="102"/>
      <c r="J679" s="103"/>
      <c r="K679" s="103"/>
      <c r="L679" s="103"/>
      <c r="M679" s="103"/>
      <c r="N679" s="99"/>
      <c r="O679" s="99"/>
      <c r="P679" s="100"/>
      <c r="Q679" s="100"/>
      <c r="R679" s="104"/>
      <c r="S679" s="31" t="str">
        <f t="shared" si="381"/>
        <v/>
      </c>
      <c r="T679" s="105"/>
      <c r="U679" s="101"/>
      <c r="V679" s="107"/>
      <c r="W679" s="169"/>
      <c r="X679" s="170"/>
      <c r="Y679" s="68"/>
      <c r="Z679" s="190">
        <f t="shared" si="350"/>
        <v>1.0165720071704217E-3</v>
      </c>
      <c r="AA679" s="208" t="b">
        <f t="shared" si="351"/>
        <v>0</v>
      </c>
      <c r="AB679" s="20">
        <f t="shared" si="382"/>
        <v>0</v>
      </c>
      <c r="AC679" s="67" t="b">
        <f t="shared" si="383"/>
        <v>1</v>
      </c>
      <c r="AD679" s="200">
        <f t="shared" si="384"/>
        <v>1</v>
      </c>
      <c r="AE679" s="180">
        <f t="shared" si="352"/>
        <v>1</v>
      </c>
      <c r="AF679" s="180">
        <f t="shared" si="353"/>
        <v>0</v>
      </c>
      <c r="AG679" s="180">
        <f t="shared" si="354"/>
        <v>0</v>
      </c>
      <c r="AH679" s="180">
        <f t="shared" si="355"/>
        <v>0</v>
      </c>
      <c r="AI679" s="214" t="str">
        <f t="shared" si="356"/>
        <v/>
      </c>
      <c r="AK679" s="36">
        <f t="shared" si="357"/>
        <v>0</v>
      </c>
      <c r="AL679" s="21">
        <f t="shared" si="358"/>
        <v>0</v>
      </c>
      <c r="AM679" s="21">
        <f t="shared" si="359"/>
        <v>0</v>
      </c>
      <c r="AN679" s="21">
        <f t="shared" si="360"/>
        <v>0</v>
      </c>
      <c r="AO679" s="21">
        <f t="shared" si="361"/>
        <v>0</v>
      </c>
      <c r="AP679" s="21">
        <f t="shared" si="362"/>
        <v>0</v>
      </c>
      <c r="AQ679" s="21">
        <f t="shared" si="363"/>
        <v>0</v>
      </c>
      <c r="AR679" s="21">
        <f t="shared" si="364"/>
        <v>0</v>
      </c>
      <c r="AS679" s="21">
        <f t="shared" si="365"/>
        <v>0</v>
      </c>
      <c r="AT679" s="21">
        <f t="shared" si="366"/>
        <v>0</v>
      </c>
      <c r="AU679" s="21">
        <f t="shared" si="367"/>
        <v>0</v>
      </c>
      <c r="AV679" s="21">
        <f t="shared" si="368"/>
        <v>0</v>
      </c>
      <c r="AW679" s="21">
        <f t="shared" si="369"/>
        <v>0</v>
      </c>
      <c r="AX679" s="21">
        <f t="shared" si="370"/>
        <v>0</v>
      </c>
      <c r="AY679" s="21">
        <f t="shared" si="371"/>
        <v>0</v>
      </c>
      <c r="AZ679" s="21">
        <f t="shared" si="372"/>
        <v>0</v>
      </c>
      <c r="BA679" s="21">
        <f t="shared" si="373"/>
        <v>0</v>
      </c>
      <c r="BB679" s="21">
        <f t="shared" si="374"/>
        <v>0</v>
      </c>
      <c r="BC679" s="21">
        <f t="shared" si="375"/>
        <v>0</v>
      </c>
      <c r="BD679" s="21">
        <f t="shared" si="376"/>
        <v>0</v>
      </c>
      <c r="BE679" s="21">
        <f t="shared" si="377"/>
        <v>0</v>
      </c>
      <c r="BF679" s="21">
        <f t="shared" si="378"/>
        <v>0</v>
      </c>
      <c r="BG679" s="21">
        <f t="shared" si="379"/>
        <v>0</v>
      </c>
      <c r="BH679" s="21">
        <f t="shared" si="380"/>
        <v>0</v>
      </c>
    </row>
    <row r="680" spans="1:60" ht="63.95" customHeight="1">
      <c r="A680" s="245"/>
      <c r="B680" s="97"/>
      <c r="C680" s="98"/>
      <c r="D680" s="99"/>
      <c r="E680" s="100"/>
      <c r="F680" s="100"/>
      <c r="G680" s="100"/>
      <c r="H680" s="101"/>
      <c r="I680" s="102"/>
      <c r="J680" s="103"/>
      <c r="K680" s="103"/>
      <c r="L680" s="103"/>
      <c r="M680" s="103"/>
      <c r="N680" s="99"/>
      <c r="O680" s="99"/>
      <c r="P680" s="100"/>
      <c r="Q680" s="100"/>
      <c r="R680" s="104"/>
      <c r="S680" s="31" t="str">
        <f t="shared" si="381"/>
        <v/>
      </c>
      <c r="T680" s="105"/>
      <c r="U680" s="101"/>
      <c r="V680" s="107"/>
      <c r="W680" s="169"/>
      <c r="X680" s="170"/>
      <c r="Y680" s="68"/>
      <c r="Z680" s="190">
        <f t="shared" si="350"/>
        <v>1.0165720071704217E-3</v>
      </c>
      <c r="AA680" s="208" t="b">
        <f t="shared" si="351"/>
        <v>0</v>
      </c>
      <c r="AB680" s="20">
        <f t="shared" si="382"/>
        <v>0</v>
      </c>
      <c r="AC680" s="67" t="b">
        <f t="shared" si="383"/>
        <v>1</v>
      </c>
      <c r="AD680" s="200">
        <f t="shared" si="384"/>
        <v>1</v>
      </c>
      <c r="AE680" s="180">
        <f t="shared" si="352"/>
        <v>1</v>
      </c>
      <c r="AF680" s="180">
        <f t="shared" si="353"/>
        <v>0</v>
      </c>
      <c r="AG680" s="180">
        <f t="shared" si="354"/>
        <v>0</v>
      </c>
      <c r="AH680" s="180">
        <f t="shared" si="355"/>
        <v>0</v>
      </c>
      <c r="AI680" s="214" t="str">
        <f t="shared" si="356"/>
        <v/>
      </c>
      <c r="AK680" s="36">
        <f t="shared" si="357"/>
        <v>0</v>
      </c>
      <c r="AL680" s="21">
        <f t="shared" si="358"/>
        <v>0</v>
      </c>
      <c r="AM680" s="21">
        <f t="shared" si="359"/>
        <v>0</v>
      </c>
      <c r="AN680" s="21">
        <f t="shared" si="360"/>
        <v>0</v>
      </c>
      <c r="AO680" s="21">
        <f t="shared" si="361"/>
        <v>0</v>
      </c>
      <c r="AP680" s="21">
        <f t="shared" si="362"/>
        <v>0</v>
      </c>
      <c r="AQ680" s="21">
        <f t="shared" si="363"/>
        <v>0</v>
      </c>
      <c r="AR680" s="21">
        <f t="shared" si="364"/>
        <v>0</v>
      </c>
      <c r="AS680" s="21">
        <f t="shared" si="365"/>
        <v>0</v>
      </c>
      <c r="AT680" s="21">
        <f t="shared" si="366"/>
        <v>0</v>
      </c>
      <c r="AU680" s="21">
        <f t="shared" si="367"/>
        <v>0</v>
      </c>
      <c r="AV680" s="21">
        <f t="shared" si="368"/>
        <v>0</v>
      </c>
      <c r="AW680" s="21">
        <f t="shared" si="369"/>
        <v>0</v>
      </c>
      <c r="AX680" s="21">
        <f t="shared" si="370"/>
        <v>0</v>
      </c>
      <c r="AY680" s="21">
        <f t="shared" si="371"/>
        <v>0</v>
      </c>
      <c r="AZ680" s="21">
        <f t="shared" si="372"/>
        <v>0</v>
      </c>
      <c r="BA680" s="21">
        <f t="shared" si="373"/>
        <v>0</v>
      </c>
      <c r="BB680" s="21">
        <f t="shared" si="374"/>
        <v>0</v>
      </c>
      <c r="BC680" s="21">
        <f t="shared" si="375"/>
        <v>0</v>
      </c>
      <c r="BD680" s="21">
        <f t="shared" si="376"/>
        <v>0</v>
      </c>
      <c r="BE680" s="21">
        <f t="shared" si="377"/>
        <v>0</v>
      </c>
      <c r="BF680" s="21">
        <f t="shared" si="378"/>
        <v>0</v>
      </c>
      <c r="BG680" s="21">
        <f t="shared" si="379"/>
        <v>0</v>
      </c>
      <c r="BH680" s="21">
        <f t="shared" si="380"/>
        <v>0</v>
      </c>
    </row>
    <row r="681" spans="1:60" ht="63.95" customHeight="1">
      <c r="A681" s="245"/>
      <c r="B681" s="97"/>
      <c r="C681" s="98"/>
      <c r="D681" s="99"/>
      <c r="E681" s="100"/>
      <c r="F681" s="100"/>
      <c r="G681" s="100"/>
      <c r="H681" s="101"/>
      <c r="I681" s="102"/>
      <c r="J681" s="103"/>
      <c r="K681" s="103"/>
      <c r="L681" s="103"/>
      <c r="M681" s="103"/>
      <c r="N681" s="99"/>
      <c r="O681" s="99"/>
      <c r="P681" s="100"/>
      <c r="Q681" s="100"/>
      <c r="R681" s="104"/>
      <c r="S681" s="31" t="str">
        <f t="shared" si="381"/>
        <v/>
      </c>
      <c r="T681" s="105"/>
      <c r="U681" s="101"/>
      <c r="V681" s="107"/>
      <c r="W681" s="169"/>
      <c r="X681" s="170"/>
      <c r="Y681" s="68"/>
      <c r="Z681" s="190">
        <f t="shared" si="350"/>
        <v>1.0165720071704217E-3</v>
      </c>
      <c r="AA681" s="208" t="b">
        <f t="shared" si="351"/>
        <v>0</v>
      </c>
      <c r="AB681" s="20">
        <f t="shared" si="382"/>
        <v>0</v>
      </c>
      <c r="AC681" s="67" t="b">
        <f t="shared" si="383"/>
        <v>1</v>
      </c>
      <c r="AD681" s="200">
        <f t="shared" si="384"/>
        <v>1</v>
      </c>
      <c r="AE681" s="180">
        <f t="shared" si="352"/>
        <v>1</v>
      </c>
      <c r="AF681" s="180">
        <f t="shared" si="353"/>
        <v>0</v>
      </c>
      <c r="AG681" s="180">
        <f t="shared" si="354"/>
        <v>0</v>
      </c>
      <c r="AH681" s="180">
        <f t="shared" si="355"/>
        <v>0</v>
      </c>
      <c r="AI681" s="214" t="str">
        <f t="shared" si="356"/>
        <v/>
      </c>
      <c r="AK681" s="36">
        <f t="shared" si="357"/>
        <v>0</v>
      </c>
      <c r="AL681" s="21">
        <f t="shared" si="358"/>
        <v>0</v>
      </c>
      <c r="AM681" s="21">
        <f t="shared" si="359"/>
        <v>0</v>
      </c>
      <c r="AN681" s="21">
        <f t="shared" si="360"/>
        <v>0</v>
      </c>
      <c r="AO681" s="21">
        <f t="shared" si="361"/>
        <v>0</v>
      </c>
      <c r="AP681" s="21">
        <f t="shared" si="362"/>
        <v>0</v>
      </c>
      <c r="AQ681" s="21">
        <f t="shared" si="363"/>
        <v>0</v>
      </c>
      <c r="AR681" s="21">
        <f t="shared" si="364"/>
        <v>0</v>
      </c>
      <c r="AS681" s="21">
        <f t="shared" si="365"/>
        <v>0</v>
      </c>
      <c r="AT681" s="21">
        <f t="shared" si="366"/>
        <v>0</v>
      </c>
      <c r="AU681" s="21">
        <f t="shared" si="367"/>
        <v>0</v>
      </c>
      <c r="AV681" s="21">
        <f t="shared" si="368"/>
        <v>0</v>
      </c>
      <c r="AW681" s="21">
        <f t="shared" si="369"/>
        <v>0</v>
      </c>
      <c r="AX681" s="21">
        <f t="shared" si="370"/>
        <v>0</v>
      </c>
      <c r="AY681" s="21">
        <f t="shared" si="371"/>
        <v>0</v>
      </c>
      <c r="AZ681" s="21">
        <f t="shared" si="372"/>
        <v>0</v>
      </c>
      <c r="BA681" s="21">
        <f t="shared" si="373"/>
        <v>0</v>
      </c>
      <c r="BB681" s="21">
        <f t="shared" si="374"/>
        <v>0</v>
      </c>
      <c r="BC681" s="21">
        <f t="shared" si="375"/>
        <v>0</v>
      </c>
      <c r="BD681" s="21">
        <f t="shared" si="376"/>
        <v>0</v>
      </c>
      <c r="BE681" s="21">
        <f t="shared" si="377"/>
        <v>0</v>
      </c>
      <c r="BF681" s="21">
        <f t="shared" si="378"/>
        <v>0</v>
      </c>
      <c r="BG681" s="21">
        <f t="shared" si="379"/>
        <v>0</v>
      </c>
      <c r="BH681" s="21">
        <f t="shared" si="380"/>
        <v>0</v>
      </c>
    </row>
    <row r="682" spans="1:60" ht="63.95" customHeight="1">
      <c r="A682" s="245"/>
      <c r="B682" s="97"/>
      <c r="C682" s="98"/>
      <c r="D682" s="99"/>
      <c r="E682" s="100"/>
      <c r="F682" s="100"/>
      <c r="G682" s="100"/>
      <c r="H682" s="101"/>
      <c r="I682" s="102"/>
      <c r="J682" s="103"/>
      <c r="K682" s="103"/>
      <c r="L682" s="103"/>
      <c r="M682" s="103"/>
      <c r="N682" s="99"/>
      <c r="O682" s="99"/>
      <c r="P682" s="100"/>
      <c r="Q682" s="100"/>
      <c r="R682" s="104"/>
      <c r="S682" s="31" t="str">
        <f t="shared" si="381"/>
        <v/>
      </c>
      <c r="T682" s="105"/>
      <c r="U682" s="101"/>
      <c r="V682" s="107"/>
      <c r="W682" s="169"/>
      <c r="X682" s="170"/>
      <c r="Y682" s="68"/>
      <c r="Z682" s="190">
        <f t="shared" si="350"/>
        <v>1.0165720071704217E-3</v>
      </c>
      <c r="AA682" s="208" t="b">
        <f t="shared" si="351"/>
        <v>0</v>
      </c>
      <c r="AB682" s="20">
        <f t="shared" si="382"/>
        <v>0</v>
      </c>
      <c r="AC682" s="67" t="b">
        <f t="shared" si="383"/>
        <v>1</v>
      </c>
      <c r="AD682" s="200">
        <f t="shared" si="384"/>
        <v>1</v>
      </c>
      <c r="AE682" s="180">
        <f t="shared" si="352"/>
        <v>1</v>
      </c>
      <c r="AF682" s="180">
        <f t="shared" si="353"/>
        <v>0</v>
      </c>
      <c r="AG682" s="180">
        <f t="shared" si="354"/>
        <v>0</v>
      </c>
      <c r="AH682" s="180">
        <f t="shared" si="355"/>
        <v>0</v>
      </c>
      <c r="AI682" s="214" t="str">
        <f t="shared" si="356"/>
        <v/>
      </c>
      <c r="AK682" s="36">
        <f t="shared" si="357"/>
        <v>0</v>
      </c>
      <c r="AL682" s="21">
        <f t="shared" si="358"/>
        <v>0</v>
      </c>
      <c r="AM682" s="21">
        <f t="shared" si="359"/>
        <v>0</v>
      </c>
      <c r="AN682" s="21">
        <f t="shared" si="360"/>
        <v>0</v>
      </c>
      <c r="AO682" s="21">
        <f t="shared" si="361"/>
        <v>0</v>
      </c>
      <c r="AP682" s="21">
        <f t="shared" si="362"/>
        <v>0</v>
      </c>
      <c r="AQ682" s="21">
        <f t="shared" si="363"/>
        <v>0</v>
      </c>
      <c r="AR682" s="21">
        <f t="shared" si="364"/>
        <v>0</v>
      </c>
      <c r="AS682" s="21">
        <f t="shared" si="365"/>
        <v>0</v>
      </c>
      <c r="AT682" s="21">
        <f t="shared" si="366"/>
        <v>0</v>
      </c>
      <c r="AU682" s="21">
        <f t="shared" si="367"/>
        <v>0</v>
      </c>
      <c r="AV682" s="21">
        <f t="shared" si="368"/>
        <v>0</v>
      </c>
      <c r="AW682" s="21">
        <f t="shared" si="369"/>
        <v>0</v>
      </c>
      <c r="AX682" s="21">
        <f t="shared" si="370"/>
        <v>0</v>
      </c>
      <c r="AY682" s="21">
        <f t="shared" si="371"/>
        <v>0</v>
      </c>
      <c r="AZ682" s="21">
        <f t="shared" si="372"/>
        <v>0</v>
      </c>
      <c r="BA682" s="21">
        <f t="shared" si="373"/>
        <v>0</v>
      </c>
      <c r="BB682" s="21">
        <f t="shared" si="374"/>
        <v>0</v>
      </c>
      <c r="BC682" s="21">
        <f t="shared" si="375"/>
        <v>0</v>
      </c>
      <c r="BD682" s="21">
        <f t="shared" si="376"/>
        <v>0</v>
      </c>
      <c r="BE682" s="21">
        <f t="shared" si="377"/>
        <v>0</v>
      </c>
      <c r="BF682" s="21">
        <f t="shared" si="378"/>
        <v>0</v>
      </c>
      <c r="BG682" s="21">
        <f t="shared" si="379"/>
        <v>0</v>
      </c>
      <c r="BH682" s="21">
        <f t="shared" si="380"/>
        <v>0</v>
      </c>
    </row>
    <row r="683" spans="1:60" ht="63.95" customHeight="1">
      <c r="A683" s="245"/>
      <c r="B683" s="97"/>
      <c r="C683" s="98"/>
      <c r="D683" s="99"/>
      <c r="E683" s="100"/>
      <c r="F683" s="100"/>
      <c r="G683" s="100"/>
      <c r="H683" s="101"/>
      <c r="I683" s="102"/>
      <c r="J683" s="103"/>
      <c r="K683" s="103"/>
      <c r="L683" s="103"/>
      <c r="M683" s="103"/>
      <c r="N683" s="99"/>
      <c r="O683" s="99"/>
      <c r="P683" s="100"/>
      <c r="Q683" s="100"/>
      <c r="R683" s="104"/>
      <c r="S683" s="31" t="str">
        <f t="shared" si="381"/>
        <v/>
      </c>
      <c r="T683" s="105"/>
      <c r="U683" s="101"/>
      <c r="V683" s="107"/>
      <c r="W683" s="169"/>
      <c r="X683" s="170"/>
      <c r="Y683" s="68"/>
      <c r="Z683" s="190">
        <f t="shared" si="350"/>
        <v>1.0165720071704217E-3</v>
      </c>
      <c r="AA683" s="208" t="b">
        <f t="shared" si="351"/>
        <v>0</v>
      </c>
      <c r="AB683" s="20">
        <f t="shared" si="382"/>
        <v>0</v>
      </c>
      <c r="AC683" s="67" t="b">
        <f t="shared" si="383"/>
        <v>1</v>
      </c>
      <c r="AD683" s="200">
        <f t="shared" si="384"/>
        <v>1</v>
      </c>
      <c r="AE683" s="180">
        <f t="shared" si="352"/>
        <v>1</v>
      </c>
      <c r="AF683" s="180">
        <f t="shared" si="353"/>
        <v>0</v>
      </c>
      <c r="AG683" s="180">
        <f t="shared" si="354"/>
        <v>0</v>
      </c>
      <c r="AH683" s="180">
        <f t="shared" si="355"/>
        <v>0</v>
      </c>
      <c r="AI683" s="214" t="str">
        <f t="shared" si="356"/>
        <v/>
      </c>
      <c r="AK683" s="36">
        <f t="shared" si="357"/>
        <v>0</v>
      </c>
      <c r="AL683" s="21">
        <f t="shared" si="358"/>
        <v>0</v>
      </c>
      <c r="AM683" s="21">
        <f t="shared" si="359"/>
        <v>0</v>
      </c>
      <c r="AN683" s="21">
        <f t="shared" si="360"/>
        <v>0</v>
      </c>
      <c r="AO683" s="21">
        <f t="shared" si="361"/>
        <v>0</v>
      </c>
      <c r="AP683" s="21">
        <f t="shared" si="362"/>
        <v>0</v>
      </c>
      <c r="AQ683" s="21">
        <f t="shared" si="363"/>
        <v>0</v>
      </c>
      <c r="AR683" s="21">
        <f t="shared" si="364"/>
        <v>0</v>
      </c>
      <c r="AS683" s="21">
        <f t="shared" si="365"/>
        <v>0</v>
      </c>
      <c r="AT683" s="21">
        <f t="shared" si="366"/>
        <v>0</v>
      </c>
      <c r="AU683" s="21">
        <f t="shared" si="367"/>
        <v>0</v>
      </c>
      <c r="AV683" s="21">
        <f t="shared" si="368"/>
        <v>0</v>
      </c>
      <c r="AW683" s="21">
        <f t="shared" si="369"/>
        <v>0</v>
      </c>
      <c r="AX683" s="21">
        <f t="shared" si="370"/>
        <v>0</v>
      </c>
      <c r="AY683" s="21">
        <f t="shared" si="371"/>
        <v>0</v>
      </c>
      <c r="AZ683" s="21">
        <f t="shared" si="372"/>
        <v>0</v>
      </c>
      <c r="BA683" s="21">
        <f t="shared" si="373"/>
        <v>0</v>
      </c>
      <c r="BB683" s="21">
        <f t="shared" si="374"/>
        <v>0</v>
      </c>
      <c r="BC683" s="21">
        <f t="shared" si="375"/>
        <v>0</v>
      </c>
      <c r="BD683" s="21">
        <f t="shared" si="376"/>
        <v>0</v>
      </c>
      <c r="BE683" s="21">
        <f t="shared" si="377"/>
        <v>0</v>
      </c>
      <c r="BF683" s="21">
        <f t="shared" si="378"/>
        <v>0</v>
      </c>
      <c r="BG683" s="21">
        <f t="shared" si="379"/>
        <v>0</v>
      </c>
      <c r="BH683" s="21">
        <f t="shared" si="380"/>
        <v>0</v>
      </c>
    </row>
    <row r="684" spans="1:60" ht="63.95" customHeight="1">
      <c r="A684" s="245"/>
      <c r="B684" s="97"/>
      <c r="C684" s="98"/>
      <c r="D684" s="99"/>
      <c r="E684" s="100"/>
      <c r="F684" s="100"/>
      <c r="G684" s="100"/>
      <c r="H684" s="101"/>
      <c r="I684" s="102"/>
      <c r="J684" s="103"/>
      <c r="K684" s="103"/>
      <c r="L684" s="103"/>
      <c r="M684" s="103"/>
      <c r="N684" s="99"/>
      <c r="O684" s="99"/>
      <c r="P684" s="100"/>
      <c r="Q684" s="100"/>
      <c r="R684" s="104"/>
      <c r="S684" s="31" t="str">
        <f t="shared" si="381"/>
        <v/>
      </c>
      <c r="T684" s="105"/>
      <c r="U684" s="101"/>
      <c r="V684" s="107"/>
      <c r="W684" s="169"/>
      <c r="X684" s="170"/>
      <c r="Y684" s="68"/>
      <c r="Z684" s="190">
        <f t="shared" si="350"/>
        <v>1.0165720071704217E-3</v>
      </c>
      <c r="AA684" s="208" t="b">
        <f t="shared" si="351"/>
        <v>0</v>
      </c>
      <c r="AB684" s="20">
        <f t="shared" si="382"/>
        <v>0</v>
      </c>
      <c r="AC684" s="67" t="b">
        <f t="shared" si="383"/>
        <v>1</v>
      </c>
      <c r="AD684" s="200">
        <f t="shared" si="384"/>
        <v>1</v>
      </c>
      <c r="AE684" s="180">
        <f t="shared" si="352"/>
        <v>1</v>
      </c>
      <c r="AF684" s="180">
        <f t="shared" si="353"/>
        <v>0</v>
      </c>
      <c r="AG684" s="180">
        <f t="shared" si="354"/>
        <v>0</v>
      </c>
      <c r="AH684" s="180">
        <f t="shared" si="355"/>
        <v>0</v>
      </c>
      <c r="AI684" s="214" t="str">
        <f t="shared" si="356"/>
        <v/>
      </c>
      <c r="AK684" s="36">
        <f t="shared" si="357"/>
        <v>0</v>
      </c>
      <c r="AL684" s="21">
        <f t="shared" si="358"/>
        <v>0</v>
      </c>
      <c r="AM684" s="21">
        <f t="shared" si="359"/>
        <v>0</v>
      </c>
      <c r="AN684" s="21">
        <f t="shared" si="360"/>
        <v>0</v>
      </c>
      <c r="AO684" s="21">
        <f t="shared" si="361"/>
        <v>0</v>
      </c>
      <c r="AP684" s="21">
        <f t="shared" si="362"/>
        <v>0</v>
      </c>
      <c r="AQ684" s="21">
        <f t="shared" si="363"/>
        <v>0</v>
      </c>
      <c r="AR684" s="21">
        <f t="shared" si="364"/>
        <v>0</v>
      </c>
      <c r="AS684" s="21">
        <f t="shared" si="365"/>
        <v>0</v>
      </c>
      <c r="AT684" s="21">
        <f t="shared" si="366"/>
        <v>0</v>
      </c>
      <c r="AU684" s="21">
        <f t="shared" si="367"/>
        <v>0</v>
      </c>
      <c r="AV684" s="21">
        <f t="shared" si="368"/>
        <v>0</v>
      </c>
      <c r="AW684" s="21">
        <f t="shared" si="369"/>
        <v>0</v>
      </c>
      <c r="AX684" s="21">
        <f t="shared" si="370"/>
        <v>0</v>
      </c>
      <c r="AY684" s="21">
        <f t="shared" si="371"/>
        <v>0</v>
      </c>
      <c r="AZ684" s="21">
        <f t="shared" si="372"/>
        <v>0</v>
      </c>
      <c r="BA684" s="21">
        <f t="shared" si="373"/>
        <v>0</v>
      </c>
      <c r="BB684" s="21">
        <f t="shared" si="374"/>
        <v>0</v>
      </c>
      <c r="BC684" s="21">
        <f t="shared" si="375"/>
        <v>0</v>
      </c>
      <c r="BD684" s="21">
        <f t="shared" si="376"/>
        <v>0</v>
      </c>
      <c r="BE684" s="21">
        <f t="shared" si="377"/>
        <v>0</v>
      </c>
      <c r="BF684" s="21">
        <f t="shared" si="378"/>
        <v>0</v>
      </c>
      <c r="BG684" s="21">
        <f t="shared" si="379"/>
        <v>0</v>
      </c>
      <c r="BH684" s="21">
        <f t="shared" si="380"/>
        <v>0</v>
      </c>
    </row>
    <row r="685" spans="1:60" ht="63.95" customHeight="1">
      <c r="A685" s="245"/>
      <c r="B685" s="97"/>
      <c r="C685" s="98"/>
      <c r="D685" s="99"/>
      <c r="E685" s="100"/>
      <c r="F685" s="100"/>
      <c r="G685" s="100"/>
      <c r="H685" s="101"/>
      <c r="I685" s="102"/>
      <c r="J685" s="103"/>
      <c r="K685" s="103"/>
      <c r="L685" s="103"/>
      <c r="M685" s="103"/>
      <c r="N685" s="99"/>
      <c r="O685" s="99"/>
      <c r="P685" s="100"/>
      <c r="Q685" s="100"/>
      <c r="R685" s="104"/>
      <c r="S685" s="31" t="str">
        <f t="shared" si="381"/>
        <v/>
      </c>
      <c r="T685" s="105"/>
      <c r="U685" s="101"/>
      <c r="V685" s="107"/>
      <c r="W685" s="169"/>
      <c r="X685" s="170"/>
      <c r="Y685" s="68"/>
      <c r="Z685" s="190">
        <f t="shared" si="350"/>
        <v>1.0165720071704217E-3</v>
      </c>
      <c r="AA685" s="208" t="b">
        <f t="shared" si="351"/>
        <v>0</v>
      </c>
      <c r="AB685" s="20">
        <f t="shared" si="382"/>
        <v>0</v>
      </c>
      <c r="AC685" s="67" t="b">
        <f t="shared" si="383"/>
        <v>1</v>
      </c>
      <c r="AD685" s="200">
        <f t="shared" si="384"/>
        <v>1</v>
      </c>
      <c r="AE685" s="180">
        <f t="shared" si="352"/>
        <v>1</v>
      </c>
      <c r="AF685" s="180">
        <f t="shared" si="353"/>
        <v>0</v>
      </c>
      <c r="AG685" s="180">
        <f t="shared" si="354"/>
        <v>0</v>
      </c>
      <c r="AH685" s="180">
        <f t="shared" si="355"/>
        <v>0</v>
      </c>
      <c r="AI685" s="214" t="str">
        <f t="shared" si="356"/>
        <v/>
      </c>
      <c r="AK685" s="36">
        <f t="shared" si="357"/>
        <v>0</v>
      </c>
      <c r="AL685" s="21">
        <f t="shared" si="358"/>
        <v>0</v>
      </c>
      <c r="AM685" s="21">
        <f t="shared" si="359"/>
        <v>0</v>
      </c>
      <c r="AN685" s="21">
        <f t="shared" si="360"/>
        <v>0</v>
      </c>
      <c r="AO685" s="21">
        <f t="shared" si="361"/>
        <v>0</v>
      </c>
      <c r="AP685" s="21">
        <f t="shared" si="362"/>
        <v>0</v>
      </c>
      <c r="AQ685" s="21">
        <f t="shared" si="363"/>
        <v>0</v>
      </c>
      <c r="AR685" s="21">
        <f t="shared" si="364"/>
        <v>0</v>
      </c>
      <c r="AS685" s="21">
        <f t="shared" si="365"/>
        <v>0</v>
      </c>
      <c r="AT685" s="21">
        <f t="shared" si="366"/>
        <v>0</v>
      </c>
      <c r="AU685" s="21">
        <f t="shared" si="367"/>
        <v>0</v>
      </c>
      <c r="AV685" s="21">
        <f t="shared" si="368"/>
        <v>0</v>
      </c>
      <c r="AW685" s="21">
        <f t="shared" si="369"/>
        <v>0</v>
      </c>
      <c r="AX685" s="21">
        <f t="shared" si="370"/>
        <v>0</v>
      </c>
      <c r="AY685" s="21">
        <f t="shared" si="371"/>
        <v>0</v>
      </c>
      <c r="AZ685" s="21">
        <f t="shared" si="372"/>
        <v>0</v>
      </c>
      <c r="BA685" s="21">
        <f t="shared" si="373"/>
        <v>0</v>
      </c>
      <c r="BB685" s="21">
        <f t="shared" si="374"/>
        <v>0</v>
      </c>
      <c r="BC685" s="21">
        <f t="shared" si="375"/>
        <v>0</v>
      </c>
      <c r="BD685" s="21">
        <f t="shared" si="376"/>
        <v>0</v>
      </c>
      <c r="BE685" s="21">
        <f t="shared" si="377"/>
        <v>0</v>
      </c>
      <c r="BF685" s="21">
        <f t="shared" si="378"/>
        <v>0</v>
      </c>
      <c r="BG685" s="21">
        <f t="shared" si="379"/>
        <v>0</v>
      </c>
      <c r="BH685" s="21">
        <f t="shared" si="380"/>
        <v>0</v>
      </c>
    </row>
    <row r="686" spans="1:60" ht="63.95" customHeight="1">
      <c r="A686" s="245"/>
      <c r="B686" s="97"/>
      <c r="C686" s="98"/>
      <c r="D686" s="99"/>
      <c r="E686" s="100"/>
      <c r="F686" s="100"/>
      <c r="G686" s="100"/>
      <c r="H686" s="101"/>
      <c r="I686" s="102"/>
      <c r="J686" s="103"/>
      <c r="K686" s="103"/>
      <c r="L686" s="103"/>
      <c r="M686" s="103"/>
      <c r="N686" s="99"/>
      <c r="O686" s="99"/>
      <c r="P686" s="100"/>
      <c r="Q686" s="100"/>
      <c r="R686" s="104"/>
      <c r="S686" s="31" t="str">
        <f t="shared" si="381"/>
        <v/>
      </c>
      <c r="T686" s="105"/>
      <c r="U686" s="101"/>
      <c r="V686" s="107"/>
      <c r="W686" s="169"/>
      <c r="X686" s="170"/>
      <c r="Y686" s="68"/>
      <c r="Z686" s="190">
        <f t="shared" si="350"/>
        <v>1.0165720071704217E-3</v>
      </c>
      <c r="AA686" s="208" t="b">
        <f t="shared" si="351"/>
        <v>0</v>
      </c>
      <c r="AB686" s="20">
        <f t="shared" si="382"/>
        <v>0</v>
      </c>
      <c r="AC686" s="67" t="b">
        <f t="shared" si="383"/>
        <v>1</v>
      </c>
      <c r="AD686" s="200">
        <f t="shared" si="384"/>
        <v>1</v>
      </c>
      <c r="AE686" s="180">
        <f t="shared" si="352"/>
        <v>1</v>
      </c>
      <c r="AF686" s="180">
        <f t="shared" si="353"/>
        <v>0</v>
      </c>
      <c r="AG686" s="180">
        <f t="shared" si="354"/>
        <v>0</v>
      </c>
      <c r="AH686" s="180">
        <f t="shared" si="355"/>
        <v>0</v>
      </c>
      <c r="AI686" s="214" t="str">
        <f t="shared" si="356"/>
        <v/>
      </c>
      <c r="AK686" s="36">
        <f t="shared" si="357"/>
        <v>0</v>
      </c>
      <c r="AL686" s="21">
        <f t="shared" si="358"/>
        <v>0</v>
      </c>
      <c r="AM686" s="21">
        <f t="shared" si="359"/>
        <v>0</v>
      </c>
      <c r="AN686" s="21">
        <f t="shared" si="360"/>
        <v>0</v>
      </c>
      <c r="AO686" s="21">
        <f t="shared" si="361"/>
        <v>0</v>
      </c>
      <c r="AP686" s="21">
        <f t="shared" si="362"/>
        <v>0</v>
      </c>
      <c r="AQ686" s="21">
        <f t="shared" si="363"/>
        <v>0</v>
      </c>
      <c r="AR686" s="21">
        <f t="shared" si="364"/>
        <v>0</v>
      </c>
      <c r="AS686" s="21">
        <f t="shared" si="365"/>
        <v>0</v>
      </c>
      <c r="AT686" s="21">
        <f t="shared" si="366"/>
        <v>0</v>
      </c>
      <c r="AU686" s="21">
        <f t="shared" si="367"/>
        <v>0</v>
      </c>
      <c r="AV686" s="21">
        <f t="shared" si="368"/>
        <v>0</v>
      </c>
      <c r="AW686" s="21">
        <f t="shared" si="369"/>
        <v>0</v>
      </c>
      <c r="AX686" s="21">
        <f t="shared" si="370"/>
        <v>0</v>
      </c>
      <c r="AY686" s="21">
        <f t="shared" si="371"/>
        <v>0</v>
      </c>
      <c r="AZ686" s="21">
        <f t="shared" si="372"/>
        <v>0</v>
      </c>
      <c r="BA686" s="21">
        <f t="shared" si="373"/>
        <v>0</v>
      </c>
      <c r="BB686" s="21">
        <f t="shared" si="374"/>
        <v>0</v>
      </c>
      <c r="BC686" s="21">
        <f t="shared" si="375"/>
        <v>0</v>
      </c>
      <c r="BD686" s="21">
        <f t="shared" si="376"/>
        <v>0</v>
      </c>
      <c r="BE686" s="21">
        <f t="shared" si="377"/>
        <v>0</v>
      </c>
      <c r="BF686" s="21">
        <f t="shared" si="378"/>
        <v>0</v>
      </c>
      <c r="BG686" s="21">
        <f t="shared" si="379"/>
        <v>0</v>
      </c>
      <c r="BH686" s="21">
        <f t="shared" si="380"/>
        <v>0</v>
      </c>
    </row>
    <row r="687" spans="1:60" ht="63.95" customHeight="1">
      <c r="A687" s="245"/>
      <c r="B687" s="97"/>
      <c r="C687" s="98"/>
      <c r="D687" s="99"/>
      <c r="E687" s="100"/>
      <c r="F687" s="100"/>
      <c r="G687" s="100"/>
      <c r="H687" s="101"/>
      <c r="I687" s="102"/>
      <c r="J687" s="103"/>
      <c r="K687" s="103"/>
      <c r="L687" s="103"/>
      <c r="M687" s="103"/>
      <c r="N687" s="99"/>
      <c r="O687" s="99"/>
      <c r="P687" s="100"/>
      <c r="Q687" s="100"/>
      <c r="R687" s="104"/>
      <c r="S687" s="31" t="str">
        <f t="shared" si="381"/>
        <v/>
      </c>
      <c r="T687" s="105"/>
      <c r="U687" s="101"/>
      <c r="V687" s="107"/>
      <c r="W687" s="169"/>
      <c r="X687" s="170"/>
      <c r="Y687" s="68"/>
      <c r="Z687" s="190">
        <f t="shared" si="350"/>
        <v>1.0165720071704217E-3</v>
      </c>
      <c r="AA687" s="208" t="b">
        <f t="shared" si="351"/>
        <v>0</v>
      </c>
      <c r="AB687" s="20">
        <f t="shared" si="382"/>
        <v>0</v>
      </c>
      <c r="AC687" s="67" t="b">
        <f t="shared" si="383"/>
        <v>1</v>
      </c>
      <c r="AD687" s="200">
        <f t="shared" si="384"/>
        <v>1</v>
      </c>
      <c r="AE687" s="180">
        <f t="shared" si="352"/>
        <v>1</v>
      </c>
      <c r="AF687" s="180">
        <f t="shared" si="353"/>
        <v>0</v>
      </c>
      <c r="AG687" s="180">
        <f t="shared" si="354"/>
        <v>0</v>
      </c>
      <c r="AH687" s="180">
        <f t="shared" si="355"/>
        <v>0</v>
      </c>
      <c r="AI687" s="214" t="str">
        <f t="shared" si="356"/>
        <v/>
      </c>
      <c r="AK687" s="36">
        <f t="shared" si="357"/>
        <v>0</v>
      </c>
      <c r="AL687" s="21">
        <f t="shared" si="358"/>
        <v>0</v>
      </c>
      <c r="AM687" s="21">
        <f t="shared" si="359"/>
        <v>0</v>
      </c>
      <c r="AN687" s="21">
        <f t="shared" si="360"/>
        <v>0</v>
      </c>
      <c r="AO687" s="21">
        <f t="shared" si="361"/>
        <v>0</v>
      </c>
      <c r="AP687" s="21">
        <f t="shared" si="362"/>
        <v>0</v>
      </c>
      <c r="AQ687" s="21">
        <f t="shared" si="363"/>
        <v>0</v>
      </c>
      <c r="AR687" s="21">
        <f t="shared" si="364"/>
        <v>0</v>
      </c>
      <c r="AS687" s="21">
        <f t="shared" si="365"/>
        <v>0</v>
      </c>
      <c r="AT687" s="21">
        <f t="shared" si="366"/>
        <v>0</v>
      </c>
      <c r="AU687" s="21">
        <f t="shared" si="367"/>
        <v>0</v>
      </c>
      <c r="AV687" s="21">
        <f t="shared" si="368"/>
        <v>0</v>
      </c>
      <c r="AW687" s="21">
        <f t="shared" si="369"/>
        <v>0</v>
      </c>
      <c r="AX687" s="21">
        <f t="shared" si="370"/>
        <v>0</v>
      </c>
      <c r="AY687" s="21">
        <f t="shared" si="371"/>
        <v>0</v>
      </c>
      <c r="AZ687" s="21">
        <f t="shared" si="372"/>
        <v>0</v>
      </c>
      <c r="BA687" s="21">
        <f t="shared" si="373"/>
        <v>0</v>
      </c>
      <c r="BB687" s="21">
        <f t="shared" si="374"/>
        <v>0</v>
      </c>
      <c r="BC687" s="21">
        <f t="shared" si="375"/>
        <v>0</v>
      </c>
      <c r="BD687" s="21">
        <f t="shared" si="376"/>
        <v>0</v>
      </c>
      <c r="BE687" s="21">
        <f t="shared" si="377"/>
        <v>0</v>
      </c>
      <c r="BF687" s="21">
        <f t="shared" si="378"/>
        <v>0</v>
      </c>
      <c r="BG687" s="21">
        <f t="shared" si="379"/>
        <v>0</v>
      </c>
      <c r="BH687" s="21">
        <f t="shared" si="380"/>
        <v>0</v>
      </c>
    </row>
    <row r="688" spans="1:60" ht="63.95" customHeight="1">
      <c r="A688" s="245"/>
      <c r="B688" s="97"/>
      <c r="C688" s="98"/>
      <c r="D688" s="99"/>
      <c r="E688" s="100"/>
      <c r="F688" s="100"/>
      <c r="G688" s="100"/>
      <c r="H688" s="101"/>
      <c r="I688" s="102"/>
      <c r="J688" s="103"/>
      <c r="K688" s="103"/>
      <c r="L688" s="103"/>
      <c r="M688" s="103"/>
      <c r="N688" s="99"/>
      <c r="O688" s="99"/>
      <c r="P688" s="100"/>
      <c r="Q688" s="100"/>
      <c r="R688" s="104"/>
      <c r="S688" s="31" t="str">
        <f t="shared" si="381"/>
        <v/>
      </c>
      <c r="T688" s="105"/>
      <c r="U688" s="101"/>
      <c r="V688" s="107"/>
      <c r="W688" s="169"/>
      <c r="X688" s="170"/>
      <c r="Y688" s="68"/>
      <c r="Z688" s="190">
        <f t="shared" si="350"/>
        <v>1.0165720071704217E-3</v>
      </c>
      <c r="AA688" s="208" t="b">
        <f t="shared" si="351"/>
        <v>0</v>
      </c>
      <c r="AB688" s="20">
        <f t="shared" si="382"/>
        <v>0</v>
      </c>
      <c r="AC688" s="67" t="b">
        <f t="shared" si="383"/>
        <v>1</v>
      </c>
      <c r="AD688" s="200">
        <f t="shared" si="384"/>
        <v>1</v>
      </c>
      <c r="AE688" s="180">
        <f t="shared" si="352"/>
        <v>1</v>
      </c>
      <c r="AF688" s="180">
        <f t="shared" si="353"/>
        <v>0</v>
      </c>
      <c r="AG688" s="180">
        <f t="shared" si="354"/>
        <v>0</v>
      </c>
      <c r="AH688" s="180">
        <f t="shared" si="355"/>
        <v>0</v>
      </c>
      <c r="AI688" s="214" t="str">
        <f t="shared" si="356"/>
        <v/>
      </c>
      <c r="AK688" s="36">
        <f t="shared" si="357"/>
        <v>0</v>
      </c>
      <c r="AL688" s="21">
        <f t="shared" si="358"/>
        <v>0</v>
      </c>
      <c r="AM688" s="21">
        <f t="shared" si="359"/>
        <v>0</v>
      </c>
      <c r="AN688" s="21">
        <f t="shared" si="360"/>
        <v>0</v>
      </c>
      <c r="AO688" s="21">
        <f t="shared" si="361"/>
        <v>0</v>
      </c>
      <c r="AP688" s="21">
        <f t="shared" si="362"/>
        <v>0</v>
      </c>
      <c r="AQ688" s="21">
        <f t="shared" si="363"/>
        <v>0</v>
      </c>
      <c r="AR688" s="21">
        <f t="shared" si="364"/>
        <v>0</v>
      </c>
      <c r="AS688" s="21">
        <f t="shared" si="365"/>
        <v>0</v>
      </c>
      <c r="AT688" s="21">
        <f t="shared" si="366"/>
        <v>0</v>
      </c>
      <c r="AU688" s="21">
        <f t="shared" si="367"/>
        <v>0</v>
      </c>
      <c r="AV688" s="21">
        <f t="shared" si="368"/>
        <v>0</v>
      </c>
      <c r="AW688" s="21">
        <f t="shared" si="369"/>
        <v>0</v>
      </c>
      <c r="AX688" s="21">
        <f t="shared" si="370"/>
        <v>0</v>
      </c>
      <c r="AY688" s="21">
        <f t="shared" si="371"/>
        <v>0</v>
      </c>
      <c r="AZ688" s="21">
        <f t="shared" si="372"/>
        <v>0</v>
      </c>
      <c r="BA688" s="21">
        <f t="shared" si="373"/>
        <v>0</v>
      </c>
      <c r="BB688" s="21">
        <f t="shared" si="374"/>
        <v>0</v>
      </c>
      <c r="BC688" s="21">
        <f t="shared" si="375"/>
        <v>0</v>
      </c>
      <c r="BD688" s="21">
        <f t="shared" si="376"/>
        <v>0</v>
      </c>
      <c r="BE688" s="21">
        <f t="shared" si="377"/>
        <v>0</v>
      </c>
      <c r="BF688" s="21">
        <f t="shared" si="378"/>
        <v>0</v>
      </c>
      <c r="BG688" s="21">
        <f t="shared" si="379"/>
        <v>0</v>
      </c>
      <c r="BH688" s="21">
        <f t="shared" si="380"/>
        <v>0</v>
      </c>
    </row>
    <row r="689" spans="1:60" ht="63.95" customHeight="1">
      <c r="A689" s="245"/>
      <c r="B689" s="97"/>
      <c r="C689" s="98"/>
      <c r="D689" s="99"/>
      <c r="E689" s="100"/>
      <c r="F689" s="100"/>
      <c r="G689" s="100"/>
      <c r="H689" s="101"/>
      <c r="I689" s="102"/>
      <c r="J689" s="103"/>
      <c r="K689" s="103"/>
      <c r="L689" s="103"/>
      <c r="M689" s="103"/>
      <c r="N689" s="99"/>
      <c r="O689" s="99"/>
      <c r="P689" s="100"/>
      <c r="Q689" s="100"/>
      <c r="R689" s="104"/>
      <c r="S689" s="31" t="str">
        <f t="shared" si="381"/>
        <v/>
      </c>
      <c r="T689" s="105"/>
      <c r="U689" s="101"/>
      <c r="V689" s="107"/>
      <c r="W689" s="169"/>
      <c r="X689" s="170"/>
      <c r="Y689" s="68"/>
      <c r="Z689" s="190">
        <f t="shared" si="350"/>
        <v>1.0165720071704217E-3</v>
      </c>
      <c r="AA689" s="208" t="b">
        <f t="shared" si="351"/>
        <v>0</v>
      </c>
      <c r="AB689" s="20">
        <f t="shared" si="382"/>
        <v>0</v>
      </c>
      <c r="AC689" s="67" t="b">
        <f t="shared" si="383"/>
        <v>1</v>
      </c>
      <c r="AD689" s="200">
        <f t="shared" si="384"/>
        <v>1</v>
      </c>
      <c r="AE689" s="180">
        <f t="shared" si="352"/>
        <v>1</v>
      </c>
      <c r="AF689" s="180">
        <f t="shared" si="353"/>
        <v>0</v>
      </c>
      <c r="AG689" s="180">
        <f t="shared" si="354"/>
        <v>0</v>
      </c>
      <c r="AH689" s="180">
        <f t="shared" si="355"/>
        <v>0</v>
      </c>
      <c r="AI689" s="214" t="str">
        <f t="shared" si="356"/>
        <v/>
      </c>
      <c r="AK689" s="36">
        <f t="shared" si="357"/>
        <v>0</v>
      </c>
      <c r="AL689" s="21">
        <f t="shared" si="358"/>
        <v>0</v>
      </c>
      <c r="AM689" s="21">
        <f t="shared" si="359"/>
        <v>0</v>
      </c>
      <c r="AN689" s="21">
        <f t="shared" si="360"/>
        <v>0</v>
      </c>
      <c r="AO689" s="21">
        <f t="shared" si="361"/>
        <v>0</v>
      </c>
      <c r="AP689" s="21">
        <f t="shared" si="362"/>
        <v>0</v>
      </c>
      <c r="AQ689" s="21">
        <f t="shared" si="363"/>
        <v>0</v>
      </c>
      <c r="AR689" s="21">
        <f t="shared" si="364"/>
        <v>0</v>
      </c>
      <c r="AS689" s="21">
        <f t="shared" si="365"/>
        <v>0</v>
      </c>
      <c r="AT689" s="21">
        <f t="shared" si="366"/>
        <v>0</v>
      </c>
      <c r="AU689" s="21">
        <f t="shared" si="367"/>
        <v>0</v>
      </c>
      <c r="AV689" s="21">
        <f t="shared" si="368"/>
        <v>0</v>
      </c>
      <c r="AW689" s="21">
        <f t="shared" si="369"/>
        <v>0</v>
      </c>
      <c r="AX689" s="21">
        <f t="shared" si="370"/>
        <v>0</v>
      </c>
      <c r="AY689" s="21">
        <f t="shared" si="371"/>
        <v>0</v>
      </c>
      <c r="AZ689" s="21">
        <f t="shared" si="372"/>
        <v>0</v>
      </c>
      <c r="BA689" s="21">
        <f t="shared" si="373"/>
        <v>0</v>
      </c>
      <c r="BB689" s="21">
        <f t="shared" si="374"/>
        <v>0</v>
      </c>
      <c r="BC689" s="21">
        <f t="shared" si="375"/>
        <v>0</v>
      </c>
      <c r="BD689" s="21">
        <f t="shared" si="376"/>
        <v>0</v>
      </c>
      <c r="BE689" s="21">
        <f t="shared" si="377"/>
        <v>0</v>
      </c>
      <c r="BF689" s="21">
        <f t="shared" si="378"/>
        <v>0</v>
      </c>
      <c r="BG689" s="21">
        <f t="shared" si="379"/>
        <v>0</v>
      </c>
      <c r="BH689" s="21">
        <f t="shared" si="380"/>
        <v>0</v>
      </c>
    </row>
    <row r="690" spans="1:60" ht="63.95" customHeight="1">
      <c r="A690" s="245"/>
      <c r="B690" s="97"/>
      <c r="C690" s="98"/>
      <c r="D690" s="99"/>
      <c r="E690" s="100"/>
      <c r="F690" s="100"/>
      <c r="G690" s="100"/>
      <c r="H690" s="101"/>
      <c r="I690" s="102"/>
      <c r="J690" s="103"/>
      <c r="K690" s="103"/>
      <c r="L690" s="103"/>
      <c r="M690" s="103"/>
      <c r="N690" s="99"/>
      <c r="O690" s="99"/>
      <c r="P690" s="100"/>
      <c r="Q690" s="100"/>
      <c r="R690" s="104"/>
      <c r="S690" s="31" t="str">
        <f t="shared" si="381"/>
        <v/>
      </c>
      <c r="T690" s="105"/>
      <c r="U690" s="101"/>
      <c r="V690" s="107"/>
      <c r="W690" s="169"/>
      <c r="X690" s="170"/>
      <c r="Y690" s="68"/>
      <c r="Z690" s="190">
        <f t="shared" si="350"/>
        <v>1.0165720071704217E-3</v>
      </c>
      <c r="AA690" s="208" t="b">
        <f t="shared" si="351"/>
        <v>0</v>
      </c>
      <c r="AB690" s="20">
        <f t="shared" si="382"/>
        <v>0</v>
      </c>
      <c r="AC690" s="67" t="b">
        <f t="shared" si="383"/>
        <v>1</v>
      </c>
      <c r="AD690" s="200">
        <f t="shared" si="384"/>
        <v>1</v>
      </c>
      <c r="AE690" s="180">
        <f t="shared" si="352"/>
        <v>1</v>
      </c>
      <c r="AF690" s="180">
        <f t="shared" si="353"/>
        <v>0</v>
      </c>
      <c r="AG690" s="180">
        <f t="shared" si="354"/>
        <v>0</v>
      </c>
      <c r="AH690" s="180">
        <f t="shared" si="355"/>
        <v>0</v>
      </c>
      <c r="AI690" s="214" t="str">
        <f t="shared" si="356"/>
        <v/>
      </c>
      <c r="AK690" s="36">
        <f t="shared" si="357"/>
        <v>0</v>
      </c>
      <c r="AL690" s="21">
        <f t="shared" si="358"/>
        <v>0</v>
      </c>
      <c r="AM690" s="21">
        <f t="shared" si="359"/>
        <v>0</v>
      </c>
      <c r="AN690" s="21">
        <f t="shared" si="360"/>
        <v>0</v>
      </c>
      <c r="AO690" s="21">
        <f t="shared" si="361"/>
        <v>0</v>
      </c>
      <c r="AP690" s="21">
        <f t="shared" si="362"/>
        <v>0</v>
      </c>
      <c r="AQ690" s="21">
        <f t="shared" si="363"/>
        <v>0</v>
      </c>
      <c r="AR690" s="21">
        <f t="shared" si="364"/>
        <v>0</v>
      </c>
      <c r="AS690" s="21">
        <f t="shared" si="365"/>
        <v>0</v>
      </c>
      <c r="AT690" s="21">
        <f t="shared" si="366"/>
        <v>0</v>
      </c>
      <c r="AU690" s="21">
        <f t="shared" si="367"/>
        <v>0</v>
      </c>
      <c r="AV690" s="21">
        <f t="shared" si="368"/>
        <v>0</v>
      </c>
      <c r="AW690" s="21">
        <f t="shared" si="369"/>
        <v>0</v>
      </c>
      <c r="AX690" s="21">
        <f t="shared" si="370"/>
        <v>0</v>
      </c>
      <c r="AY690" s="21">
        <f t="shared" si="371"/>
        <v>0</v>
      </c>
      <c r="AZ690" s="21">
        <f t="shared" si="372"/>
        <v>0</v>
      </c>
      <c r="BA690" s="21">
        <f t="shared" si="373"/>
        <v>0</v>
      </c>
      <c r="BB690" s="21">
        <f t="shared" si="374"/>
        <v>0</v>
      </c>
      <c r="BC690" s="21">
        <f t="shared" si="375"/>
        <v>0</v>
      </c>
      <c r="BD690" s="21">
        <f t="shared" si="376"/>
        <v>0</v>
      </c>
      <c r="BE690" s="21">
        <f t="shared" si="377"/>
        <v>0</v>
      </c>
      <c r="BF690" s="21">
        <f t="shared" si="378"/>
        <v>0</v>
      </c>
      <c r="BG690" s="21">
        <f t="shared" si="379"/>
        <v>0</v>
      </c>
      <c r="BH690" s="21">
        <f t="shared" si="380"/>
        <v>0</v>
      </c>
    </row>
    <row r="691" spans="1:60" ht="63.95" customHeight="1">
      <c r="A691" s="245"/>
      <c r="B691" s="97"/>
      <c r="C691" s="98"/>
      <c r="D691" s="99"/>
      <c r="E691" s="100"/>
      <c r="F691" s="100"/>
      <c r="G691" s="100"/>
      <c r="H691" s="101"/>
      <c r="I691" s="102"/>
      <c r="J691" s="103"/>
      <c r="K691" s="103"/>
      <c r="L691" s="103"/>
      <c r="M691" s="103"/>
      <c r="N691" s="99"/>
      <c r="O691" s="99"/>
      <c r="P691" s="100"/>
      <c r="Q691" s="100"/>
      <c r="R691" s="104"/>
      <c r="S691" s="31" t="str">
        <f t="shared" si="381"/>
        <v/>
      </c>
      <c r="T691" s="105"/>
      <c r="U691" s="101"/>
      <c r="V691" s="107"/>
      <c r="W691" s="169"/>
      <c r="X691" s="170"/>
      <c r="Y691" s="68"/>
      <c r="Z691" s="190">
        <f t="shared" si="350"/>
        <v>1.0165720071704217E-3</v>
      </c>
      <c r="AA691" s="208" t="b">
        <f t="shared" si="351"/>
        <v>0</v>
      </c>
      <c r="AB691" s="20">
        <f t="shared" si="382"/>
        <v>0</v>
      </c>
      <c r="AC691" s="67" t="b">
        <f t="shared" si="383"/>
        <v>1</v>
      </c>
      <c r="AD691" s="200">
        <f t="shared" si="384"/>
        <v>1</v>
      </c>
      <c r="AE691" s="180">
        <f t="shared" si="352"/>
        <v>1</v>
      </c>
      <c r="AF691" s="180">
        <f t="shared" si="353"/>
        <v>0</v>
      </c>
      <c r="AG691" s="180">
        <f t="shared" si="354"/>
        <v>0</v>
      </c>
      <c r="AH691" s="180">
        <f t="shared" si="355"/>
        <v>0</v>
      </c>
      <c r="AI691" s="214" t="str">
        <f t="shared" si="356"/>
        <v/>
      </c>
      <c r="AK691" s="36">
        <f t="shared" si="357"/>
        <v>0</v>
      </c>
      <c r="AL691" s="21">
        <f t="shared" si="358"/>
        <v>0</v>
      </c>
      <c r="AM691" s="21">
        <f t="shared" si="359"/>
        <v>0</v>
      </c>
      <c r="AN691" s="21">
        <f t="shared" si="360"/>
        <v>0</v>
      </c>
      <c r="AO691" s="21">
        <f t="shared" si="361"/>
        <v>0</v>
      </c>
      <c r="AP691" s="21">
        <f t="shared" si="362"/>
        <v>0</v>
      </c>
      <c r="AQ691" s="21">
        <f t="shared" si="363"/>
        <v>0</v>
      </c>
      <c r="AR691" s="21">
        <f t="shared" si="364"/>
        <v>0</v>
      </c>
      <c r="AS691" s="21">
        <f t="shared" si="365"/>
        <v>0</v>
      </c>
      <c r="AT691" s="21">
        <f t="shared" si="366"/>
        <v>0</v>
      </c>
      <c r="AU691" s="21">
        <f t="shared" si="367"/>
        <v>0</v>
      </c>
      <c r="AV691" s="21">
        <f t="shared" si="368"/>
        <v>0</v>
      </c>
      <c r="AW691" s="21">
        <f t="shared" si="369"/>
        <v>0</v>
      </c>
      <c r="AX691" s="21">
        <f t="shared" si="370"/>
        <v>0</v>
      </c>
      <c r="AY691" s="21">
        <f t="shared" si="371"/>
        <v>0</v>
      </c>
      <c r="AZ691" s="21">
        <f t="shared" si="372"/>
        <v>0</v>
      </c>
      <c r="BA691" s="21">
        <f t="shared" si="373"/>
        <v>0</v>
      </c>
      <c r="BB691" s="21">
        <f t="shared" si="374"/>
        <v>0</v>
      </c>
      <c r="BC691" s="21">
        <f t="shared" si="375"/>
        <v>0</v>
      </c>
      <c r="BD691" s="21">
        <f t="shared" si="376"/>
        <v>0</v>
      </c>
      <c r="BE691" s="21">
        <f t="shared" si="377"/>
        <v>0</v>
      </c>
      <c r="BF691" s="21">
        <f t="shared" si="378"/>
        <v>0</v>
      </c>
      <c r="BG691" s="21">
        <f t="shared" si="379"/>
        <v>0</v>
      </c>
      <c r="BH691" s="21">
        <f t="shared" si="380"/>
        <v>0</v>
      </c>
    </row>
    <row r="692" spans="1:60" ht="63.95" customHeight="1">
      <c r="A692" s="245"/>
      <c r="B692" s="97"/>
      <c r="C692" s="98"/>
      <c r="D692" s="99"/>
      <c r="E692" s="100"/>
      <c r="F692" s="100"/>
      <c r="G692" s="100"/>
      <c r="H692" s="101"/>
      <c r="I692" s="102"/>
      <c r="J692" s="103"/>
      <c r="K692" s="103"/>
      <c r="L692" s="103"/>
      <c r="M692" s="103"/>
      <c r="N692" s="99"/>
      <c r="O692" s="99"/>
      <c r="P692" s="100"/>
      <c r="Q692" s="100"/>
      <c r="R692" s="104"/>
      <c r="S692" s="31" t="str">
        <f t="shared" si="381"/>
        <v/>
      </c>
      <c r="T692" s="105"/>
      <c r="U692" s="101"/>
      <c r="V692" s="107"/>
      <c r="W692" s="169"/>
      <c r="X692" s="170"/>
      <c r="Y692" s="68"/>
      <c r="Z692" s="190">
        <f t="shared" si="350"/>
        <v>1.0165720071704217E-3</v>
      </c>
      <c r="AA692" s="208" t="b">
        <f t="shared" si="351"/>
        <v>0</v>
      </c>
      <c r="AB692" s="20">
        <f t="shared" si="382"/>
        <v>0</v>
      </c>
      <c r="AC692" s="67" t="b">
        <f t="shared" si="383"/>
        <v>1</v>
      </c>
      <c r="AD692" s="200">
        <f t="shared" si="384"/>
        <v>1</v>
      </c>
      <c r="AE692" s="180">
        <f t="shared" si="352"/>
        <v>1</v>
      </c>
      <c r="AF692" s="180">
        <f t="shared" si="353"/>
        <v>0</v>
      </c>
      <c r="AG692" s="180">
        <f t="shared" si="354"/>
        <v>0</v>
      </c>
      <c r="AH692" s="180">
        <f t="shared" si="355"/>
        <v>0</v>
      </c>
      <c r="AI692" s="214" t="str">
        <f t="shared" si="356"/>
        <v/>
      </c>
      <c r="AK692" s="36">
        <f t="shared" si="357"/>
        <v>0</v>
      </c>
      <c r="AL692" s="21">
        <f t="shared" si="358"/>
        <v>0</v>
      </c>
      <c r="AM692" s="21">
        <f t="shared" si="359"/>
        <v>0</v>
      </c>
      <c r="AN692" s="21">
        <f t="shared" si="360"/>
        <v>0</v>
      </c>
      <c r="AO692" s="21">
        <f t="shared" si="361"/>
        <v>0</v>
      </c>
      <c r="AP692" s="21">
        <f t="shared" si="362"/>
        <v>0</v>
      </c>
      <c r="AQ692" s="21">
        <f t="shared" si="363"/>
        <v>0</v>
      </c>
      <c r="AR692" s="21">
        <f t="shared" si="364"/>
        <v>0</v>
      </c>
      <c r="AS692" s="21">
        <f t="shared" si="365"/>
        <v>0</v>
      </c>
      <c r="AT692" s="21">
        <f t="shared" si="366"/>
        <v>0</v>
      </c>
      <c r="AU692" s="21">
        <f t="shared" si="367"/>
        <v>0</v>
      </c>
      <c r="AV692" s="21">
        <f t="shared" si="368"/>
        <v>0</v>
      </c>
      <c r="AW692" s="21">
        <f t="shared" si="369"/>
        <v>0</v>
      </c>
      <c r="AX692" s="21">
        <f t="shared" si="370"/>
        <v>0</v>
      </c>
      <c r="AY692" s="21">
        <f t="shared" si="371"/>
        <v>0</v>
      </c>
      <c r="AZ692" s="21">
        <f t="shared" si="372"/>
        <v>0</v>
      </c>
      <c r="BA692" s="21">
        <f t="shared" si="373"/>
        <v>0</v>
      </c>
      <c r="BB692" s="21">
        <f t="shared" si="374"/>
        <v>0</v>
      </c>
      <c r="BC692" s="21">
        <f t="shared" si="375"/>
        <v>0</v>
      </c>
      <c r="BD692" s="21">
        <f t="shared" si="376"/>
        <v>0</v>
      </c>
      <c r="BE692" s="21">
        <f t="shared" si="377"/>
        <v>0</v>
      </c>
      <c r="BF692" s="21">
        <f t="shared" si="378"/>
        <v>0</v>
      </c>
      <c r="BG692" s="21">
        <f t="shared" si="379"/>
        <v>0</v>
      </c>
      <c r="BH692" s="21">
        <f t="shared" si="380"/>
        <v>0</v>
      </c>
    </row>
    <row r="693" spans="1:60" ht="63.95" customHeight="1">
      <c r="A693" s="245"/>
      <c r="B693" s="97"/>
      <c r="C693" s="98"/>
      <c r="D693" s="99"/>
      <c r="E693" s="100"/>
      <c r="F693" s="100"/>
      <c r="G693" s="100"/>
      <c r="H693" s="101"/>
      <c r="I693" s="102"/>
      <c r="J693" s="103"/>
      <c r="K693" s="103"/>
      <c r="L693" s="103"/>
      <c r="M693" s="103"/>
      <c r="N693" s="99"/>
      <c r="O693" s="99"/>
      <c r="P693" s="100"/>
      <c r="Q693" s="100"/>
      <c r="R693" s="104"/>
      <c r="S693" s="31" t="str">
        <f t="shared" si="381"/>
        <v/>
      </c>
      <c r="T693" s="105"/>
      <c r="U693" s="101"/>
      <c r="V693" s="107"/>
      <c r="W693" s="169"/>
      <c r="X693" s="170"/>
      <c r="Y693" s="68"/>
      <c r="Z693" s="190">
        <f t="shared" si="350"/>
        <v>1.0165720071704217E-3</v>
      </c>
      <c r="AA693" s="208" t="b">
        <f t="shared" si="351"/>
        <v>0</v>
      </c>
      <c r="AB693" s="20">
        <f t="shared" si="382"/>
        <v>0</v>
      </c>
      <c r="AC693" s="67" t="b">
        <f t="shared" si="383"/>
        <v>1</v>
      </c>
      <c r="AD693" s="200">
        <f t="shared" si="384"/>
        <v>1</v>
      </c>
      <c r="AE693" s="180">
        <f t="shared" si="352"/>
        <v>1</v>
      </c>
      <c r="AF693" s="180">
        <f t="shared" si="353"/>
        <v>0</v>
      </c>
      <c r="AG693" s="180">
        <f t="shared" si="354"/>
        <v>0</v>
      </c>
      <c r="AH693" s="180">
        <f t="shared" si="355"/>
        <v>0</v>
      </c>
      <c r="AI693" s="214" t="str">
        <f t="shared" si="356"/>
        <v/>
      </c>
      <c r="AK693" s="36">
        <f t="shared" si="357"/>
        <v>0</v>
      </c>
      <c r="AL693" s="21">
        <f t="shared" si="358"/>
        <v>0</v>
      </c>
      <c r="AM693" s="21">
        <f t="shared" si="359"/>
        <v>0</v>
      </c>
      <c r="AN693" s="21">
        <f t="shared" si="360"/>
        <v>0</v>
      </c>
      <c r="AO693" s="21">
        <f t="shared" si="361"/>
        <v>0</v>
      </c>
      <c r="AP693" s="21">
        <f t="shared" si="362"/>
        <v>0</v>
      </c>
      <c r="AQ693" s="21">
        <f t="shared" si="363"/>
        <v>0</v>
      </c>
      <c r="AR693" s="21">
        <f t="shared" si="364"/>
        <v>0</v>
      </c>
      <c r="AS693" s="21">
        <f t="shared" si="365"/>
        <v>0</v>
      </c>
      <c r="AT693" s="21">
        <f t="shared" si="366"/>
        <v>0</v>
      </c>
      <c r="AU693" s="21">
        <f t="shared" si="367"/>
        <v>0</v>
      </c>
      <c r="AV693" s="21">
        <f t="shared" si="368"/>
        <v>0</v>
      </c>
      <c r="AW693" s="21">
        <f t="shared" si="369"/>
        <v>0</v>
      </c>
      <c r="AX693" s="21">
        <f t="shared" si="370"/>
        <v>0</v>
      </c>
      <c r="AY693" s="21">
        <f t="shared" si="371"/>
        <v>0</v>
      </c>
      <c r="AZ693" s="21">
        <f t="shared" si="372"/>
        <v>0</v>
      </c>
      <c r="BA693" s="21">
        <f t="shared" si="373"/>
        <v>0</v>
      </c>
      <c r="BB693" s="21">
        <f t="shared" si="374"/>
        <v>0</v>
      </c>
      <c r="BC693" s="21">
        <f t="shared" si="375"/>
        <v>0</v>
      </c>
      <c r="BD693" s="21">
        <f t="shared" si="376"/>
        <v>0</v>
      </c>
      <c r="BE693" s="21">
        <f t="shared" si="377"/>
        <v>0</v>
      </c>
      <c r="BF693" s="21">
        <f t="shared" si="378"/>
        <v>0</v>
      </c>
      <c r="BG693" s="21">
        <f t="shared" si="379"/>
        <v>0</v>
      </c>
      <c r="BH693" s="21">
        <f t="shared" si="380"/>
        <v>0</v>
      </c>
    </row>
    <row r="694" spans="1:60" ht="63.95" customHeight="1">
      <c r="A694" s="245"/>
      <c r="B694" s="97"/>
      <c r="C694" s="98"/>
      <c r="D694" s="99"/>
      <c r="E694" s="100"/>
      <c r="F694" s="100"/>
      <c r="G694" s="100"/>
      <c r="H694" s="101"/>
      <c r="I694" s="102"/>
      <c r="J694" s="103"/>
      <c r="K694" s="103"/>
      <c r="L694" s="103"/>
      <c r="M694" s="103"/>
      <c r="N694" s="99"/>
      <c r="O694" s="99"/>
      <c r="P694" s="100"/>
      <c r="Q694" s="100"/>
      <c r="R694" s="104"/>
      <c r="S694" s="31" t="str">
        <f t="shared" si="381"/>
        <v/>
      </c>
      <c r="T694" s="105"/>
      <c r="U694" s="101"/>
      <c r="V694" s="107"/>
      <c r="W694" s="169"/>
      <c r="X694" s="170"/>
      <c r="Y694" s="68"/>
      <c r="Z694" s="190">
        <f t="shared" si="350"/>
        <v>1.0165720071704217E-3</v>
      </c>
      <c r="AA694" s="208" t="b">
        <f t="shared" si="351"/>
        <v>0</v>
      </c>
      <c r="AB694" s="20">
        <f t="shared" si="382"/>
        <v>0</v>
      </c>
      <c r="AC694" s="67" t="b">
        <f t="shared" si="383"/>
        <v>1</v>
      </c>
      <c r="AD694" s="200">
        <f t="shared" si="384"/>
        <v>1</v>
      </c>
      <c r="AE694" s="180">
        <f t="shared" si="352"/>
        <v>1</v>
      </c>
      <c r="AF694" s="180">
        <f t="shared" si="353"/>
        <v>0</v>
      </c>
      <c r="AG694" s="180">
        <f t="shared" si="354"/>
        <v>0</v>
      </c>
      <c r="AH694" s="180">
        <f t="shared" si="355"/>
        <v>0</v>
      </c>
      <c r="AI694" s="214" t="str">
        <f t="shared" si="356"/>
        <v/>
      </c>
      <c r="AK694" s="36">
        <f t="shared" si="357"/>
        <v>0</v>
      </c>
      <c r="AL694" s="21">
        <f t="shared" si="358"/>
        <v>0</v>
      </c>
      <c r="AM694" s="21">
        <f t="shared" si="359"/>
        <v>0</v>
      </c>
      <c r="AN694" s="21">
        <f t="shared" si="360"/>
        <v>0</v>
      </c>
      <c r="AO694" s="21">
        <f t="shared" si="361"/>
        <v>0</v>
      </c>
      <c r="AP694" s="21">
        <f t="shared" si="362"/>
        <v>0</v>
      </c>
      <c r="AQ694" s="21">
        <f t="shared" si="363"/>
        <v>0</v>
      </c>
      <c r="AR694" s="21">
        <f t="shared" si="364"/>
        <v>0</v>
      </c>
      <c r="AS694" s="21">
        <f t="shared" si="365"/>
        <v>0</v>
      </c>
      <c r="AT694" s="21">
        <f t="shared" si="366"/>
        <v>0</v>
      </c>
      <c r="AU694" s="21">
        <f t="shared" si="367"/>
        <v>0</v>
      </c>
      <c r="AV694" s="21">
        <f t="shared" si="368"/>
        <v>0</v>
      </c>
      <c r="AW694" s="21">
        <f t="shared" si="369"/>
        <v>0</v>
      </c>
      <c r="AX694" s="21">
        <f t="shared" si="370"/>
        <v>0</v>
      </c>
      <c r="AY694" s="21">
        <f t="shared" si="371"/>
        <v>0</v>
      </c>
      <c r="AZ694" s="21">
        <f t="shared" si="372"/>
        <v>0</v>
      </c>
      <c r="BA694" s="21">
        <f t="shared" si="373"/>
        <v>0</v>
      </c>
      <c r="BB694" s="21">
        <f t="shared" si="374"/>
        <v>0</v>
      </c>
      <c r="BC694" s="21">
        <f t="shared" si="375"/>
        <v>0</v>
      </c>
      <c r="BD694" s="21">
        <f t="shared" si="376"/>
        <v>0</v>
      </c>
      <c r="BE694" s="21">
        <f t="shared" si="377"/>
        <v>0</v>
      </c>
      <c r="BF694" s="21">
        <f t="shared" si="378"/>
        <v>0</v>
      </c>
      <c r="BG694" s="21">
        <f t="shared" si="379"/>
        <v>0</v>
      </c>
      <c r="BH694" s="21">
        <f t="shared" si="380"/>
        <v>0</v>
      </c>
    </row>
    <row r="695" spans="1:60" ht="63.95" customHeight="1">
      <c r="A695" s="245"/>
      <c r="B695" s="97"/>
      <c r="C695" s="98"/>
      <c r="D695" s="99"/>
      <c r="E695" s="100"/>
      <c r="F695" s="100"/>
      <c r="G695" s="100"/>
      <c r="H695" s="101"/>
      <c r="I695" s="102"/>
      <c r="J695" s="103"/>
      <c r="K695" s="103"/>
      <c r="L695" s="103"/>
      <c r="M695" s="103"/>
      <c r="N695" s="99"/>
      <c r="O695" s="99"/>
      <c r="P695" s="100"/>
      <c r="Q695" s="100"/>
      <c r="R695" s="104"/>
      <c r="S695" s="31" t="str">
        <f t="shared" si="381"/>
        <v/>
      </c>
      <c r="T695" s="105"/>
      <c r="U695" s="101"/>
      <c r="V695" s="107"/>
      <c r="W695" s="169"/>
      <c r="X695" s="170"/>
      <c r="Y695" s="68"/>
      <c r="Z695" s="190">
        <f t="shared" si="350"/>
        <v>1.0165720071704217E-3</v>
      </c>
      <c r="AA695" s="208" t="b">
        <f t="shared" si="351"/>
        <v>0</v>
      </c>
      <c r="AB695" s="20">
        <f t="shared" si="382"/>
        <v>0</v>
      </c>
      <c r="AC695" s="67" t="b">
        <f t="shared" si="383"/>
        <v>1</v>
      </c>
      <c r="AD695" s="200">
        <f t="shared" si="384"/>
        <v>1</v>
      </c>
      <c r="AE695" s="180">
        <f t="shared" si="352"/>
        <v>1</v>
      </c>
      <c r="AF695" s="180">
        <f t="shared" si="353"/>
        <v>0</v>
      </c>
      <c r="AG695" s="180">
        <f t="shared" si="354"/>
        <v>0</v>
      </c>
      <c r="AH695" s="180">
        <f t="shared" si="355"/>
        <v>0</v>
      </c>
      <c r="AI695" s="214" t="str">
        <f t="shared" si="356"/>
        <v/>
      </c>
      <c r="AK695" s="36">
        <f t="shared" si="357"/>
        <v>0</v>
      </c>
      <c r="AL695" s="21">
        <f t="shared" si="358"/>
        <v>0</v>
      </c>
      <c r="AM695" s="21">
        <f t="shared" si="359"/>
        <v>0</v>
      </c>
      <c r="AN695" s="21">
        <f t="shared" si="360"/>
        <v>0</v>
      </c>
      <c r="AO695" s="21">
        <f t="shared" si="361"/>
        <v>0</v>
      </c>
      <c r="AP695" s="21">
        <f t="shared" si="362"/>
        <v>0</v>
      </c>
      <c r="AQ695" s="21">
        <f t="shared" si="363"/>
        <v>0</v>
      </c>
      <c r="AR695" s="21">
        <f t="shared" si="364"/>
        <v>0</v>
      </c>
      <c r="AS695" s="21">
        <f t="shared" si="365"/>
        <v>0</v>
      </c>
      <c r="AT695" s="21">
        <f t="shared" si="366"/>
        <v>0</v>
      </c>
      <c r="AU695" s="21">
        <f t="shared" si="367"/>
        <v>0</v>
      </c>
      <c r="AV695" s="21">
        <f t="shared" si="368"/>
        <v>0</v>
      </c>
      <c r="AW695" s="21">
        <f t="shared" si="369"/>
        <v>0</v>
      </c>
      <c r="AX695" s="21">
        <f t="shared" si="370"/>
        <v>0</v>
      </c>
      <c r="AY695" s="21">
        <f t="shared" si="371"/>
        <v>0</v>
      </c>
      <c r="AZ695" s="21">
        <f t="shared" si="372"/>
        <v>0</v>
      </c>
      <c r="BA695" s="21">
        <f t="shared" si="373"/>
        <v>0</v>
      </c>
      <c r="BB695" s="21">
        <f t="shared" si="374"/>
        <v>0</v>
      </c>
      <c r="BC695" s="21">
        <f t="shared" si="375"/>
        <v>0</v>
      </c>
      <c r="BD695" s="21">
        <f t="shared" si="376"/>
        <v>0</v>
      </c>
      <c r="BE695" s="21">
        <f t="shared" si="377"/>
        <v>0</v>
      </c>
      <c r="BF695" s="21">
        <f t="shared" si="378"/>
        <v>0</v>
      </c>
      <c r="BG695" s="21">
        <f t="shared" si="379"/>
        <v>0</v>
      </c>
      <c r="BH695" s="21">
        <f t="shared" si="380"/>
        <v>0</v>
      </c>
    </row>
    <row r="696" spans="1:60" ht="63.95" customHeight="1">
      <c r="A696" s="245"/>
      <c r="B696" s="97"/>
      <c r="C696" s="98"/>
      <c r="D696" s="99"/>
      <c r="E696" s="100"/>
      <c r="F696" s="100"/>
      <c r="G696" s="100"/>
      <c r="H696" s="101"/>
      <c r="I696" s="102"/>
      <c r="J696" s="103"/>
      <c r="K696" s="103"/>
      <c r="L696" s="103"/>
      <c r="M696" s="103"/>
      <c r="N696" s="99"/>
      <c r="O696" s="99"/>
      <c r="P696" s="100"/>
      <c r="Q696" s="100"/>
      <c r="R696" s="104"/>
      <c r="S696" s="31" t="str">
        <f t="shared" si="381"/>
        <v/>
      </c>
      <c r="T696" s="105"/>
      <c r="U696" s="101"/>
      <c r="V696" s="107"/>
      <c r="W696" s="169"/>
      <c r="X696" s="170"/>
      <c r="Y696" s="68"/>
      <c r="Z696" s="190">
        <f t="shared" si="350"/>
        <v>1.0165720071704217E-3</v>
      </c>
      <c r="AA696" s="208" t="b">
        <f t="shared" si="351"/>
        <v>0</v>
      </c>
      <c r="AB696" s="20">
        <f t="shared" si="382"/>
        <v>0</v>
      </c>
      <c r="AC696" s="67" t="b">
        <f t="shared" si="383"/>
        <v>1</v>
      </c>
      <c r="AD696" s="200">
        <f t="shared" si="384"/>
        <v>1</v>
      </c>
      <c r="AE696" s="180">
        <f t="shared" si="352"/>
        <v>1</v>
      </c>
      <c r="AF696" s="180">
        <f t="shared" si="353"/>
        <v>0</v>
      </c>
      <c r="AG696" s="180">
        <f t="shared" si="354"/>
        <v>0</v>
      </c>
      <c r="AH696" s="180">
        <f t="shared" si="355"/>
        <v>0</v>
      </c>
      <c r="AI696" s="214" t="str">
        <f t="shared" si="356"/>
        <v/>
      </c>
      <c r="AK696" s="36">
        <f t="shared" si="357"/>
        <v>0</v>
      </c>
      <c r="AL696" s="21">
        <f t="shared" si="358"/>
        <v>0</v>
      </c>
      <c r="AM696" s="21">
        <f t="shared" si="359"/>
        <v>0</v>
      </c>
      <c r="AN696" s="21">
        <f t="shared" si="360"/>
        <v>0</v>
      </c>
      <c r="AO696" s="21">
        <f t="shared" si="361"/>
        <v>0</v>
      </c>
      <c r="AP696" s="21">
        <f t="shared" si="362"/>
        <v>0</v>
      </c>
      <c r="AQ696" s="21">
        <f t="shared" si="363"/>
        <v>0</v>
      </c>
      <c r="AR696" s="21">
        <f t="shared" si="364"/>
        <v>0</v>
      </c>
      <c r="AS696" s="21">
        <f t="shared" si="365"/>
        <v>0</v>
      </c>
      <c r="AT696" s="21">
        <f t="shared" si="366"/>
        <v>0</v>
      </c>
      <c r="AU696" s="21">
        <f t="shared" si="367"/>
        <v>0</v>
      </c>
      <c r="AV696" s="21">
        <f t="shared" si="368"/>
        <v>0</v>
      </c>
      <c r="AW696" s="21">
        <f t="shared" si="369"/>
        <v>0</v>
      </c>
      <c r="AX696" s="21">
        <f t="shared" si="370"/>
        <v>0</v>
      </c>
      <c r="AY696" s="21">
        <f t="shared" si="371"/>
        <v>0</v>
      </c>
      <c r="AZ696" s="21">
        <f t="shared" si="372"/>
        <v>0</v>
      </c>
      <c r="BA696" s="21">
        <f t="shared" si="373"/>
        <v>0</v>
      </c>
      <c r="BB696" s="21">
        <f t="shared" si="374"/>
        <v>0</v>
      </c>
      <c r="BC696" s="21">
        <f t="shared" si="375"/>
        <v>0</v>
      </c>
      <c r="BD696" s="21">
        <f t="shared" si="376"/>
        <v>0</v>
      </c>
      <c r="BE696" s="21">
        <f t="shared" si="377"/>
        <v>0</v>
      </c>
      <c r="BF696" s="21">
        <f t="shared" si="378"/>
        <v>0</v>
      </c>
      <c r="BG696" s="21">
        <f t="shared" si="379"/>
        <v>0</v>
      </c>
      <c r="BH696" s="21">
        <f t="shared" si="380"/>
        <v>0</v>
      </c>
    </row>
    <row r="697" spans="1:60" ht="63.95" customHeight="1">
      <c r="A697" s="245"/>
      <c r="B697" s="97"/>
      <c r="C697" s="98"/>
      <c r="D697" s="99"/>
      <c r="E697" s="100"/>
      <c r="F697" s="100"/>
      <c r="G697" s="100"/>
      <c r="H697" s="101"/>
      <c r="I697" s="102"/>
      <c r="J697" s="103"/>
      <c r="K697" s="103"/>
      <c r="L697" s="103"/>
      <c r="M697" s="103"/>
      <c r="N697" s="99"/>
      <c r="O697" s="99"/>
      <c r="P697" s="100"/>
      <c r="Q697" s="100"/>
      <c r="R697" s="104"/>
      <c r="S697" s="31" t="str">
        <f t="shared" si="381"/>
        <v/>
      </c>
      <c r="T697" s="105"/>
      <c r="U697" s="101"/>
      <c r="V697" s="107"/>
      <c r="W697" s="169"/>
      <c r="X697" s="170"/>
      <c r="Y697" s="68"/>
      <c r="Z697" s="190">
        <f t="shared" si="350"/>
        <v>1.0165720071704217E-3</v>
      </c>
      <c r="AA697" s="208" t="b">
        <f t="shared" si="351"/>
        <v>0</v>
      </c>
      <c r="AB697" s="20">
        <f t="shared" si="382"/>
        <v>0</v>
      </c>
      <c r="AC697" s="67" t="b">
        <f t="shared" si="383"/>
        <v>1</v>
      </c>
      <c r="AD697" s="200">
        <f t="shared" si="384"/>
        <v>1</v>
      </c>
      <c r="AE697" s="180">
        <f t="shared" si="352"/>
        <v>1</v>
      </c>
      <c r="AF697" s="180">
        <f t="shared" si="353"/>
        <v>0</v>
      </c>
      <c r="AG697" s="180">
        <f t="shared" si="354"/>
        <v>0</v>
      </c>
      <c r="AH697" s="180">
        <f t="shared" si="355"/>
        <v>0</v>
      </c>
      <c r="AI697" s="214" t="str">
        <f t="shared" si="356"/>
        <v/>
      </c>
      <c r="AK697" s="36">
        <f t="shared" si="357"/>
        <v>0</v>
      </c>
      <c r="AL697" s="21">
        <f t="shared" si="358"/>
        <v>0</v>
      </c>
      <c r="AM697" s="21">
        <f t="shared" si="359"/>
        <v>0</v>
      </c>
      <c r="AN697" s="21">
        <f t="shared" si="360"/>
        <v>0</v>
      </c>
      <c r="AO697" s="21">
        <f t="shared" si="361"/>
        <v>0</v>
      </c>
      <c r="AP697" s="21">
        <f t="shared" si="362"/>
        <v>0</v>
      </c>
      <c r="AQ697" s="21">
        <f t="shared" si="363"/>
        <v>0</v>
      </c>
      <c r="AR697" s="21">
        <f t="shared" si="364"/>
        <v>0</v>
      </c>
      <c r="AS697" s="21">
        <f t="shared" si="365"/>
        <v>0</v>
      </c>
      <c r="AT697" s="21">
        <f t="shared" si="366"/>
        <v>0</v>
      </c>
      <c r="AU697" s="21">
        <f t="shared" si="367"/>
        <v>0</v>
      </c>
      <c r="AV697" s="21">
        <f t="shared" si="368"/>
        <v>0</v>
      </c>
      <c r="AW697" s="21">
        <f t="shared" si="369"/>
        <v>0</v>
      </c>
      <c r="AX697" s="21">
        <f t="shared" si="370"/>
        <v>0</v>
      </c>
      <c r="AY697" s="21">
        <f t="shared" si="371"/>
        <v>0</v>
      </c>
      <c r="AZ697" s="21">
        <f t="shared" si="372"/>
        <v>0</v>
      </c>
      <c r="BA697" s="21">
        <f t="shared" si="373"/>
        <v>0</v>
      </c>
      <c r="BB697" s="21">
        <f t="shared" si="374"/>
        <v>0</v>
      </c>
      <c r="BC697" s="21">
        <f t="shared" si="375"/>
        <v>0</v>
      </c>
      <c r="BD697" s="21">
        <f t="shared" si="376"/>
        <v>0</v>
      </c>
      <c r="BE697" s="21">
        <f t="shared" si="377"/>
        <v>0</v>
      </c>
      <c r="BF697" s="21">
        <f t="shared" si="378"/>
        <v>0</v>
      </c>
      <c r="BG697" s="21">
        <f t="shared" si="379"/>
        <v>0</v>
      </c>
      <c r="BH697" s="21">
        <f t="shared" si="380"/>
        <v>0</v>
      </c>
    </row>
    <row r="698" spans="1:60" ht="63.95" customHeight="1">
      <c r="A698" s="245"/>
      <c r="B698" s="97"/>
      <c r="C698" s="98"/>
      <c r="D698" s="99"/>
      <c r="E698" s="100"/>
      <c r="F698" s="100"/>
      <c r="G698" s="100"/>
      <c r="H698" s="101"/>
      <c r="I698" s="102"/>
      <c r="J698" s="103"/>
      <c r="K698" s="103"/>
      <c r="L698" s="103"/>
      <c r="M698" s="103"/>
      <c r="N698" s="99"/>
      <c r="O698" s="99"/>
      <c r="P698" s="100"/>
      <c r="Q698" s="100"/>
      <c r="R698" s="104"/>
      <c r="S698" s="31" t="str">
        <f t="shared" si="381"/>
        <v/>
      </c>
      <c r="T698" s="105"/>
      <c r="U698" s="101"/>
      <c r="V698" s="107"/>
      <c r="W698" s="169"/>
      <c r="X698" s="170"/>
      <c r="Y698" s="68"/>
      <c r="Z698" s="190">
        <f t="shared" si="350"/>
        <v>1.0165720071704217E-3</v>
      </c>
      <c r="AA698" s="208" t="b">
        <f t="shared" si="351"/>
        <v>0</v>
      </c>
      <c r="AB698" s="20">
        <f t="shared" si="382"/>
        <v>0</v>
      </c>
      <c r="AC698" s="67" t="b">
        <f t="shared" si="383"/>
        <v>1</v>
      </c>
      <c r="AD698" s="200">
        <f t="shared" si="384"/>
        <v>1</v>
      </c>
      <c r="AE698" s="180">
        <f t="shared" si="352"/>
        <v>1</v>
      </c>
      <c r="AF698" s="180">
        <f t="shared" si="353"/>
        <v>0</v>
      </c>
      <c r="AG698" s="180">
        <f t="shared" si="354"/>
        <v>0</v>
      </c>
      <c r="AH698" s="180">
        <f t="shared" si="355"/>
        <v>0</v>
      </c>
      <c r="AI698" s="214" t="str">
        <f t="shared" si="356"/>
        <v/>
      </c>
      <c r="AK698" s="36">
        <f t="shared" si="357"/>
        <v>0</v>
      </c>
      <c r="AL698" s="21">
        <f t="shared" si="358"/>
        <v>0</v>
      </c>
      <c r="AM698" s="21">
        <f t="shared" si="359"/>
        <v>0</v>
      </c>
      <c r="AN698" s="21">
        <f t="shared" si="360"/>
        <v>0</v>
      </c>
      <c r="AO698" s="21">
        <f t="shared" si="361"/>
        <v>0</v>
      </c>
      <c r="AP698" s="21">
        <f t="shared" si="362"/>
        <v>0</v>
      </c>
      <c r="AQ698" s="21">
        <f t="shared" si="363"/>
        <v>0</v>
      </c>
      <c r="AR698" s="21">
        <f t="shared" si="364"/>
        <v>0</v>
      </c>
      <c r="AS698" s="21">
        <f t="shared" si="365"/>
        <v>0</v>
      </c>
      <c r="AT698" s="21">
        <f t="shared" si="366"/>
        <v>0</v>
      </c>
      <c r="AU698" s="21">
        <f t="shared" si="367"/>
        <v>0</v>
      </c>
      <c r="AV698" s="21">
        <f t="shared" si="368"/>
        <v>0</v>
      </c>
      <c r="AW698" s="21">
        <f t="shared" si="369"/>
        <v>0</v>
      </c>
      <c r="AX698" s="21">
        <f t="shared" si="370"/>
        <v>0</v>
      </c>
      <c r="AY698" s="21">
        <f t="shared" si="371"/>
        <v>0</v>
      </c>
      <c r="AZ698" s="21">
        <f t="shared" si="372"/>
        <v>0</v>
      </c>
      <c r="BA698" s="21">
        <f t="shared" si="373"/>
        <v>0</v>
      </c>
      <c r="BB698" s="21">
        <f t="shared" si="374"/>
        <v>0</v>
      </c>
      <c r="BC698" s="21">
        <f t="shared" si="375"/>
        <v>0</v>
      </c>
      <c r="BD698" s="21">
        <f t="shared" si="376"/>
        <v>0</v>
      </c>
      <c r="BE698" s="21">
        <f t="shared" si="377"/>
        <v>0</v>
      </c>
      <c r="BF698" s="21">
        <f t="shared" si="378"/>
        <v>0</v>
      </c>
      <c r="BG698" s="21">
        <f t="shared" si="379"/>
        <v>0</v>
      </c>
      <c r="BH698" s="21">
        <f t="shared" si="380"/>
        <v>0</v>
      </c>
    </row>
    <row r="699" spans="1:60" ht="63.95" customHeight="1">
      <c r="A699" s="245"/>
      <c r="B699" s="97"/>
      <c r="C699" s="98"/>
      <c r="D699" s="99"/>
      <c r="E699" s="100"/>
      <c r="F699" s="100"/>
      <c r="G699" s="100"/>
      <c r="H699" s="101"/>
      <c r="I699" s="102"/>
      <c r="J699" s="103"/>
      <c r="K699" s="103"/>
      <c r="L699" s="103"/>
      <c r="M699" s="103"/>
      <c r="N699" s="99"/>
      <c r="O699" s="99"/>
      <c r="P699" s="100"/>
      <c r="Q699" s="100"/>
      <c r="R699" s="104"/>
      <c r="S699" s="31" t="str">
        <f t="shared" si="381"/>
        <v/>
      </c>
      <c r="T699" s="105"/>
      <c r="U699" s="101"/>
      <c r="V699" s="107"/>
      <c r="W699" s="169"/>
      <c r="X699" s="170"/>
      <c r="Y699" s="68"/>
      <c r="Z699" s="190">
        <f t="shared" si="350"/>
        <v>1.0165720071704217E-3</v>
      </c>
      <c r="AA699" s="208" t="b">
        <f t="shared" si="351"/>
        <v>0</v>
      </c>
      <c r="AB699" s="20">
        <f t="shared" si="382"/>
        <v>0</v>
      </c>
      <c r="AC699" s="67" t="b">
        <f t="shared" si="383"/>
        <v>1</v>
      </c>
      <c r="AD699" s="200">
        <f t="shared" si="384"/>
        <v>1</v>
      </c>
      <c r="AE699" s="180">
        <f t="shared" si="352"/>
        <v>1</v>
      </c>
      <c r="AF699" s="180">
        <f t="shared" si="353"/>
        <v>0</v>
      </c>
      <c r="AG699" s="180">
        <f t="shared" si="354"/>
        <v>0</v>
      </c>
      <c r="AH699" s="180">
        <f t="shared" si="355"/>
        <v>0</v>
      </c>
      <c r="AI699" s="214" t="str">
        <f t="shared" si="356"/>
        <v/>
      </c>
      <c r="AK699" s="36">
        <f t="shared" si="357"/>
        <v>0</v>
      </c>
      <c r="AL699" s="21">
        <f t="shared" si="358"/>
        <v>0</v>
      </c>
      <c r="AM699" s="21">
        <f t="shared" si="359"/>
        <v>0</v>
      </c>
      <c r="AN699" s="21">
        <f t="shared" si="360"/>
        <v>0</v>
      </c>
      <c r="AO699" s="21">
        <f t="shared" si="361"/>
        <v>0</v>
      </c>
      <c r="AP699" s="21">
        <f t="shared" si="362"/>
        <v>0</v>
      </c>
      <c r="AQ699" s="21">
        <f t="shared" si="363"/>
        <v>0</v>
      </c>
      <c r="AR699" s="21">
        <f t="shared" si="364"/>
        <v>0</v>
      </c>
      <c r="AS699" s="21">
        <f t="shared" si="365"/>
        <v>0</v>
      </c>
      <c r="AT699" s="21">
        <f t="shared" si="366"/>
        <v>0</v>
      </c>
      <c r="AU699" s="21">
        <f t="shared" si="367"/>
        <v>0</v>
      </c>
      <c r="AV699" s="21">
        <f t="shared" si="368"/>
        <v>0</v>
      </c>
      <c r="AW699" s="21">
        <f t="shared" si="369"/>
        <v>0</v>
      </c>
      <c r="AX699" s="21">
        <f t="shared" si="370"/>
        <v>0</v>
      </c>
      <c r="AY699" s="21">
        <f t="shared" si="371"/>
        <v>0</v>
      </c>
      <c r="AZ699" s="21">
        <f t="shared" si="372"/>
        <v>0</v>
      </c>
      <c r="BA699" s="21">
        <f t="shared" si="373"/>
        <v>0</v>
      </c>
      <c r="BB699" s="21">
        <f t="shared" si="374"/>
        <v>0</v>
      </c>
      <c r="BC699" s="21">
        <f t="shared" si="375"/>
        <v>0</v>
      </c>
      <c r="BD699" s="21">
        <f t="shared" si="376"/>
        <v>0</v>
      </c>
      <c r="BE699" s="21">
        <f t="shared" si="377"/>
        <v>0</v>
      </c>
      <c r="BF699" s="21">
        <f t="shared" si="378"/>
        <v>0</v>
      </c>
      <c r="BG699" s="21">
        <f t="shared" si="379"/>
        <v>0</v>
      </c>
      <c r="BH699" s="21">
        <f t="shared" si="380"/>
        <v>0</v>
      </c>
    </row>
    <row r="700" spans="1:60" ht="63.95" customHeight="1">
      <c r="A700" s="245"/>
      <c r="B700" s="97"/>
      <c r="C700" s="98"/>
      <c r="D700" s="99"/>
      <c r="E700" s="100"/>
      <c r="F700" s="100"/>
      <c r="G700" s="100"/>
      <c r="H700" s="101"/>
      <c r="I700" s="102"/>
      <c r="J700" s="103"/>
      <c r="K700" s="103"/>
      <c r="L700" s="103"/>
      <c r="M700" s="103"/>
      <c r="N700" s="99"/>
      <c r="O700" s="99"/>
      <c r="P700" s="100"/>
      <c r="Q700" s="100"/>
      <c r="R700" s="104"/>
      <c r="S700" s="31" t="str">
        <f t="shared" si="381"/>
        <v/>
      </c>
      <c r="T700" s="105"/>
      <c r="U700" s="101"/>
      <c r="V700" s="107"/>
      <c r="W700" s="169"/>
      <c r="X700" s="170"/>
      <c r="Y700" s="68"/>
      <c r="Z700" s="190">
        <f t="shared" si="350"/>
        <v>1.0165720071704217E-3</v>
      </c>
      <c r="AA700" s="208" t="b">
        <f t="shared" si="351"/>
        <v>0</v>
      </c>
      <c r="AB700" s="20">
        <f t="shared" si="382"/>
        <v>0</v>
      </c>
      <c r="AC700" s="67" t="b">
        <f t="shared" si="383"/>
        <v>1</v>
      </c>
      <c r="AD700" s="200">
        <f t="shared" si="384"/>
        <v>1</v>
      </c>
      <c r="AE700" s="180">
        <f t="shared" si="352"/>
        <v>1</v>
      </c>
      <c r="AF700" s="180">
        <f t="shared" si="353"/>
        <v>0</v>
      </c>
      <c r="AG700" s="180">
        <f t="shared" si="354"/>
        <v>0</v>
      </c>
      <c r="AH700" s="180">
        <f t="shared" si="355"/>
        <v>0</v>
      </c>
      <c r="AI700" s="214" t="str">
        <f t="shared" si="356"/>
        <v/>
      </c>
      <c r="AK700" s="36">
        <f t="shared" si="357"/>
        <v>0</v>
      </c>
      <c r="AL700" s="21">
        <f t="shared" si="358"/>
        <v>0</v>
      </c>
      <c r="AM700" s="21">
        <f t="shared" si="359"/>
        <v>0</v>
      </c>
      <c r="AN700" s="21">
        <f t="shared" si="360"/>
        <v>0</v>
      </c>
      <c r="AO700" s="21">
        <f t="shared" si="361"/>
        <v>0</v>
      </c>
      <c r="AP700" s="21">
        <f t="shared" si="362"/>
        <v>0</v>
      </c>
      <c r="AQ700" s="21">
        <f t="shared" si="363"/>
        <v>0</v>
      </c>
      <c r="AR700" s="21">
        <f t="shared" si="364"/>
        <v>0</v>
      </c>
      <c r="AS700" s="21">
        <f t="shared" si="365"/>
        <v>0</v>
      </c>
      <c r="AT700" s="21">
        <f t="shared" si="366"/>
        <v>0</v>
      </c>
      <c r="AU700" s="21">
        <f t="shared" si="367"/>
        <v>0</v>
      </c>
      <c r="AV700" s="21">
        <f t="shared" si="368"/>
        <v>0</v>
      </c>
      <c r="AW700" s="21">
        <f t="shared" si="369"/>
        <v>0</v>
      </c>
      <c r="AX700" s="21">
        <f t="shared" si="370"/>
        <v>0</v>
      </c>
      <c r="AY700" s="21">
        <f t="shared" si="371"/>
        <v>0</v>
      </c>
      <c r="AZ700" s="21">
        <f t="shared" si="372"/>
        <v>0</v>
      </c>
      <c r="BA700" s="21">
        <f t="shared" si="373"/>
        <v>0</v>
      </c>
      <c r="BB700" s="21">
        <f t="shared" si="374"/>
        <v>0</v>
      </c>
      <c r="BC700" s="21">
        <f t="shared" si="375"/>
        <v>0</v>
      </c>
      <c r="BD700" s="21">
        <f t="shared" si="376"/>
        <v>0</v>
      </c>
      <c r="BE700" s="21">
        <f t="shared" si="377"/>
        <v>0</v>
      </c>
      <c r="BF700" s="21">
        <f t="shared" si="378"/>
        <v>0</v>
      </c>
      <c r="BG700" s="21">
        <f t="shared" si="379"/>
        <v>0</v>
      </c>
      <c r="BH700" s="21">
        <f t="shared" si="380"/>
        <v>0</v>
      </c>
    </row>
    <row r="701" spans="1:60" ht="63.95" customHeight="1">
      <c r="A701" s="245"/>
      <c r="B701" s="97"/>
      <c r="C701" s="98"/>
      <c r="D701" s="99"/>
      <c r="E701" s="100"/>
      <c r="F701" s="100"/>
      <c r="G701" s="100"/>
      <c r="H701" s="101"/>
      <c r="I701" s="102"/>
      <c r="J701" s="103"/>
      <c r="K701" s="103"/>
      <c r="L701" s="103"/>
      <c r="M701" s="103"/>
      <c r="N701" s="99"/>
      <c r="O701" s="99"/>
      <c r="P701" s="100"/>
      <c r="Q701" s="100"/>
      <c r="R701" s="104"/>
      <c r="S701" s="31" t="str">
        <f t="shared" si="381"/>
        <v/>
      </c>
      <c r="T701" s="105"/>
      <c r="U701" s="101"/>
      <c r="V701" s="107"/>
      <c r="W701" s="169"/>
      <c r="X701" s="170"/>
      <c r="Y701" s="68"/>
      <c r="Z701" s="190">
        <f t="shared" si="350"/>
        <v>1.0165720071704217E-3</v>
      </c>
      <c r="AA701" s="208" t="b">
        <f t="shared" si="351"/>
        <v>0</v>
      </c>
      <c r="AB701" s="20">
        <f t="shared" si="382"/>
        <v>0</v>
      </c>
      <c r="AC701" s="67" t="b">
        <f t="shared" si="383"/>
        <v>1</v>
      </c>
      <c r="AD701" s="200">
        <f t="shared" si="384"/>
        <v>1</v>
      </c>
      <c r="AE701" s="180">
        <f t="shared" si="352"/>
        <v>1</v>
      </c>
      <c r="AF701" s="180">
        <f t="shared" si="353"/>
        <v>0</v>
      </c>
      <c r="AG701" s="180">
        <f t="shared" si="354"/>
        <v>0</v>
      </c>
      <c r="AH701" s="180">
        <f t="shared" si="355"/>
        <v>0</v>
      </c>
      <c r="AI701" s="214" t="str">
        <f t="shared" si="356"/>
        <v/>
      </c>
      <c r="AK701" s="36">
        <f t="shared" si="357"/>
        <v>0</v>
      </c>
      <c r="AL701" s="21">
        <f t="shared" si="358"/>
        <v>0</v>
      </c>
      <c r="AM701" s="21">
        <f t="shared" si="359"/>
        <v>0</v>
      </c>
      <c r="AN701" s="21">
        <f t="shared" si="360"/>
        <v>0</v>
      </c>
      <c r="AO701" s="21">
        <f t="shared" si="361"/>
        <v>0</v>
      </c>
      <c r="AP701" s="21">
        <f t="shared" si="362"/>
        <v>0</v>
      </c>
      <c r="AQ701" s="21">
        <f t="shared" si="363"/>
        <v>0</v>
      </c>
      <c r="AR701" s="21">
        <f t="shared" si="364"/>
        <v>0</v>
      </c>
      <c r="AS701" s="21">
        <f t="shared" si="365"/>
        <v>0</v>
      </c>
      <c r="AT701" s="21">
        <f t="shared" si="366"/>
        <v>0</v>
      </c>
      <c r="AU701" s="21">
        <f t="shared" si="367"/>
        <v>0</v>
      </c>
      <c r="AV701" s="21">
        <f t="shared" si="368"/>
        <v>0</v>
      </c>
      <c r="AW701" s="21">
        <f t="shared" si="369"/>
        <v>0</v>
      </c>
      <c r="AX701" s="21">
        <f t="shared" si="370"/>
        <v>0</v>
      </c>
      <c r="AY701" s="21">
        <f t="shared" si="371"/>
        <v>0</v>
      </c>
      <c r="AZ701" s="21">
        <f t="shared" si="372"/>
        <v>0</v>
      </c>
      <c r="BA701" s="21">
        <f t="shared" si="373"/>
        <v>0</v>
      </c>
      <c r="BB701" s="21">
        <f t="shared" si="374"/>
        <v>0</v>
      </c>
      <c r="BC701" s="21">
        <f t="shared" si="375"/>
        <v>0</v>
      </c>
      <c r="BD701" s="21">
        <f t="shared" si="376"/>
        <v>0</v>
      </c>
      <c r="BE701" s="21">
        <f t="shared" si="377"/>
        <v>0</v>
      </c>
      <c r="BF701" s="21">
        <f t="shared" si="378"/>
        <v>0</v>
      </c>
      <c r="BG701" s="21">
        <f t="shared" si="379"/>
        <v>0</v>
      </c>
      <c r="BH701" s="21">
        <f t="shared" si="380"/>
        <v>0</v>
      </c>
    </row>
    <row r="702" spans="1:60" ht="63.95" customHeight="1">
      <c r="A702" s="245"/>
      <c r="B702" s="97"/>
      <c r="C702" s="98"/>
      <c r="D702" s="99"/>
      <c r="E702" s="100"/>
      <c r="F702" s="100"/>
      <c r="G702" s="100"/>
      <c r="H702" s="101"/>
      <c r="I702" s="102"/>
      <c r="J702" s="103"/>
      <c r="K702" s="103"/>
      <c r="L702" s="103"/>
      <c r="M702" s="103"/>
      <c r="N702" s="99"/>
      <c r="O702" s="99"/>
      <c r="P702" s="100"/>
      <c r="Q702" s="100"/>
      <c r="R702" s="104"/>
      <c r="S702" s="31" t="str">
        <f t="shared" si="381"/>
        <v/>
      </c>
      <c r="T702" s="105"/>
      <c r="U702" s="101"/>
      <c r="V702" s="107"/>
      <c r="W702" s="169"/>
      <c r="X702" s="170"/>
      <c r="Y702" s="68"/>
      <c r="Z702" s="190">
        <f t="shared" si="350"/>
        <v>1.0165720071704217E-3</v>
      </c>
      <c r="AA702" s="208" t="b">
        <f t="shared" si="351"/>
        <v>0</v>
      </c>
      <c r="AB702" s="20">
        <f t="shared" si="382"/>
        <v>0</v>
      </c>
      <c r="AC702" s="67" t="b">
        <f t="shared" si="383"/>
        <v>1</v>
      </c>
      <c r="AD702" s="200">
        <f t="shared" si="384"/>
        <v>1</v>
      </c>
      <c r="AE702" s="180">
        <f t="shared" si="352"/>
        <v>1</v>
      </c>
      <c r="AF702" s="180">
        <f t="shared" si="353"/>
        <v>0</v>
      </c>
      <c r="AG702" s="180">
        <f t="shared" si="354"/>
        <v>0</v>
      </c>
      <c r="AH702" s="180">
        <f t="shared" si="355"/>
        <v>0</v>
      </c>
      <c r="AI702" s="214" t="str">
        <f t="shared" si="356"/>
        <v/>
      </c>
      <c r="AK702" s="36">
        <f t="shared" si="357"/>
        <v>0</v>
      </c>
      <c r="AL702" s="21">
        <f t="shared" si="358"/>
        <v>0</v>
      </c>
      <c r="AM702" s="21">
        <f t="shared" si="359"/>
        <v>0</v>
      </c>
      <c r="AN702" s="21">
        <f t="shared" si="360"/>
        <v>0</v>
      </c>
      <c r="AO702" s="21">
        <f t="shared" si="361"/>
        <v>0</v>
      </c>
      <c r="AP702" s="21">
        <f t="shared" si="362"/>
        <v>0</v>
      </c>
      <c r="AQ702" s="21">
        <f t="shared" si="363"/>
        <v>0</v>
      </c>
      <c r="AR702" s="21">
        <f t="shared" si="364"/>
        <v>0</v>
      </c>
      <c r="AS702" s="21">
        <f t="shared" si="365"/>
        <v>0</v>
      </c>
      <c r="AT702" s="21">
        <f t="shared" si="366"/>
        <v>0</v>
      </c>
      <c r="AU702" s="21">
        <f t="shared" si="367"/>
        <v>0</v>
      </c>
      <c r="AV702" s="21">
        <f t="shared" si="368"/>
        <v>0</v>
      </c>
      <c r="AW702" s="21">
        <f t="shared" si="369"/>
        <v>0</v>
      </c>
      <c r="AX702" s="21">
        <f t="shared" si="370"/>
        <v>0</v>
      </c>
      <c r="AY702" s="21">
        <f t="shared" si="371"/>
        <v>0</v>
      </c>
      <c r="AZ702" s="21">
        <f t="shared" si="372"/>
        <v>0</v>
      </c>
      <c r="BA702" s="21">
        <f t="shared" si="373"/>
        <v>0</v>
      </c>
      <c r="BB702" s="21">
        <f t="shared" si="374"/>
        <v>0</v>
      </c>
      <c r="BC702" s="21">
        <f t="shared" si="375"/>
        <v>0</v>
      </c>
      <c r="BD702" s="21">
        <f t="shared" si="376"/>
        <v>0</v>
      </c>
      <c r="BE702" s="21">
        <f t="shared" si="377"/>
        <v>0</v>
      </c>
      <c r="BF702" s="21">
        <f t="shared" si="378"/>
        <v>0</v>
      </c>
      <c r="BG702" s="21">
        <f t="shared" si="379"/>
        <v>0</v>
      </c>
      <c r="BH702" s="21">
        <f t="shared" si="380"/>
        <v>0</v>
      </c>
    </row>
    <row r="703" spans="1:60" ht="63.95" customHeight="1">
      <c r="A703" s="245"/>
      <c r="B703" s="97"/>
      <c r="C703" s="98"/>
      <c r="D703" s="99"/>
      <c r="E703" s="100"/>
      <c r="F703" s="100"/>
      <c r="G703" s="100"/>
      <c r="H703" s="101"/>
      <c r="I703" s="102"/>
      <c r="J703" s="103"/>
      <c r="K703" s="103"/>
      <c r="L703" s="103"/>
      <c r="M703" s="103"/>
      <c r="N703" s="99"/>
      <c r="O703" s="99"/>
      <c r="P703" s="100"/>
      <c r="Q703" s="100"/>
      <c r="R703" s="104"/>
      <c r="S703" s="31" t="str">
        <f t="shared" si="381"/>
        <v/>
      </c>
      <c r="T703" s="105"/>
      <c r="U703" s="101"/>
      <c r="V703" s="107"/>
      <c r="W703" s="169"/>
      <c r="X703" s="170"/>
      <c r="Y703" s="68"/>
      <c r="Z703" s="190">
        <f t="shared" si="350"/>
        <v>1.0165720071704217E-3</v>
      </c>
      <c r="AA703" s="208" t="b">
        <f t="shared" si="351"/>
        <v>0</v>
      </c>
      <c r="AB703" s="20">
        <f t="shared" si="382"/>
        <v>0</v>
      </c>
      <c r="AC703" s="67" t="b">
        <f t="shared" si="383"/>
        <v>1</v>
      </c>
      <c r="AD703" s="200">
        <f t="shared" si="384"/>
        <v>1</v>
      </c>
      <c r="AE703" s="180">
        <f t="shared" si="352"/>
        <v>1</v>
      </c>
      <c r="AF703" s="180">
        <f t="shared" si="353"/>
        <v>0</v>
      </c>
      <c r="AG703" s="180">
        <f t="shared" si="354"/>
        <v>0</v>
      </c>
      <c r="AH703" s="180">
        <f t="shared" si="355"/>
        <v>0</v>
      </c>
      <c r="AI703" s="214" t="str">
        <f t="shared" si="356"/>
        <v/>
      </c>
      <c r="AK703" s="36">
        <f t="shared" si="357"/>
        <v>0</v>
      </c>
      <c r="AL703" s="21">
        <f t="shared" si="358"/>
        <v>0</v>
      </c>
      <c r="AM703" s="21">
        <f t="shared" si="359"/>
        <v>0</v>
      </c>
      <c r="AN703" s="21">
        <f t="shared" si="360"/>
        <v>0</v>
      </c>
      <c r="AO703" s="21">
        <f t="shared" si="361"/>
        <v>0</v>
      </c>
      <c r="AP703" s="21">
        <f t="shared" si="362"/>
        <v>0</v>
      </c>
      <c r="AQ703" s="21">
        <f t="shared" si="363"/>
        <v>0</v>
      </c>
      <c r="AR703" s="21">
        <f t="shared" si="364"/>
        <v>0</v>
      </c>
      <c r="AS703" s="21">
        <f t="shared" si="365"/>
        <v>0</v>
      </c>
      <c r="AT703" s="21">
        <f t="shared" si="366"/>
        <v>0</v>
      </c>
      <c r="AU703" s="21">
        <f t="shared" si="367"/>
        <v>0</v>
      </c>
      <c r="AV703" s="21">
        <f t="shared" si="368"/>
        <v>0</v>
      </c>
      <c r="AW703" s="21">
        <f t="shared" si="369"/>
        <v>0</v>
      </c>
      <c r="AX703" s="21">
        <f t="shared" si="370"/>
        <v>0</v>
      </c>
      <c r="AY703" s="21">
        <f t="shared" si="371"/>
        <v>0</v>
      </c>
      <c r="AZ703" s="21">
        <f t="shared" si="372"/>
        <v>0</v>
      </c>
      <c r="BA703" s="21">
        <f t="shared" si="373"/>
        <v>0</v>
      </c>
      <c r="BB703" s="21">
        <f t="shared" si="374"/>
        <v>0</v>
      </c>
      <c r="BC703" s="21">
        <f t="shared" si="375"/>
        <v>0</v>
      </c>
      <c r="BD703" s="21">
        <f t="shared" si="376"/>
        <v>0</v>
      </c>
      <c r="BE703" s="21">
        <f t="shared" si="377"/>
        <v>0</v>
      </c>
      <c r="BF703" s="21">
        <f t="shared" si="378"/>
        <v>0</v>
      </c>
      <c r="BG703" s="21">
        <f t="shared" si="379"/>
        <v>0</v>
      </c>
      <c r="BH703" s="21">
        <f t="shared" si="380"/>
        <v>0</v>
      </c>
    </row>
    <row r="704" spans="1:60" ht="63.95" customHeight="1">
      <c r="A704" s="245"/>
      <c r="B704" s="97"/>
      <c r="C704" s="98"/>
      <c r="D704" s="99"/>
      <c r="E704" s="100"/>
      <c r="F704" s="100"/>
      <c r="G704" s="100"/>
      <c r="H704" s="101"/>
      <c r="I704" s="102"/>
      <c r="J704" s="103"/>
      <c r="K704" s="103"/>
      <c r="L704" s="103"/>
      <c r="M704" s="103"/>
      <c r="N704" s="99"/>
      <c r="O704" s="99"/>
      <c r="P704" s="100"/>
      <c r="Q704" s="100"/>
      <c r="R704" s="104"/>
      <c r="S704" s="31" t="str">
        <f t="shared" si="381"/>
        <v/>
      </c>
      <c r="T704" s="105"/>
      <c r="U704" s="101"/>
      <c r="V704" s="107"/>
      <c r="W704" s="169"/>
      <c r="X704" s="170"/>
      <c r="Y704" s="68"/>
      <c r="Z704" s="190">
        <f t="shared" si="350"/>
        <v>1.0165720071704217E-3</v>
      </c>
      <c r="AA704" s="208" t="b">
        <f t="shared" si="351"/>
        <v>0</v>
      </c>
      <c r="AB704" s="20">
        <f t="shared" si="382"/>
        <v>0</v>
      </c>
      <c r="AC704" s="67" t="b">
        <f t="shared" si="383"/>
        <v>1</v>
      </c>
      <c r="AD704" s="200">
        <f t="shared" si="384"/>
        <v>1</v>
      </c>
      <c r="AE704" s="180">
        <f t="shared" si="352"/>
        <v>1</v>
      </c>
      <c r="AF704" s="180">
        <f t="shared" si="353"/>
        <v>0</v>
      </c>
      <c r="AG704" s="180">
        <f t="shared" si="354"/>
        <v>0</v>
      </c>
      <c r="AH704" s="180">
        <f t="shared" si="355"/>
        <v>0</v>
      </c>
      <c r="AI704" s="214" t="str">
        <f t="shared" si="356"/>
        <v/>
      </c>
      <c r="AK704" s="36">
        <f t="shared" si="357"/>
        <v>0</v>
      </c>
      <c r="AL704" s="21">
        <f t="shared" si="358"/>
        <v>0</v>
      </c>
      <c r="AM704" s="21">
        <f t="shared" si="359"/>
        <v>0</v>
      </c>
      <c r="AN704" s="21">
        <f t="shared" si="360"/>
        <v>0</v>
      </c>
      <c r="AO704" s="21">
        <f t="shared" si="361"/>
        <v>0</v>
      </c>
      <c r="AP704" s="21">
        <f t="shared" si="362"/>
        <v>0</v>
      </c>
      <c r="AQ704" s="21">
        <f t="shared" si="363"/>
        <v>0</v>
      </c>
      <c r="AR704" s="21">
        <f t="shared" si="364"/>
        <v>0</v>
      </c>
      <c r="AS704" s="21">
        <f t="shared" si="365"/>
        <v>0</v>
      </c>
      <c r="AT704" s="21">
        <f t="shared" si="366"/>
        <v>0</v>
      </c>
      <c r="AU704" s="21">
        <f t="shared" si="367"/>
        <v>0</v>
      </c>
      <c r="AV704" s="21">
        <f t="shared" si="368"/>
        <v>0</v>
      </c>
      <c r="AW704" s="21">
        <f t="shared" si="369"/>
        <v>0</v>
      </c>
      <c r="AX704" s="21">
        <f t="shared" si="370"/>
        <v>0</v>
      </c>
      <c r="AY704" s="21">
        <f t="shared" si="371"/>
        <v>0</v>
      </c>
      <c r="AZ704" s="21">
        <f t="shared" si="372"/>
        <v>0</v>
      </c>
      <c r="BA704" s="21">
        <f t="shared" si="373"/>
        <v>0</v>
      </c>
      <c r="BB704" s="21">
        <f t="shared" si="374"/>
        <v>0</v>
      </c>
      <c r="BC704" s="21">
        <f t="shared" si="375"/>
        <v>0</v>
      </c>
      <c r="BD704" s="21">
        <f t="shared" si="376"/>
        <v>0</v>
      </c>
      <c r="BE704" s="21">
        <f t="shared" si="377"/>
        <v>0</v>
      </c>
      <c r="BF704" s="21">
        <f t="shared" si="378"/>
        <v>0</v>
      </c>
      <c r="BG704" s="21">
        <f t="shared" si="379"/>
        <v>0</v>
      </c>
      <c r="BH704" s="21">
        <f t="shared" si="380"/>
        <v>0</v>
      </c>
    </row>
    <row r="705" spans="1:60" ht="63.95" customHeight="1">
      <c r="A705" s="245"/>
      <c r="B705" s="97"/>
      <c r="C705" s="98"/>
      <c r="D705" s="99"/>
      <c r="E705" s="100"/>
      <c r="F705" s="100"/>
      <c r="G705" s="100"/>
      <c r="H705" s="101"/>
      <c r="I705" s="102"/>
      <c r="J705" s="103"/>
      <c r="K705" s="103"/>
      <c r="L705" s="103"/>
      <c r="M705" s="103"/>
      <c r="N705" s="99"/>
      <c r="O705" s="99"/>
      <c r="P705" s="100"/>
      <c r="Q705" s="100"/>
      <c r="R705" s="104"/>
      <c r="S705" s="31" t="str">
        <f t="shared" si="381"/>
        <v/>
      </c>
      <c r="T705" s="105"/>
      <c r="U705" s="101"/>
      <c r="V705" s="107"/>
      <c r="W705" s="169"/>
      <c r="X705" s="170"/>
      <c r="Y705" s="68"/>
      <c r="Z705" s="190">
        <f t="shared" si="350"/>
        <v>1.0165720071704217E-3</v>
      </c>
      <c r="AA705" s="208" t="b">
        <f t="shared" si="351"/>
        <v>0</v>
      </c>
      <c r="AB705" s="20">
        <f t="shared" si="382"/>
        <v>0</v>
      </c>
      <c r="AC705" s="67" t="b">
        <f t="shared" si="383"/>
        <v>1</v>
      </c>
      <c r="AD705" s="200">
        <f t="shared" si="384"/>
        <v>1</v>
      </c>
      <c r="AE705" s="180">
        <f t="shared" si="352"/>
        <v>1</v>
      </c>
      <c r="AF705" s="180">
        <f t="shared" si="353"/>
        <v>0</v>
      </c>
      <c r="AG705" s="180">
        <f t="shared" si="354"/>
        <v>0</v>
      </c>
      <c r="AH705" s="180">
        <f t="shared" si="355"/>
        <v>0</v>
      </c>
      <c r="AI705" s="214" t="str">
        <f t="shared" si="356"/>
        <v/>
      </c>
      <c r="AK705" s="36">
        <f t="shared" si="357"/>
        <v>0</v>
      </c>
      <c r="AL705" s="21">
        <f t="shared" si="358"/>
        <v>0</v>
      </c>
      <c r="AM705" s="21">
        <f t="shared" si="359"/>
        <v>0</v>
      </c>
      <c r="AN705" s="21">
        <f t="shared" si="360"/>
        <v>0</v>
      </c>
      <c r="AO705" s="21">
        <f t="shared" si="361"/>
        <v>0</v>
      </c>
      <c r="AP705" s="21">
        <f t="shared" si="362"/>
        <v>0</v>
      </c>
      <c r="AQ705" s="21">
        <f t="shared" si="363"/>
        <v>0</v>
      </c>
      <c r="AR705" s="21">
        <f t="shared" si="364"/>
        <v>0</v>
      </c>
      <c r="AS705" s="21">
        <f t="shared" si="365"/>
        <v>0</v>
      </c>
      <c r="AT705" s="21">
        <f t="shared" si="366"/>
        <v>0</v>
      </c>
      <c r="AU705" s="21">
        <f t="shared" si="367"/>
        <v>0</v>
      </c>
      <c r="AV705" s="21">
        <f t="shared" si="368"/>
        <v>0</v>
      </c>
      <c r="AW705" s="21">
        <f t="shared" si="369"/>
        <v>0</v>
      </c>
      <c r="AX705" s="21">
        <f t="shared" si="370"/>
        <v>0</v>
      </c>
      <c r="AY705" s="21">
        <f t="shared" si="371"/>
        <v>0</v>
      </c>
      <c r="AZ705" s="21">
        <f t="shared" si="372"/>
        <v>0</v>
      </c>
      <c r="BA705" s="21">
        <f t="shared" si="373"/>
        <v>0</v>
      </c>
      <c r="BB705" s="21">
        <f t="shared" si="374"/>
        <v>0</v>
      </c>
      <c r="BC705" s="21">
        <f t="shared" si="375"/>
        <v>0</v>
      </c>
      <c r="BD705" s="21">
        <f t="shared" si="376"/>
        <v>0</v>
      </c>
      <c r="BE705" s="21">
        <f t="shared" si="377"/>
        <v>0</v>
      </c>
      <c r="BF705" s="21">
        <f t="shared" si="378"/>
        <v>0</v>
      </c>
      <c r="BG705" s="21">
        <f t="shared" si="379"/>
        <v>0</v>
      </c>
      <c r="BH705" s="21">
        <f t="shared" si="380"/>
        <v>0</v>
      </c>
    </row>
    <row r="706" spans="1:60" ht="63.95" customHeight="1">
      <c r="A706" s="245"/>
      <c r="B706" s="97"/>
      <c r="C706" s="98"/>
      <c r="D706" s="99"/>
      <c r="E706" s="100"/>
      <c r="F706" s="100"/>
      <c r="G706" s="100"/>
      <c r="H706" s="101"/>
      <c r="I706" s="102"/>
      <c r="J706" s="103"/>
      <c r="K706" s="103"/>
      <c r="L706" s="103"/>
      <c r="M706" s="103"/>
      <c r="N706" s="99"/>
      <c r="O706" s="99"/>
      <c r="P706" s="100"/>
      <c r="Q706" s="100"/>
      <c r="R706" s="104"/>
      <c r="S706" s="31" t="str">
        <f t="shared" si="381"/>
        <v/>
      </c>
      <c r="T706" s="105"/>
      <c r="U706" s="101"/>
      <c r="V706" s="107"/>
      <c r="W706" s="169"/>
      <c r="X706" s="170"/>
      <c r="Y706" s="68"/>
      <c r="Z706" s="190">
        <f t="shared" si="350"/>
        <v>1.0165720071704217E-3</v>
      </c>
      <c r="AA706" s="208" t="b">
        <f t="shared" si="351"/>
        <v>0</v>
      </c>
      <c r="AB706" s="20">
        <f t="shared" si="382"/>
        <v>0</v>
      </c>
      <c r="AC706" s="67" t="b">
        <f t="shared" si="383"/>
        <v>1</v>
      </c>
      <c r="AD706" s="200">
        <f t="shared" si="384"/>
        <v>1</v>
      </c>
      <c r="AE706" s="180">
        <f t="shared" si="352"/>
        <v>1</v>
      </c>
      <c r="AF706" s="180">
        <f t="shared" si="353"/>
        <v>0</v>
      </c>
      <c r="AG706" s="180">
        <f t="shared" si="354"/>
        <v>0</v>
      </c>
      <c r="AH706" s="180">
        <f t="shared" si="355"/>
        <v>0</v>
      </c>
      <c r="AI706" s="214" t="str">
        <f t="shared" si="356"/>
        <v/>
      </c>
      <c r="AK706" s="36">
        <f t="shared" si="357"/>
        <v>0</v>
      </c>
      <c r="AL706" s="21">
        <f t="shared" si="358"/>
        <v>0</v>
      </c>
      <c r="AM706" s="21">
        <f t="shared" si="359"/>
        <v>0</v>
      </c>
      <c r="AN706" s="21">
        <f t="shared" si="360"/>
        <v>0</v>
      </c>
      <c r="AO706" s="21">
        <f t="shared" si="361"/>
        <v>0</v>
      </c>
      <c r="AP706" s="21">
        <f t="shared" si="362"/>
        <v>0</v>
      </c>
      <c r="AQ706" s="21">
        <f t="shared" si="363"/>
        <v>0</v>
      </c>
      <c r="AR706" s="21">
        <f t="shared" si="364"/>
        <v>0</v>
      </c>
      <c r="AS706" s="21">
        <f t="shared" si="365"/>
        <v>0</v>
      </c>
      <c r="AT706" s="21">
        <f t="shared" si="366"/>
        <v>0</v>
      </c>
      <c r="AU706" s="21">
        <f t="shared" si="367"/>
        <v>0</v>
      </c>
      <c r="AV706" s="21">
        <f t="shared" si="368"/>
        <v>0</v>
      </c>
      <c r="AW706" s="21">
        <f t="shared" si="369"/>
        <v>0</v>
      </c>
      <c r="AX706" s="21">
        <f t="shared" si="370"/>
        <v>0</v>
      </c>
      <c r="AY706" s="21">
        <f t="shared" si="371"/>
        <v>0</v>
      </c>
      <c r="AZ706" s="21">
        <f t="shared" si="372"/>
        <v>0</v>
      </c>
      <c r="BA706" s="21">
        <f t="shared" si="373"/>
        <v>0</v>
      </c>
      <c r="BB706" s="21">
        <f t="shared" si="374"/>
        <v>0</v>
      </c>
      <c r="BC706" s="21">
        <f t="shared" si="375"/>
        <v>0</v>
      </c>
      <c r="BD706" s="21">
        <f t="shared" si="376"/>
        <v>0</v>
      </c>
      <c r="BE706" s="21">
        <f t="shared" si="377"/>
        <v>0</v>
      </c>
      <c r="BF706" s="21">
        <f t="shared" si="378"/>
        <v>0</v>
      </c>
      <c r="BG706" s="21">
        <f t="shared" si="379"/>
        <v>0</v>
      </c>
      <c r="BH706" s="21">
        <f t="shared" si="380"/>
        <v>0</v>
      </c>
    </row>
    <row r="707" spans="1:60" ht="63.95" customHeight="1">
      <c r="A707" s="245"/>
      <c r="B707" s="97"/>
      <c r="C707" s="98"/>
      <c r="D707" s="99"/>
      <c r="E707" s="100"/>
      <c r="F707" s="100"/>
      <c r="G707" s="100"/>
      <c r="H707" s="101"/>
      <c r="I707" s="102"/>
      <c r="J707" s="103"/>
      <c r="K707" s="103"/>
      <c r="L707" s="103"/>
      <c r="M707" s="103"/>
      <c r="N707" s="99"/>
      <c r="O707" s="99"/>
      <c r="P707" s="100"/>
      <c r="Q707" s="100"/>
      <c r="R707" s="104"/>
      <c r="S707" s="31" t="str">
        <f t="shared" si="381"/>
        <v/>
      </c>
      <c r="T707" s="105"/>
      <c r="U707" s="101"/>
      <c r="V707" s="107"/>
      <c r="W707" s="169"/>
      <c r="X707" s="170"/>
      <c r="Y707" s="68"/>
      <c r="Z707" s="190">
        <f t="shared" si="350"/>
        <v>1.0165720071704217E-3</v>
      </c>
      <c r="AA707" s="208" t="b">
        <f t="shared" si="351"/>
        <v>0</v>
      </c>
      <c r="AB707" s="20">
        <f t="shared" si="382"/>
        <v>0</v>
      </c>
      <c r="AC707" s="67" t="b">
        <f t="shared" si="383"/>
        <v>1</v>
      </c>
      <c r="AD707" s="200">
        <f t="shared" si="384"/>
        <v>1</v>
      </c>
      <c r="AE707" s="180">
        <f t="shared" si="352"/>
        <v>1</v>
      </c>
      <c r="AF707" s="180">
        <f t="shared" si="353"/>
        <v>0</v>
      </c>
      <c r="AG707" s="180">
        <f t="shared" si="354"/>
        <v>0</v>
      </c>
      <c r="AH707" s="180">
        <f t="shared" si="355"/>
        <v>0</v>
      </c>
      <c r="AI707" s="214" t="str">
        <f t="shared" si="356"/>
        <v/>
      </c>
      <c r="AK707" s="36">
        <f t="shared" si="357"/>
        <v>0</v>
      </c>
      <c r="AL707" s="21">
        <f t="shared" si="358"/>
        <v>0</v>
      </c>
      <c r="AM707" s="21">
        <f t="shared" si="359"/>
        <v>0</v>
      </c>
      <c r="AN707" s="21">
        <f t="shared" si="360"/>
        <v>0</v>
      </c>
      <c r="AO707" s="21">
        <f t="shared" si="361"/>
        <v>0</v>
      </c>
      <c r="AP707" s="21">
        <f t="shared" si="362"/>
        <v>0</v>
      </c>
      <c r="AQ707" s="21">
        <f t="shared" si="363"/>
        <v>0</v>
      </c>
      <c r="AR707" s="21">
        <f t="shared" si="364"/>
        <v>0</v>
      </c>
      <c r="AS707" s="21">
        <f t="shared" si="365"/>
        <v>0</v>
      </c>
      <c r="AT707" s="21">
        <f t="shared" si="366"/>
        <v>0</v>
      </c>
      <c r="AU707" s="21">
        <f t="shared" si="367"/>
        <v>0</v>
      </c>
      <c r="AV707" s="21">
        <f t="shared" si="368"/>
        <v>0</v>
      </c>
      <c r="AW707" s="21">
        <f t="shared" si="369"/>
        <v>0</v>
      </c>
      <c r="AX707" s="21">
        <f t="shared" si="370"/>
        <v>0</v>
      </c>
      <c r="AY707" s="21">
        <f t="shared" si="371"/>
        <v>0</v>
      </c>
      <c r="AZ707" s="21">
        <f t="shared" si="372"/>
        <v>0</v>
      </c>
      <c r="BA707" s="21">
        <f t="shared" si="373"/>
        <v>0</v>
      </c>
      <c r="BB707" s="21">
        <f t="shared" si="374"/>
        <v>0</v>
      </c>
      <c r="BC707" s="21">
        <f t="shared" si="375"/>
        <v>0</v>
      </c>
      <c r="BD707" s="21">
        <f t="shared" si="376"/>
        <v>0</v>
      </c>
      <c r="BE707" s="21">
        <f t="shared" si="377"/>
        <v>0</v>
      </c>
      <c r="BF707" s="21">
        <f t="shared" si="378"/>
        <v>0</v>
      </c>
      <c r="BG707" s="21">
        <f t="shared" si="379"/>
        <v>0</v>
      </c>
      <c r="BH707" s="21">
        <f t="shared" si="380"/>
        <v>0</v>
      </c>
    </row>
    <row r="708" spans="1:60" ht="63.95" customHeight="1">
      <c r="A708" s="245"/>
      <c r="B708" s="97"/>
      <c r="C708" s="98"/>
      <c r="D708" s="99"/>
      <c r="E708" s="100"/>
      <c r="F708" s="100"/>
      <c r="G708" s="100"/>
      <c r="H708" s="101"/>
      <c r="I708" s="102"/>
      <c r="J708" s="103"/>
      <c r="K708" s="103"/>
      <c r="L708" s="103"/>
      <c r="M708" s="103"/>
      <c r="N708" s="99"/>
      <c r="O708" s="99"/>
      <c r="P708" s="100"/>
      <c r="Q708" s="100"/>
      <c r="R708" s="104"/>
      <c r="S708" s="31" t="str">
        <f t="shared" si="381"/>
        <v/>
      </c>
      <c r="T708" s="105"/>
      <c r="U708" s="101"/>
      <c r="V708" s="107"/>
      <c r="W708" s="169"/>
      <c r="X708" s="170"/>
      <c r="Y708" s="68"/>
      <c r="Z708" s="190">
        <f t="shared" si="350"/>
        <v>1.0165720071704217E-3</v>
      </c>
      <c r="AA708" s="208" t="b">
        <f t="shared" si="351"/>
        <v>0</v>
      </c>
      <c r="AB708" s="20">
        <f t="shared" si="382"/>
        <v>0</v>
      </c>
      <c r="AC708" s="67" t="b">
        <f t="shared" si="383"/>
        <v>1</v>
      </c>
      <c r="AD708" s="200">
        <f t="shared" si="384"/>
        <v>1</v>
      </c>
      <c r="AE708" s="180">
        <f t="shared" si="352"/>
        <v>1</v>
      </c>
      <c r="AF708" s="180">
        <f t="shared" si="353"/>
        <v>0</v>
      </c>
      <c r="AG708" s="180">
        <f t="shared" si="354"/>
        <v>0</v>
      </c>
      <c r="AH708" s="180">
        <f t="shared" si="355"/>
        <v>0</v>
      </c>
      <c r="AI708" s="214" t="str">
        <f t="shared" si="356"/>
        <v/>
      </c>
      <c r="AK708" s="36">
        <f t="shared" si="357"/>
        <v>0</v>
      </c>
      <c r="AL708" s="21">
        <f t="shared" si="358"/>
        <v>0</v>
      </c>
      <c r="AM708" s="21">
        <f t="shared" si="359"/>
        <v>0</v>
      </c>
      <c r="AN708" s="21">
        <f t="shared" si="360"/>
        <v>0</v>
      </c>
      <c r="AO708" s="21">
        <f t="shared" si="361"/>
        <v>0</v>
      </c>
      <c r="AP708" s="21">
        <f t="shared" si="362"/>
        <v>0</v>
      </c>
      <c r="AQ708" s="21">
        <f t="shared" si="363"/>
        <v>0</v>
      </c>
      <c r="AR708" s="21">
        <f t="shared" si="364"/>
        <v>0</v>
      </c>
      <c r="AS708" s="21">
        <f t="shared" si="365"/>
        <v>0</v>
      </c>
      <c r="AT708" s="21">
        <f t="shared" si="366"/>
        <v>0</v>
      </c>
      <c r="AU708" s="21">
        <f t="shared" si="367"/>
        <v>0</v>
      </c>
      <c r="AV708" s="21">
        <f t="shared" si="368"/>
        <v>0</v>
      </c>
      <c r="AW708" s="21">
        <f t="shared" si="369"/>
        <v>0</v>
      </c>
      <c r="AX708" s="21">
        <f t="shared" si="370"/>
        <v>0</v>
      </c>
      <c r="AY708" s="21">
        <f t="shared" si="371"/>
        <v>0</v>
      </c>
      <c r="AZ708" s="21">
        <f t="shared" si="372"/>
        <v>0</v>
      </c>
      <c r="BA708" s="21">
        <f t="shared" si="373"/>
        <v>0</v>
      </c>
      <c r="BB708" s="21">
        <f t="shared" si="374"/>
        <v>0</v>
      </c>
      <c r="BC708" s="21">
        <f t="shared" si="375"/>
        <v>0</v>
      </c>
      <c r="BD708" s="21">
        <f t="shared" si="376"/>
        <v>0</v>
      </c>
      <c r="BE708" s="21">
        <f t="shared" si="377"/>
        <v>0</v>
      </c>
      <c r="BF708" s="21">
        <f t="shared" si="378"/>
        <v>0</v>
      </c>
      <c r="BG708" s="21">
        <f t="shared" si="379"/>
        <v>0</v>
      </c>
      <c r="BH708" s="21">
        <f t="shared" si="380"/>
        <v>0</v>
      </c>
    </row>
    <row r="709" spans="1:60" ht="63.95" customHeight="1">
      <c r="A709" s="245"/>
      <c r="B709" s="97"/>
      <c r="C709" s="98"/>
      <c r="D709" s="99"/>
      <c r="E709" s="100"/>
      <c r="F709" s="100"/>
      <c r="G709" s="100"/>
      <c r="H709" s="101"/>
      <c r="I709" s="102"/>
      <c r="J709" s="103"/>
      <c r="K709" s="103"/>
      <c r="L709" s="103"/>
      <c r="M709" s="103"/>
      <c r="N709" s="99"/>
      <c r="O709" s="99"/>
      <c r="P709" s="100"/>
      <c r="Q709" s="100"/>
      <c r="R709" s="104"/>
      <c r="S709" s="31" t="str">
        <f t="shared" si="381"/>
        <v/>
      </c>
      <c r="T709" s="105"/>
      <c r="U709" s="101"/>
      <c r="V709" s="107"/>
      <c r="W709" s="169"/>
      <c r="X709" s="170"/>
      <c r="Y709" s="68"/>
      <c r="Z709" s="190">
        <f t="shared" si="350"/>
        <v>1.0165720071704217E-3</v>
      </c>
      <c r="AA709" s="208" t="b">
        <f t="shared" si="351"/>
        <v>0</v>
      </c>
      <c r="AB709" s="20">
        <f t="shared" si="382"/>
        <v>0</v>
      </c>
      <c r="AC709" s="67" t="b">
        <f t="shared" si="383"/>
        <v>1</v>
      </c>
      <c r="AD709" s="200">
        <f t="shared" si="384"/>
        <v>1</v>
      </c>
      <c r="AE709" s="180">
        <f t="shared" si="352"/>
        <v>1</v>
      </c>
      <c r="AF709" s="180">
        <f t="shared" si="353"/>
        <v>0</v>
      </c>
      <c r="AG709" s="180">
        <f t="shared" si="354"/>
        <v>0</v>
      </c>
      <c r="AH709" s="180">
        <f t="shared" si="355"/>
        <v>0</v>
      </c>
      <c r="AI709" s="214" t="str">
        <f t="shared" si="356"/>
        <v/>
      </c>
      <c r="AK709" s="36">
        <f t="shared" si="357"/>
        <v>0</v>
      </c>
      <c r="AL709" s="21">
        <f t="shared" si="358"/>
        <v>0</v>
      </c>
      <c r="AM709" s="21">
        <f t="shared" si="359"/>
        <v>0</v>
      </c>
      <c r="AN709" s="21">
        <f t="shared" si="360"/>
        <v>0</v>
      </c>
      <c r="AO709" s="21">
        <f t="shared" si="361"/>
        <v>0</v>
      </c>
      <c r="AP709" s="21">
        <f t="shared" si="362"/>
        <v>0</v>
      </c>
      <c r="AQ709" s="21">
        <f t="shared" si="363"/>
        <v>0</v>
      </c>
      <c r="AR709" s="21">
        <f t="shared" si="364"/>
        <v>0</v>
      </c>
      <c r="AS709" s="21">
        <f t="shared" si="365"/>
        <v>0</v>
      </c>
      <c r="AT709" s="21">
        <f t="shared" si="366"/>
        <v>0</v>
      </c>
      <c r="AU709" s="21">
        <f t="shared" si="367"/>
        <v>0</v>
      </c>
      <c r="AV709" s="21">
        <f t="shared" si="368"/>
        <v>0</v>
      </c>
      <c r="AW709" s="21">
        <f t="shared" si="369"/>
        <v>0</v>
      </c>
      <c r="AX709" s="21">
        <f t="shared" si="370"/>
        <v>0</v>
      </c>
      <c r="AY709" s="21">
        <f t="shared" si="371"/>
        <v>0</v>
      </c>
      <c r="AZ709" s="21">
        <f t="shared" si="372"/>
        <v>0</v>
      </c>
      <c r="BA709" s="21">
        <f t="shared" si="373"/>
        <v>0</v>
      </c>
      <c r="BB709" s="21">
        <f t="shared" si="374"/>
        <v>0</v>
      </c>
      <c r="BC709" s="21">
        <f t="shared" si="375"/>
        <v>0</v>
      </c>
      <c r="BD709" s="21">
        <f t="shared" si="376"/>
        <v>0</v>
      </c>
      <c r="BE709" s="21">
        <f t="shared" si="377"/>
        <v>0</v>
      </c>
      <c r="BF709" s="21">
        <f t="shared" si="378"/>
        <v>0</v>
      </c>
      <c r="BG709" s="21">
        <f t="shared" si="379"/>
        <v>0</v>
      </c>
      <c r="BH709" s="21">
        <f t="shared" si="380"/>
        <v>0</v>
      </c>
    </row>
    <row r="710" spans="1:60" ht="63.95" customHeight="1">
      <c r="A710" s="245"/>
      <c r="B710" s="97"/>
      <c r="C710" s="98"/>
      <c r="D710" s="99"/>
      <c r="E710" s="100"/>
      <c r="F710" s="100"/>
      <c r="G710" s="100"/>
      <c r="H710" s="101"/>
      <c r="I710" s="102"/>
      <c r="J710" s="103"/>
      <c r="K710" s="103"/>
      <c r="L710" s="103"/>
      <c r="M710" s="103"/>
      <c r="N710" s="99"/>
      <c r="O710" s="99"/>
      <c r="P710" s="100"/>
      <c r="Q710" s="100"/>
      <c r="R710" s="104"/>
      <c r="S710" s="31" t="str">
        <f t="shared" si="381"/>
        <v/>
      </c>
      <c r="T710" s="105"/>
      <c r="U710" s="101"/>
      <c r="V710" s="107"/>
      <c r="W710" s="169"/>
      <c r="X710" s="170"/>
      <c r="Y710" s="68"/>
      <c r="Z710" s="190">
        <f t="shared" si="350"/>
        <v>1.0165720071704217E-3</v>
      </c>
      <c r="AA710" s="208" t="b">
        <f t="shared" si="351"/>
        <v>0</v>
      </c>
      <c r="AB710" s="20">
        <f t="shared" si="382"/>
        <v>0</v>
      </c>
      <c r="AC710" s="67" t="b">
        <f t="shared" si="383"/>
        <v>1</v>
      </c>
      <c r="AD710" s="200">
        <f t="shared" si="384"/>
        <v>1</v>
      </c>
      <c r="AE710" s="180">
        <f t="shared" si="352"/>
        <v>1</v>
      </c>
      <c r="AF710" s="180">
        <f t="shared" si="353"/>
        <v>0</v>
      </c>
      <c r="AG710" s="180">
        <f t="shared" si="354"/>
        <v>0</v>
      </c>
      <c r="AH710" s="180">
        <f t="shared" si="355"/>
        <v>0</v>
      </c>
      <c r="AI710" s="214" t="str">
        <f t="shared" si="356"/>
        <v/>
      </c>
      <c r="AK710" s="36">
        <f t="shared" si="357"/>
        <v>0</v>
      </c>
      <c r="AL710" s="21">
        <f t="shared" si="358"/>
        <v>0</v>
      </c>
      <c r="AM710" s="21">
        <f t="shared" si="359"/>
        <v>0</v>
      </c>
      <c r="AN710" s="21">
        <f t="shared" si="360"/>
        <v>0</v>
      </c>
      <c r="AO710" s="21">
        <f t="shared" si="361"/>
        <v>0</v>
      </c>
      <c r="AP710" s="21">
        <f t="shared" si="362"/>
        <v>0</v>
      </c>
      <c r="AQ710" s="21">
        <f t="shared" si="363"/>
        <v>0</v>
      </c>
      <c r="AR710" s="21">
        <f t="shared" si="364"/>
        <v>0</v>
      </c>
      <c r="AS710" s="21">
        <f t="shared" si="365"/>
        <v>0</v>
      </c>
      <c r="AT710" s="21">
        <f t="shared" si="366"/>
        <v>0</v>
      </c>
      <c r="AU710" s="21">
        <f t="shared" si="367"/>
        <v>0</v>
      </c>
      <c r="AV710" s="21">
        <f t="shared" si="368"/>
        <v>0</v>
      </c>
      <c r="AW710" s="21">
        <f t="shared" si="369"/>
        <v>0</v>
      </c>
      <c r="AX710" s="21">
        <f t="shared" si="370"/>
        <v>0</v>
      </c>
      <c r="AY710" s="21">
        <f t="shared" si="371"/>
        <v>0</v>
      </c>
      <c r="AZ710" s="21">
        <f t="shared" si="372"/>
        <v>0</v>
      </c>
      <c r="BA710" s="21">
        <f t="shared" si="373"/>
        <v>0</v>
      </c>
      <c r="BB710" s="21">
        <f t="shared" si="374"/>
        <v>0</v>
      </c>
      <c r="BC710" s="21">
        <f t="shared" si="375"/>
        <v>0</v>
      </c>
      <c r="BD710" s="21">
        <f t="shared" si="376"/>
        <v>0</v>
      </c>
      <c r="BE710" s="21">
        <f t="shared" si="377"/>
        <v>0</v>
      </c>
      <c r="BF710" s="21">
        <f t="shared" si="378"/>
        <v>0</v>
      </c>
      <c r="BG710" s="21">
        <f t="shared" si="379"/>
        <v>0</v>
      </c>
      <c r="BH710" s="21">
        <f t="shared" si="380"/>
        <v>0</v>
      </c>
    </row>
    <row r="711" spans="1:60" ht="63.95" customHeight="1">
      <c r="A711" s="245"/>
      <c r="B711" s="97"/>
      <c r="C711" s="98"/>
      <c r="D711" s="99"/>
      <c r="E711" s="100"/>
      <c r="F711" s="100"/>
      <c r="G711" s="100"/>
      <c r="H711" s="101"/>
      <c r="I711" s="102"/>
      <c r="J711" s="103"/>
      <c r="K711" s="103"/>
      <c r="L711" s="103"/>
      <c r="M711" s="103"/>
      <c r="N711" s="99"/>
      <c r="O711" s="99"/>
      <c r="P711" s="100"/>
      <c r="Q711" s="100"/>
      <c r="R711" s="104"/>
      <c r="S711" s="31" t="str">
        <f t="shared" si="381"/>
        <v/>
      </c>
      <c r="T711" s="105"/>
      <c r="U711" s="101"/>
      <c r="V711" s="107"/>
      <c r="W711" s="169"/>
      <c r="X711" s="170"/>
      <c r="Y711" s="68"/>
      <c r="Z711" s="190">
        <f t="shared" si="350"/>
        <v>1.0165720071704217E-3</v>
      </c>
      <c r="AA711" s="208" t="b">
        <f t="shared" si="351"/>
        <v>0</v>
      </c>
      <c r="AB711" s="20">
        <f t="shared" si="382"/>
        <v>0</v>
      </c>
      <c r="AC711" s="67" t="b">
        <f t="shared" si="383"/>
        <v>1</v>
      </c>
      <c r="AD711" s="200">
        <f t="shared" si="384"/>
        <v>1</v>
      </c>
      <c r="AE711" s="180">
        <f t="shared" si="352"/>
        <v>1</v>
      </c>
      <c r="AF711" s="180">
        <f t="shared" si="353"/>
        <v>0</v>
      </c>
      <c r="AG711" s="180">
        <f t="shared" si="354"/>
        <v>0</v>
      </c>
      <c r="AH711" s="180">
        <f t="shared" si="355"/>
        <v>0</v>
      </c>
      <c r="AI711" s="214" t="str">
        <f t="shared" si="356"/>
        <v/>
      </c>
      <c r="AK711" s="36">
        <f t="shared" si="357"/>
        <v>0</v>
      </c>
      <c r="AL711" s="21">
        <f t="shared" si="358"/>
        <v>0</v>
      </c>
      <c r="AM711" s="21">
        <f t="shared" si="359"/>
        <v>0</v>
      </c>
      <c r="AN711" s="21">
        <f t="shared" si="360"/>
        <v>0</v>
      </c>
      <c r="AO711" s="21">
        <f t="shared" si="361"/>
        <v>0</v>
      </c>
      <c r="AP711" s="21">
        <f t="shared" si="362"/>
        <v>0</v>
      </c>
      <c r="AQ711" s="21">
        <f t="shared" si="363"/>
        <v>0</v>
      </c>
      <c r="AR711" s="21">
        <f t="shared" si="364"/>
        <v>0</v>
      </c>
      <c r="AS711" s="21">
        <f t="shared" si="365"/>
        <v>0</v>
      </c>
      <c r="AT711" s="21">
        <f t="shared" si="366"/>
        <v>0</v>
      </c>
      <c r="AU711" s="21">
        <f t="shared" si="367"/>
        <v>0</v>
      </c>
      <c r="AV711" s="21">
        <f t="shared" si="368"/>
        <v>0</v>
      </c>
      <c r="AW711" s="21">
        <f t="shared" si="369"/>
        <v>0</v>
      </c>
      <c r="AX711" s="21">
        <f t="shared" si="370"/>
        <v>0</v>
      </c>
      <c r="AY711" s="21">
        <f t="shared" si="371"/>
        <v>0</v>
      </c>
      <c r="AZ711" s="21">
        <f t="shared" si="372"/>
        <v>0</v>
      </c>
      <c r="BA711" s="21">
        <f t="shared" si="373"/>
        <v>0</v>
      </c>
      <c r="BB711" s="21">
        <f t="shared" si="374"/>
        <v>0</v>
      </c>
      <c r="BC711" s="21">
        <f t="shared" si="375"/>
        <v>0</v>
      </c>
      <c r="BD711" s="21">
        <f t="shared" si="376"/>
        <v>0</v>
      </c>
      <c r="BE711" s="21">
        <f t="shared" si="377"/>
        <v>0</v>
      </c>
      <c r="BF711" s="21">
        <f t="shared" si="378"/>
        <v>0</v>
      </c>
      <c r="BG711" s="21">
        <f t="shared" si="379"/>
        <v>0</v>
      </c>
      <c r="BH711" s="21">
        <f t="shared" si="380"/>
        <v>0</v>
      </c>
    </row>
    <row r="712" spans="1:60" ht="63.95" customHeight="1">
      <c r="A712" s="245"/>
      <c r="B712" s="97"/>
      <c r="C712" s="98"/>
      <c r="D712" s="99"/>
      <c r="E712" s="100"/>
      <c r="F712" s="100"/>
      <c r="G712" s="100"/>
      <c r="H712" s="101"/>
      <c r="I712" s="102"/>
      <c r="J712" s="103"/>
      <c r="K712" s="103"/>
      <c r="L712" s="103"/>
      <c r="M712" s="103"/>
      <c r="N712" s="99"/>
      <c r="O712" s="99"/>
      <c r="P712" s="100"/>
      <c r="Q712" s="100"/>
      <c r="R712" s="104"/>
      <c r="S712" s="31" t="str">
        <f t="shared" si="381"/>
        <v/>
      </c>
      <c r="T712" s="105"/>
      <c r="U712" s="101"/>
      <c r="V712" s="107"/>
      <c r="W712" s="169"/>
      <c r="X712" s="170"/>
      <c r="Y712" s="68"/>
      <c r="Z712" s="190">
        <f t="shared" si="350"/>
        <v>1.0165720071704217E-3</v>
      </c>
      <c r="AA712" s="208" t="b">
        <f t="shared" si="351"/>
        <v>0</v>
      </c>
      <c r="AB712" s="20">
        <f t="shared" si="382"/>
        <v>0</v>
      </c>
      <c r="AC712" s="67" t="b">
        <f t="shared" si="383"/>
        <v>1</v>
      </c>
      <c r="AD712" s="200">
        <f t="shared" si="384"/>
        <v>1</v>
      </c>
      <c r="AE712" s="180">
        <f t="shared" si="352"/>
        <v>1</v>
      </c>
      <c r="AF712" s="180">
        <f t="shared" si="353"/>
        <v>0</v>
      </c>
      <c r="AG712" s="180">
        <f t="shared" si="354"/>
        <v>0</v>
      </c>
      <c r="AH712" s="180">
        <f t="shared" si="355"/>
        <v>0</v>
      </c>
      <c r="AI712" s="214" t="str">
        <f t="shared" si="356"/>
        <v/>
      </c>
      <c r="AK712" s="36">
        <f t="shared" si="357"/>
        <v>0</v>
      </c>
      <c r="AL712" s="21">
        <f t="shared" si="358"/>
        <v>0</v>
      </c>
      <c r="AM712" s="21">
        <f t="shared" si="359"/>
        <v>0</v>
      </c>
      <c r="AN712" s="21">
        <f t="shared" si="360"/>
        <v>0</v>
      </c>
      <c r="AO712" s="21">
        <f t="shared" si="361"/>
        <v>0</v>
      </c>
      <c r="AP712" s="21">
        <f t="shared" si="362"/>
        <v>0</v>
      </c>
      <c r="AQ712" s="21">
        <f t="shared" si="363"/>
        <v>0</v>
      </c>
      <c r="AR712" s="21">
        <f t="shared" si="364"/>
        <v>0</v>
      </c>
      <c r="AS712" s="21">
        <f t="shared" si="365"/>
        <v>0</v>
      </c>
      <c r="AT712" s="21">
        <f t="shared" si="366"/>
        <v>0</v>
      </c>
      <c r="AU712" s="21">
        <f t="shared" si="367"/>
        <v>0</v>
      </c>
      <c r="AV712" s="21">
        <f t="shared" si="368"/>
        <v>0</v>
      </c>
      <c r="AW712" s="21">
        <f t="shared" si="369"/>
        <v>0</v>
      </c>
      <c r="AX712" s="21">
        <f t="shared" si="370"/>
        <v>0</v>
      </c>
      <c r="AY712" s="21">
        <f t="shared" si="371"/>
        <v>0</v>
      </c>
      <c r="AZ712" s="21">
        <f t="shared" si="372"/>
        <v>0</v>
      </c>
      <c r="BA712" s="21">
        <f t="shared" si="373"/>
        <v>0</v>
      </c>
      <c r="BB712" s="21">
        <f t="shared" si="374"/>
        <v>0</v>
      </c>
      <c r="BC712" s="21">
        <f t="shared" si="375"/>
        <v>0</v>
      </c>
      <c r="BD712" s="21">
        <f t="shared" si="376"/>
        <v>0</v>
      </c>
      <c r="BE712" s="21">
        <f t="shared" si="377"/>
        <v>0</v>
      </c>
      <c r="BF712" s="21">
        <f t="shared" si="378"/>
        <v>0</v>
      </c>
      <c r="BG712" s="21">
        <f t="shared" si="379"/>
        <v>0</v>
      </c>
      <c r="BH712" s="21">
        <f t="shared" si="380"/>
        <v>0</v>
      </c>
    </row>
    <row r="713" spans="1:60" ht="63.95" customHeight="1">
      <c r="A713" s="245"/>
      <c r="B713" s="97"/>
      <c r="C713" s="98"/>
      <c r="D713" s="99"/>
      <c r="E713" s="100"/>
      <c r="F713" s="100"/>
      <c r="G713" s="100"/>
      <c r="H713" s="101"/>
      <c r="I713" s="102"/>
      <c r="J713" s="103"/>
      <c r="K713" s="103"/>
      <c r="L713" s="103"/>
      <c r="M713" s="103"/>
      <c r="N713" s="99"/>
      <c r="O713" s="99"/>
      <c r="P713" s="100"/>
      <c r="Q713" s="100"/>
      <c r="R713" s="104"/>
      <c r="S713" s="31" t="str">
        <f t="shared" si="381"/>
        <v/>
      </c>
      <c r="T713" s="105"/>
      <c r="U713" s="101"/>
      <c r="V713" s="107"/>
      <c r="W713" s="169"/>
      <c r="X713" s="170"/>
      <c r="Y713" s="68"/>
      <c r="Z713" s="190">
        <f t="shared" si="350"/>
        <v>1.0165720071704217E-3</v>
      </c>
      <c r="AA713" s="208" t="b">
        <f t="shared" si="351"/>
        <v>0</v>
      </c>
      <c r="AB713" s="20">
        <f t="shared" si="382"/>
        <v>0</v>
      </c>
      <c r="AC713" s="67" t="b">
        <f t="shared" si="383"/>
        <v>1</v>
      </c>
      <c r="AD713" s="200">
        <f t="shared" si="384"/>
        <v>1</v>
      </c>
      <c r="AE713" s="180">
        <f t="shared" si="352"/>
        <v>1</v>
      </c>
      <c r="AF713" s="180">
        <f t="shared" si="353"/>
        <v>0</v>
      </c>
      <c r="AG713" s="180">
        <f t="shared" si="354"/>
        <v>0</v>
      </c>
      <c r="AH713" s="180">
        <f t="shared" si="355"/>
        <v>0</v>
      </c>
      <c r="AI713" s="214" t="str">
        <f t="shared" si="356"/>
        <v/>
      </c>
      <c r="AK713" s="36">
        <f t="shared" si="357"/>
        <v>0</v>
      </c>
      <c r="AL713" s="21">
        <f t="shared" si="358"/>
        <v>0</v>
      </c>
      <c r="AM713" s="21">
        <f t="shared" si="359"/>
        <v>0</v>
      </c>
      <c r="AN713" s="21">
        <f t="shared" si="360"/>
        <v>0</v>
      </c>
      <c r="AO713" s="21">
        <f t="shared" si="361"/>
        <v>0</v>
      </c>
      <c r="AP713" s="21">
        <f t="shared" si="362"/>
        <v>0</v>
      </c>
      <c r="AQ713" s="21">
        <f t="shared" si="363"/>
        <v>0</v>
      </c>
      <c r="AR713" s="21">
        <f t="shared" si="364"/>
        <v>0</v>
      </c>
      <c r="AS713" s="21">
        <f t="shared" si="365"/>
        <v>0</v>
      </c>
      <c r="AT713" s="21">
        <f t="shared" si="366"/>
        <v>0</v>
      </c>
      <c r="AU713" s="21">
        <f t="shared" si="367"/>
        <v>0</v>
      </c>
      <c r="AV713" s="21">
        <f t="shared" si="368"/>
        <v>0</v>
      </c>
      <c r="AW713" s="21">
        <f t="shared" si="369"/>
        <v>0</v>
      </c>
      <c r="AX713" s="21">
        <f t="shared" si="370"/>
        <v>0</v>
      </c>
      <c r="AY713" s="21">
        <f t="shared" si="371"/>
        <v>0</v>
      </c>
      <c r="AZ713" s="21">
        <f t="shared" si="372"/>
        <v>0</v>
      </c>
      <c r="BA713" s="21">
        <f t="shared" si="373"/>
        <v>0</v>
      </c>
      <c r="BB713" s="21">
        <f t="shared" si="374"/>
        <v>0</v>
      </c>
      <c r="BC713" s="21">
        <f t="shared" si="375"/>
        <v>0</v>
      </c>
      <c r="BD713" s="21">
        <f t="shared" si="376"/>
        <v>0</v>
      </c>
      <c r="BE713" s="21">
        <f t="shared" si="377"/>
        <v>0</v>
      </c>
      <c r="BF713" s="21">
        <f t="shared" si="378"/>
        <v>0</v>
      </c>
      <c r="BG713" s="21">
        <f t="shared" si="379"/>
        <v>0</v>
      </c>
      <c r="BH713" s="21">
        <f t="shared" si="380"/>
        <v>0</v>
      </c>
    </row>
    <row r="714" spans="1:60" ht="63.95" customHeight="1">
      <c r="A714" s="245"/>
      <c r="B714" s="97"/>
      <c r="C714" s="98"/>
      <c r="D714" s="99"/>
      <c r="E714" s="100"/>
      <c r="F714" s="100"/>
      <c r="G714" s="100"/>
      <c r="H714" s="101"/>
      <c r="I714" s="102"/>
      <c r="J714" s="103"/>
      <c r="K714" s="103"/>
      <c r="L714" s="103"/>
      <c r="M714" s="103"/>
      <c r="N714" s="99"/>
      <c r="O714" s="99"/>
      <c r="P714" s="100"/>
      <c r="Q714" s="100"/>
      <c r="R714" s="104"/>
      <c r="S714" s="31" t="str">
        <f t="shared" si="381"/>
        <v/>
      </c>
      <c r="T714" s="105"/>
      <c r="U714" s="101"/>
      <c r="V714" s="107"/>
      <c r="W714" s="169"/>
      <c r="X714" s="170"/>
      <c r="Y714" s="68"/>
      <c r="Z714" s="190">
        <f t="shared" si="350"/>
        <v>1.0165720071704217E-3</v>
      </c>
      <c r="AA714" s="208" t="b">
        <f t="shared" si="351"/>
        <v>0</v>
      </c>
      <c r="AB714" s="20">
        <f t="shared" si="382"/>
        <v>0</v>
      </c>
      <c r="AC714" s="67" t="b">
        <f t="shared" si="383"/>
        <v>1</v>
      </c>
      <c r="AD714" s="200">
        <f t="shared" si="384"/>
        <v>1</v>
      </c>
      <c r="AE714" s="180">
        <f t="shared" si="352"/>
        <v>1</v>
      </c>
      <c r="AF714" s="180">
        <f t="shared" si="353"/>
        <v>0</v>
      </c>
      <c r="AG714" s="180">
        <f t="shared" si="354"/>
        <v>0</v>
      </c>
      <c r="AH714" s="180">
        <f t="shared" si="355"/>
        <v>0</v>
      </c>
      <c r="AI714" s="214" t="str">
        <f t="shared" si="356"/>
        <v/>
      </c>
      <c r="AK714" s="36">
        <f t="shared" si="357"/>
        <v>0</v>
      </c>
      <c r="AL714" s="21">
        <f t="shared" si="358"/>
        <v>0</v>
      </c>
      <c r="AM714" s="21">
        <f t="shared" si="359"/>
        <v>0</v>
      </c>
      <c r="AN714" s="21">
        <f t="shared" si="360"/>
        <v>0</v>
      </c>
      <c r="AO714" s="21">
        <f t="shared" si="361"/>
        <v>0</v>
      </c>
      <c r="AP714" s="21">
        <f t="shared" si="362"/>
        <v>0</v>
      </c>
      <c r="AQ714" s="21">
        <f t="shared" si="363"/>
        <v>0</v>
      </c>
      <c r="AR714" s="21">
        <f t="shared" si="364"/>
        <v>0</v>
      </c>
      <c r="AS714" s="21">
        <f t="shared" si="365"/>
        <v>0</v>
      </c>
      <c r="AT714" s="21">
        <f t="shared" si="366"/>
        <v>0</v>
      </c>
      <c r="AU714" s="21">
        <f t="shared" si="367"/>
        <v>0</v>
      </c>
      <c r="AV714" s="21">
        <f t="shared" si="368"/>
        <v>0</v>
      </c>
      <c r="AW714" s="21">
        <f t="shared" si="369"/>
        <v>0</v>
      </c>
      <c r="AX714" s="21">
        <f t="shared" si="370"/>
        <v>0</v>
      </c>
      <c r="AY714" s="21">
        <f t="shared" si="371"/>
        <v>0</v>
      </c>
      <c r="AZ714" s="21">
        <f t="shared" si="372"/>
        <v>0</v>
      </c>
      <c r="BA714" s="21">
        <f t="shared" si="373"/>
        <v>0</v>
      </c>
      <c r="BB714" s="21">
        <f t="shared" si="374"/>
        <v>0</v>
      </c>
      <c r="BC714" s="21">
        <f t="shared" si="375"/>
        <v>0</v>
      </c>
      <c r="BD714" s="21">
        <f t="shared" si="376"/>
        <v>0</v>
      </c>
      <c r="BE714" s="21">
        <f t="shared" si="377"/>
        <v>0</v>
      </c>
      <c r="BF714" s="21">
        <f t="shared" si="378"/>
        <v>0</v>
      </c>
      <c r="BG714" s="21">
        <f t="shared" si="379"/>
        <v>0</v>
      </c>
      <c r="BH714" s="21">
        <f t="shared" si="380"/>
        <v>0</v>
      </c>
    </row>
    <row r="715" spans="1:60" ht="63.95" customHeight="1">
      <c r="A715" s="245"/>
      <c r="B715" s="97"/>
      <c r="C715" s="98"/>
      <c r="D715" s="99"/>
      <c r="E715" s="100"/>
      <c r="F715" s="100"/>
      <c r="G715" s="100"/>
      <c r="H715" s="101"/>
      <c r="I715" s="102"/>
      <c r="J715" s="103"/>
      <c r="K715" s="103"/>
      <c r="L715" s="103"/>
      <c r="M715" s="103"/>
      <c r="N715" s="99"/>
      <c r="O715" s="99"/>
      <c r="P715" s="100"/>
      <c r="Q715" s="100"/>
      <c r="R715" s="104"/>
      <c r="S715" s="31" t="str">
        <f t="shared" si="381"/>
        <v/>
      </c>
      <c r="T715" s="105"/>
      <c r="U715" s="101"/>
      <c r="V715" s="107"/>
      <c r="W715" s="169"/>
      <c r="X715" s="170"/>
      <c r="Y715" s="68"/>
      <c r="Z715" s="190">
        <f t="shared" ref="Z715:Z778" si="385">(1/(1+1/EXP(-6.890302+0.02864*C715+1.031436*AK715+0.778425*AL715+0.360346*AN715+0.60263*AM715+0.753107*AO715+0.545244*AP715+0.384306*AR715-0.187684*AS715+1.813184*AQ715+0.767287*AT715+2.269855*AU715-1.12373*AV715+0.15005*AW715-1.208723*BH715-1.205755*AY715+1.265984*AX715+2.604289*AZ715+2.423725*BA715+0.541135*BB715+2.25148*BC715+1.903119*BD715+1.169436*BE715+2.307466*BF715+2.193053*BG715)))</f>
        <v>1.0165720071704217E-3</v>
      </c>
      <c r="AA715" s="208" t="b">
        <f t="shared" ref="AA715:AA778" si="386">AND(C715&lt;&gt;"", D715&lt;&gt;"",E715&lt;&gt;"",F715&lt;&gt;"",G715&lt;&gt;"",H715&lt;&gt;"",I715&lt;&gt;"",J715&lt;&gt;"",K715&lt;&gt;"",L715&lt;&gt;"",M715&lt;&gt;"",N715&lt;&gt;"",O715&lt;&gt;"",P715&lt;&gt;"",Q715&lt;&gt;"",R715&lt;&gt;"")</f>
        <v>0</v>
      </c>
      <c r="AB715" s="20">
        <f t="shared" si="382"/>
        <v>0</v>
      </c>
      <c r="AC715" s="67" t="b">
        <f t="shared" si="383"/>
        <v>1</v>
      </c>
      <c r="AD715" s="200">
        <f t="shared" si="384"/>
        <v>1</v>
      </c>
      <c r="AE715" s="180">
        <f t="shared" ref="AE715:AE778" si="387">IF(AND(B715="", AD715=1), 1, 0)</f>
        <v>1</v>
      </c>
      <c r="AF715" s="180">
        <f t="shared" ref="AF715:AF778" si="388">IF(AND(B715="", AB715=1), 1, 0)</f>
        <v>0</v>
      </c>
      <c r="AG715" s="180">
        <f t="shared" ref="AG715:AG778" si="389">IF(AND(B715="", AD715=0), 1, 0)</f>
        <v>0</v>
      </c>
      <c r="AH715" s="180">
        <f t="shared" ref="AH715:AH778" si="390">IF(AND(B715&lt;&gt;"", AB715=0), 1, 0)</f>
        <v>0</v>
      </c>
      <c r="AI715" s="214" t="str">
        <f t="shared" ref="AI715:AI778" si="391">IF(AE715=1, "", IF(AF715=1, AF$7, IF(AG715=1, AG$7,IF(AH715=1, AH$7,IF(Z715&lt;0.071,AI$2,IF(Z715&gt;=0.071,AI$3,"Whoops!"))))))</f>
        <v/>
      </c>
      <c r="AK715" s="36">
        <f t="shared" ref="AK715:AK778" si="392">IF(D715="male", 1, 0)</f>
        <v>0</v>
      </c>
      <c r="AL715" s="21">
        <f t="shared" ref="AL715:AL778" si="393">IF(G715="yes", 1, 0)</f>
        <v>0</v>
      </c>
      <c r="AM715" s="21">
        <f t="shared" ref="AM715:AM778" si="394">IF(E715=E$3, 1, 0)</f>
        <v>0</v>
      </c>
      <c r="AN715" s="21">
        <f t="shared" ref="AN715:AN778" si="395">IF(E715=E$4, 1, 0)</f>
        <v>0</v>
      </c>
      <c r="AO715" s="21">
        <f t="shared" ref="AO715:AO778" si="396">IF(F715=F$3, 1, 0)</f>
        <v>0</v>
      </c>
      <c r="AP715" s="21">
        <f t="shared" ref="AP715:AP778" si="397">IF(F715=F$4, 1, 0)</f>
        <v>0</v>
      </c>
      <c r="AQ715" s="21">
        <f t="shared" ref="AQ715:AQ778" si="398">IF(H715=H$3, 1, 0)</f>
        <v>0</v>
      </c>
      <c r="AR715" s="21">
        <f t="shared" ref="AR715:AR778" si="399">IF(H715=H$5, 1, 0)</f>
        <v>0</v>
      </c>
      <c r="AS715" s="21">
        <f t="shared" ref="AS715:AS778" si="400">IF(H715=H$4, 1, 0)</f>
        <v>0</v>
      </c>
      <c r="AT715" s="21">
        <f t="shared" ref="AT715:AT778" si="401">IF(K715=K$3, 1, 0)</f>
        <v>0</v>
      </c>
      <c r="AU715" s="21">
        <f t="shared" ref="AU715:AU778" si="402">IF(K715=K$4,1, 0)</f>
        <v>0</v>
      </c>
      <c r="AV715" s="21">
        <f t="shared" ref="AV715:AV778" si="403">IF(K715=K$5,1, 0)</f>
        <v>0</v>
      </c>
      <c r="AW715" s="21">
        <f t="shared" ref="AW715:AW778" si="404">IF(K715=K$6, 1, 0)</f>
        <v>0</v>
      </c>
      <c r="AX715" s="21">
        <f t="shared" ref="AX715:AX778" si="405">IF(M715=M$3,1, 0)</f>
        <v>0</v>
      </c>
      <c r="AY715" s="21">
        <f t="shared" ref="AY715:AY778" si="406">IF(M715=M$4,1,0)</f>
        <v>0</v>
      </c>
      <c r="AZ715" s="21">
        <f t="shared" ref="AZ715:AZ778" si="407">IF(L715="yes",1, 0)</f>
        <v>0</v>
      </c>
      <c r="BA715" s="21">
        <f t="shared" ref="BA715:BA778" si="408">IF(Q715=Q$3,1,0)</f>
        <v>0</v>
      </c>
      <c r="BB715" s="21">
        <f t="shared" ref="BB715:BB778" si="409">IF(Q715=Q$4, 1,0)</f>
        <v>0</v>
      </c>
      <c r="BC715" s="21">
        <f t="shared" ref="BC715:BC778" si="410">IF(N715="yes", 1, 0)</f>
        <v>0</v>
      </c>
      <c r="BD715" s="21">
        <f t="shared" ref="BD715:BD778" si="411">IF(O715="yes",1,0)</f>
        <v>0</v>
      </c>
      <c r="BE715" s="21">
        <f t="shared" ref="BE715:BE778" si="412">IF(P715="yes", 1, 0)</f>
        <v>0</v>
      </c>
      <c r="BF715" s="21">
        <f t="shared" ref="BF715:BF778" si="413">IF(I715="yes", 1, 0)</f>
        <v>0</v>
      </c>
      <c r="BG715" s="21">
        <f t="shared" ref="BG715:BG778" si="414">IF(R715="yes", 1, 0)</f>
        <v>0</v>
      </c>
      <c r="BH715" s="21">
        <f t="shared" ref="BH715:BH778" si="415">IF(J715="yes", 1, 0)</f>
        <v>0</v>
      </c>
    </row>
    <row r="716" spans="1:60" ht="63.95" customHeight="1">
      <c r="A716" s="245"/>
      <c r="B716" s="97"/>
      <c r="C716" s="98"/>
      <c r="D716" s="99"/>
      <c r="E716" s="100"/>
      <c r="F716" s="100"/>
      <c r="G716" s="100"/>
      <c r="H716" s="101"/>
      <c r="I716" s="102"/>
      <c r="J716" s="103"/>
      <c r="K716" s="103"/>
      <c r="L716" s="103"/>
      <c r="M716" s="103"/>
      <c r="N716" s="99"/>
      <c r="O716" s="99"/>
      <c r="P716" s="100"/>
      <c r="Q716" s="100"/>
      <c r="R716" s="104"/>
      <c r="S716" s="31" t="str">
        <f t="shared" ref="S716:S779" si="416">AI716</f>
        <v/>
      </c>
      <c r="T716" s="105"/>
      <c r="U716" s="101"/>
      <c r="V716" s="107"/>
      <c r="W716" s="169"/>
      <c r="X716" s="170"/>
      <c r="Y716" s="68"/>
      <c r="Z716" s="190">
        <f t="shared" si="385"/>
        <v>1.0165720071704217E-3</v>
      </c>
      <c r="AA716" s="208" t="b">
        <f t="shared" si="386"/>
        <v>0</v>
      </c>
      <c r="AB716" s="20">
        <f t="shared" ref="AB716:AB779" si="417">IF(AA716=TRUE, 1, 0)</f>
        <v>0</v>
      </c>
      <c r="AC716" s="67" t="b">
        <f t="shared" ref="AC716:AC779" si="418">AND(C716="", D716="",E716="",F716="",G716="",H716="",I716="",J716="",K716="",L716="",M716="",N716="",O716="",P716="",Q716="",R716="")</f>
        <v>1</v>
      </c>
      <c r="AD716" s="200">
        <f t="shared" ref="AD716:AD779" si="419">IF(AC716=TRUE, 1, 0)</f>
        <v>1</v>
      </c>
      <c r="AE716" s="180">
        <f t="shared" si="387"/>
        <v>1</v>
      </c>
      <c r="AF716" s="180">
        <f t="shared" si="388"/>
        <v>0</v>
      </c>
      <c r="AG716" s="180">
        <f t="shared" si="389"/>
        <v>0</v>
      </c>
      <c r="AH716" s="180">
        <f t="shared" si="390"/>
        <v>0</v>
      </c>
      <c r="AI716" s="214" t="str">
        <f t="shared" si="391"/>
        <v/>
      </c>
      <c r="AK716" s="36">
        <f t="shared" si="392"/>
        <v>0</v>
      </c>
      <c r="AL716" s="21">
        <f t="shared" si="393"/>
        <v>0</v>
      </c>
      <c r="AM716" s="21">
        <f t="shared" si="394"/>
        <v>0</v>
      </c>
      <c r="AN716" s="21">
        <f t="shared" si="395"/>
        <v>0</v>
      </c>
      <c r="AO716" s="21">
        <f t="shared" si="396"/>
        <v>0</v>
      </c>
      <c r="AP716" s="21">
        <f t="shared" si="397"/>
        <v>0</v>
      </c>
      <c r="AQ716" s="21">
        <f t="shared" si="398"/>
        <v>0</v>
      </c>
      <c r="AR716" s="21">
        <f t="shared" si="399"/>
        <v>0</v>
      </c>
      <c r="AS716" s="21">
        <f t="shared" si="400"/>
        <v>0</v>
      </c>
      <c r="AT716" s="21">
        <f t="shared" si="401"/>
        <v>0</v>
      </c>
      <c r="AU716" s="21">
        <f t="shared" si="402"/>
        <v>0</v>
      </c>
      <c r="AV716" s="21">
        <f t="shared" si="403"/>
        <v>0</v>
      </c>
      <c r="AW716" s="21">
        <f t="shared" si="404"/>
        <v>0</v>
      </c>
      <c r="AX716" s="21">
        <f t="shared" si="405"/>
        <v>0</v>
      </c>
      <c r="AY716" s="21">
        <f t="shared" si="406"/>
        <v>0</v>
      </c>
      <c r="AZ716" s="21">
        <f t="shared" si="407"/>
        <v>0</v>
      </c>
      <c r="BA716" s="21">
        <f t="shared" si="408"/>
        <v>0</v>
      </c>
      <c r="BB716" s="21">
        <f t="shared" si="409"/>
        <v>0</v>
      </c>
      <c r="BC716" s="21">
        <f t="shared" si="410"/>
        <v>0</v>
      </c>
      <c r="BD716" s="21">
        <f t="shared" si="411"/>
        <v>0</v>
      </c>
      <c r="BE716" s="21">
        <f t="shared" si="412"/>
        <v>0</v>
      </c>
      <c r="BF716" s="21">
        <f t="shared" si="413"/>
        <v>0</v>
      </c>
      <c r="BG716" s="21">
        <f t="shared" si="414"/>
        <v>0</v>
      </c>
      <c r="BH716" s="21">
        <f t="shared" si="415"/>
        <v>0</v>
      </c>
    </row>
    <row r="717" spans="1:60" ht="63.95" customHeight="1">
      <c r="A717" s="245"/>
      <c r="B717" s="97"/>
      <c r="C717" s="98"/>
      <c r="D717" s="99"/>
      <c r="E717" s="100"/>
      <c r="F717" s="100"/>
      <c r="G717" s="100"/>
      <c r="H717" s="101"/>
      <c r="I717" s="102"/>
      <c r="J717" s="103"/>
      <c r="K717" s="103"/>
      <c r="L717" s="103"/>
      <c r="M717" s="103"/>
      <c r="N717" s="99"/>
      <c r="O717" s="99"/>
      <c r="P717" s="100"/>
      <c r="Q717" s="100"/>
      <c r="R717" s="104"/>
      <c r="S717" s="31" t="str">
        <f t="shared" si="416"/>
        <v/>
      </c>
      <c r="T717" s="105"/>
      <c r="U717" s="101"/>
      <c r="V717" s="107"/>
      <c r="W717" s="169"/>
      <c r="X717" s="170"/>
      <c r="Y717" s="68"/>
      <c r="Z717" s="190">
        <f t="shared" si="385"/>
        <v>1.0165720071704217E-3</v>
      </c>
      <c r="AA717" s="208" t="b">
        <f t="shared" si="386"/>
        <v>0</v>
      </c>
      <c r="AB717" s="20">
        <f t="shared" si="417"/>
        <v>0</v>
      </c>
      <c r="AC717" s="67" t="b">
        <f t="shared" si="418"/>
        <v>1</v>
      </c>
      <c r="AD717" s="200">
        <f t="shared" si="419"/>
        <v>1</v>
      </c>
      <c r="AE717" s="180">
        <f t="shared" si="387"/>
        <v>1</v>
      </c>
      <c r="AF717" s="180">
        <f t="shared" si="388"/>
        <v>0</v>
      </c>
      <c r="AG717" s="180">
        <f t="shared" si="389"/>
        <v>0</v>
      </c>
      <c r="AH717" s="180">
        <f t="shared" si="390"/>
        <v>0</v>
      </c>
      <c r="AI717" s="214" t="str">
        <f t="shared" si="391"/>
        <v/>
      </c>
      <c r="AK717" s="36">
        <f t="shared" si="392"/>
        <v>0</v>
      </c>
      <c r="AL717" s="21">
        <f t="shared" si="393"/>
        <v>0</v>
      </c>
      <c r="AM717" s="21">
        <f t="shared" si="394"/>
        <v>0</v>
      </c>
      <c r="AN717" s="21">
        <f t="shared" si="395"/>
        <v>0</v>
      </c>
      <c r="AO717" s="21">
        <f t="shared" si="396"/>
        <v>0</v>
      </c>
      <c r="AP717" s="21">
        <f t="shared" si="397"/>
        <v>0</v>
      </c>
      <c r="AQ717" s="21">
        <f t="shared" si="398"/>
        <v>0</v>
      </c>
      <c r="AR717" s="21">
        <f t="shared" si="399"/>
        <v>0</v>
      </c>
      <c r="AS717" s="21">
        <f t="shared" si="400"/>
        <v>0</v>
      </c>
      <c r="AT717" s="21">
        <f t="shared" si="401"/>
        <v>0</v>
      </c>
      <c r="AU717" s="21">
        <f t="shared" si="402"/>
        <v>0</v>
      </c>
      <c r="AV717" s="21">
        <f t="shared" si="403"/>
        <v>0</v>
      </c>
      <c r="AW717" s="21">
        <f t="shared" si="404"/>
        <v>0</v>
      </c>
      <c r="AX717" s="21">
        <f t="shared" si="405"/>
        <v>0</v>
      </c>
      <c r="AY717" s="21">
        <f t="shared" si="406"/>
        <v>0</v>
      </c>
      <c r="AZ717" s="21">
        <f t="shared" si="407"/>
        <v>0</v>
      </c>
      <c r="BA717" s="21">
        <f t="shared" si="408"/>
        <v>0</v>
      </c>
      <c r="BB717" s="21">
        <f t="shared" si="409"/>
        <v>0</v>
      </c>
      <c r="BC717" s="21">
        <f t="shared" si="410"/>
        <v>0</v>
      </c>
      <c r="BD717" s="21">
        <f t="shared" si="411"/>
        <v>0</v>
      </c>
      <c r="BE717" s="21">
        <f t="shared" si="412"/>
        <v>0</v>
      </c>
      <c r="BF717" s="21">
        <f t="shared" si="413"/>
        <v>0</v>
      </c>
      <c r="BG717" s="21">
        <f t="shared" si="414"/>
        <v>0</v>
      </c>
      <c r="BH717" s="21">
        <f t="shared" si="415"/>
        <v>0</v>
      </c>
    </row>
    <row r="718" spans="1:60" ht="63.95" customHeight="1">
      <c r="A718" s="245"/>
      <c r="B718" s="97"/>
      <c r="C718" s="98"/>
      <c r="D718" s="99"/>
      <c r="E718" s="100"/>
      <c r="F718" s="100"/>
      <c r="G718" s="100"/>
      <c r="H718" s="101"/>
      <c r="I718" s="102"/>
      <c r="J718" s="103"/>
      <c r="K718" s="103"/>
      <c r="L718" s="103"/>
      <c r="M718" s="103"/>
      <c r="N718" s="99"/>
      <c r="O718" s="99"/>
      <c r="P718" s="100"/>
      <c r="Q718" s="100"/>
      <c r="R718" s="104"/>
      <c r="S718" s="31" t="str">
        <f t="shared" si="416"/>
        <v/>
      </c>
      <c r="T718" s="105"/>
      <c r="U718" s="101"/>
      <c r="V718" s="107"/>
      <c r="W718" s="169"/>
      <c r="X718" s="170"/>
      <c r="Y718" s="68"/>
      <c r="Z718" s="190">
        <f t="shared" si="385"/>
        <v>1.0165720071704217E-3</v>
      </c>
      <c r="AA718" s="208" t="b">
        <f t="shared" si="386"/>
        <v>0</v>
      </c>
      <c r="AB718" s="20">
        <f t="shared" si="417"/>
        <v>0</v>
      </c>
      <c r="AC718" s="67" t="b">
        <f t="shared" si="418"/>
        <v>1</v>
      </c>
      <c r="AD718" s="200">
        <f t="shared" si="419"/>
        <v>1</v>
      </c>
      <c r="AE718" s="180">
        <f t="shared" si="387"/>
        <v>1</v>
      </c>
      <c r="AF718" s="180">
        <f t="shared" si="388"/>
        <v>0</v>
      </c>
      <c r="AG718" s="180">
        <f t="shared" si="389"/>
        <v>0</v>
      </c>
      <c r="AH718" s="180">
        <f t="shared" si="390"/>
        <v>0</v>
      </c>
      <c r="AI718" s="214" t="str">
        <f t="shared" si="391"/>
        <v/>
      </c>
      <c r="AK718" s="36">
        <f t="shared" si="392"/>
        <v>0</v>
      </c>
      <c r="AL718" s="21">
        <f t="shared" si="393"/>
        <v>0</v>
      </c>
      <c r="AM718" s="21">
        <f t="shared" si="394"/>
        <v>0</v>
      </c>
      <c r="AN718" s="21">
        <f t="shared" si="395"/>
        <v>0</v>
      </c>
      <c r="AO718" s="21">
        <f t="shared" si="396"/>
        <v>0</v>
      </c>
      <c r="AP718" s="21">
        <f t="shared" si="397"/>
        <v>0</v>
      </c>
      <c r="AQ718" s="21">
        <f t="shared" si="398"/>
        <v>0</v>
      </c>
      <c r="AR718" s="21">
        <f t="shared" si="399"/>
        <v>0</v>
      </c>
      <c r="AS718" s="21">
        <f t="shared" si="400"/>
        <v>0</v>
      </c>
      <c r="AT718" s="21">
        <f t="shared" si="401"/>
        <v>0</v>
      </c>
      <c r="AU718" s="21">
        <f t="shared" si="402"/>
        <v>0</v>
      </c>
      <c r="AV718" s="21">
        <f t="shared" si="403"/>
        <v>0</v>
      </c>
      <c r="AW718" s="21">
        <f t="shared" si="404"/>
        <v>0</v>
      </c>
      <c r="AX718" s="21">
        <f t="shared" si="405"/>
        <v>0</v>
      </c>
      <c r="AY718" s="21">
        <f t="shared" si="406"/>
        <v>0</v>
      </c>
      <c r="AZ718" s="21">
        <f t="shared" si="407"/>
        <v>0</v>
      </c>
      <c r="BA718" s="21">
        <f t="shared" si="408"/>
        <v>0</v>
      </c>
      <c r="BB718" s="21">
        <f t="shared" si="409"/>
        <v>0</v>
      </c>
      <c r="BC718" s="21">
        <f t="shared" si="410"/>
        <v>0</v>
      </c>
      <c r="BD718" s="21">
        <f t="shared" si="411"/>
        <v>0</v>
      </c>
      <c r="BE718" s="21">
        <f t="shared" si="412"/>
        <v>0</v>
      </c>
      <c r="BF718" s="21">
        <f t="shared" si="413"/>
        <v>0</v>
      </c>
      <c r="BG718" s="21">
        <f t="shared" si="414"/>
        <v>0</v>
      </c>
      <c r="BH718" s="21">
        <f t="shared" si="415"/>
        <v>0</v>
      </c>
    </row>
    <row r="719" spans="1:60" ht="63.95" customHeight="1">
      <c r="A719" s="245"/>
      <c r="B719" s="97"/>
      <c r="C719" s="98"/>
      <c r="D719" s="99"/>
      <c r="E719" s="100"/>
      <c r="F719" s="100"/>
      <c r="G719" s="100"/>
      <c r="H719" s="101"/>
      <c r="I719" s="102"/>
      <c r="J719" s="103"/>
      <c r="K719" s="103"/>
      <c r="L719" s="103"/>
      <c r="M719" s="103"/>
      <c r="N719" s="99"/>
      <c r="O719" s="99"/>
      <c r="P719" s="100"/>
      <c r="Q719" s="100"/>
      <c r="R719" s="104"/>
      <c r="S719" s="31" t="str">
        <f t="shared" si="416"/>
        <v/>
      </c>
      <c r="T719" s="105"/>
      <c r="U719" s="101"/>
      <c r="V719" s="107"/>
      <c r="W719" s="169"/>
      <c r="X719" s="170"/>
      <c r="Y719" s="68"/>
      <c r="Z719" s="190">
        <f t="shared" si="385"/>
        <v>1.0165720071704217E-3</v>
      </c>
      <c r="AA719" s="208" t="b">
        <f t="shared" si="386"/>
        <v>0</v>
      </c>
      <c r="AB719" s="20">
        <f t="shared" si="417"/>
        <v>0</v>
      </c>
      <c r="AC719" s="67" t="b">
        <f t="shared" si="418"/>
        <v>1</v>
      </c>
      <c r="AD719" s="200">
        <f t="shared" si="419"/>
        <v>1</v>
      </c>
      <c r="AE719" s="180">
        <f t="shared" si="387"/>
        <v>1</v>
      </c>
      <c r="AF719" s="180">
        <f t="shared" si="388"/>
        <v>0</v>
      </c>
      <c r="AG719" s="180">
        <f t="shared" si="389"/>
        <v>0</v>
      </c>
      <c r="AH719" s="180">
        <f t="shared" si="390"/>
        <v>0</v>
      </c>
      <c r="AI719" s="214" t="str">
        <f t="shared" si="391"/>
        <v/>
      </c>
      <c r="AK719" s="36">
        <f t="shared" si="392"/>
        <v>0</v>
      </c>
      <c r="AL719" s="21">
        <f t="shared" si="393"/>
        <v>0</v>
      </c>
      <c r="AM719" s="21">
        <f t="shared" si="394"/>
        <v>0</v>
      </c>
      <c r="AN719" s="21">
        <f t="shared" si="395"/>
        <v>0</v>
      </c>
      <c r="AO719" s="21">
        <f t="shared" si="396"/>
        <v>0</v>
      </c>
      <c r="AP719" s="21">
        <f t="shared" si="397"/>
        <v>0</v>
      </c>
      <c r="AQ719" s="21">
        <f t="shared" si="398"/>
        <v>0</v>
      </c>
      <c r="AR719" s="21">
        <f t="shared" si="399"/>
        <v>0</v>
      </c>
      <c r="AS719" s="21">
        <f t="shared" si="400"/>
        <v>0</v>
      </c>
      <c r="AT719" s="21">
        <f t="shared" si="401"/>
        <v>0</v>
      </c>
      <c r="AU719" s="21">
        <f t="shared" si="402"/>
        <v>0</v>
      </c>
      <c r="AV719" s="21">
        <f t="shared" si="403"/>
        <v>0</v>
      </c>
      <c r="AW719" s="21">
        <f t="shared" si="404"/>
        <v>0</v>
      </c>
      <c r="AX719" s="21">
        <f t="shared" si="405"/>
        <v>0</v>
      </c>
      <c r="AY719" s="21">
        <f t="shared" si="406"/>
        <v>0</v>
      </c>
      <c r="AZ719" s="21">
        <f t="shared" si="407"/>
        <v>0</v>
      </c>
      <c r="BA719" s="21">
        <f t="shared" si="408"/>
        <v>0</v>
      </c>
      <c r="BB719" s="21">
        <f t="shared" si="409"/>
        <v>0</v>
      </c>
      <c r="BC719" s="21">
        <f t="shared" si="410"/>
        <v>0</v>
      </c>
      <c r="BD719" s="21">
        <f t="shared" si="411"/>
        <v>0</v>
      </c>
      <c r="BE719" s="21">
        <f t="shared" si="412"/>
        <v>0</v>
      </c>
      <c r="BF719" s="21">
        <f t="shared" si="413"/>
        <v>0</v>
      </c>
      <c r="BG719" s="21">
        <f t="shared" si="414"/>
        <v>0</v>
      </c>
      <c r="BH719" s="21">
        <f t="shared" si="415"/>
        <v>0</v>
      </c>
    </row>
    <row r="720" spans="1:60" ht="63.95" customHeight="1">
      <c r="A720" s="245"/>
      <c r="B720" s="97"/>
      <c r="C720" s="98"/>
      <c r="D720" s="99"/>
      <c r="E720" s="100"/>
      <c r="F720" s="100"/>
      <c r="G720" s="100"/>
      <c r="H720" s="101"/>
      <c r="I720" s="102"/>
      <c r="J720" s="103"/>
      <c r="K720" s="103"/>
      <c r="L720" s="103"/>
      <c r="M720" s="103"/>
      <c r="N720" s="99"/>
      <c r="O720" s="99"/>
      <c r="P720" s="100"/>
      <c r="Q720" s="100"/>
      <c r="R720" s="104"/>
      <c r="S720" s="31" t="str">
        <f t="shared" si="416"/>
        <v/>
      </c>
      <c r="T720" s="105"/>
      <c r="U720" s="101"/>
      <c r="V720" s="107"/>
      <c r="W720" s="169"/>
      <c r="X720" s="170"/>
      <c r="Y720" s="68"/>
      <c r="Z720" s="190">
        <f t="shared" si="385"/>
        <v>1.0165720071704217E-3</v>
      </c>
      <c r="AA720" s="208" t="b">
        <f t="shared" si="386"/>
        <v>0</v>
      </c>
      <c r="AB720" s="20">
        <f t="shared" si="417"/>
        <v>0</v>
      </c>
      <c r="AC720" s="67" t="b">
        <f t="shared" si="418"/>
        <v>1</v>
      </c>
      <c r="AD720" s="200">
        <f t="shared" si="419"/>
        <v>1</v>
      </c>
      <c r="AE720" s="180">
        <f t="shared" si="387"/>
        <v>1</v>
      </c>
      <c r="AF720" s="180">
        <f t="shared" si="388"/>
        <v>0</v>
      </c>
      <c r="AG720" s="180">
        <f t="shared" si="389"/>
        <v>0</v>
      </c>
      <c r="AH720" s="180">
        <f t="shared" si="390"/>
        <v>0</v>
      </c>
      <c r="AI720" s="214" t="str">
        <f t="shared" si="391"/>
        <v/>
      </c>
      <c r="AK720" s="36">
        <f t="shared" si="392"/>
        <v>0</v>
      </c>
      <c r="AL720" s="21">
        <f t="shared" si="393"/>
        <v>0</v>
      </c>
      <c r="AM720" s="21">
        <f t="shared" si="394"/>
        <v>0</v>
      </c>
      <c r="AN720" s="21">
        <f t="shared" si="395"/>
        <v>0</v>
      </c>
      <c r="AO720" s="21">
        <f t="shared" si="396"/>
        <v>0</v>
      </c>
      <c r="AP720" s="21">
        <f t="shared" si="397"/>
        <v>0</v>
      </c>
      <c r="AQ720" s="21">
        <f t="shared" si="398"/>
        <v>0</v>
      </c>
      <c r="AR720" s="21">
        <f t="shared" si="399"/>
        <v>0</v>
      </c>
      <c r="AS720" s="21">
        <f t="shared" si="400"/>
        <v>0</v>
      </c>
      <c r="AT720" s="21">
        <f t="shared" si="401"/>
        <v>0</v>
      </c>
      <c r="AU720" s="21">
        <f t="shared" si="402"/>
        <v>0</v>
      </c>
      <c r="AV720" s="21">
        <f t="shared" si="403"/>
        <v>0</v>
      </c>
      <c r="AW720" s="21">
        <f t="shared" si="404"/>
        <v>0</v>
      </c>
      <c r="AX720" s="21">
        <f t="shared" si="405"/>
        <v>0</v>
      </c>
      <c r="AY720" s="21">
        <f t="shared" si="406"/>
        <v>0</v>
      </c>
      <c r="AZ720" s="21">
        <f t="shared" si="407"/>
        <v>0</v>
      </c>
      <c r="BA720" s="21">
        <f t="shared" si="408"/>
        <v>0</v>
      </c>
      <c r="BB720" s="21">
        <f t="shared" si="409"/>
        <v>0</v>
      </c>
      <c r="BC720" s="21">
        <f t="shared" si="410"/>
        <v>0</v>
      </c>
      <c r="BD720" s="21">
        <f t="shared" si="411"/>
        <v>0</v>
      </c>
      <c r="BE720" s="21">
        <f t="shared" si="412"/>
        <v>0</v>
      </c>
      <c r="BF720" s="21">
        <f t="shared" si="413"/>
        <v>0</v>
      </c>
      <c r="BG720" s="21">
        <f t="shared" si="414"/>
        <v>0</v>
      </c>
      <c r="BH720" s="21">
        <f t="shared" si="415"/>
        <v>0</v>
      </c>
    </row>
    <row r="721" spans="1:60" ht="63.95" customHeight="1">
      <c r="A721" s="245"/>
      <c r="B721" s="97"/>
      <c r="C721" s="98"/>
      <c r="D721" s="99"/>
      <c r="E721" s="100"/>
      <c r="F721" s="100"/>
      <c r="G721" s="100"/>
      <c r="H721" s="101"/>
      <c r="I721" s="102"/>
      <c r="J721" s="103"/>
      <c r="K721" s="103"/>
      <c r="L721" s="103"/>
      <c r="M721" s="103"/>
      <c r="N721" s="99"/>
      <c r="O721" s="99"/>
      <c r="P721" s="100"/>
      <c r="Q721" s="100"/>
      <c r="R721" s="104"/>
      <c r="S721" s="31" t="str">
        <f t="shared" si="416"/>
        <v/>
      </c>
      <c r="T721" s="105"/>
      <c r="U721" s="101"/>
      <c r="V721" s="107"/>
      <c r="W721" s="169"/>
      <c r="X721" s="170"/>
      <c r="Y721" s="68"/>
      <c r="Z721" s="190">
        <f t="shared" si="385"/>
        <v>1.0165720071704217E-3</v>
      </c>
      <c r="AA721" s="208" t="b">
        <f t="shared" si="386"/>
        <v>0</v>
      </c>
      <c r="AB721" s="20">
        <f t="shared" si="417"/>
        <v>0</v>
      </c>
      <c r="AC721" s="67" t="b">
        <f t="shared" si="418"/>
        <v>1</v>
      </c>
      <c r="AD721" s="200">
        <f t="shared" si="419"/>
        <v>1</v>
      </c>
      <c r="AE721" s="180">
        <f t="shared" si="387"/>
        <v>1</v>
      </c>
      <c r="AF721" s="180">
        <f t="shared" si="388"/>
        <v>0</v>
      </c>
      <c r="AG721" s="180">
        <f t="shared" si="389"/>
        <v>0</v>
      </c>
      <c r="AH721" s="180">
        <f t="shared" si="390"/>
        <v>0</v>
      </c>
      <c r="AI721" s="214" t="str">
        <f t="shared" si="391"/>
        <v/>
      </c>
      <c r="AK721" s="36">
        <f t="shared" si="392"/>
        <v>0</v>
      </c>
      <c r="AL721" s="21">
        <f t="shared" si="393"/>
        <v>0</v>
      </c>
      <c r="AM721" s="21">
        <f t="shared" si="394"/>
        <v>0</v>
      </c>
      <c r="AN721" s="21">
        <f t="shared" si="395"/>
        <v>0</v>
      </c>
      <c r="AO721" s="21">
        <f t="shared" si="396"/>
        <v>0</v>
      </c>
      <c r="AP721" s="21">
        <f t="shared" si="397"/>
        <v>0</v>
      </c>
      <c r="AQ721" s="21">
        <f t="shared" si="398"/>
        <v>0</v>
      </c>
      <c r="AR721" s="21">
        <f t="shared" si="399"/>
        <v>0</v>
      </c>
      <c r="AS721" s="21">
        <f t="shared" si="400"/>
        <v>0</v>
      </c>
      <c r="AT721" s="21">
        <f t="shared" si="401"/>
        <v>0</v>
      </c>
      <c r="AU721" s="21">
        <f t="shared" si="402"/>
        <v>0</v>
      </c>
      <c r="AV721" s="21">
        <f t="shared" si="403"/>
        <v>0</v>
      </c>
      <c r="AW721" s="21">
        <f t="shared" si="404"/>
        <v>0</v>
      </c>
      <c r="AX721" s="21">
        <f t="shared" si="405"/>
        <v>0</v>
      </c>
      <c r="AY721" s="21">
        <f t="shared" si="406"/>
        <v>0</v>
      </c>
      <c r="AZ721" s="21">
        <f t="shared" si="407"/>
        <v>0</v>
      </c>
      <c r="BA721" s="21">
        <f t="shared" si="408"/>
        <v>0</v>
      </c>
      <c r="BB721" s="21">
        <f t="shared" si="409"/>
        <v>0</v>
      </c>
      <c r="BC721" s="21">
        <f t="shared" si="410"/>
        <v>0</v>
      </c>
      <c r="BD721" s="21">
        <f t="shared" si="411"/>
        <v>0</v>
      </c>
      <c r="BE721" s="21">
        <f t="shared" si="412"/>
        <v>0</v>
      </c>
      <c r="BF721" s="21">
        <f t="shared" si="413"/>
        <v>0</v>
      </c>
      <c r="BG721" s="21">
        <f t="shared" si="414"/>
        <v>0</v>
      </c>
      <c r="BH721" s="21">
        <f t="shared" si="415"/>
        <v>0</v>
      </c>
    </row>
    <row r="722" spans="1:60" ht="63.95" customHeight="1">
      <c r="A722" s="245"/>
      <c r="B722" s="97"/>
      <c r="C722" s="98"/>
      <c r="D722" s="99"/>
      <c r="E722" s="100"/>
      <c r="F722" s="100"/>
      <c r="G722" s="100"/>
      <c r="H722" s="101"/>
      <c r="I722" s="102"/>
      <c r="J722" s="103"/>
      <c r="K722" s="103"/>
      <c r="L722" s="103"/>
      <c r="M722" s="103"/>
      <c r="N722" s="99"/>
      <c r="O722" s="99"/>
      <c r="P722" s="100"/>
      <c r="Q722" s="100"/>
      <c r="R722" s="104"/>
      <c r="S722" s="31" t="str">
        <f t="shared" si="416"/>
        <v/>
      </c>
      <c r="T722" s="105"/>
      <c r="U722" s="101"/>
      <c r="V722" s="107"/>
      <c r="W722" s="169"/>
      <c r="X722" s="170"/>
      <c r="Y722" s="68"/>
      <c r="Z722" s="190">
        <f t="shared" si="385"/>
        <v>1.0165720071704217E-3</v>
      </c>
      <c r="AA722" s="208" t="b">
        <f t="shared" si="386"/>
        <v>0</v>
      </c>
      <c r="AB722" s="20">
        <f t="shared" si="417"/>
        <v>0</v>
      </c>
      <c r="AC722" s="67" t="b">
        <f t="shared" si="418"/>
        <v>1</v>
      </c>
      <c r="AD722" s="200">
        <f t="shared" si="419"/>
        <v>1</v>
      </c>
      <c r="AE722" s="180">
        <f t="shared" si="387"/>
        <v>1</v>
      </c>
      <c r="AF722" s="180">
        <f t="shared" si="388"/>
        <v>0</v>
      </c>
      <c r="AG722" s="180">
        <f t="shared" si="389"/>
        <v>0</v>
      </c>
      <c r="AH722" s="180">
        <f t="shared" si="390"/>
        <v>0</v>
      </c>
      <c r="AI722" s="214" t="str">
        <f t="shared" si="391"/>
        <v/>
      </c>
      <c r="AK722" s="36">
        <f t="shared" si="392"/>
        <v>0</v>
      </c>
      <c r="AL722" s="21">
        <f t="shared" si="393"/>
        <v>0</v>
      </c>
      <c r="AM722" s="21">
        <f t="shared" si="394"/>
        <v>0</v>
      </c>
      <c r="AN722" s="21">
        <f t="shared" si="395"/>
        <v>0</v>
      </c>
      <c r="AO722" s="21">
        <f t="shared" si="396"/>
        <v>0</v>
      </c>
      <c r="AP722" s="21">
        <f t="shared" si="397"/>
        <v>0</v>
      </c>
      <c r="AQ722" s="21">
        <f t="shared" si="398"/>
        <v>0</v>
      </c>
      <c r="AR722" s="21">
        <f t="shared" si="399"/>
        <v>0</v>
      </c>
      <c r="AS722" s="21">
        <f t="shared" si="400"/>
        <v>0</v>
      </c>
      <c r="AT722" s="21">
        <f t="shared" si="401"/>
        <v>0</v>
      </c>
      <c r="AU722" s="21">
        <f t="shared" si="402"/>
        <v>0</v>
      </c>
      <c r="AV722" s="21">
        <f t="shared" si="403"/>
        <v>0</v>
      </c>
      <c r="AW722" s="21">
        <f t="shared" si="404"/>
        <v>0</v>
      </c>
      <c r="AX722" s="21">
        <f t="shared" si="405"/>
        <v>0</v>
      </c>
      <c r="AY722" s="21">
        <f t="shared" si="406"/>
        <v>0</v>
      </c>
      <c r="AZ722" s="21">
        <f t="shared" si="407"/>
        <v>0</v>
      </c>
      <c r="BA722" s="21">
        <f t="shared" si="408"/>
        <v>0</v>
      </c>
      <c r="BB722" s="21">
        <f t="shared" si="409"/>
        <v>0</v>
      </c>
      <c r="BC722" s="21">
        <f t="shared" si="410"/>
        <v>0</v>
      </c>
      <c r="BD722" s="21">
        <f t="shared" si="411"/>
        <v>0</v>
      </c>
      <c r="BE722" s="21">
        <f t="shared" si="412"/>
        <v>0</v>
      </c>
      <c r="BF722" s="21">
        <f t="shared" si="413"/>
        <v>0</v>
      </c>
      <c r="BG722" s="21">
        <f t="shared" si="414"/>
        <v>0</v>
      </c>
      <c r="BH722" s="21">
        <f t="shared" si="415"/>
        <v>0</v>
      </c>
    </row>
    <row r="723" spans="1:60" ht="63.95" customHeight="1">
      <c r="A723" s="245"/>
      <c r="B723" s="97"/>
      <c r="C723" s="98"/>
      <c r="D723" s="99"/>
      <c r="E723" s="100"/>
      <c r="F723" s="100"/>
      <c r="G723" s="100"/>
      <c r="H723" s="101"/>
      <c r="I723" s="102"/>
      <c r="J723" s="103"/>
      <c r="K723" s="103"/>
      <c r="L723" s="103"/>
      <c r="M723" s="103"/>
      <c r="N723" s="99"/>
      <c r="O723" s="99"/>
      <c r="P723" s="100"/>
      <c r="Q723" s="100"/>
      <c r="R723" s="104"/>
      <c r="S723" s="31" t="str">
        <f t="shared" si="416"/>
        <v/>
      </c>
      <c r="T723" s="105"/>
      <c r="U723" s="101"/>
      <c r="V723" s="107"/>
      <c r="W723" s="169"/>
      <c r="X723" s="170"/>
      <c r="Y723" s="68"/>
      <c r="Z723" s="190">
        <f t="shared" si="385"/>
        <v>1.0165720071704217E-3</v>
      </c>
      <c r="AA723" s="208" t="b">
        <f t="shared" si="386"/>
        <v>0</v>
      </c>
      <c r="AB723" s="20">
        <f t="shared" si="417"/>
        <v>0</v>
      </c>
      <c r="AC723" s="67" t="b">
        <f t="shared" si="418"/>
        <v>1</v>
      </c>
      <c r="AD723" s="200">
        <f t="shared" si="419"/>
        <v>1</v>
      </c>
      <c r="AE723" s="180">
        <f t="shared" si="387"/>
        <v>1</v>
      </c>
      <c r="AF723" s="180">
        <f t="shared" si="388"/>
        <v>0</v>
      </c>
      <c r="AG723" s="180">
        <f t="shared" si="389"/>
        <v>0</v>
      </c>
      <c r="AH723" s="180">
        <f t="shared" si="390"/>
        <v>0</v>
      </c>
      <c r="AI723" s="214" t="str">
        <f t="shared" si="391"/>
        <v/>
      </c>
      <c r="AK723" s="36">
        <f t="shared" si="392"/>
        <v>0</v>
      </c>
      <c r="AL723" s="21">
        <f t="shared" si="393"/>
        <v>0</v>
      </c>
      <c r="AM723" s="21">
        <f t="shared" si="394"/>
        <v>0</v>
      </c>
      <c r="AN723" s="21">
        <f t="shared" si="395"/>
        <v>0</v>
      </c>
      <c r="AO723" s="21">
        <f t="shared" si="396"/>
        <v>0</v>
      </c>
      <c r="AP723" s="21">
        <f t="shared" si="397"/>
        <v>0</v>
      </c>
      <c r="AQ723" s="21">
        <f t="shared" si="398"/>
        <v>0</v>
      </c>
      <c r="AR723" s="21">
        <f t="shared" si="399"/>
        <v>0</v>
      </c>
      <c r="AS723" s="21">
        <f t="shared" si="400"/>
        <v>0</v>
      </c>
      <c r="AT723" s="21">
        <f t="shared" si="401"/>
        <v>0</v>
      </c>
      <c r="AU723" s="21">
        <f t="shared" si="402"/>
        <v>0</v>
      </c>
      <c r="AV723" s="21">
        <f t="shared" si="403"/>
        <v>0</v>
      </c>
      <c r="AW723" s="21">
        <f t="shared" si="404"/>
        <v>0</v>
      </c>
      <c r="AX723" s="21">
        <f t="shared" si="405"/>
        <v>0</v>
      </c>
      <c r="AY723" s="21">
        <f t="shared" si="406"/>
        <v>0</v>
      </c>
      <c r="AZ723" s="21">
        <f t="shared" si="407"/>
        <v>0</v>
      </c>
      <c r="BA723" s="21">
        <f t="shared" si="408"/>
        <v>0</v>
      </c>
      <c r="BB723" s="21">
        <f t="shared" si="409"/>
        <v>0</v>
      </c>
      <c r="BC723" s="21">
        <f t="shared" si="410"/>
        <v>0</v>
      </c>
      <c r="BD723" s="21">
        <f t="shared" si="411"/>
        <v>0</v>
      </c>
      <c r="BE723" s="21">
        <f t="shared" si="412"/>
        <v>0</v>
      </c>
      <c r="BF723" s="21">
        <f t="shared" si="413"/>
        <v>0</v>
      </c>
      <c r="BG723" s="21">
        <f t="shared" si="414"/>
        <v>0</v>
      </c>
      <c r="BH723" s="21">
        <f t="shared" si="415"/>
        <v>0</v>
      </c>
    </row>
    <row r="724" spans="1:60" ht="63.95" customHeight="1">
      <c r="A724" s="245"/>
      <c r="B724" s="97"/>
      <c r="C724" s="98"/>
      <c r="D724" s="99"/>
      <c r="E724" s="100"/>
      <c r="F724" s="100"/>
      <c r="G724" s="100"/>
      <c r="H724" s="101"/>
      <c r="I724" s="102"/>
      <c r="J724" s="103"/>
      <c r="K724" s="103"/>
      <c r="L724" s="103"/>
      <c r="M724" s="103"/>
      <c r="N724" s="99"/>
      <c r="O724" s="99"/>
      <c r="P724" s="100"/>
      <c r="Q724" s="100"/>
      <c r="R724" s="104"/>
      <c r="S724" s="31" t="str">
        <f t="shared" si="416"/>
        <v/>
      </c>
      <c r="T724" s="105"/>
      <c r="U724" s="101"/>
      <c r="V724" s="107"/>
      <c r="W724" s="169"/>
      <c r="X724" s="170"/>
      <c r="Y724" s="68"/>
      <c r="Z724" s="190">
        <f t="shared" si="385"/>
        <v>1.0165720071704217E-3</v>
      </c>
      <c r="AA724" s="208" t="b">
        <f t="shared" si="386"/>
        <v>0</v>
      </c>
      <c r="AB724" s="20">
        <f t="shared" si="417"/>
        <v>0</v>
      </c>
      <c r="AC724" s="67" t="b">
        <f t="shared" si="418"/>
        <v>1</v>
      </c>
      <c r="AD724" s="200">
        <f t="shared" si="419"/>
        <v>1</v>
      </c>
      <c r="AE724" s="180">
        <f t="shared" si="387"/>
        <v>1</v>
      </c>
      <c r="AF724" s="180">
        <f t="shared" si="388"/>
        <v>0</v>
      </c>
      <c r="AG724" s="180">
        <f t="shared" si="389"/>
        <v>0</v>
      </c>
      <c r="AH724" s="180">
        <f t="shared" si="390"/>
        <v>0</v>
      </c>
      <c r="AI724" s="214" t="str">
        <f t="shared" si="391"/>
        <v/>
      </c>
      <c r="AK724" s="36">
        <f t="shared" si="392"/>
        <v>0</v>
      </c>
      <c r="AL724" s="21">
        <f t="shared" si="393"/>
        <v>0</v>
      </c>
      <c r="AM724" s="21">
        <f t="shared" si="394"/>
        <v>0</v>
      </c>
      <c r="AN724" s="21">
        <f t="shared" si="395"/>
        <v>0</v>
      </c>
      <c r="AO724" s="21">
        <f t="shared" si="396"/>
        <v>0</v>
      </c>
      <c r="AP724" s="21">
        <f t="shared" si="397"/>
        <v>0</v>
      </c>
      <c r="AQ724" s="21">
        <f t="shared" si="398"/>
        <v>0</v>
      </c>
      <c r="AR724" s="21">
        <f t="shared" si="399"/>
        <v>0</v>
      </c>
      <c r="AS724" s="21">
        <f t="shared" si="400"/>
        <v>0</v>
      </c>
      <c r="AT724" s="21">
        <f t="shared" si="401"/>
        <v>0</v>
      </c>
      <c r="AU724" s="21">
        <f t="shared" si="402"/>
        <v>0</v>
      </c>
      <c r="AV724" s="21">
        <f t="shared" si="403"/>
        <v>0</v>
      </c>
      <c r="AW724" s="21">
        <f t="shared" si="404"/>
        <v>0</v>
      </c>
      <c r="AX724" s="21">
        <f t="shared" si="405"/>
        <v>0</v>
      </c>
      <c r="AY724" s="21">
        <f t="shared" si="406"/>
        <v>0</v>
      </c>
      <c r="AZ724" s="21">
        <f t="shared" si="407"/>
        <v>0</v>
      </c>
      <c r="BA724" s="21">
        <f t="shared" si="408"/>
        <v>0</v>
      </c>
      <c r="BB724" s="21">
        <f t="shared" si="409"/>
        <v>0</v>
      </c>
      <c r="BC724" s="21">
        <f t="shared" si="410"/>
        <v>0</v>
      </c>
      <c r="BD724" s="21">
        <f t="shared" si="411"/>
        <v>0</v>
      </c>
      <c r="BE724" s="21">
        <f t="shared" si="412"/>
        <v>0</v>
      </c>
      <c r="BF724" s="21">
        <f t="shared" si="413"/>
        <v>0</v>
      </c>
      <c r="BG724" s="21">
        <f t="shared" si="414"/>
        <v>0</v>
      </c>
      <c r="BH724" s="21">
        <f t="shared" si="415"/>
        <v>0</v>
      </c>
    </row>
    <row r="725" spans="1:60" ht="63.95" customHeight="1">
      <c r="A725" s="245"/>
      <c r="B725" s="97"/>
      <c r="C725" s="98"/>
      <c r="D725" s="99"/>
      <c r="E725" s="100"/>
      <c r="F725" s="100"/>
      <c r="G725" s="100"/>
      <c r="H725" s="101"/>
      <c r="I725" s="102"/>
      <c r="J725" s="103"/>
      <c r="K725" s="103"/>
      <c r="L725" s="103"/>
      <c r="M725" s="103"/>
      <c r="N725" s="99"/>
      <c r="O725" s="99"/>
      <c r="P725" s="100"/>
      <c r="Q725" s="100"/>
      <c r="R725" s="104"/>
      <c r="S725" s="31" t="str">
        <f t="shared" si="416"/>
        <v/>
      </c>
      <c r="T725" s="105"/>
      <c r="U725" s="101"/>
      <c r="V725" s="107"/>
      <c r="W725" s="169"/>
      <c r="X725" s="170"/>
      <c r="Y725" s="68"/>
      <c r="Z725" s="190">
        <f t="shared" si="385"/>
        <v>1.0165720071704217E-3</v>
      </c>
      <c r="AA725" s="208" t="b">
        <f t="shared" si="386"/>
        <v>0</v>
      </c>
      <c r="AB725" s="20">
        <f t="shared" si="417"/>
        <v>0</v>
      </c>
      <c r="AC725" s="67" t="b">
        <f t="shared" si="418"/>
        <v>1</v>
      </c>
      <c r="AD725" s="200">
        <f t="shared" si="419"/>
        <v>1</v>
      </c>
      <c r="AE725" s="180">
        <f t="shared" si="387"/>
        <v>1</v>
      </c>
      <c r="AF725" s="180">
        <f t="shared" si="388"/>
        <v>0</v>
      </c>
      <c r="AG725" s="180">
        <f t="shared" si="389"/>
        <v>0</v>
      </c>
      <c r="AH725" s="180">
        <f t="shared" si="390"/>
        <v>0</v>
      </c>
      <c r="AI725" s="214" t="str">
        <f t="shared" si="391"/>
        <v/>
      </c>
      <c r="AK725" s="36">
        <f t="shared" si="392"/>
        <v>0</v>
      </c>
      <c r="AL725" s="21">
        <f t="shared" si="393"/>
        <v>0</v>
      </c>
      <c r="AM725" s="21">
        <f t="shared" si="394"/>
        <v>0</v>
      </c>
      <c r="AN725" s="21">
        <f t="shared" si="395"/>
        <v>0</v>
      </c>
      <c r="AO725" s="21">
        <f t="shared" si="396"/>
        <v>0</v>
      </c>
      <c r="AP725" s="21">
        <f t="shared" si="397"/>
        <v>0</v>
      </c>
      <c r="AQ725" s="21">
        <f t="shared" si="398"/>
        <v>0</v>
      </c>
      <c r="AR725" s="21">
        <f t="shared" si="399"/>
        <v>0</v>
      </c>
      <c r="AS725" s="21">
        <f t="shared" si="400"/>
        <v>0</v>
      </c>
      <c r="AT725" s="21">
        <f t="shared" si="401"/>
        <v>0</v>
      </c>
      <c r="AU725" s="21">
        <f t="shared" si="402"/>
        <v>0</v>
      </c>
      <c r="AV725" s="21">
        <f t="shared" si="403"/>
        <v>0</v>
      </c>
      <c r="AW725" s="21">
        <f t="shared" si="404"/>
        <v>0</v>
      </c>
      <c r="AX725" s="21">
        <f t="shared" si="405"/>
        <v>0</v>
      </c>
      <c r="AY725" s="21">
        <f t="shared" si="406"/>
        <v>0</v>
      </c>
      <c r="AZ725" s="21">
        <f t="shared" si="407"/>
        <v>0</v>
      </c>
      <c r="BA725" s="21">
        <f t="shared" si="408"/>
        <v>0</v>
      </c>
      <c r="BB725" s="21">
        <f t="shared" si="409"/>
        <v>0</v>
      </c>
      <c r="BC725" s="21">
        <f t="shared" si="410"/>
        <v>0</v>
      </c>
      <c r="BD725" s="21">
        <f t="shared" si="411"/>
        <v>0</v>
      </c>
      <c r="BE725" s="21">
        <f t="shared" si="412"/>
        <v>0</v>
      </c>
      <c r="BF725" s="21">
        <f t="shared" si="413"/>
        <v>0</v>
      </c>
      <c r="BG725" s="21">
        <f t="shared" si="414"/>
        <v>0</v>
      </c>
      <c r="BH725" s="21">
        <f t="shared" si="415"/>
        <v>0</v>
      </c>
    </row>
    <row r="726" spans="1:60" ht="63.95" customHeight="1">
      <c r="A726" s="245"/>
      <c r="B726" s="97"/>
      <c r="C726" s="98"/>
      <c r="D726" s="99"/>
      <c r="E726" s="100"/>
      <c r="F726" s="100"/>
      <c r="G726" s="100"/>
      <c r="H726" s="101"/>
      <c r="I726" s="102"/>
      <c r="J726" s="103"/>
      <c r="K726" s="103"/>
      <c r="L726" s="103"/>
      <c r="M726" s="103"/>
      <c r="N726" s="99"/>
      <c r="O726" s="99"/>
      <c r="P726" s="100"/>
      <c r="Q726" s="100"/>
      <c r="R726" s="104"/>
      <c r="S726" s="31" t="str">
        <f t="shared" si="416"/>
        <v/>
      </c>
      <c r="T726" s="105"/>
      <c r="U726" s="101"/>
      <c r="V726" s="107"/>
      <c r="W726" s="169"/>
      <c r="X726" s="170"/>
      <c r="Y726" s="68"/>
      <c r="Z726" s="190">
        <f t="shared" si="385"/>
        <v>1.0165720071704217E-3</v>
      </c>
      <c r="AA726" s="208" t="b">
        <f t="shared" si="386"/>
        <v>0</v>
      </c>
      <c r="AB726" s="20">
        <f t="shared" si="417"/>
        <v>0</v>
      </c>
      <c r="AC726" s="67" t="b">
        <f t="shared" si="418"/>
        <v>1</v>
      </c>
      <c r="AD726" s="200">
        <f t="shared" si="419"/>
        <v>1</v>
      </c>
      <c r="AE726" s="180">
        <f t="shared" si="387"/>
        <v>1</v>
      </c>
      <c r="AF726" s="180">
        <f t="shared" si="388"/>
        <v>0</v>
      </c>
      <c r="AG726" s="180">
        <f t="shared" si="389"/>
        <v>0</v>
      </c>
      <c r="AH726" s="180">
        <f t="shared" si="390"/>
        <v>0</v>
      </c>
      <c r="AI726" s="214" t="str">
        <f t="shared" si="391"/>
        <v/>
      </c>
      <c r="AK726" s="36">
        <f t="shared" si="392"/>
        <v>0</v>
      </c>
      <c r="AL726" s="21">
        <f t="shared" si="393"/>
        <v>0</v>
      </c>
      <c r="AM726" s="21">
        <f t="shared" si="394"/>
        <v>0</v>
      </c>
      <c r="AN726" s="21">
        <f t="shared" si="395"/>
        <v>0</v>
      </c>
      <c r="AO726" s="21">
        <f t="shared" si="396"/>
        <v>0</v>
      </c>
      <c r="AP726" s="21">
        <f t="shared" si="397"/>
        <v>0</v>
      </c>
      <c r="AQ726" s="21">
        <f t="shared" si="398"/>
        <v>0</v>
      </c>
      <c r="AR726" s="21">
        <f t="shared" si="399"/>
        <v>0</v>
      </c>
      <c r="AS726" s="21">
        <f t="shared" si="400"/>
        <v>0</v>
      </c>
      <c r="AT726" s="21">
        <f t="shared" si="401"/>
        <v>0</v>
      </c>
      <c r="AU726" s="21">
        <f t="shared" si="402"/>
        <v>0</v>
      </c>
      <c r="AV726" s="21">
        <f t="shared" si="403"/>
        <v>0</v>
      </c>
      <c r="AW726" s="21">
        <f t="shared" si="404"/>
        <v>0</v>
      </c>
      <c r="AX726" s="21">
        <f t="shared" si="405"/>
        <v>0</v>
      </c>
      <c r="AY726" s="21">
        <f t="shared" si="406"/>
        <v>0</v>
      </c>
      <c r="AZ726" s="21">
        <f t="shared" si="407"/>
        <v>0</v>
      </c>
      <c r="BA726" s="21">
        <f t="shared" si="408"/>
        <v>0</v>
      </c>
      <c r="BB726" s="21">
        <f t="shared" si="409"/>
        <v>0</v>
      </c>
      <c r="BC726" s="21">
        <f t="shared" si="410"/>
        <v>0</v>
      </c>
      <c r="BD726" s="21">
        <f t="shared" si="411"/>
        <v>0</v>
      </c>
      <c r="BE726" s="21">
        <f t="shared" si="412"/>
        <v>0</v>
      </c>
      <c r="BF726" s="21">
        <f t="shared" si="413"/>
        <v>0</v>
      </c>
      <c r="BG726" s="21">
        <f t="shared" si="414"/>
        <v>0</v>
      </c>
      <c r="BH726" s="21">
        <f t="shared" si="415"/>
        <v>0</v>
      </c>
    </row>
    <row r="727" spans="1:60" ht="63.95" customHeight="1">
      <c r="A727" s="245"/>
      <c r="B727" s="97"/>
      <c r="C727" s="98"/>
      <c r="D727" s="99"/>
      <c r="E727" s="100"/>
      <c r="F727" s="100"/>
      <c r="G727" s="100"/>
      <c r="H727" s="101"/>
      <c r="I727" s="102"/>
      <c r="J727" s="103"/>
      <c r="K727" s="103"/>
      <c r="L727" s="103"/>
      <c r="M727" s="103"/>
      <c r="N727" s="99"/>
      <c r="O727" s="99"/>
      <c r="P727" s="100"/>
      <c r="Q727" s="100"/>
      <c r="R727" s="104"/>
      <c r="S727" s="31" t="str">
        <f t="shared" si="416"/>
        <v/>
      </c>
      <c r="T727" s="105"/>
      <c r="U727" s="101"/>
      <c r="V727" s="107"/>
      <c r="W727" s="169"/>
      <c r="X727" s="170"/>
      <c r="Y727" s="68"/>
      <c r="Z727" s="190">
        <f t="shared" si="385"/>
        <v>1.0165720071704217E-3</v>
      </c>
      <c r="AA727" s="208" t="b">
        <f t="shared" si="386"/>
        <v>0</v>
      </c>
      <c r="AB727" s="20">
        <f t="shared" si="417"/>
        <v>0</v>
      </c>
      <c r="AC727" s="67" t="b">
        <f t="shared" si="418"/>
        <v>1</v>
      </c>
      <c r="AD727" s="200">
        <f t="shared" si="419"/>
        <v>1</v>
      </c>
      <c r="AE727" s="180">
        <f t="shared" si="387"/>
        <v>1</v>
      </c>
      <c r="AF727" s="180">
        <f t="shared" si="388"/>
        <v>0</v>
      </c>
      <c r="AG727" s="180">
        <f t="shared" si="389"/>
        <v>0</v>
      </c>
      <c r="AH727" s="180">
        <f t="shared" si="390"/>
        <v>0</v>
      </c>
      <c r="AI727" s="214" t="str">
        <f t="shared" si="391"/>
        <v/>
      </c>
      <c r="AK727" s="36">
        <f t="shared" si="392"/>
        <v>0</v>
      </c>
      <c r="AL727" s="21">
        <f t="shared" si="393"/>
        <v>0</v>
      </c>
      <c r="AM727" s="21">
        <f t="shared" si="394"/>
        <v>0</v>
      </c>
      <c r="AN727" s="21">
        <f t="shared" si="395"/>
        <v>0</v>
      </c>
      <c r="AO727" s="21">
        <f t="shared" si="396"/>
        <v>0</v>
      </c>
      <c r="AP727" s="21">
        <f t="shared" si="397"/>
        <v>0</v>
      </c>
      <c r="AQ727" s="21">
        <f t="shared" si="398"/>
        <v>0</v>
      </c>
      <c r="AR727" s="21">
        <f t="shared" si="399"/>
        <v>0</v>
      </c>
      <c r="AS727" s="21">
        <f t="shared" si="400"/>
        <v>0</v>
      </c>
      <c r="AT727" s="21">
        <f t="shared" si="401"/>
        <v>0</v>
      </c>
      <c r="AU727" s="21">
        <f t="shared" si="402"/>
        <v>0</v>
      </c>
      <c r="AV727" s="21">
        <f t="shared" si="403"/>
        <v>0</v>
      </c>
      <c r="AW727" s="21">
        <f t="shared" si="404"/>
        <v>0</v>
      </c>
      <c r="AX727" s="21">
        <f t="shared" si="405"/>
        <v>0</v>
      </c>
      <c r="AY727" s="21">
        <f t="shared" si="406"/>
        <v>0</v>
      </c>
      <c r="AZ727" s="21">
        <f t="shared" si="407"/>
        <v>0</v>
      </c>
      <c r="BA727" s="21">
        <f t="shared" si="408"/>
        <v>0</v>
      </c>
      <c r="BB727" s="21">
        <f t="shared" si="409"/>
        <v>0</v>
      </c>
      <c r="BC727" s="21">
        <f t="shared" si="410"/>
        <v>0</v>
      </c>
      <c r="BD727" s="21">
        <f t="shared" si="411"/>
        <v>0</v>
      </c>
      <c r="BE727" s="21">
        <f t="shared" si="412"/>
        <v>0</v>
      </c>
      <c r="BF727" s="21">
        <f t="shared" si="413"/>
        <v>0</v>
      </c>
      <c r="BG727" s="21">
        <f t="shared" si="414"/>
        <v>0</v>
      </c>
      <c r="BH727" s="21">
        <f t="shared" si="415"/>
        <v>0</v>
      </c>
    </row>
    <row r="728" spans="1:60" ht="63.95" customHeight="1">
      <c r="A728" s="245"/>
      <c r="B728" s="97"/>
      <c r="C728" s="98"/>
      <c r="D728" s="99"/>
      <c r="E728" s="100"/>
      <c r="F728" s="100"/>
      <c r="G728" s="100"/>
      <c r="H728" s="101"/>
      <c r="I728" s="102"/>
      <c r="J728" s="103"/>
      <c r="K728" s="103"/>
      <c r="L728" s="103"/>
      <c r="M728" s="103"/>
      <c r="N728" s="99"/>
      <c r="O728" s="99"/>
      <c r="P728" s="100"/>
      <c r="Q728" s="100"/>
      <c r="R728" s="104"/>
      <c r="S728" s="31" t="str">
        <f t="shared" si="416"/>
        <v/>
      </c>
      <c r="T728" s="105"/>
      <c r="U728" s="101"/>
      <c r="V728" s="107"/>
      <c r="W728" s="169"/>
      <c r="X728" s="170"/>
      <c r="Y728" s="68"/>
      <c r="Z728" s="190">
        <f t="shared" si="385"/>
        <v>1.0165720071704217E-3</v>
      </c>
      <c r="AA728" s="208" t="b">
        <f t="shared" si="386"/>
        <v>0</v>
      </c>
      <c r="AB728" s="20">
        <f t="shared" si="417"/>
        <v>0</v>
      </c>
      <c r="AC728" s="67" t="b">
        <f t="shared" si="418"/>
        <v>1</v>
      </c>
      <c r="AD728" s="200">
        <f t="shared" si="419"/>
        <v>1</v>
      </c>
      <c r="AE728" s="180">
        <f t="shared" si="387"/>
        <v>1</v>
      </c>
      <c r="AF728" s="180">
        <f t="shared" si="388"/>
        <v>0</v>
      </c>
      <c r="AG728" s="180">
        <f t="shared" si="389"/>
        <v>0</v>
      </c>
      <c r="AH728" s="180">
        <f t="shared" si="390"/>
        <v>0</v>
      </c>
      <c r="AI728" s="214" t="str">
        <f t="shared" si="391"/>
        <v/>
      </c>
      <c r="AK728" s="36">
        <f t="shared" si="392"/>
        <v>0</v>
      </c>
      <c r="AL728" s="21">
        <f t="shared" si="393"/>
        <v>0</v>
      </c>
      <c r="AM728" s="21">
        <f t="shared" si="394"/>
        <v>0</v>
      </c>
      <c r="AN728" s="21">
        <f t="shared" si="395"/>
        <v>0</v>
      </c>
      <c r="AO728" s="21">
        <f t="shared" si="396"/>
        <v>0</v>
      </c>
      <c r="AP728" s="21">
        <f t="shared" si="397"/>
        <v>0</v>
      </c>
      <c r="AQ728" s="21">
        <f t="shared" si="398"/>
        <v>0</v>
      </c>
      <c r="AR728" s="21">
        <f t="shared" si="399"/>
        <v>0</v>
      </c>
      <c r="AS728" s="21">
        <f t="shared" si="400"/>
        <v>0</v>
      </c>
      <c r="AT728" s="21">
        <f t="shared" si="401"/>
        <v>0</v>
      </c>
      <c r="AU728" s="21">
        <f t="shared" si="402"/>
        <v>0</v>
      </c>
      <c r="AV728" s="21">
        <f t="shared" si="403"/>
        <v>0</v>
      </c>
      <c r="AW728" s="21">
        <f t="shared" si="404"/>
        <v>0</v>
      </c>
      <c r="AX728" s="21">
        <f t="shared" si="405"/>
        <v>0</v>
      </c>
      <c r="AY728" s="21">
        <f t="shared" si="406"/>
        <v>0</v>
      </c>
      <c r="AZ728" s="21">
        <f t="shared" si="407"/>
        <v>0</v>
      </c>
      <c r="BA728" s="21">
        <f t="shared" si="408"/>
        <v>0</v>
      </c>
      <c r="BB728" s="21">
        <f t="shared" si="409"/>
        <v>0</v>
      </c>
      <c r="BC728" s="21">
        <f t="shared" si="410"/>
        <v>0</v>
      </c>
      <c r="BD728" s="21">
        <f t="shared" si="411"/>
        <v>0</v>
      </c>
      <c r="BE728" s="21">
        <f t="shared" si="412"/>
        <v>0</v>
      </c>
      <c r="BF728" s="21">
        <f t="shared" si="413"/>
        <v>0</v>
      </c>
      <c r="BG728" s="21">
        <f t="shared" si="414"/>
        <v>0</v>
      </c>
      <c r="BH728" s="21">
        <f t="shared" si="415"/>
        <v>0</v>
      </c>
    </row>
    <row r="729" spans="1:60" ht="63.95" customHeight="1">
      <c r="A729" s="245"/>
      <c r="B729" s="97"/>
      <c r="C729" s="98"/>
      <c r="D729" s="99"/>
      <c r="E729" s="100"/>
      <c r="F729" s="100"/>
      <c r="G729" s="100"/>
      <c r="H729" s="101"/>
      <c r="I729" s="102"/>
      <c r="J729" s="103"/>
      <c r="K729" s="103"/>
      <c r="L729" s="103"/>
      <c r="M729" s="103"/>
      <c r="N729" s="99"/>
      <c r="O729" s="99"/>
      <c r="P729" s="100"/>
      <c r="Q729" s="100"/>
      <c r="R729" s="104"/>
      <c r="S729" s="31" t="str">
        <f t="shared" si="416"/>
        <v/>
      </c>
      <c r="T729" s="105"/>
      <c r="U729" s="101"/>
      <c r="V729" s="107"/>
      <c r="W729" s="169"/>
      <c r="X729" s="170"/>
      <c r="Y729" s="68"/>
      <c r="Z729" s="190">
        <f t="shared" si="385"/>
        <v>1.0165720071704217E-3</v>
      </c>
      <c r="AA729" s="208" t="b">
        <f t="shared" si="386"/>
        <v>0</v>
      </c>
      <c r="AB729" s="20">
        <f t="shared" si="417"/>
        <v>0</v>
      </c>
      <c r="AC729" s="67" t="b">
        <f t="shared" si="418"/>
        <v>1</v>
      </c>
      <c r="AD729" s="200">
        <f t="shared" si="419"/>
        <v>1</v>
      </c>
      <c r="AE729" s="180">
        <f t="shared" si="387"/>
        <v>1</v>
      </c>
      <c r="AF729" s="180">
        <f t="shared" si="388"/>
        <v>0</v>
      </c>
      <c r="AG729" s="180">
        <f t="shared" si="389"/>
        <v>0</v>
      </c>
      <c r="AH729" s="180">
        <f t="shared" si="390"/>
        <v>0</v>
      </c>
      <c r="AI729" s="214" t="str">
        <f t="shared" si="391"/>
        <v/>
      </c>
      <c r="AK729" s="36">
        <f t="shared" si="392"/>
        <v>0</v>
      </c>
      <c r="AL729" s="21">
        <f t="shared" si="393"/>
        <v>0</v>
      </c>
      <c r="AM729" s="21">
        <f t="shared" si="394"/>
        <v>0</v>
      </c>
      <c r="AN729" s="21">
        <f t="shared" si="395"/>
        <v>0</v>
      </c>
      <c r="AO729" s="21">
        <f t="shared" si="396"/>
        <v>0</v>
      </c>
      <c r="AP729" s="21">
        <f t="shared" si="397"/>
        <v>0</v>
      </c>
      <c r="AQ729" s="21">
        <f t="shared" si="398"/>
        <v>0</v>
      </c>
      <c r="AR729" s="21">
        <f t="shared" si="399"/>
        <v>0</v>
      </c>
      <c r="AS729" s="21">
        <f t="shared" si="400"/>
        <v>0</v>
      </c>
      <c r="AT729" s="21">
        <f t="shared" si="401"/>
        <v>0</v>
      </c>
      <c r="AU729" s="21">
        <f t="shared" si="402"/>
        <v>0</v>
      </c>
      <c r="AV729" s="21">
        <f t="shared" si="403"/>
        <v>0</v>
      </c>
      <c r="AW729" s="21">
        <f t="shared" si="404"/>
        <v>0</v>
      </c>
      <c r="AX729" s="21">
        <f t="shared" si="405"/>
        <v>0</v>
      </c>
      <c r="AY729" s="21">
        <f t="shared" si="406"/>
        <v>0</v>
      </c>
      <c r="AZ729" s="21">
        <f t="shared" si="407"/>
        <v>0</v>
      </c>
      <c r="BA729" s="21">
        <f t="shared" si="408"/>
        <v>0</v>
      </c>
      <c r="BB729" s="21">
        <f t="shared" si="409"/>
        <v>0</v>
      </c>
      <c r="BC729" s="21">
        <f t="shared" si="410"/>
        <v>0</v>
      </c>
      <c r="BD729" s="21">
        <f t="shared" si="411"/>
        <v>0</v>
      </c>
      <c r="BE729" s="21">
        <f t="shared" si="412"/>
        <v>0</v>
      </c>
      <c r="BF729" s="21">
        <f t="shared" si="413"/>
        <v>0</v>
      </c>
      <c r="BG729" s="21">
        <f t="shared" si="414"/>
        <v>0</v>
      </c>
      <c r="BH729" s="21">
        <f t="shared" si="415"/>
        <v>0</v>
      </c>
    </row>
    <row r="730" spans="1:60" ht="63.95" customHeight="1">
      <c r="A730" s="245"/>
      <c r="B730" s="97"/>
      <c r="C730" s="98"/>
      <c r="D730" s="99"/>
      <c r="E730" s="100"/>
      <c r="F730" s="100"/>
      <c r="G730" s="100"/>
      <c r="H730" s="101"/>
      <c r="I730" s="102"/>
      <c r="J730" s="103"/>
      <c r="K730" s="103"/>
      <c r="L730" s="103"/>
      <c r="M730" s="103"/>
      <c r="N730" s="99"/>
      <c r="O730" s="99"/>
      <c r="P730" s="100"/>
      <c r="Q730" s="100"/>
      <c r="R730" s="104"/>
      <c r="S730" s="31" t="str">
        <f t="shared" si="416"/>
        <v/>
      </c>
      <c r="T730" s="105"/>
      <c r="U730" s="101"/>
      <c r="V730" s="107"/>
      <c r="W730" s="169"/>
      <c r="X730" s="170"/>
      <c r="Y730" s="68"/>
      <c r="Z730" s="190">
        <f t="shared" si="385"/>
        <v>1.0165720071704217E-3</v>
      </c>
      <c r="AA730" s="208" t="b">
        <f t="shared" si="386"/>
        <v>0</v>
      </c>
      <c r="AB730" s="20">
        <f t="shared" si="417"/>
        <v>0</v>
      </c>
      <c r="AC730" s="67" t="b">
        <f t="shared" si="418"/>
        <v>1</v>
      </c>
      <c r="AD730" s="200">
        <f t="shared" si="419"/>
        <v>1</v>
      </c>
      <c r="AE730" s="180">
        <f t="shared" si="387"/>
        <v>1</v>
      </c>
      <c r="AF730" s="180">
        <f t="shared" si="388"/>
        <v>0</v>
      </c>
      <c r="AG730" s="180">
        <f t="shared" si="389"/>
        <v>0</v>
      </c>
      <c r="AH730" s="180">
        <f t="shared" si="390"/>
        <v>0</v>
      </c>
      <c r="AI730" s="214" t="str">
        <f t="shared" si="391"/>
        <v/>
      </c>
      <c r="AK730" s="36">
        <f t="shared" si="392"/>
        <v>0</v>
      </c>
      <c r="AL730" s="21">
        <f t="shared" si="393"/>
        <v>0</v>
      </c>
      <c r="AM730" s="21">
        <f t="shared" si="394"/>
        <v>0</v>
      </c>
      <c r="AN730" s="21">
        <f t="shared" si="395"/>
        <v>0</v>
      </c>
      <c r="AO730" s="21">
        <f t="shared" si="396"/>
        <v>0</v>
      </c>
      <c r="AP730" s="21">
        <f t="shared" si="397"/>
        <v>0</v>
      </c>
      <c r="AQ730" s="21">
        <f t="shared" si="398"/>
        <v>0</v>
      </c>
      <c r="AR730" s="21">
        <f t="shared" si="399"/>
        <v>0</v>
      </c>
      <c r="AS730" s="21">
        <f t="shared" si="400"/>
        <v>0</v>
      </c>
      <c r="AT730" s="21">
        <f t="shared" si="401"/>
        <v>0</v>
      </c>
      <c r="AU730" s="21">
        <f t="shared" si="402"/>
        <v>0</v>
      </c>
      <c r="AV730" s="21">
        <f t="shared" si="403"/>
        <v>0</v>
      </c>
      <c r="AW730" s="21">
        <f t="shared" si="404"/>
        <v>0</v>
      </c>
      <c r="AX730" s="21">
        <f t="shared" si="405"/>
        <v>0</v>
      </c>
      <c r="AY730" s="21">
        <f t="shared" si="406"/>
        <v>0</v>
      </c>
      <c r="AZ730" s="21">
        <f t="shared" si="407"/>
        <v>0</v>
      </c>
      <c r="BA730" s="21">
        <f t="shared" si="408"/>
        <v>0</v>
      </c>
      <c r="BB730" s="21">
        <f t="shared" si="409"/>
        <v>0</v>
      </c>
      <c r="BC730" s="21">
        <f t="shared" si="410"/>
        <v>0</v>
      </c>
      <c r="BD730" s="21">
        <f t="shared" si="411"/>
        <v>0</v>
      </c>
      <c r="BE730" s="21">
        <f t="shared" si="412"/>
        <v>0</v>
      </c>
      <c r="BF730" s="21">
        <f t="shared" si="413"/>
        <v>0</v>
      </c>
      <c r="BG730" s="21">
        <f t="shared" si="414"/>
        <v>0</v>
      </c>
      <c r="BH730" s="21">
        <f t="shared" si="415"/>
        <v>0</v>
      </c>
    </row>
    <row r="731" spans="1:60" ht="63.95" customHeight="1">
      <c r="A731" s="245"/>
      <c r="B731" s="97"/>
      <c r="C731" s="98"/>
      <c r="D731" s="99"/>
      <c r="E731" s="100"/>
      <c r="F731" s="100"/>
      <c r="G731" s="100"/>
      <c r="H731" s="101"/>
      <c r="I731" s="102"/>
      <c r="J731" s="103"/>
      <c r="K731" s="103"/>
      <c r="L731" s="103"/>
      <c r="M731" s="103"/>
      <c r="N731" s="99"/>
      <c r="O731" s="99"/>
      <c r="P731" s="100"/>
      <c r="Q731" s="100"/>
      <c r="R731" s="104"/>
      <c r="S731" s="31" t="str">
        <f t="shared" si="416"/>
        <v/>
      </c>
      <c r="T731" s="105"/>
      <c r="U731" s="101"/>
      <c r="V731" s="107"/>
      <c r="W731" s="169"/>
      <c r="X731" s="170"/>
      <c r="Y731" s="68"/>
      <c r="Z731" s="190">
        <f t="shared" si="385"/>
        <v>1.0165720071704217E-3</v>
      </c>
      <c r="AA731" s="208" t="b">
        <f t="shared" si="386"/>
        <v>0</v>
      </c>
      <c r="AB731" s="20">
        <f t="shared" si="417"/>
        <v>0</v>
      </c>
      <c r="AC731" s="67" t="b">
        <f t="shared" si="418"/>
        <v>1</v>
      </c>
      <c r="AD731" s="200">
        <f t="shared" si="419"/>
        <v>1</v>
      </c>
      <c r="AE731" s="180">
        <f t="shared" si="387"/>
        <v>1</v>
      </c>
      <c r="AF731" s="180">
        <f t="shared" si="388"/>
        <v>0</v>
      </c>
      <c r="AG731" s="180">
        <f t="shared" si="389"/>
        <v>0</v>
      </c>
      <c r="AH731" s="180">
        <f t="shared" si="390"/>
        <v>0</v>
      </c>
      <c r="AI731" s="214" t="str">
        <f t="shared" si="391"/>
        <v/>
      </c>
      <c r="AK731" s="36">
        <f t="shared" si="392"/>
        <v>0</v>
      </c>
      <c r="AL731" s="21">
        <f t="shared" si="393"/>
        <v>0</v>
      </c>
      <c r="AM731" s="21">
        <f t="shared" si="394"/>
        <v>0</v>
      </c>
      <c r="AN731" s="21">
        <f t="shared" si="395"/>
        <v>0</v>
      </c>
      <c r="AO731" s="21">
        <f t="shared" si="396"/>
        <v>0</v>
      </c>
      <c r="AP731" s="21">
        <f t="shared" si="397"/>
        <v>0</v>
      </c>
      <c r="AQ731" s="21">
        <f t="shared" si="398"/>
        <v>0</v>
      </c>
      <c r="AR731" s="21">
        <f t="shared" si="399"/>
        <v>0</v>
      </c>
      <c r="AS731" s="21">
        <f t="shared" si="400"/>
        <v>0</v>
      </c>
      <c r="AT731" s="21">
        <f t="shared" si="401"/>
        <v>0</v>
      </c>
      <c r="AU731" s="21">
        <f t="shared" si="402"/>
        <v>0</v>
      </c>
      <c r="AV731" s="21">
        <f t="shared" si="403"/>
        <v>0</v>
      </c>
      <c r="AW731" s="21">
        <f t="shared" si="404"/>
        <v>0</v>
      </c>
      <c r="AX731" s="21">
        <f t="shared" si="405"/>
        <v>0</v>
      </c>
      <c r="AY731" s="21">
        <f t="shared" si="406"/>
        <v>0</v>
      </c>
      <c r="AZ731" s="21">
        <f t="shared" si="407"/>
        <v>0</v>
      </c>
      <c r="BA731" s="21">
        <f t="shared" si="408"/>
        <v>0</v>
      </c>
      <c r="BB731" s="21">
        <f t="shared" si="409"/>
        <v>0</v>
      </c>
      <c r="BC731" s="21">
        <f t="shared" si="410"/>
        <v>0</v>
      </c>
      <c r="BD731" s="21">
        <f t="shared" si="411"/>
        <v>0</v>
      </c>
      <c r="BE731" s="21">
        <f t="shared" si="412"/>
        <v>0</v>
      </c>
      <c r="BF731" s="21">
        <f t="shared" si="413"/>
        <v>0</v>
      </c>
      <c r="BG731" s="21">
        <f t="shared" si="414"/>
        <v>0</v>
      </c>
      <c r="BH731" s="21">
        <f t="shared" si="415"/>
        <v>0</v>
      </c>
    </row>
    <row r="732" spans="1:60" ht="63.95" customHeight="1">
      <c r="A732" s="245"/>
      <c r="B732" s="97"/>
      <c r="C732" s="98"/>
      <c r="D732" s="99"/>
      <c r="E732" s="100"/>
      <c r="F732" s="100"/>
      <c r="G732" s="100"/>
      <c r="H732" s="101"/>
      <c r="I732" s="102"/>
      <c r="J732" s="103"/>
      <c r="K732" s="103"/>
      <c r="L732" s="103"/>
      <c r="M732" s="103"/>
      <c r="N732" s="99"/>
      <c r="O732" s="99"/>
      <c r="P732" s="100"/>
      <c r="Q732" s="100"/>
      <c r="R732" s="104"/>
      <c r="S732" s="31" t="str">
        <f t="shared" si="416"/>
        <v/>
      </c>
      <c r="T732" s="105"/>
      <c r="U732" s="101"/>
      <c r="V732" s="107"/>
      <c r="W732" s="169"/>
      <c r="X732" s="170"/>
      <c r="Y732" s="68"/>
      <c r="Z732" s="190">
        <f t="shared" si="385"/>
        <v>1.0165720071704217E-3</v>
      </c>
      <c r="AA732" s="208" t="b">
        <f t="shared" si="386"/>
        <v>0</v>
      </c>
      <c r="AB732" s="20">
        <f t="shared" si="417"/>
        <v>0</v>
      </c>
      <c r="AC732" s="67" t="b">
        <f t="shared" si="418"/>
        <v>1</v>
      </c>
      <c r="AD732" s="200">
        <f t="shared" si="419"/>
        <v>1</v>
      </c>
      <c r="AE732" s="180">
        <f t="shared" si="387"/>
        <v>1</v>
      </c>
      <c r="AF732" s="180">
        <f t="shared" si="388"/>
        <v>0</v>
      </c>
      <c r="AG732" s="180">
        <f t="shared" si="389"/>
        <v>0</v>
      </c>
      <c r="AH732" s="180">
        <f t="shared" si="390"/>
        <v>0</v>
      </c>
      <c r="AI732" s="214" t="str">
        <f t="shared" si="391"/>
        <v/>
      </c>
      <c r="AK732" s="36">
        <f t="shared" si="392"/>
        <v>0</v>
      </c>
      <c r="AL732" s="21">
        <f t="shared" si="393"/>
        <v>0</v>
      </c>
      <c r="AM732" s="21">
        <f t="shared" si="394"/>
        <v>0</v>
      </c>
      <c r="AN732" s="21">
        <f t="shared" si="395"/>
        <v>0</v>
      </c>
      <c r="AO732" s="21">
        <f t="shared" si="396"/>
        <v>0</v>
      </c>
      <c r="AP732" s="21">
        <f t="shared" si="397"/>
        <v>0</v>
      </c>
      <c r="AQ732" s="21">
        <f t="shared" si="398"/>
        <v>0</v>
      </c>
      <c r="AR732" s="21">
        <f t="shared" si="399"/>
        <v>0</v>
      </c>
      <c r="AS732" s="21">
        <f t="shared" si="400"/>
        <v>0</v>
      </c>
      <c r="AT732" s="21">
        <f t="shared" si="401"/>
        <v>0</v>
      </c>
      <c r="AU732" s="21">
        <f t="shared" si="402"/>
        <v>0</v>
      </c>
      <c r="AV732" s="21">
        <f t="shared" si="403"/>
        <v>0</v>
      </c>
      <c r="AW732" s="21">
        <f t="shared" si="404"/>
        <v>0</v>
      </c>
      <c r="AX732" s="21">
        <f t="shared" si="405"/>
        <v>0</v>
      </c>
      <c r="AY732" s="21">
        <f t="shared" si="406"/>
        <v>0</v>
      </c>
      <c r="AZ732" s="21">
        <f t="shared" si="407"/>
        <v>0</v>
      </c>
      <c r="BA732" s="21">
        <f t="shared" si="408"/>
        <v>0</v>
      </c>
      <c r="BB732" s="21">
        <f t="shared" si="409"/>
        <v>0</v>
      </c>
      <c r="BC732" s="21">
        <f t="shared" si="410"/>
        <v>0</v>
      </c>
      <c r="BD732" s="21">
        <f t="shared" si="411"/>
        <v>0</v>
      </c>
      <c r="BE732" s="21">
        <f t="shared" si="412"/>
        <v>0</v>
      </c>
      <c r="BF732" s="21">
        <f t="shared" si="413"/>
        <v>0</v>
      </c>
      <c r="BG732" s="21">
        <f t="shared" si="414"/>
        <v>0</v>
      </c>
      <c r="BH732" s="21">
        <f t="shared" si="415"/>
        <v>0</v>
      </c>
    </row>
    <row r="733" spans="1:60" ht="63.95" customHeight="1">
      <c r="A733" s="245"/>
      <c r="B733" s="97"/>
      <c r="C733" s="98"/>
      <c r="D733" s="99"/>
      <c r="E733" s="100"/>
      <c r="F733" s="100"/>
      <c r="G733" s="100"/>
      <c r="H733" s="101"/>
      <c r="I733" s="102"/>
      <c r="J733" s="103"/>
      <c r="K733" s="103"/>
      <c r="L733" s="103"/>
      <c r="M733" s="103"/>
      <c r="N733" s="99"/>
      <c r="O733" s="99"/>
      <c r="P733" s="100"/>
      <c r="Q733" s="100"/>
      <c r="R733" s="104"/>
      <c r="S733" s="31" t="str">
        <f t="shared" si="416"/>
        <v/>
      </c>
      <c r="T733" s="105"/>
      <c r="U733" s="101"/>
      <c r="V733" s="107"/>
      <c r="W733" s="169"/>
      <c r="X733" s="170"/>
      <c r="Y733" s="68"/>
      <c r="Z733" s="190">
        <f t="shared" si="385"/>
        <v>1.0165720071704217E-3</v>
      </c>
      <c r="AA733" s="208" t="b">
        <f t="shared" si="386"/>
        <v>0</v>
      </c>
      <c r="AB733" s="20">
        <f t="shared" si="417"/>
        <v>0</v>
      </c>
      <c r="AC733" s="67" t="b">
        <f t="shared" si="418"/>
        <v>1</v>
      </c>
      <c r="AD733" s="200">
        <f t="shared" si="419"/>
        <v>1</v>
      </c>
      <c r="AE733" s="180">
        <f t="shared" si="387"/>
        <v>1</v>
      </c>
      <c r="AF733" s="180">
        <f t="shared" si="388"/>
        <v>0</v>
      </c>
      <c r="AG733" s="180">
        <f t="shared" si="389"/>
        <v>0</v>
      </c>
      <c r="AH733" s="180">
        <f t="shared" si="390"/>
        <v>0</v>
      </c>
      <c r="AI733" s="214" t="str">
        <f t="shared" si="391"/>
        <v/>
      </c>
      <c r="AK733" s="36">
        <f t="shared" si="392"/>
        <v>0</v>
      </c>
      <c r="AL733" s="21">
        <f t="shared" si="393"/>
        <v>0</v>
      </c>
      <c r="AM733" s="21">
        <f t="shared" si="394"/>
        <v>0</v>
      </c>
      <c r="AN733" s="21">
        <f t="shared" si="395"/>
        <v>0</v>
      </c>
      <c r="AO733" s="21">
        <f t="shared" si="396"/>
        <v>0</v>
      </c>
      <c r="AP733" s="21">
        <f t="shared" si="397"/>
        <v>0</v>
      </c>
      <c r="AQ733" s="21">
        <f t="shared" si="398"/>
        <v>0</v>
      </c>
      <c r="AR733" s="21">
        <f t="shared" si="399"/>
        <v>0</v>
      </c>
      <c r="AS733" s="21">
        <f t="shared" si="400"/>
        <v>0</v>
      </c>
      <c r="AT733" s="21">
        <f t="shared" si="401"/>
        <v>0</v>
      </c>
      <c r="AU733" s="21">
        <f t="shared" si="402"/>
        <v>0</v>
      </c>
      <c r="AV733" s="21">
        <f t="shared" si="403"/>
        <v>0</v>
      </c>
      <c r="AW733" s="21">
        <f t="shared" si="404"/>
        <v>0</v>
      </c>
      <c r="AX733" s="21">
        <f t="shared" si="405"/>
        <v>0</v>
      </c>
      <c r="AY733" s="21">
        <f t="shared" si="406"/>
        <v>0</v>
      </c>
      <c r="AZ733" s="21">
        <f t="shared" si="407"/>
        <v>0</v>
      </c>
      <c r="BA733" s="21">
        <f t="shared" si="408"/>
        <v>0</v>
      </c>
      <c r="BB733" s="21">
        <f t="shared" si="409"/>
        <v>0</v>
      </c>
      <c r="BC733" s="21">
        <f t="shared" si="410"/>
        <v>0</v>
      </c>
      <c r="BD733" s="21">
        <f t="shared" si="411"/>
        <v>0</v>
      </c>
      <c r="BE733" s="21">
        <f t="shared" si="412"/>
        <v>0</v>
      </c>
      <c r="BF733" s="21">
        <f t="shared" si="413"/>
        <v>0</v>
      </c>
      <c r="BG733" s="21">
        <f t="shared" si="414"/>
        <v>0</v>
      </c>
      <c r="BH733" s="21">
        <f t="shared" si="415"/>
        <v>0</v>
      </c>
    </row>
    <row r="734" spans="1:60" ht="63.95" customHeight="1">
      <c r="A734" s="245"/>
      <c r="B734" s="97"/>
      <c r="C734" s="98"/>
      <c r="D734" s="99"/>
      <c r="E734" s="100"/>
      <c r="F734" s="100"/>
      <c r="G734" s="100"/>
      <c r="H734" s="101"/>
      <c r="I734" s="102"/>
      <c r="J734" s="103"/>
      <c r="K734" s="103"/>
      <c r="L734" s="103"/>
      <c r="M734" s="103"/>
      <c r="N734" s="99"/>
      <c r="O734" s="99"/>
      <c r="P734" s="100"/>
      <c r="Q734" s="100"/>
      <c r="R734" s="104"/>
      <c r="S734" s="31" t="str">
        <f t="shared" si="416"/>
        <v/>
      </c>
      <c r="T734" s="105"/>
      <c r="U734" s="101"/>
      <c r="V734" s="107"/>
      <c r="W734" s="169"/>
      <c r="X734" s="170"/>
      <c r="Y734" s="68"/>
      <c r="Z734" s="190">
        <f t="shared" si="385"/>
        <v>1.0165720071704217E-3</v>
      </c>
      <c r="AA734" s="208" t="b">
        <f t="shared" si="386"/>
        <v>0</v>
      </c>
      <c r="AB734" s="20">
        <f t="shared" si="417"/>
        <v>0</v>
      </c>
      <c r="AC734" s="67" t="b">
        <f t="shared" si="418"/>
        <v>1</v>
      </c>
      <c r="AD734" s="200">
        <f t="shared" si="419"/>
        <v>1</v>
      </c>
      <c r="AE734" s="180">
        <f t="shared" si="387"/>
        <v>1</v>
      </c>
      <c r="AF734" s="180">
        <f t="shared" si="388"/>
        <v>0</v>
      </c>
      <c r="AG734" s="180">
        <f t="shared" si="389"/>
        <v>0</v>
      </c>
      <c r="AH734" s="180">
        <f t="shared" si="390"/>
        <v>0</v>
      </c>
      <c r="AI734" s="214" t="str">
        <f t="shared" si="391"/>
        <v/>
      </c>
      <c r="AK734" s="36">
        <f t="shared" si="392"/>
        <v>0</v>
      </c>
      <c r="AL734" s="21">
        <f t="shared" si="393"/>
        <v>0</v>
      </c>
      <c r="AM734" s="21">
        <f t="shared" si="394"/>
        <v>0</v>
      </c>
      <c r="AN734" s="21">
        <f t="shared" si="395"/>
        <v>0</v>
      </c>
      <c r="AO734" s="21">
        <f t="shared" si="396"/>
        <v>0</v>
      </c>
      <c r="AP734" s="21">
        <f t="shared" si="397"/>
        <v>0</v>
      </c>
      <c r="AQ734" s="21">
        <f t="shared" si="398"/>
        <v>0</v>
      </c>
      <c r="AR734" s="21">
        <f t="shared" si="399"/>
        <v>0</v>
      </c>
      <c r="AS734" s="21">
        <f t="shared" si="400"/>
        <v>0</v>
      </c>
      <c r="AT734" s="21">
        <f t="shared" si="401"/>
        <v>0</v>
      </c>
      <c r="AU734" s="21">
        <f t="shared" si="402"/>
        <v>0</v>
      </c>
      <c r="AV734" s="21">
        <f t="shared" si="403"/>
        <v>0</v>
      </c>
      <c r="AW734" s="21">
        <f t="shared" si="404"/>
        <v>0</v>
      </c>
      <c r="AX734" s="21">
        <f t="shared" si="405"/>
        <v>0</v>
      </c>
      <c r="AY734" s="21">
        <f t="shared" si="406"/>
        <v>0</v>
      </c>
      <c r="AZ734" s="21">
        <f t="shared" si="407"/>
        <v>0</v>
      </c>
      <c r="BA734" s="21">
        <f t="shared" si="408"/>
        <v>0</v>
      </c>
      <c r="BB734" s="21">
        <f t="shared" si="409"/>
        <v>0</v>
      </c>
      <c r="BC734" s="21">
        <f t="shared" si="410"/>
        <v>0</v>
      </c>
      <c r="BD734" s="21">
        <f t="shared" si="411"/>
        <v>0</v>
      </c>
      <c r="BE734" s="21">
        <f t="shared" si="412"/>
        <v>0</v>
      </c>
      <c r="BF734" s="21">
        <f t="shared" si="413"/>
        <v>0</v>
      </c>
      <c r="BG734" s="21">
        <f t="shared" si="414"/>
        <v>0</v>
      </c>
      <c r="BH734" s="21">
        <f t="shared" si="415"/>
        <v>0</v>
      </c>
    </row>
    <row r="735" spans="1:60" ht="63.95" customHeight="1">
      <c r="A735" s="245"/>
      <c r="B735" s="97"/>
      <c r="C735" s="98"/>
      <c r="D735" s="99"/>
      <c r="E735" s="100"/>
      <c r="F735" s="100"/>
      <c r="G735" s="100"/>
      <c r="H735" s="101"/>
      <c r="I735" s="102"/>
      <c r="J735" s="103"/>
      <c r="K735" s="103"/>
      <c r="L735" s="103"/>
      <c r="M735" s="103"/>
      <c r="N735" s="99"/>
      <c r="O735" s="99"/>
      <c r="P735" s="100"/>
      <c r="Q735" s="100"/>
      <c r="R735" s="104"/>
      <c r="S735" s="31" t="str">
        <f t="shared" si="416"/>
        <v/>
      </c>
      <c r="T735" s="105"/>
      <c r="U735" s="101"/>
      <c r="V735" s="107"/>
      <c r="W735" s="169"/>
      <c r="X735" s="170"/>
      <c r="Y735" s="68"/>
      <c r="Z735" s="190">
        <f t="shared" si="385"/>
        <v>1.0165720071704217E-3</v>
      </c>
      <c r="AA735" s="208" t="b">
        <f t="shared" si="386"/>
        <v>0</v>
      </c>
      <c r="AB735" s="20">
        <f t="shared" si="417"/>
        <v>0</v>
      </c>
      <c r="AC735" s="67" t="b">
        <f t="shared" si="418"/>
        <v>1</v>
      </c>
      <c r="AD735" s="200">
        <f t="shared" si="419"/>
        <v>1</v>
      </c>
      <c r="AE735" s="180">
        <f t="shared" si="387"/>
        <v>1</v>
      </c>
      <c r="AF735" s="180">
        <f t="shared" si="388"/>
        <v>0</v>
      </c>
      <c r="AG735" s="180">
        <f t="shared" si="389"/>
        <v>0</v>
      </c>
      <c r="AH735" s="180">
        <f t="shared" si="390"/>
        <v>0</v>
      </c>
      <c r="AI735" s="214" t="str">
        <f t="shared" si="391"/>
        <v/>
      </c>
      <c r="AK735" s="36">
        <f t="shared" si="392"/>
        <v>0</v>
      </c>
      <c r="AL735" s="21">
        <f t="shared" si="393"/>
        <v>0</v>
      </c>
      <c r="AM735" s="21">
        <f t="shared" si="394"/>
        <v>0</v>
      </c>
      <c r="AN735" s="21">
        <f t="shared" si="395"/>
        <v>0</v>
      </c>
      <c r="AO735" s="21">
        <f t="shared" si="396"/>
        <v>0</v>
      </c>
      <c r="AP735" s="21">
        <f t="shared" si="397"/>
        <v>0</v>
      </c>
      <c r="AQ735" s="21">
        <f t="shared" si="398"/>
        <v>0</v>
      </c>
      <c r="AR735" s="21">
        <f t="shared" si="399"/>
        <v>0</v>
      </c>
      <c r="AS735" s="21">
        <f t="shared" si="400"/>
        <v>0</v>
      </c>
      <c r="AT735" s="21">
        <f t="shared" si="401"/>
        <v>0</v>
      </c>
      <c r="AU735" s="21">
        <f t="shared" si="402"/>
        <v>0</v>
      </c>
      <c r="AV735" s="21">
        <f t="shared" si="403"/>
        <v>0</v>
      </c>
      <c r="AW735" s="21">
        <f t="shared" si="404"/>
        <v>0</v>
      </c>
      <c r="AX735" s="21">
        <f t="shared" si="405"/>
        <v>0</v>
      </c>
      <c r="AY735" s="21">
        <f t="shared" si="406"/>
        <v>0</v>
      </c>
      <c r="AZ735" s="21">
        <f t="shared" si="407"/>
        <v>0</v>
      </c>
      <c r="BA735" s="21">
        <f t="shared" si="408"/>
        <v>0</v>
      </c>
      <c r="BB735" s="21">
        <f t="shared" si="409"/>
        <v>0</v>
      </c>
      <c r="BC735" s="21">
        <f t="shared" si="410"/>
        <v>0</v>
      </c>
      <c r="BD735" s="21">
        <f t="shared" si="411"/>
        <v>0</v>
      </c>
      <c r="BE735" s="21">
        <f t="shared" si="412"/>
        <v>0</v>
      </c>
      <c r="BF735" s="21">
        <f t="shared" si="413"/>
        <v>0</v>
      </c>
      <c r="BG735" s="21">
        <f t="shared" si="414"/>
        <v>0</v>
      </c>
      <c r="BH735" s="21">
        <f t="shared" si="415"/>
        <v>0</v>
      </c>
    </row>
    <row r="736" spans="1:60" ht="63.95" customHeight="1">
      <c r="A736" s="245"/>
      <c r="B736" s="97"/>
      <c r="C736" s="98"/>
      <c r="D736" s="99"/>
      <c r="E736" s="100"/>
      <c r="F736" s="100"/>
      <c r="G736" s="100"/>
      <c r="H736" s="101"/>
      <c r="I736" s="102"/>
      <c r="J736" s="103"/>
      <c r="K736" s="103"/>
      <c r="L736" s="103"/>
      <c r="M736" s="103"/>
      <c r="N736" s="99"/>
      <c r="O736" s="99"/>
      <c r="P736" s="100"/>
      <c r="Q736" s="100"/>
      <c r="R736" s="104"/>
      <c r="S736" s="31" t="str">
        <f t="shared" si="416"/>
        <v/>
      </c>
      <c r="T736" s="105"/>
      <c r="U736" s="101"/>
      <c r="V736" s="107"/>
      <c r="W736" s="169"/>
      <c r="X736" s="170"/>
      <c r="Y736" s="68"/>
      <c r="Z736" s="190">
        <f t="shared" si="385"/>
        <v>1.0165720071704217E-3</v>
      </c>
      <c r="AA736" s="208" t="b">
        <f t="shared" si="386"/>
        <v>0</v>
      </c>
      <c r="AB736" s="20">
        <f t="shared" si="417"/>
        <v>0</v>
      </c>
      <c r="AC736" s="67" t="b">
        <f t="shared" si="418"/>
        <v>1</v>
      </c>
      <c r="AD736" s="200">
        <f t="shared" si="419"/>
        <v>1</v>
      </c>
      <c r="AE736" s="180">
        <f t="shared" si="387"/>
        <v>1</v>
      </c>
      <c r="AF736" s="180">
        <f t="shared" si="388"/>
        <v>0</v>
      </c>
      <c r="AG736" s="180">
        <f t="shared" si="389"/>
        <v>0</v>
      </c>
      <c r="AH736" s="180">
        <f t="shared" si="390"/>
        <v>0</v>
      </c>
      <c r="AI736" s="214" t="str">
        <f t="shared" si="391"/>
        <v/>
      </c>
      <c r="AK736" s="36">
        <f t="shared" si="392"/>
        <v>0</v>
      </c>
      <c r="AL736" s="21">
        <f t="shared" si="393"/>
        <v>0</v>
      </c>
      <c r="AM736" s="21">
        <f t="shared" si="394"/>
        <v>0</v>
      </c>
      <c r="AN736" s="21">
        <f t="shared" si="395"/>
        <v>0</v>
      </c>
      <c r="AO736" s="21">
        <f t="shared" si="396"/>
        <v>0</v>
      </c>
      <c r="AP736" s="21">
        <f t="shared" si="397"/>
        <v>0</v>
      </c>
      <c r="AQ736" s="21">
        <f t="shared" si="398"/>
        <v>0</v>
      </c>
      <c r="AR736" s="21">
        <f t="shared" si="399"/>
        <v>0</v>
      </c>
      <c r="AS736" s="21">
        <f t="shared" si="400"/>
        <v>0</v>
      </c>
      <c r="AT736" s="21">
        <f t="shared" si="401"/>
        <v>0</v>
      </c>
      <c r="AU736" s="21">
        <f t="shared" si="402"/>
        <v>0</v>
      </c>
      <c r="AV736" s="21">
        <f t="shared" si="403"/>
        <v>0</v>
      </c>
      <c r="AW736" s="21">
        <f t="shared" si="404"/>
        <v>0</v>
      </c>
      <c r="AX736" s="21">
        <f t="shared" si="405"/>
        <v>0</v>
      </c>
      <c r="AY736" s="21">
        <f t="shared" si="406"/>
        <v>0</v>
      </c>
      <c r="AZ736" s="21">
        <f t="shared" si="407"/>
        <v>0</v>
      </c>
      <c r="BA736" s="21">
        <f t="shared" si="408"/>
        <v>0</v>
      </c>
      <c r="BB736" s="21">
        <f t="shared" si="409"/>
        <v>0</v>
      </c>
      <c r="BC736" s="21">
        <f t="shared" si="410"/>
        <v>0</v>
      </c>
      <c r="BD736" s="21">
        <f t="shared" si="411"/>
        <v>0</v>
      </c>
      <c r="BE736" s="21">
        <f t="shared" si="412"/>
        <v>0</v>
      </c>
      <c r="BF736" s="21">
        <f t="shared" si="413"/>
        <v>0</v>
      </c>
      <c r="BG736" s="21">
        <f t="shared" si="414"/>
        <v>0</v>
      </c>
      <c r="BH736" s="21">
        <f t="shared" si="415"/>
        <v>0</v>
      </c>
    </row>
    <row r="737" spans="1:60" ht="63.95" customHeight="1">
      <c r="A737" s="245"/>
      <c r="B737" s="97"/>
      <c r="C737" s="98"/>
      <c r="D737" s="99"/>
      <c r="E737" s="100"/>
      <c r="F737" s="100"/>
      <c r="G737" s="100"/>
      <c r="H737" s="101"/>
      <c r="I737" s="102"/>
      <c r="J737" s="103"/>
      <c r="K737" s="103"/>
      <c r="L737" s="103"/>
      <c r="M737" s="103"/>
      <c r="N737" s="99"/>
      <c r="O737" s="99"/>
      <c r="P737" s="100"/>
      <c r="Q737" s="100"/>
      <c r="R737" s="104"/>
      <c r="S737" s="31" t="str">
        <f t="shared" si="416"/>
        <v/>
      </c>
      <c r="T737" s="105"/>
      <c r="U737" s="101"/>
      <c r="V737" s="107"/>
      <c r="W737" s="169"/>
      <c r="X737" s="170"/>
      <c r="Y737" s="68"/>
      <c r="Z737" s="190">
        <f t="shared" si="385"/>
        <v>1.0165720071704217E-3</v>
      </c>
      <c r="AA737" s="208" t="b">
        <f t="shared" si="386"/>
        <v>0</v>
      </c>
      <c r="AB737" s="20">
        <f t="shared" si="417"/>
        <v>0</v>
      </c>
      <c r="AC737" s="67" t="b">
        <f t="shared" si="418"/>
        <v>1</v>
      </c>
      <c r="AD737" s="200">
        <f t="shared" si="419"/>
        <v>1</v>
      </c>
      <c r="AE737" s="180">
        <f t="shared" si="387"/>
        <v>1</v>
      </c>
      <c r="AF737" s="180">
        <f t="shared" si="388"/>
        <v>0</v>
      </c>
      <c r="AG737" s="180">
        <f t="shared" si="389"/>
        <v>0</v>
      </c>
      <c r="AH737" s="180">
        <f t="shared" si="390"/>
        <v>0</v>
      </c>
      <c r="AI737" s="214" t="str">
        <f t="shared" si="391"/>
        <v/>
      </c>
      <c r="AK737" s="36">
        <f t="shared" si="392"/>
        <v>0</v>
      </c>
      <c r="AL737" s="21">
        <f t="shared" si="393"/>
        <v>0</v>
      </c>
      <c r="AM737" s="21">
        <f t="shared" si="394"/>
        <v>0</v>
      </c>
      <c r="AN737" s="21">
        <f t="shared" si="395"/>
        <v>0</v>
      </c>
      <c r="AO737" s="21">
        <f t="shared" si="396"/>
        <v>0</v>
      </c>
      <c r="AP737" s="21">
        <f t="shared" si="397"/>
        <v>0</v>
      </c>
      <c r="AQ737" s="21">
        <f t="shared" si="398"/>
        <v>0</v>
      </c>
      <c r="AR737" s="21">
        <f t="shared" si="399"/>
        <v>0</v>
      </c>
      <c r="AS737" s="21">
        <f t="shared" si="400"/>
        <v>0</v>
      </c>
      <c r="AT737" s="21">
        <f t="shared" si="401"/>
        <v>0</v>
      </c>
      <c r="AU737" s="21">
        <f t="shared" si="402"/>
        <v>0</v>
      </c>
      <c r="AV737" s="21">
        <f t="shared" si="403"/>
        <v>0</v>
      </c>
      <c r="AW737" s="21">
        <f t="shared" si="404"/>
        <v>0</v>
      </c>
      <c r="AX737" s="21">
        <f t="shared" si="405"/>
        <v>0</v>
      </c>
      <c r="AY737" s="21">
        <f t="shared" si="406"/>
        <v>0</v>
      </c>
      <c r="AZ737" s="21">
        <f t="shared" si="407"/>
        <v>0</v>
      </c>
      <c r="BA737" s="21">
        <f t="shared" si="408"/>
        <v>0</v>
      </c>
      <c r="BB737" s="21">
        <f t="shared" si="409"/>
        <v>0</v>
      </c>
      <c r="BC737" s="21">
        <f t="shared" si="410"/>
        <v>0</v>
      </c>
      <c r="BD737" s="21">
        <f t="shared" si="411"/>
        <v>0</v>
      </c>
      <c r="BE737" s="21">
        <f t="shared" si="412"/>
        <v>0</v>
      </c>
      <c r="BF737" s="21">
        <f t="shared" si="413"/>
        <v>0</v>
      </c>
      <c r="BG737" s="21">
        <f t="shared" si="414"/>
        <v>0</v>
      </c>
      <c r="BH737" s="21">
        <f t="shared" si="415"/>
        <v>0</v>
      </c>
    </row>
    <row r="738" spans="1:60" ht="63.95" customHeight="1">
      <c r="A738" s="245"/>
      <c r="B738" s="97"/>
      <c r="C738" s="98"/>
      <c r="D738" s="99"/>
      <c r="E738" s="100"/>
      <c r="F738" s="100"/>
      <c r="G738" s="100"/>
      <c r="H738" s="101"/>
      <c r="I738" s="102"/>
      <c r="J738" s="103"/>
      <c r="K738" s="103"/>
      <c r="L738" s="103"/>
      <c r="M738" s="103"/>
      <c r="N738" s="99"/>
      <c r="O738" s="99"/>
      <c r="P738" s="100"/>
      <c r="Q738" s="100"/>
      <c r="R738" s="104"/>
      <c r="S738" s="31" t="str">
        <f t="shared" si="416"/>
        <v/>
      </c>
      <c r="T738" s="105"/>
      <c r="U738" s="101"/>
      <c r="V738" s="107"/>
      <c r="W738" s="169"/>
      <c r="X738" s="170"/>
      <c r="Y738" s="68"/>
      <c r="Z738" s="190">
        <f t="shared" si="385"/>
        <v>1.0165720071704217E-3</v>
      </c>
      <c r="AA738" s="208" t="b">
        <f t="shared" si="386"/>
        <v>0</v>
      </c>
      <c r="AB738" s="20">
        <f t="shared" si="417"/>
        <v>0</v>
      </c>
      <c r="AC738" s="67" t="b">
        <f t="shared" si="418"/>
        <v>1</v>
      </c>
      <c r="AD738" s="200">
        <f t="shared" si="419"/>
        <v>1</v>
      </c>
      <c r="AE738" s="180">
        <f t="shared" si="387"/>
        <v>1</v>
      </c>
      <c r="AF738" s="180">
        <f t="shared" si="388"/>
        <v>0</v>
      </c>
      <c r="AG738" s="180">
        <f t="shared" si="389"/>
        <v>0</v>
      </c>
      <c r="AH738" s="180">
        <f t="shared" si="390"/>
        <v>0</v>
      </c>
      <c r="AI738" s="214" t="str">
        <f t="shared" si="391"/>
        <v/>
      </c>
      <c r="AK738" s="36">
        <f t="shared" si="392"/>
        <v>0</v>
      </c>
      <c r="AL738" s="21">
        <f t="shared" si="393"/>
        <v>0</v>
      </c>
      <c r="AM738" s="21">
        <f t="shared" si="394"/>
        <v>0</v>
      </c>
      <c r="AN738" s="21">
        <f t="shared" si="395"/>
        <v>0</v>
      </c>
      <c r="AO738" s="21">
        <f t="shared" si="396"/>
        <v>0</v>
      </c>
      <c r="AP738" s="21">
        <f t="shared" si="397"/>
        <v>0</v>
      </c>
      <c r="AQ738" s="21">
        <f t="shared" si="398"/>
        <v>0</v>
      </c>
      <c r="AR738" s="21">
        <f t="shared" si="399"/>
        <v>0</v>
      </c>
      <c r="AS738" s="21">
        <f t="shared" si="400"/>
        <v>0</v>
      </c>
      <c r="AT738" s="21">
        <f t="shared" si="401"/>
        <v>0</v>
      </c>
      <c r="AU738" s="21">
        <f t="shared" si="402"/>
        <v>0</v>
      </c>
      <c r="AV738" s="21">
        <f t="shared" si="403"/>
        <v>0</v>
      </c>
      <c r="AW738" s="21">
        <f t="shared" si="404"/>
        <v>0</v>
      </c>
      <c r="AX738" s="21">
        <f t="shared" si="405"/>
        <v>0</v>
      </c>
      <c r="AY738" s="21">
        <f t="shared" si="406"/>
        <v>0</v>
      </c>
      <c r="AZ738" s="21">
        <f t="shared" si="407"/>
        <v>0</v>
      </c>
      <c r="BA738" s="21">
        <f t="shared" si="408"/>
        <v>0</v>
      </c>
      <c r="BB738" s="21">
        <f t="shared" si="409"/>
        <v>0</v>
      </c>
      <c r="BC738" s="21">
        <f t="shared" si="410"/>
        <v>0</v>
      </c>
      <c r="BD738" s="21">
        <f t="shared" si="411"/>
        <v>0</v>
      </c>
      <c r="BE738" s="21">
        <f t="shared" si="412"/>
        <v>0</v>
      </c>
      <c r="BF738" s="21">
        <f t="shared" si="413"/>
        <v>0</v>
      </c>
      <c r="BG738" s="21">
        <f t="shared" si="414"/>
        <v>0</v>
      </c>
      <c r="BH738" s="21">
        <f t="shared" si="415"/>
        <v>0</v>
      </c>
    </row>
    <row r="739" spans="1:60" ht="63.95" customHeight="1">
      <c r="A739" s="245"/>
      <c r="B739" s="97"/>
      <c r="C739" s="98"/>
      <c r="D739" s="99"/>
      <c r="E739" s="100"/>
      <c r="F739" s="100"/>
      <c r="G739" s="100"/>
      <c r="H739" s="101"/>
      <c r="I739" s="102"/>
      <c r="J739" s="103"/>
      <c r="K739" s="103"/>
      <c r="L739" s="103"/>
      <c r="M739" s="103"/>
      <c r="N739" s="99"/>
      <c r="O739" s="99"/>
      <c r="P739" s="100"/>
      <c r="Q739" s="100"/>
      <c r="R739" s="104"/>
      <c r="S739" s="31" t="str">
        <f t="shared" si="416"/>
        <v/>
      </c>
      <c r="T739" s="105"/>
      <c r="U739" s="101"/>
      <c r="V739" s="107"/>
      <c r="W739" s="169"/>
      <c r="X739" s="170"/>
      <c r="Y739" s="68"/>
      <c r="Z739" s="190">
        <f t="shared" si="385"/>
        <v>1.0165720071704217E-3</v>
      </c>
      <c r="AA739" s="208" t="b">
        <f t="shared" si="386"/>
        <v>0</v>
      </c>
      <c r="AB739" s="20">
        <f t="shared" si="417"/>
        <v>0</v>
      </c>
      <c r="AC739" s="67" t="b">
        <f t="shared" si="418"/>
        <v>1</v>
      </c>
      <c r="AD739" s="200">
        <f t="shared" si="419"/>
        <v>1</v>
      </c>
      <c r="AE739" s="180">
        <f t="shared" si="387"/>
        <v>1</v>
      </c>
      <c r="AF739" s="180">
        <f t="shared" si="388"/>
        <v>0</v>
      </c>
      <c r="AG739" s="180">
        <f t="shared" si="389"/>
        <v>0</v>
      </c>
      <c r="AH739" s="180">
        <f t="shared" si="390"/>
        <v>0</v>
      </c>
      <c r="AI739" s="214" t="str">
        <f t="shared" si="391"/>
        <v/>
      </c>
      <c r="AK739" s="36">
        <f t="shared" si="392"/>
        <v>0</v>
      </c>
      <c r="AL739" s="21">
        <f t="shared" si="393"/>
        <v>0</v>
      </c>
      <c r="AM739" s="21">
        <f t="shared" si="394"/>
        <v>0</v>
      </c>
      <c r="AN739" s="21">
        <f t="shared" si="395"/>
        <v>0</v>
      </c>
      <c r="AO739" s="21">
        <f t="shared" si="396"/>
        <v>0</v>
      </c>
      <c r="AP739" s="21">
        <f t="shared" si="397"/>
        <v>0</v>
      </c>
      <c r="AQ739" s="21">
        <f t="shared" si="398"/>
        <v>0</v>
      </c>
      <c r="AR739" s="21">
        <f t="shared" si="399"/>
        <v>0</v>
      </c>
      <c r="AS739" s="21">
        <f t="shared" si="400"/>
        <v>0</v>
      </c>
      <c r="AT739" s="21">
        <f t="shared" si="401"/>
        <v>0</v>
      </c>
      <c r="AU739" s="21">
        <f t="shared" si="402"/>
        <v>0</v>
      </c>
      <c r="AV739" s="21">
        <f t="shared" si="403"/>
        <v>0</v>
      </c>
      <c r="AW739" s="21">
        <f t="shared" si="404"/>
        <v>0</v>
      </c>
      <c r="AX739" s="21">
        <f t="shared" si="405"/>
        <v>0</v>
      </c>
      <c r="AY739" s="21">
        <f t="shared" si="406"/>
        <v>0</v>
      </c>
      <c r="AZ739" s="21">
        <f t="shared" si="407"/>
        <v>0</v>
      </c>
      <c r="BA739" s="21">
        <f t="shared" si="408"/>
        <v>0</v>
      </c>
      <c r="BB739" s="21">
        <f t="shared" si="409"/>
        <v>0</v>
      </c>
      <c r="BC739" s="21">
        <f t="shared" si="410"/>
        <v>0</v>
      </c>
      <c r="BD739" s="21">
        <f t="shared" si="411"/>
        <v>0</v>
      </c>
      <c r="BE739" s="21">
        <f t="shared" si="412"/>
        <v>0</v>
      </c>
      <c r="BF739" s="21">
        <f t="shared" si="413"/>
        <v>0</v>
      </c>
      <c r="BG739" s="21">
        <f t="shared" si="414"/>
        <v>0</v>
      </c>
      <c r="BH739" s="21">
        <f t="shared" si="415"/>
        <v>0</v>
      </c>
    </row>
    <row r="740" spans="1:60" ht="63.95" customHeight="1">
      <c r="A740" s="245"/>
      <c r="B740" s="97"/>
      <c r="C740" s="98"/>
      <c r="D740" s="99"/>
      <c r="E740" s="100"/>
      <c r="F740" s="100"/>
      <c r="G740" s="100"/>
      <c r="H740" s="101"/>
      <c r="I740" s="102"/>
      <c r="J740" s="103"/>
      <c r="K740" s="103"/>
      <c r="L740" s="103"/>
      <c r="M740" s="103"/>
      <c r="N740" s="99"/>
      <c r="O740" s="99"/>
      <c r="P740" s="100"/>
      <c r="Q740" s="100"/>
      <c r="R740" s="104"/>
      <c r="S740" s="31" t="str">
        <f t="shared" si="416"/>
        <v/>
      </c>
      <c r="T740" s="105"/>
      <c r="U740" s="101"/>
      <c r="V740" s="107"/>
      <c r="W740" s="169"/>
      <c r="X740" s="170"/>
      <c r="Y740" s="68"/>
      <c r="Z740" s="190">
        <f t="shared" si="385"/>
        <v>1.0165720071704217E-3</v>
      </c>
      <c r="AA740" s="208" t="b">
        <f t="shared" si="386"/>
        <v>0</v>
      </c>
      <c r="AB740" s="20">
        <f t="shared" si="417"/>
        <v>0</v>
      </c>
      <c r="AC740" s="67" t="b">
        <f t="shared" si="418"/>
        <v>1</v>
      </c>
      <c r="AD740" s="200">
        <f t="shared" si="419"/>
        <v>1</v>
      </c>
      <c r="AE740" s="180">
        <f t="shared" si="387"/>
        <v>1</v>
      </c>
      <c r="AF740" s="180">
        <f t="shared" si="388"/>
        <v>0</v>
      </c>
      <c r="AG740" s="180">
        <f t="shared" si="389"/>
        <v>0</v>
      </c>
      <c r="AH740" s="180">
        <f t="shared" si="390"/>
        <v>0</v>
      </c>
      <c r="AI740" s="214" t="str">
        <f t="shared" si="391"/>
        <v/>
      </c>
      <c r="AK740" s="36">
        <f t="shared" si="392"/>
        <v>0</v>
      </c>
      <c r="AL740" s="21">
        <f t="shared" si="393"/>
        <v>0</v>
      </c>
      <c r="AM740" s="21">
        <f t="shared" si="394"/>
        <v>0</v>
      </c>
      <c r="AN740" s="21">
        <f t="shared" si="395"/>
        <v>0</v>
      </c>
      <c r="AO740" s="21">
        <f t="shared" si="396"/>
        <v>0</v>
      </c>
      <c r="AP740" s="21">
        <f t="shared" si="397"/>
        <v>0</v>
      </c>
      <c r="AQ740" s="21">
        <f t="shared" si="398"/>
        <v>0</v>
      </c>
      <c r="AR740" s="21">
        <f t="shared" si="399"/>
        <v>0</v>
      </c>
      <c r="AS740" s="21">
        <f t="shared" si="400"/>
        <v>0</v>
      </c>
      <c r="AT740" s="21">
        <f t="shared" si="401"/>
        <v>0</v>
      </c>
      <c r="AU740" s="21">
        <f t="shared" si="402"/>
        <v>0</v>
      </c>
      <c r="AV740" s="21">
        <f t="shared" si="403"/>
        <v>0</v>
      </c>
      <c r="AW740" s="21">
        <f t="shared" si="404"/>
        <v>0</v>
      </c>
      <c r="AX740" s="21">
        <f t="shared" si="405"/>
        <v>0</v>
      </c>
      <c r="AY740" s="21">
        <f t="shared" si="406"/>
        <v>0</v>
      </c>
      <c r="AZ740" s="21">
        <f t="shared" si="407"/>
        <v>0</v>
      </c>
      <c r="BA740" s="21">
        <f t="shared" si="408"/>
        <v>0</v>
      </c>
      <c r="BB740" s="21">
        <f t="shared" si="409"/>
        <v>0</v>
      </c>
      <c r="BC740" s="21">
        <f t="shared" si="410"/>
        <v>0</v>
      </c>
      <c r="BD740" s="21">
        <f t="shared" si="411"/>
        <v>0</v>
      </c>
      <c r="BE740" s="21">
        <f t="shared" si="412"/>
        <v>0</v>
      </c>
      <c r="BF740" s="21">
        <f t="shared" si="413"/>
        <v>0</v>
      </c>
      <c r="BG740" s="21">
        <f t="shared" si="414"/>
        <v>0</v>
      </c>
      <c r="BH740" s="21">
        <f t="shared" si="415"/>
        <v>0</v>
      </c>
    </row>
    <row r="741" spans="1:60" ht="63.95" customHeight="1">
      <c r="A741" s="245"/>
      <c r="B741" s="97"/>
      <c r="C741" s="98"/>
      <c r="D741" s="99"/>
      <c r="E741" s="100"/>
      <c r="F741" s="100"/>
      <c r="G741" s="100"/>
      <c r="H741" s="101"/>
      <c r="I741" s="102"/>
      <c r="J741" s="103"/>
      <c r="K741" s="103"/>
      <c r="L741" s="103"/>
      <c r="M741" s="103"/>
      <c r="N741" s="99"/>
      <c r="O741" s="99"/>
      <c r="P741" s="100"/>
      <c r="Q741" s="100"/>
      <c r="R741" s="104"/>
      <c r="S741" s="31" t="str">
        <f t="shared" si="416"/>
        <v/>
      </c>
      <c r="T741" s="105"/>
      <c r="U741" s="101"/>
      <c r="V741" s="107"/>
      <c r="W741" s="169"/>
      <c r="X741" s="170"/>
      <c r="Y741" s="68"/>
      <c r="Z741" s="190">
        <f t="shared" si="385"/>
        <v>1.0165720071704217E-3</v>
      </c>
      <c r="AA741" s="208" t="b">
        <f t="shared" si="386"/>
        <v>0</v>
      </c>
      <c r="AB741" s="20">
        <f t="shared" si="417"/>
        <v>0</v>
      </c>
      <c r="AC741" s="67" t="b">
        <f t="shared" si="418"/>
        <v>1</v>
      </c>
      <c r="AD741" s="200">
        <f t="shared" si="419"/>
        <v>1</v>
      </c>
      <c r="AE741" s="180">
        <f t="shared" si="387"/>
        <v>1</v>
      </c>
      <c r="AF741" s="180">
        <f t="shared" si="388"/>
        <v>0</v>
      </c>
      <c r="AG741" s="180">
        <f t="shared" si="389"/>
        <v>0</v>
      </c>
      <c r="AH741" s="180">
        <f t="shared" si="390"/>
        <v>0</v>
      </c>
      <c r="AI741" s="214" t="str">
        <f t="shared" si="391"/>
        <v/>
      </c>
      <c r="AK741" s="36">
        <f t="shared" si="392"/>
        <v>0</v>
      </c>
      <c r="AL741" s="21">
        <f t="shared" si="393"/>
        <v>0</v>
      </c>
      <c r="AM741" s="21">
        <f t="shared" si="394"/>
        <v>0</v>
      </c>
      <c r="AN741" s="21">
        <f t="shared" si="395"/>
        <v>0</v>
      </c>
      <c r="AO741" s="21">
        <f t="shared" si="396"/>
        <v>0</v>
      </c>
      <c r="AP741" s="21">
        <f t="shared" si="397"/>
        <v>0</v>
      </c>
      <c r="AQ741" s="21">
        <f t="shared" si="398"/>
        <v>0</v>
      </c>
      <c r="AR741" s="21">
        <f t="shared" si="399"/>
        <v>0</v>
      </c>
      <c r="AS741" s="21">
        <f t="shared" si="400"/>
        <v>0</v>
      </c>
      <c r="AT741" s="21">
        <f t="shared" si="401"/>
        <v>0</v>
      </c>
      <c r="AU741" s="21">
        <f t="shared" si="402"/>
        <v>0</v>
      </c>
      <c r="AV741" s="21">
        <f t="shared" si="403"/>
        <v>0</v>
      </c>
      <c r="AW741" s="21">
        <f t="shared" si="404"/>
        <v>0</v>
      </c>
      <c r="AX741" s="21">
        <f t="shared" si="405"/>
        <v>0</v>
      </c>
      <c r="AY741" s="21">
        <f t="shared" si="406"/>
        <v>0</v>
      </c>
      <c r="AZ741" s="21">
        <f t="shared" si="407"/>
        <v>0</v>
      </c>
      <c r="BA741" s="21">
        <f t="shared" si="408"/>
        <v>0</v>
      </c>
      <c r="BB741" s="21">
        <f t="shared" si="409"/>
        <v>0</v>
      </c>
      <c r="BC741" s="21">
        <f t="shared" si="410"/>
        <v>0</v>
      </c>
      <c r="BD741" s="21">
        <f t="shared" si="411"/>
        <v>0</v>
      </c>
      <c r="BE741" s="21">
        <f t="shared" si="412"/>
        <v>0</v>
      </c>
      <c r="BF741" s="21">
        <f t="shared" si="413"/>
        <v>0</v>
      </c>
      <c r="BG741" s="21">
        <f t="shared" si="414"/>
        <v>0</v>
      </c>
      <c r="BH741" s="21">
        <f t="shared" si="415"/>
        <v>0</v>
      </c>
    </row>
    <row r="742" spans="1:60" ht="63.95" customHeight="1">
      <c r="A742" s="245"/>
      <c r="B742" s="97"/>
      <c r="C742" s="98"/>
      <c r="D742" s="99"/>
      <c r="E742" s="100"/>
      <c r="F742" s="100"/>
      <c r="G742" s="100"/>
      <c r="H742" s="101"/>
      <c r="I742" s="102"/>
      <c r="J742" s="103"/>
      <c r="K742" s="103"/>
      <c r="L742" s="103"/>
      <c r="M742" s="103"/>
      <c r="N742" s="99"/>
      <c r="O742" s="99"/>
      <c r="P742" s="100"/>
      <c r="Q742" s="100"/>
      <c r="R742" s="104"/>
      <c r="S742" s="31" t="str">
        <f t="shared" si="416"/>
        <v/>
      </c>
      <c r="T742" s="105"/>
      <c r="U742" s="101"/>
      <c r="V742" s="107"/>
      <c r="W742" s="169"/>
      <c r="X742" s="170"/>
      <c r="Y742" s="68"/>
      <c r="Z742" s="190">
        <f t="shared" si="385"/>
        <v>1.0165720071704217E-3</v>
      </c>
      <c r="AA742" s="208" t="b">
        <f t="shared" si="386"/>
        <v>0</v>
      </c>
      <c r="AB742" s="20">
        <f t="shared" si="417"/>
        <v>0</v>
      </c>
      <c r="AC742" s="67" t="b">
        <f t="shared" si="418"/>
        <v>1</v>
      </c>
      <c r="AD742" s="200">
        <f t="shared" si="419"/>
        <v>1</v>
      </c>
      <c r="AE742" s="180">
        <f t="shared" si="387"/>
        <v>1</v>
      </c>
      <c r="AF742" s="180">
        <f t="shared" si="388"/>
        <v>0</v>
      </c>
      <c r="AG742" s="180">
        <f t="shared" si="389"/>
        <v>0</v>
      </c>
      <c r="AH742" s="180">
        <f t="shared" si="390"/>
        <v>0</v>
      </c>
      <c r="AI742" s="214" t="str">
        <f t="shared" si="391"/>
        <v/>
      </c>
      <c r="AK742" s="36">
        <f t="shared" si="392"/>
        <v>0</v>
      </c>
      <c r="AL742" s="21">
        <f t="shared" si="393"/>
        <v>0</v>
      </c>
      <c r="AM742" s="21">
        <f t="shared" si="394"/>
        <v>0</v>
      </c>
      <c r="AN742" s="21">
        <f t="shared" si="395"/>
        <v>0</v>
      </c>
      <c r="AO742" s="21">
        <f t="shared" si="396"/>
        <v>0</v>
      </c>
      <c r="AP742" s="21">
        <f t="shared" si="397"/>
        <v>0</v>
      </c>
      <c r="AQ742" s="21">
        <f t="shared" si="398"/>
        <v>0</v>
      </c>
      <c r="AR742" s="21">
        <f t="shared" si="399"/>
        <v>0</v>
      </c>
      <c r="AS742" s="21">
        <f t="shared" si="400"/>
        <v>0</v>
      </c>
      <c r="AT742" s="21">
        <f t="shared" si="401"/>
        <v>0</v>
      </c>
      <c r="AU742" s="21">
        <f t="shared" si="402"/>
        <v>0</v>
      </c>
      <c r="AV742" s="21">
        <f t="shared" si="403"/>
        <v>0</v>
      </c>
      <c r="AW742" s="21">
        <f t="shared" si="404"/>
        <v>0</v>
      </c>
      <c r="AX742" s="21">
        <f t="shared" si="405"/>
        <v>0</v>
      </c>
      <c r="AY742" s="21">
        <f t="shared" si="406"/>
        <v>0</v>
      </c>
      <c r="AZ742" s="21">
        <f t="shared" si="407"/>
        <v>0</v>
      </c>
      <c r="BA742" s="21">
        <f t="shared" si="408"/>
        <v>0</v>
      </c>
      <c r="BB742" s="21">
        <f t="shared" si="409"/>
        <v>0</v>
      </c>
      <c r="BC742" s="21">
        <f t="shared" si="410"/>
        <v>0</v>
      </c>
      <c r="BD742" s="21">
        <f t="shared" si="411"/>
        <v>0</v>
      </c>
      <c r="BE742" s="21">
        <f t="shared" si="412"/>
        <v>0</v>
      </c>
      <c r="BF742" s="21">
        <f t="shared" si="413"/>
        <v>0</v>
      </c>
      <c r="BG742" s="21">
        <f t="shared" si="414"/>
        <v>0</v>
      </c>
      <c r="BH742" s="21">
        <f t="shared" si="415"/>
        <v>0</v>
      </c>
    </row>
    <row r="743" spans="1:60" ht="63.95" customHeight="1">
      <c r="A743" s="245"/>
      <c r="B743" s="97"/>
      <c r="C743" s="98"/>
      <c r="D743" s="99"/>
      <c r="E743" s="100"/>
      <c r="F743" s="100"/>
      <c r="G743" s="100"/>
      <c r="H743" s="101"/>
      <c r="I743" s="102"/>
      <c r="J743" s="103"/>
      <c r="K743" s="103"/>
      <c r="L743" s="103"/>
      <c r="M743" s="103"/>
      <c r="N743" s="99"/>
      <c r="O743" s="99"/>
      <c r="P743" s="100"/>
      <c r="Q743" s="100"/>
      <c r="R743" s="104"/>
      <c r="S743" s="31" t="str">
        <f t="shared" si="416"/>
        <v/>
      </c>
      <c r="T743" s="105"/>
      <c r="U743" s="101"/>
      <c r="V743" s="107"/>
      <c r="W743" s="169"/>
      <c r="X743" s="170"/>
      <c r="Y743" s="68"/>
      <c r="Z743" s="190">
        <f t="shared" si="385"/>
        <v>1.0165720071704217E-3</v>
      </c>
      <c r="AA743" s="208" t="b">
        <f t="shared" si="386"/>
        <v>0</v>
      </c>
      <c r="AB743" s="20">
        <f t="shared" si="417"/>
        <v>0</v>
      </c>
      <c r="AC743" s="67" t="b">
        <f t="shared" si="418"/>
        <v>1</v>
      </c>
      <c r="AD743" s="200">
        <f t="shared" si="419"/>
        <v>1</v>
      </c>
      <c r="AE743" s="180">
        <f t="shared" si="387"/>
        <v>1</v>
      </c>
      <c r="AF743" s="180">
        <f t="shared" si="388"/>
        <v>0</v>
      </c>
      <c r="AG743" s="180">
        <f t="shared" si="389"/>
        <v>0</v>
      </c>
      <c r="AH743" s="180">
        <f t="shared" si="390"/>
        <v>0</v>
      </c>
      <c r="AI743" s="214" t="str">
        <f t="shared" si="391"/>
        <v/>
      </c>
      <c r="AK743" s="36">
        <f t="shared" si="392"/>
        <v>0</v>
      </c>
      <c r="AL743" s="21">
        <f t="shared" si="393"/>
        <v>0</v>
      </c>
      <c r="AM743" s="21">
        <f t="shared" si="394"/>
        <v>0</v>
      </c>
      <c r="AN743" s="21">
        <f t="shared" si="395"/>
        <v>0</v>
      </c>
      <c r="AO743" s="21">
        <f t="shared" si="396"/>
        <v>0</v>
      </c>
      <c r="AP743" s="21">
        <f t="shared" si="397"/>
        <v>0</v>
      </c>
      <c r="AQ743" s="21">
        <f t="shared" si="398"/>
        <v>0</v>
      </c>
      <c r="AR743" s="21">
        <f t="shared" si="399"/>
        <v>0</v>
      </c>
      <c r="AS743" s="21">
        <f t="shared" si="400"/>
        <v>0</v>
      </c>
      <c r="AT743" s="21">
        <f t="shared" si="401"/>
        <v>0</v>
      </c>
      <c r="AU743" s="21">
        <f t="shared" si="402"/>
        <v>0</v>
      </c>
      <c r="AV743" s="21">
        <f t="shared" si="403"/>
        <v>0</v>
      </c>
      <c r="AW743" s="21">
        <f t="shared" si="404"/>
        <v>0</v>
      </c>
      <c r="AX743" s="21">
        <f t="shared" si="405"/>
        <v>0</v>
      </c>
      <c r="AY743" s="21">
        <f t="shared" si="406"/>
        <v>0</v>
      </c>
      <c r="AZ743" s="21">
        <f t="shared" si="407"/>
        <v>0</v>
      </c>
      <c r="BA743" s="21">
        <f t="shared" si="408"/>
        <v>0</v>
      </c>
      <c r="BB743" s="21">
        <f t="shared" si="409"/>
        <v>0</v>
      </c>
      <c r="BC743" s="21">
        <f t="shared" si="410"/>
        <v>0</v>
      </c>
      <c r="BD743" s="21">
        <f t="shared" si="411"/>
        <v>0</v>
      </c>
      <c r="BE743" s="21">
        <f t="shared" si="412"/>
        <v>0</v>
      </c>
      <c r="BF743" s="21">
        <f t="shared" si="413"/>
        <v>0</v>
      </c>
      <c r="BG743" s="21">
        <f t="shared" si="414"/>
        <v>0</v>
      </c>
      <c r="BH743" s="21">
        <f t="shared" si="415"/>
        <v>0</v>
      </c>
    </row>
    <row r="744" spans="1:60" ht="63.95" customHeight="1">
      <c r="A744" s="245"/>
      <c r="B744" s="97"/>
      <c r="C744" s="98"/>
      <c r="D744" s="99"/>
      <c r="E744" s="100"/>
      <c r="F744" s="100"/>
      <c r="G744" s="100"/>
      <c r="H744" s="101"/>
      <c r="I744" s="102"/>
      <c r="J744" s="103"/>
      <c r="K744" s="103"/>
      <c r="L744" s="103"/>
      <c r="M744" s="103"/>
      <c r="N744" s="99"/>
      <c r="O744" s="99"/>
      <c r="P744" s="100"/>
      <c r="Q744" s="100"/>
      <c r="R744" s="104"/>
      <c r="S744" s="31" t="str">
        <f t="shared" si="416"/>
        <v/>
      </c>
      <c r="T744" s="105"/>
      <c r="U744" s="101"/>
      <c r="V744" s="107"/>
      <c r="W744" s="169"/>
      <c r="X744" s="170"/>
      <c r="Y744" s="68"/>
      <c r="Z744" s="190">
        <f t="shared" si="385"/>
        <v>1.0165720071704217E-3</v>
      </c>
      <c r="AA744" s="208" t="b">
        <f t="shared" si="386"/>
        <v>0</v>
      </c>
      <c r="AB744" s="20">
        <f t="shared" si="417"/>
        <v>0</v>
      </c>
      <c r="AC744" s="67" t="b">
        <f t="shared" si="418"/>
        <v>1</v>
      </c>
      <c r="AD744" s="200">
        <f t="shared" si="419"/>
        <v>1</v>
      </c>
      <c r="AE744" s="180">
        <f t="shared" si="387"/>
        <v>1</v>
      </c>
      <c r="AF744" s="180">
        <f t="shared" si="388"/>
        <v>0</v>
      </c>
      <c r="AG744" s="180">
        <f t="shared" si="389"/>
        <v>0</v>
      </c>
      <c r="AH744" s="180">
        <f t="shared" si="390"/>
        <v>0</v>
      </c>
      <c r="AI744" s="214" t="str">
        <f t="shared" si="391"/>
        <v/>
      </c>
      <c r="AK744" s="36">
        <f t="shared" si="392"/>
        <v>0</v>
      </c>
      <c r="AL744" s="21">
        <f t="shared" si="393"/>
        <v>0</v>
      </c>
      <c r="AM744" s="21">
        <f t="shared" si="394"/>
        <v>0</v>
      </c>
      <c r="AN744" s="21">
        <f t="shared" si="395"/>
        <v>0</v>
      </c>
      <c r="AO744" s="21">
        <f t="shared" si="396"/>
        <v>0</v>
      </c>
      <c r="AP744" s="21">
        <f t="shared" si="397"/>
        <v>0</v>
      </c>
      <c r="AQ744" s="21">
        <f t="shared" si="398"/>
        <v>0</v>
      </c>
      <c r="AR744" s="21">
        <f t="shared" si="399"/>
        <v>0</v>
      </c>
      <c r="AS744" s="21">
        <f t="shared" si="400"/>
        <v>0</v>
      </c>
      <c r="AT744" s="21">
        <f t="shared" si="401"/>
        <v>0</v>
      </c>
      <c r="AU744" s="21">
        <f t="shared" si="402"/>
        <v>0</v>
      </c>
      <c r="AV744" s="21">
        <f t="shared" si="403"/>
        <v>0</v>
      </c>
      <c r="AW744" s="21">
        <f t="shared" si="404"/>
        <v>0</v>
      </c>
      <c r="AX744" s="21">
        <f t="shared" si="405"/>
        <v>0</v>
      </c>
      <c r="AY744" s="21">
        <f t="shared" si="406"/>
        <v>0</v>
      </c>
      <c r="AZ744" s="21">
        <f t="shared" si="407"/>
        <v>0</v>
      </c>
      <c r="BA744" s="21">
        <f t="shared" si="408"/>
        <v>0</v>
      </c>
      <c r="BB744" s="21">
        <f t="shared" si="409"/>
        <v>0</v>
      </c>
      <c r="BC744" s="21">
        <f t="shared" si="410"/>
        <v>0</v>
      </c>
      <c r="BD744" s="21">
        <f t="shared" si="411"/>
        <v>0</v>
      </c>
      <c r="BE744" s="21">
        <f t="shared" si="412"/>
        <v>0</v>
      </c>
      <c r="BF744" s="21">
        <f t="shared" si="413"/>
        <v>0</v>
      </c>
      <c r="BG744" s="21">
        <f t="shared" si="414"/>
        <v>0</v>
      </c>
      <c r="BH744" s="21">
        <f t="shared" si="415"/>
        <v>0</v>
      </c>
    </row>
    <row r="745" spans="1:60" ht="63.95" customHeight="1">
      <c r="A745" s="245"/>
      <c r="B745" s="97"/>
      <c r="C745" s="98"/>
      <c r="D745" s="99"/>
      <c r="E745" s="100"/>
      <c r="F745" s="100"/>
      <c r="G745" s="100"/>
      <c r="H745" s="101"/>
      <c r="I745" s="102"/>
      <c r="J745" s="103"/>
      <c r="K745" s="103"/>
      <c r="L745" s="103"/>
      <c r="M745" s="103"/>
      <c r="N745" s="99"/>
      <c r="O745" s="99"/>
      <c r="P745" s="100"/>
      <c r="Q745" s="100"/>
      <c r="R745" s="104"/>
      <c r="S745" s="31" t="str">
        <f t="shared" si="416"/>
        <v/>
      </c>
      <c r="T745" s="105"/>
      <c r="U745" s="101"/>
      <c r="V745" s="107"/>
      <c r="W745" s="169"/>
      <c r="X745" s="170"/>
      <c r="Y745" s="68"/>
      <c r="Z745" s="190">
        <f t="shared" si="385"/>
        <v>1.0165720071704217E-3</v>
      </c>
      <c r="AA745" s="208" t="b">
        <f t="shared" si="386"/>
        <v>0</v>
      </c>
      <c r="AB745" s="20">
        <f t="shared" si="417"/>
        <v>0</v>
      </c>
      <c r="AC745" s="67" t="b">
        <f t="shared" si="418"/>
        <v>1</v>
      </c>
      <c r="AD745" s="200">
        <f t="shared" si="419"/>
        <v>1</v>
      </c>
      <c r="AE745" s="180">
        <f t="shared" si="387"/>
        <v>1</v>
      </c>
      <c r="AF745" s="180">
        <f t="shared" si="388"/>
        <v>0</v>
      </c>
      <c r="AG745" s="180">
        <f t="shared" si="389"/>
        <v>0</v>
      </c>
      <c r="AH745" s="180">
        <f t="shared" si="390"/>
        <v>0</v>
      </c>
      <c r="AI745" s="214" t="str">
        <f t="shared" si="391"/>
        <v/>
      </c>
      <c r="AK745" s="36">
        <f t="shared" si="392"/>
        <v>0</v>
      </c>
      <c r="AL745" s="21">
        <f t="shared" si="393"/>
        <v>0</v>
      </c>
      <c r="AM745" s="21">
        <f t="shared" si="394"/>
        <v>0</v>
      </c>
      <c r="AN745" s="21">
        <f t="shared" si="395"/>
        <v>0</v>
      </c>
      <c r="AO745" s="21">
        <f t="shared" si="396"/>
        <v>0</v>
      </c>
      <c r="AP745" s="21">
        <f t="shared" si="397"/>
        <v>0</v>
      </c>
      <c r="AQ745" s="21">
        <f t="shared" si="398"/>
        <v>0</v>
      </c>
      <c r="AR745" s="21">
        <f t="shared" si="399"/>
        <v>0</v>
      </c>
      <c r="AS745" s="21">
        <f t="shared" si="400"/>
        <v>0</v>
      </c>
      <c r="AT745" s="21">
        <f t="shared" si="401"/>
        <v>0</v>
      </c>
      <c r="AU745" s="21">
        <f t="shared" si="402"/>
        <v>0</v>
      </c>
      <c r="AV745" s="21">
        <f t="shared" si="403"/>
        <v>0</v>
      </c>
      <c r="AW745" s="21">
        <f t="shared" si="404"/>
        <v>0</v>
      </c>
      <c r="AX745" s="21">
        <f t="shared" si="405"/>
        <v>0</v>
      </c>
      <c r="AY745" s="21">
        <f t="shared" si="406"/>
        <v>0</v>
      </c>
      <c r="AZ745" s="21">
        <f t="shared" si="407"/>
        <v>0</v>
      </c>
      <c r="BA745" s="21">
        <f t="shared" si="408"/>
        <v>0</v>
      </c>
      <c r="BB745" s="21">
        <f t="shared" si="409"/>
        <v>0</v>
      </c>
      <c r="BC745" s="21">
        <f t="shared" si="410"/>
        <v>0</v>
      </c>
      <c r="BD745" s="21">
        <f t="shared" si="411"/>
        <v>0</v>
      </c>
      <c r="BE745" s="21">
        <f t="shared" si="412"/>
        <v>0</v>
      </c>
      <c r="BF745" s="21">
        <f t="shared" si="413"/>
        <v>0</v>
      </c>
      <c r="BG745" s="21">
        <f t="shared" si="414"/>
        <v>0</v>
      </c>
      <c r="BH745" s="21">
        <f t="shared" si="415"/>
        <v>0</v>
      </c>
    </row>
    <row r="746" spans="1:60" ht="63.95" customHeight="1">
      <c r="A746" s="245"/>
      <c r="B746" s="97"/>
      <c r="C746" s="98"/>
      <c r="D746" s="99"/>
      <c r="E746" s="100"/>
      <c r="F746" s="100"/>
      <c r="G746" s="100"/>
      <c r="H746" s="101"/>
      <c r="I746" s="102"/>
      <c r="J746" s="103"/>
      <c r="K746" s="103"/>
      <c r="L746" s="103"/>
      <c r="M746" s="103"/>
      <c r="N746" s="99"/>
      <c r="O746" s="99"/>
      <c r="P746" s="100"/>
      <c r="Q746" s="100"/>
      <c r="R746" s="104"/>
      <c r="S746" s="31" t="str">
        <f t="shared" si="416"/>
        <v/>
      </c>
      <c r="T746" s="105"/>
      <c r="U746" s="101"/>
      <c r="V746" s="107"/>
      <c r="W746" s="169"/>
      <c r="X746" s="170"/>
      <c r="Y746" s="68"/>
      <c r="Z746" s="190">
        <f t="shared" si="385"/>
        <v>1.0165720071704217E-3</v>
      </c>
      <c r="AA746" s="208" t="b">
        <f t="shared" si="386"/>
        <v>0</v>
      </c>
      <c r="AB746" s="20">
        <f t="shared" si="417"/>
        <v>0</v>
      </c>
      <c r="AC746" s="67" t="b">
        <f t="shared" si="418"/>
        <v>1</v>
      </c>
      <c r="AD746" s="200">
        <f t="shared" si="419"/>
        <v>1</v>
      </c>
      <c r="AE746" s="180">
        <f t="shared" si="387"/>
        <v>1</v>
      </c>
      <c r="AF746" s="180">
        <f t="shared" si="388"/>
        <v>0</v>
      </c>
      <c r="AG746" s="180">
        <f t="shared" si="389"/>
        <v>0</v>
      </c>
      <c r="AH746" s="180">
        <f t="shared" si="390"/>
        <v>0</v>
      </c>
      <c r="AI746" s="214" t="str">
        <f t="shared" si="391"/>
        <v/>
      </c>
      <c r="AK746" s="36">
        <f t="shared" si="392"/>
        <v>0</v>
      </c>
      <c r="AL746" s="21">
        <f t="shared" si="393"/>
        <v>0</v>
      </c>
      <c r="AM746" s="21">
        <f t="shared" si="394"/>
        <v>0</v>
      </c>
      <c r="AN746" s="21">
        <f t="shared" si="395"/>
        <v>0</v>
      </c>
      <c r="AO746" s="21">
        <f t="shared" si="396"/>
        <v>0</v>
      </c>
      <c r="AP746" s="21">
        <f t="shared" si="397"/>
        <v>0</v>
      </c>
      <c r="AQ746" s="21">
        <f t="shared" si="398"/>
        <v>0</v>
      </c>
      <c r="AR746" s="21">
        <f t="shared" si="399"/>
        <v>0</v>
      </c>
      <c r="AS746" s="21">
        <f t="shared" si="400"/>
        <v>0</v>
      </c>
      <c r="AT746" s="21">
        <f t="shared" si="401"/>
        <v>0</v>
      </c>
      <c r="AU746" s="21">
        <f t="shared" si="402"/>
        <v>0</v>
      </c>
      <c r="AV746" s="21">
        <f t="shared" si="403"/>
        <v>0</v>
      </c>
      <c r="AW746" s="21">
        <f t="shared" si="404"/>
        <v>0</v>
      </c>
      <c r="AX746" s="21">
        <f t="shared" si="405"/>
        <v>0</v>
      </c>
      <c r="AY746" s="21">
        <f t="shared" si="406"/>
        <v>0</v>
      </c>
      <c r="AZ746" s="21">
        <f t="shared" si="407"/>
        <v>0</v>
      </c>
      <c r="BA746" s="21">
        <f t="shared" si="408"/>
        <v>0</v>
      </c>
      <c r="BB746" s="21">
        <f t="shared" si="409"/>
        <v>0</v>
      </c>
      <c r="BC746" s="21">
        <f t="shared" si="410"/>
        <v>0</v>
      </c>
      <c r="BD746" s="21">
        <f t="shared" si="411"/>
        <v>0</v>
      </c>
      <c r="BE746" s="21">
        <f t="shared" si="412"/>
        <v>0</v>
      </c>
      <c r="BF746" s="21">
        <f t="shared" si="413"/>
        <v>0</v>
      </c>
      <c r="BG746" s="21">
        <f t="shared" si="414"/>
        <v>0</v>
      </c>
      <c r="BH746" s="21">
        <f t="shared" si="415"/>
        <v>0</v>
      </c>
    </row>
    <row r="747" spans="1:60" ht="63.95" customHeight="1">
      <c r="A747" s="245"/>
      <c r="B747" s="97"/>
      <c r="C747" s="98"/>
      <c r="D747" s="99"/>
      <c r="E747" s="100"/>
      <c r="F747" s="100"/>
      <c r="G747" s="100"/>
      <c r="H747" s="101"/>
      <c r="I747" s="102"/>
      <c r="J747" s="103"/>
      <c r="K747" s="103"/>
      <c r="L747" s="103"/>
      <c r="M747" s="103"/>
      <c r="N747" s="99"/>
      <c r="O747" s="99"/>
      <c r="P747" s="100"/>
      <c r="Q747" s="100"/>
      <c r="R747" s="104"/>
      <c r="S747" s="31" t="str">
        <f t="shared" si="416"/>
        <v/>
      </c>
      <c r="T747" s="105"/>
      <c r="U747" s="101"/>
      <c r="V747" s="107"/>
      <c r="W747" s="169"/>
      <c r="X747" s="170"/>
      <c r="Y747" s="68"/>
      <c r="Z747" s="190">
        <f t="shared" si="385"/>
        <v>1.0165720071704217E-3</v>
      </c>
      <c r="AA747" s="208" t="b">
        <f t="shared" si="386"/>
        <v>0</v>
      </c>
      <c r="AB747" s="20">
        <f t="shared" si="417"/>
        <v>0</v>
      </c>
      <c r="AC747" s="67" t="b">
        <f t="shared" si="418"/>
        <v>1</v>
      </c>
      <c r="AD747" s="200">
        <f t="shared" si="419"/>
        <v>1</v>
      </c>
      <c r="AE747" s="180">
        <f t="shared" si="387"/>
        <v>1</v>
      </c>
      <c r="AF747" s="180">
        <f t="shared" si="388"/>
        <v>0</v>
      </c>
      <c r="AG747" s="180">
        <f t="shared" si="389"/>
        <v>0</v>
      </c>
      <c r="AH747" s="180">
        <f t="shared" si="390"/>
        <v>0</v>
      </c>
      <c r="AI747" s="214" t="str">
        <f t="shared" si="391"/>
        <v/>
      </c>
      <c r="AK747" s="36">
        <f t="shared" si="392"/>
        <v>0</v>
      </c>
      <c r="AL747" s="21">
        <f t="shared" si="393"/>
        <v>0</v>
      </c>
      <c r="AM747" s="21">
        <f t="shared" si="394"/>
        <v>0</v>
      </c>
      <c r="AN747" s="21">
        <f t="shared" si="395"/>
        <v>0</v>
      </c>
      <c r="AO747" s="21">
        <f t="shared" si="396"/>
        <v>0</v>
      </c>
      <c r="AP747" s="21">
        <f t="shared" si="397"/>
        <v>0</v>
      </c>
      <c r="AQ747" s="21">
        <f t="shared" si="398"/>
        <v>0</v>
      </c>
      <c r="AR747" s="21">
        <f t="shared" si="399"/>
        <v>0</v>
      </c>
      <c r="AS747" s="21">
        <f t="shared" si="400"/>
        <v>0</v>
      </c>
      <c r="AT747" s="21">
        <f t="shared" si="401"/>
        <v>0</v>
      </c>
      <c r="AU747" s="21">
        <f t="shared" si="402"/>
        <v>0</v>
      </c>
      <c r="AV747" s="21">
        <f t="shared" si="403"/>
        <v>0</v>
      </c>
      <c r="AW747" s="21">
        <f t="shared" si="404"/>
        <v>0</v>
      </c>
      <c r="AX747" s="21">
        <f t="shared" si="405"/>
        <v>0</v>
      </c>
      <c r="AY747" s="21">
        <f t="shared" si="406"/>
        <v>0</v>
      </c>
      <c r="AZ747" s="21">
        <f t="shared" si="407"/>
        <v>0</v>
      </c>
      <c r="BA747" s="21">
        <f t="shared" si="408"/>
        <v>0</v>
      </c>
      <c r="BB747" s="21">
        <f t="shared" si="409"/>
        <v>0</v>
      </c>
      <c r="BC747" s="21">
        <f t="shared" si="410"/>
        <v>0</v>
      </c>
      <c r="BD747" s="21">
        <f t="shared" si="411"/>
        <v>0</v>
      </c>
      <c r="BE747" s="21">
        <f t="shared" si="412"/>
        <v>0</v>
      </c>
      <c r="BF747" s="21">
        <f t="shared" si="413"/>
        <v>0</v>
      </c>
      <c r="BG747" s="21">
        <f t="shared" si="414"/>
        <v>0</v>
      </c>
      <c r="BH747" s="21">
        <f t="shared" si="415"/>
        <v>0</v>
      </c>
    </row>
    <row r="748" spans="1:60" ht="63.95" customHeight="1">
      <c r="A748" s="245"/>
      <c r="B748" s="97"/>
      <c r="C748" s="98"/>
      <c r="D748" s="99"/>
      <c r="E748" s="100"/>
      <c r="F748" s="100"/>
      <c r="G748" s="100"/>
      <c r="H748" s="101"/>
      <c r="I748" s="102"/>
      <c r="J748" s="103"/>
      <c r="K748" s="103"/>
      <c r="L748" s="103"/>
      <c r="M748" s="103"/>
      <c r="N748" s="99"/>
      <c r="O748" s="99"/>
      <c r="P748" s="100"/>
      <c r="Q748" s="100"/>
      <c r="R748" s="104"/>
      <c r="S748" s="31" t="str">
        <f t="shared" si="416"/>
        <v/>
      </c>
      <c r="T748" s="105"/>
      <c r="U748" s="101"/>
      <c r="V748" s="107"/>
      <c r="W748" s="169"/>
      <c r="X748" s="170"/>
      <c r="Y748" s="68"/>
      <c r="Z748" s="190">
        <f t="shared" si="385"/>
        <v>1.0165720071704217E-3</v>
      </c>
      <c r="AA748" s="208" t="b">
        <f t="shared" si="386"/>
        <v>0</v>
      </c>
      <c r="AB748" s="20">
        <f t="shared" si="417"/>
        <v>0</v>
      </c>
      <c r="AC748" s="67" t="b">
        <f t="shared" si="418"/>
        <v>1</v>
      </c>
      <c r="AD748" s="200">
        <f t="shared" si="419"/>
        <v>1</v>
      </c>
      <c r="AE748" s="180">
        <f t="shared" si="387"/>
        <v>1</v>
      </c>
      <c r="AF748" s="180">
        <f t="shared" si="388"/>
        <v>0</v>
      </c>
      <c r="AG748" s="180">
        <f t="shared" si="389"/>
        <v>0</v>
      </c>
      <c r="AH748" s="180">
        <f t="shared" si="390"/>
        <v>0</v>
      </c>
      <c r="AI748" s="214" t="str">
        <f t="shared" si="391"/>
        <v/>
      </c>
      <c r="AK748" s="36">
        <f t="shared" si="392"/>
        <v>0</v>
      </c>
      <c r="AL748" s="21">
        <f t="shared" si="393"/>
        <v>0</v>
      </c>
      <c r="AM748" s="21">
        <f t="shared" si="394"/>
        <v>0</v>
      </c>
      <c r="AN748" s="21">
        <f t="shared" si="395"/>
        <v>0</v>
      </c>
      <c r="AO748" s="21">
        <f t="shared" si="396"/>
        <v>0</v>
      </c>
      <c r="AP748" s="21">
        <f t="shared" si="397"/>
        <v>0</v>
      </c>
      <c r="AQ748" s="21">
        <f t="shared" si="398"/>
        <v>0</v>
      </c>
      <c r="AR748" s="21">
        <f t="shared" si="399"/>
        <v>0</v>
      </c>
      <c r="AS748" s="21">
        <f t="shared" si="400"/>
        <v>0</v>
      </c>
      <c r="AT748" s="21">
        <f t="shared" si="401"/>
        <v>0</v>
      </c>
      <c r="AU748" s="21">
        <f t="shared" si="402"/>
        <v>0</v>
      </c>
      <c r="AV748" s="21">
        <f t="shared" si="403"/>
        <v>0</v>
      </c>
      <c r="AW748" s="21">
        <f t="shared" si="404"/>
        <v>0</v>
      </c>
      <c r="AX748" s="21">
        <f t="shared" si="405"/>
        <v>0</v>
      </c>
      <c r="AY748" s="21">
        <f t="shared" si="406"/>
        <v>0</v>
      </c>
      <c r="AZ748" s="21">
        <f t="shared" si="407"/>
        <v>0</v>
      </c>
      <c r="BA748" s="21">
        <f t="shared" si="408"/>
        <v>0</v>
      </c>
      <c r="BB748" s="21">
        <f t="shared" si="409"/>
        <v>0</v>
      </c>
      <c r="BC748" s="21">
        <f t="shared" si="410"/>
        <v>0</v>
      </c>
      <c r="BD748" s="21">
        <f t="shared" si="411"/>
        <v>0</v>
      </c>
      <c r="BE748" s="21">
        <f t="shared" si="412"/>
        <v>0</v>
      </c>
      <c r="BF748" s="21">
        <f t="shared" si="413"/>
        <v>0</v>
      </c>
      <c r="BG748" s="21">
        <f t="shared" si="414"/>
        <v>0</v>
      </c>
      <c r="BH748" s="21">
        <f t="shared" si="415"/>
        <v>0</v>
      </c>
    </row>
    <row r="749" spans="1:60" ht="63.95" customHeight="1">
      <c r="A749" s="245"/>
      <c r="B749" s="97"/>
      <c r="C749" s="98"/>
      <c r="D749" s="99"/>
      <c r="E749" s="100"/>
      <c r="F749" s="100"/>
      <c r="G749" s="100"/>
      <c r="H749" s="101"/>
      <c r="I749" s="102"/>
      <c r="J749" s="103"/>
      <c r="K749" s="103"/>
      <c r="L749" s="103"/>
      <c r="M749" s="103"/>
      <c r="N749" s="99"/>
      <c r="O749" s="99"/>
      <c r="P749" s="100"/>
      <c r="Q749" s="100"/>
      <c r="R749" s="104"/>
      <c r="S749" s="31" t="str">
        <f t="shared" si="416"/>
        <v/>
      </c>
      <c r="T749" s="105"/>
      <c r="U749" s="101"/>
      <c r="V749" s="107"/>
      <c r="W749" s="169"/>
      <c r="X749" s="170"/>
      <c r="Y749" s="68"/>
      <c r="Z749" s="190">
        <f t="shared" si="385"/>
        <v>1.0165720071704217E-3</v>
      </c>
      <c r="AA749" s="208" t="b">
        <f t="shared" si="386"/>
        <v>0</v>
      </c>
      <c r="AB749" s="20">
        <f t="shared" si="417"/>
        <v>0</v>
      </c>
      <c r="AC749" s="67" t="b">
        <f t="shared" si="418"/>
        <v>1</v>
      </c>
      <c r="AD749" s="200">
        <f t="shared" si="419"/>
        <v>1</v>
      </c>
      <c r="AE749" s="180">
        <f t="shared" si="387"/>
        <v>1</v>
      </c>
      <c r="AF749" s="180">
        <f t="shared" si="388"/>
        <v>0</v>
      </c>
      <c r="AG749" s="180">
        <f t="shared" si="389"/>
        <v>0</v>
      </c>
      <c r="AH749" s="180">
        <f t="shared" si="390"/>
        <v>0</v>
      </c>
      <c r="AI749" s="214" t="str">
        <f t="shared" si="391"/>
        <v/>
      </c>
      <c r="AK749" s="36">
        <f t="shared" si="392"/>
        <v>0</v>
      </c>
      <c r="AL749" s="21">
        <f t="shared" si="393"/>
        <v>0</v>
      </c>
      <c r="AM749" s="21">
        <f t="shared" si="394"/>
        <v>0</v>
      </c>
      <c r="AN749" s="21">
        <f t="shared" si="395"/>
        <v>0</v>
      </c>
      <c r="AO749" s="21">
        <f t="shared" si="396"/>
        <v>0</v>
      </c>
      <c r="AP749" s="21">
        <f t="shared" si="397"/>
        <v>0</v>
      </c>
      <c r="AQ749" s="21">
        <f t="shared" si="398"/>
        <v>0</v>
      </c>
      <c r="AR749" s="21">
        <f t="shared" si="399"/>
        <v>0</v>
      </c>
      <c r="AS749" s="21">
        <f t="shared" si="400"/>
        <v>0</v>
      </c>
      <c r="AT749" s="21">
        <f t="shared" si="401"/>
        <v>0</v>
      </c>
      <c r="AU749" s="21">
        <f t="shared" si="402"/>
        <v>0</v>
      </c>
      <c r="AV749" s="21">
        <f t="shared" si="403"/>
        <v>0</v>
      </c>
      <c r="AW749" s="21">
        <f t="shared" si="404"/>
        <v>0</v>
      </c>
      <c r="AX749" s="21">
        <f t="shared" si="405"/>
        <v>0</v>
      </c>
      <c r="AY749" s="21">
        <f t="shared" si="406"/>
        <v>0</v>
      </c>
      <c r="AZ749" s="21">
        <f t="shared" si="407"/>
        <v>0</v>
      </c>
      <c r="BA749" s="21">
        <f t="shared" si="408"/>
        <v>0</v>
      </c>
      <c r="BB749" s="21">
        <f t="shared" si="409"/>
        <v>0</v>
      </c>
      <c r="BC749" s="21">
        <f t="shared" si="410"/>
        <v>0</v>
      </c>
      <c r="BD749" s="21">
        <f t="shared" si="411"/>
        <v>0</v>
      </c>
      <c r="BE749" s="21">
        <f t="shared" si="412"/>
        <v>0</v>
      </c>
      <c r="BF749" s="21">
        <f t="shared" si="413"/>
        <v>0</v>
      </c>
      <c r="BG749" s="21">
        <f t="shared" si="414"/>
        <v>0</v>
      </c>
      <c r="BH749" s="21">
        <f t="shared" si="415"/>
        <v>0</v>
      </c>
    </row>
    <row r="750" spans="1:60" ht="63.95" customHeight="1">
      <c r="A750" s="245"/>
      <c r="B750" s="97"/>
      <c r="C750" s="98"/>
      <c r="D750" s="99"/>
      <c r="E750" s="100"/>
      <c r="F750" s="100"/>
      <c r="G750" s="100"/>
      <c r="H750" s="101"/>
      <c r="I750" s="102"/>
      <c r="J750" s="103"/>
      <c r="K750" s="103"/>
      <c r="L750" s="103"/>
      <c r="M750" s="103"/>
      <c r="N750" s="99"/>
      <c r="O750" s="99"/>
      <c r="P750" s="100"/>
      <c r="Q750" s="100"/>
      <c r="R750" s="104"/>
      <c r="S750" s="31" t="str">
        <f t="shared" si="416"/>
        <v/>
      </c>
      <c r="T750" s="105"/>
      <c r="U750" s="101"/>
      <c r="V750" s="107"/>
      <c r="W750" s="169"/>
      <c r="X750" s="170"/>
      <c r="Y750" s="68"/>
      <c r="Z750" s="190">
        <f t="shared" si="385"/>
        <v>1.0165720071704217E-3</v>
      </c>
      <c r="AA750" s="208" t="b">
        <f t="shared" si="386"/>
        <v>0</v>
      </c>
      <c r="AB750" s="20">
        <f t="shared" si="417"/>
        <v>0</v>
      </c>
      <c r="AC750" s="67" t="b">
        <f t="shared" si="418"/>
        <v>1</v>
      </c>
      <c r="AD750" s="200">
        <f t="shared" si="419"/>
        <v>1</v>
      </c>
      <c r="AE750" s="180">
        <f t="shared" si="387"/>
        <v>1</v>
      </c>
      <c r="AF750" s="180">
        <f t="shared" si="388"/>
        <v>0</v>
      </c>
      <c r="AG750" s="180">
        <f t="shared" si="389"/>
        <v>0</v>
      </c>
      <c r="AH750" s="180">
        <f t="shared" si="390"/>
        <v>0</v>
      </c>
      <c r="AI750" s="214" t="str">
        <f t="shared" si="391"/>
        <v/>
      </c>
      <c r="AK750" s="36">
        <f t="shared" si="392"/>
        <v>0</v>
      </c>
      <c r="AL750" s="21">
        <f t="shared" si="393"/>
        <v>0</v>
      </c>
      <c r="AM750" s="21">
        <f t="shared" si="394"/>
        <v>0</v>
      </c>
      <c r="AN750" s="21">
        <f t="shared" si="395"/>
        <v>0</v>
      </c>
      <c r="AO750" s="21">
        <f t="shared" si="396"/>
        <v>0</v>
      </c>
      <c r="AP750" s="21">
        <f t="shared" si="397"/>
        <v>0</v>
      </c>
      <c r="AQ750" s="21">
        <f t="shared" si="398"/>
        <v>0</v>
      </c>
      <c r="AR750" s="21">
        <f t="shared" si="399"/>
        <v>0</v>
      </c>
      <c r="AS750" s="21">
        <f t="shared" si="400"/>
        <v>0</v>
      </c>
      <c r="AT750" s="21">
        <f t="shared" si="401"/>
        <v>0</v>
      </c>
      <c r="AU750" s="21">
        <f t="shared" si="402"/>
        <v>0</v>
      </c>
      <c r="AV750" s="21">
        <f t="shared" si="403"/>
        <v>0</v>
      </c>
      <c r="AW750" s="21">
        <f t="shared" si="404"/>
        <v>0</v>
      </c>
      <c r="AX750" s="21">
        <f t="shared" si="405"/>
        <v>0</v>
      </c>
      <c r="AY750" s="21">
        <f t="shared" si="406"/>
        <v>0</v>
      </c>
      <c r="AZ750" s="21">
        <f t="shared" si="407"/>
        <v>0</v>
      </c>
      <c r="BA750" s="21">
        <f t="shared" si="408"/>
        <v>0</v>
      </c>
      <c r="BB750" s="21">
        <f t="shared" si="409"/>
        <v>0</v>
      </c>
      <c r="BC750" s="21">
        <f t="shared" si="410"/>
        <v>0</v>
      </c>
      <c r="BD750" s="21">
        <f t="shared" si="411"/>
        <v>0</v>
      </c>
      <c r="BE750" s="21">
        <f t="shared" si="412"/>
        <v>0</v>
      </c>
      <c r="BF750" s="21">
        <f t="shared" si="413"/>
        <v>0</v>
      </c>
      <c r="BG750" s="21">
        <f t="shared" si="414"/>
        <v>0</v>
      </c>
      <c r="BH750" s="21">
        <f t="shared" si="415"/>
        <v>0</v>
      </c>
    </row>
    <row r="751" spans="1:60" ht="63.95" customHeight="1">
      <c r="A751" s="245"/>
      <c r="B751" s="97"/>
      <c r="C751" s="98"/>
      <c r="D751" s="99"/>
      <c r="E751" s="100"/>
      <c r="F751" s="100"/>
      <c r="G751" s="100"/>
      <c r="H751" s="101"/>
      <c r="I751" s="102"/>
      <c r="J751" s="103"/>
      <c r="K751" s="103"/>
      <c r="L751" s="103"/>
      <c r="M751" s="103"/>
      <c r="N751" s="99"/>
      <c r="O751" s="99"/>
      <c r="P751" s="100"/>
      <c r="Q751" s="100"/>
      <c r="R751" s="104"/>
      <c r="S751" s="31" t="str">
        <f t="shared" si="416"/>
        <v/>
      </c>
      <c r="T751" s="105"/>
      <c r="U751" s="101"/>
      <c r="V751" s="107"/>
      <c r="W751" s="169"/>
      <c r="X751" s="170"/>
      <c r="Y751" s="68"/>
      <c r="Z751" s="190">
        <f t="shared" si="385"/>
        <v>1.0165720071704217E-3</v>
      </c>
      <c r="AA751" s="208" t="b">
        <f t="shared" si="386"/>
        <v>0</v>
      </c>
      <c r="AB751" s="20">
        <f t="shared" si="417"/>
        <v>0</v>
      </c>
      <c r="AC751" s="67" t="b">
        <f t="shared" si="418"/>
        <v>1</v>
      </c>
      <c r="AD751" s="200">
        <f t="shared" si="419"/>
        <v>1</v>
      </c>
      <c r="AE751" s="180">
        <f t="shared" si="387"/>
        <v>1</v>
      </c>
      <c r="AF751" s="180">
        <f t="shared" si="388"/>
        <v>0</v>
      </c>
      <c r="AG751" s="180">
        <f t="shared" si="389"/>
        <v>0</v>
      </c>
      <c r="AH751" s="180">
        <f t="shared" si="390"/>
        <v>0</v>
      </c>
      <c r="AI751" s="214" t="str">
        <f t="shared" si="391"/>
        <v/>
      </c>
      <c r="AK751" s="36">
        <f t="shared" si="392"/>
        <v>0</v>
      </c>
      <c r="AL751" s="21">
        <f t="shared" si="393"/>
        <v>0</v>
      </c>
      <c r="AM751" s="21">
        <f t="shared" si="394"/>
        <v>0</v>
      </c>
      <c r="AN751" s="21">
        <f t="shared" si="395"/>
        <v>0</v>
      </c>
      <c r="AO751" s="21">
        <f t="shared" si="396"/>
        <v>0</v>
      </c>
      <c r="AP751" s="21">
        <f t="shared" si="397"/>
        <v>0</v>
      </c>
      <c r="AQ751" s="21">
        <f t="shared" si="398"/>
        <v>0</v>
      </c>
      <c r="AR751" s="21">
        <f t="shared" si="399"/>
        <v>0</v>
      </c>
      <c r="AS751" s="21">
        <f t="shared" si="400"/>
        <v>0</v>
      </c>
      <c r="AT751" s="21">
        <f t="shared" si="401"/>
        <v>0</v>
      </c>
      <c r="AU751" s="21">
        <f t="shared" si="402"/>
        <v>0</v>
      </c>
      <c r="AV751" s="21">
        <f t="shared" si="403"/>
        <v>0</v>
      </c>
      <c r="AW751" s="21">
        <f t="shared" si="404"/>
        <v>0</v>
      </c>
      <c r="AX751" s="21">
        <f t="shared" si="405"/>
        <v>0</v>
      </c>
      <c r="AY751" s="21">
        <f t="shared" si="406"/>
        <v>0</v>
      </c>
      <c r="AZ751" s="21">
        <f t="shared" si="407"/>
        <v>0</v>
      </c>
      <c r="BA751" s="21">
        <f t="shared" si="408"/>
        <v>0</v>
      </c>
      <c r="BB751" s="21">
        <f t="shared" si="409"/>
        <v>0</v>
      </c>
      <c r="BC751" s="21">
        <f t="shared" si="410"/>
        <v>0</v>
      </c>
      <c r="BD751" s="21">
        <f t="shared" si="411"/>
        <v>0</v>
      </c>
      <c r="BE751" s="21">
        <f t="shared" si="412"/>
        <v>0</v>
      </c>
      <c r="BF751" s="21">
        <f t="shared" si="413"/>
        <v>0</v>
      </c>
      <c r="BG751" s="21">
        <f t="shared" si="414"/>
        <v>0</v>
      </c>
      <c r="BH751" s="21">
        <f t="shared" si="415"/>
        <v>0</v>
      </c>
    </row>
    <row r="752" spans="1:60" ht="63.95" customHeight="1">
      <c r="A752" s="245"/>
      <c r="B752" s="97"/>
      <c r="C752" s="98"/>
      <c r="D752" s="99"/>
      <c r="E752" s="100"/>
      <c r="F752" s="100"/>
      <c r="G752" s="100"/>
      <c r="H752" s="101"/>
      <c r="I752" s="102"/>
      <c r="J752" s="103"/>
      <c r="K752" s="103"/>
      <c r="L752" s="103"/>
      <c r="M752" s="103"/>
      <c r="N752" s="99"/>
      <c r="O752" s="99"/>
      <c r="P752" s="100"/>
      <c r="Q752" s="100"/>
      <c r="R752" s="104"/>
      <c r="S752" s="31" t="str">
        <f t="shared" si="416"/>
        <v/>
      </c>
      <c r="T752" s="105"/>
      <c r="U752" s="101"/>
      <c r="V752" s="107"/>
      <c r="W752" s="169"/>
      <c r="X752" s="170"/>
      <c r="Y752" s="68"/>
      <c r="Z752" s="190">
        <f t="shared" si="385"/>
        <v>1.0165720071704217E-3</v>
      </c>
      <c r="AA752" s="208" t="b">
        <f t="shared" si="386"/>
        <v>0</v>
      </c>
      <c r="AB752" s="20">
        <f t="shared" si="417"/>
        <v>0</v>
      </c>
      <c r="AC752" s="67" t="b">
        <f t="shared" si="418"/>
        <v>1</v>
      </c>
      <c r="AD752" s="200">
        <f t="shared" si="419"/>
        <v>1</v>
      </c>
      <c r="AE752" s="180">
        <f t="shared" si="387"/>
        <v>1</v>
      </c>
      <c r="AF752" s="180">
        <f t="shared" si="388"/>
        <v>0</v>
      </c>
      <c r="AG752" s="180">
        <f t="shared" si="389"/>
        <v>0</v>
      </c>
      <c r="AH752" s="180">
        <f t="shared" si="390"/>
        <v>0</v>
      </c>
      <c r="AI752" s="214" t="str">
        <f t="shared" si="391"/>
        <v/>
      </c>
      <c r="AK752" s="36">
        <f t="shared" si="392"/>
        <v>0</v>
      </c>
      <c r="AL752" s="21">
        <f t="shared" si="393"/>
        <v>0</v>
      </c>
      <c r="AM752" s="21">
        <f t="shared" si="394"/>
        <v>0</v>
      </c>
      <c r="AN752" s="21">
        <f t="shared" si="395"/>
        <v>0</v>
      </c>
      <c r="AO752" s="21">
        <f t="shared" si="396"/>
        <v>0</v>
      </c>
      <c r="AP752" s="21">
        <f t="shared" si="397"/>
        <v>0</v>
      </c>
      <c r="AQ752" s="21">
        <f t="shared" si="398"/>
        <v>0</v>
      </c>
      <c r="AR752" s="21">
        <f t="shared" si="399"/>
        <v>0</v>
      </c>
      <c r="AS752" s="21">
        <f t="shared" si="400"/>
        <v>0</v>
      </c>
      <c r="AT752" s="21">
        <f t="shared" si="401"/>
        <v>0</v>
      </c>
      <c r="AU752" s="21">
        <f t="shared" si="402"/>
        <v>0</v>
      </c>
      <c r="AV752" s="21">
        <f t="shared" si="403"/>
        <v>0</v>
      </c>
      <c r="AW752" s="21">
        <f t="shared" si="404"/>
        <v>0</v>
      </c>
      <c r="AX752" s="21">
        <f t="shared" si="405"/>
        <v>0</v>
      </c>
      <c r="AY752" s="21">
        <f t="shared" si="406"/>
        <v>0</v>
      </c>
      <c r="AZ752" s="21">
        <f t="shared" si="407"/>
        <v>0</v>
      </c>
      <c r="BA752" s="21">
        <f t="shared" si="408"/>
        <v>0</v>
      </c>
      <c r="BB752" s="21">
        <f t="shared" si="409"/>
        <v>0</v>
      </c>
      <c r="BC752" s="21">
        <f t="shared" si="410"/>
        <v>0</v>
      </c>
      <c r="BD752" s="21">
        <f t="shared" si="411"/>
        <v>0</v>
      </c>
      <c r="BE752" s="21">
        <f t="shared" si="412"/>
        <v>0</v>
      </c>
      <c r="BF752" s="21">
        <f t="shared" si="413"/>
        <v>0</v>
      </c>
      <c r="BG752" s="21">
        <f t="shared" si="414"/>
        <v>0</v>
      </c>
      <c r="BH752" s="21">
        <f t="shared" si="415"/>
        <v>0</v>
      </c>
    </row>
    <row r="753" spans="1:60" ht="63.95" customHeight="1">
      <c r="A753" s="245"/>
      <c r="B753" s="97"/>
      <c r="C753" s="98"/>
      <c r="D753" s="99"/>
      <c r="E753" s="100"/>
      <c r="F753" s="100"/>
      <c r="G753" s="100"/>
      <c r="H753" s="101"/>
      <c r="I753" s="102"/>
      <c r="J753" s="103"/>
      <c r="K753" s="103"/>
      <c r="L753" s="103"/>
      <c r="M753" s="103"/>
      <c r="N753" s="99"/>
      <c r="O753" s="99"/>
      <c r="P753" s="100"/>
      <c r="Q753" s="100"/>
      <c r="R753" s="104"/>
      <c r="S753" s="31" t="str">
        <f t="shared" si="416"/>
        <v/>
      </c>
      <c r="T753" s="105"/>
      <c r="U753" s="101"/>
      <c r="V753" s="107"/>
      <c r="W753" s="169"/>
      <c r="X753" s="170"/>
      <c r="Y753" s="68"/>
      <c r="Z753" s="190">
        <f t="shared" si="385"/>
        <v>1.0165720071704217E-3</v>
      </c>
      <c r="AA753" s="208" t="b">
        <f t="shared" si="386"/>
        <v>0</v>
      </c>
      <c r="AB753" s="20">
        <f t="shared" si="417"/>
        <v>0</v>
      </c>
      <c r="AC753" s="67" t="b">
        <f t="shared" si="418"/>
        <v>1</v>
      </c>
      <c r="AD753" s="200">
        <f t="shared" si="419"/>
        <v>1</v>
      </c>
      <c r="AE753" s="180">
        <f t="shared" si="387"/>
        <v>1</v>
      </c>
      <c r="AF753" s="180">
        <f t="shared" si="388"/>
        <v>0</v>
      </c>
      <c r="AG753" s="180">
        <f t="shared" si="389"/>
        <v>0</v>
      </c>
      <c r="AH753" s="180">
        <f t="shared" si="390"/>
        <v>0</v>
      </c>
      <c r="AI753" s="214" t="str">
        <f t="shared" si="391"/>
        <v/>
      </c>
      <c r="AK753" s="36">
        <f t="shared" si="392"/>
        <v>0</v>
      </c>
      <c r="AL753" s="21">
        <f t="shared" si="393"/>
        <v>0</v>
      </c>
      <c r="AM753" s="21">
        <f t="shared" si="394"/>
        <v>0</v>
      </c>
      <c r="AN753" s="21">
        <f t="shared" si="395"/>
        <v>0</v>
      </c>
      <c r="AO753" s="21">
        <f t="shared" si="396"/>
        <v>0</v>
      </c>
      <c r="AP753" s="21">
        <f t="shared" si="397"/>
        <v>0</v>
      </c>
      <c r="AQ753" s="21">
        <f t="shared" si="398"/>
        <v>0</v>
      </c>
      <c r="AR753" s="21">
        <f t="shared" si="399"/>
        <v>0</v>
      </c>
      <c r="AS753" s="21">
        <f t="shared" si="400"/>
        <v>0</v>
      </c>
      <c r="AT753" s="21">
        <f t="shared" si="401"/>
        <v>0</v>
      </c>
      <c r="AU753" s="21">
        <f t="shared" si="402"/>
        <v>0</v>
      </c>
      <c r="AV753" s="21">
        <f t="shared" si="403"/>
        <v>0</v>
      </c>
      <c r="AW753" s="21">
        <f t="shared" si="404"/>
        <v>0</v>
      </c>
      <c r="AX753" s="21">
        <f t="shared" si="405"/>
        <v>0</v>
      </c>
      <c r="AY753" s="21">
        <f t="shared" si="406"/>
        <v>0</v>
      </c>
      <c r="AZ753" s="21">
        <f t="shared" si="407"/>
        <v>0</v>
      </c>
      <c r="BA753" s="21">
        <f t="shared" si="408"/>
        <v>0</v>
      </c>
      <c r="BB753" s="21">
        <f t="shared" si="409"/>
        <v>0</v>
      </c>
      <c r="BC753" s="21">
        <f t="shared" si="410"/>
        <v>0</v>
      </c>
      <c r="BD753" s="21">
        <f t="shared" si="411"/>
        <v>0</v>
      </c>
      <c r="BE753" s="21">
        <f t="shared" si="412"/>
        <v>0</v>
      </c>
      <c r="BF753" s="21">
        <f t="shared" si="413"/>
        <v>0</v>
      </c>
      <c r="BG753" s="21">
        <f t="shared" si="414"/>
        <v>0</v>
      </c>
      <c r="BH753" s="21">
        <f t="shared" si="415"/>
        <v>0</v>
      </c>
    </row>
    <row r="754" spans="1:60" ht="63.95" customHeight="1">
      <c r="A754" s="245"/>
      <c r="B754" s="97"/>
      <c r="C754" s="98"/>
      <c r="D754" s="99"/>
      <c r="E754" s="100"/>
      <c r="F754" s="100"/>
      <c r="G754" s="100"/>
      <c r="H754" s="101"/>
      <c r="I754" s="102"/>
      <c r="J754" s="103"/>
      <c r="K754" s="103"/>
      <c r="L754" s="103"/>
      <c r="M754" s="103"/>
      <c r="N754" s="99"/>
      <c r="O754" s="99"/>
      <c r="P754" s="100"/>
      <c r="Q754" s="100"/>
      <c r="R754" s="104"/>
      <c r="S754" s="31" t="str">
        <f t="shared" si="416"/>
        <v/>
      </c>
      <c r="T754" s="105"/>
      <c r="U754" s="101"/>
      <c r="V754" s="107"/>
      <c r="W754" s="169"/>
      <c r="X754" s="170"/>
      <c r="Y754" s="68"/>
      <c r="Z754" s="190">
        <f t="shared" si="385"/>
        <v>1.0165720071704217E-3</v>
      </c>
      <c r="AA754" s="208" t="b">
        <f t="shared" si="386"/>
        <v>0</v>
      </c>
      <c r="AB754" s="20">
        <f t="shared" si="417"/>
        <v>0</v>
      </c>
      <c r="AC754" s="67" t="b">
        <f t="shared" si="418"/>
        <v>1</v>
      </c>
      <c r="AD754" s="200">
        <f t="shared" si="419"/>
        <v>1</v>
      </c>
      <c r="AE754" s="180">
        <f t="shared" si="387"/>
        <v>1</v>
      </c>
      <c r="AF754" s="180">
        <f t="shared" si="388"/>
        <v>0</v>
      </c>
      <c r="AG754" s="180">
        <f t="shared" si="389"/>
        <v>0</v>
      </c>
      <c r="AH754" s="180">
        <f t="shared" si="390"/>
        <v>0</v>
      </c>
      <c r="AI754" s="214" t="str">
        <f t="shared" si="391"/>
        <v/>
      </c>
      <c r="AK754" s="36">
        <f t="shared" si="392"/>
        <v>0</v>
      </c>
      <c r="AL754" s="21">
        <f t="shared" si="393"/>
        <v>0</v>
      </c>
      <c r="AM754" s="21">
        <f t="shared" si="394"/>
        <v>0</v>
      </c>
      <c r="AN754" s="21">
        <f t="shared" si="395"/>
        <v>0</v>
      </c>
      <c r="AO754" s="21">
        <f t="shared" si="396"/>
        <v>0</v>
      </c>
      <c r="AP754" s="21">
        <f t="shared" si="397"/>
        <v>0</v>
      </c>
      <c r="AQ754" s="21">
        <f t="shared" si="398"/>
        <v>0</v>
      </c>
      <c r="AR754" s="21">
        <f t="shared" si="399"/>
        <v>0</v>
      </c>
      <c r="AS754" s="21">
        <f t="shared" si="400"/>
        <v>0</v>
      </c>
      <c r="AT754" s="21">
        <f t="shared" si="401"/>
        <v>0</v>
      </c>
      <c r="AU754" s="21">
        <f t="shared" si="402"/>
        <v>0</v>
      </c>
      <c r="AV754" s="21">
        <f t="shared" si="403"/>
        <v>0</v>
      </c>
      <c r="AW754" s="21">
        <f t="shared" si="404"/>
        <v>0</v>
      </c>
      <c r="AX754" s="21">
        <f t="shared" si="405"/>
        <v>0</v>
      </c>
      <c r="AY754" s="21">
        <f t="shared" si="406"/>
        <v>0</v>
      </c>
      <c r="AZ754" s="21">
        <f t="shared" si="407"/>
        <v>0</v>
      </c>
      <c r="BA754" s="21">
        <f t="shared" si="408"/>
        <v>0</v>
      </c>
      <c r="BB754" s="21">
        <f t="shared" si="409"/>
        <v>0</v>
      </c>
      <c r="BC754" s="21">
        <f t="shared" si="410"/>
        <v>0</v>
      </c>
      <c r="BD754" s="21">
        <f t="shared" si="411"/>
        <v>0</v>
      </c>
      <c r="BE754" s="21">
        <f t="shared" si="412"/>
        <v>0</v>
      </c>
      <c r="BF754" s="21">
        <f t="shared" si="413"/>
        <v>0</v>
      </c>
      <c r="BG754" s="21">
        <f t="shared" si="414"/>
        <v>0</v>
      </c>
      <c r="BH754" s="21">
        <f t="shared" si="415"/>
        <v>0</v>
      </c>
    </row>
    <row r="755" spans="1:60" ht="63.95" customHeight="1">
      <c r="A755" s="245"/>
      <c r="B755" s="97"/>
      <c r="C755" s="98"/>
      <c r="D755" s="99"/>
      <c r="E755" s="100"/>
      <c r="F755" s="100"/>
      <c r="G755" s="100"/>
      <c r="H755" s="101"/>
      <c r="I755" s="102"/>
      <c r="J755" s="103"/>
      <c r="K755" s="103"/>
      <c r="L755" s="103"/>
      <c r="M755" s="103"/>
      <c r="N755" s="99"/>
      <c r="O755" s="99"/>
      <c r="P755" s="100"/>
      <c r="Q755" s="100"/>
      <c r="R755" s="104"/>
      <c r="S755" s="31" t="str">
        <f t="shared" si="416"/>
        <v/>
      </c>
      <c r="T755" s="105"/>
      <c r="U755" s="101"/>
      <c r="V755" s="107"/>
      <c r="W755" s="169"/>
      <c r="X755" s="170"/>
      <c r="Y755" s="68"/>
      <c r="Z755" s="190">
        <f t="shared" si="385"/>
        <v>1.0165720071704217E-3</v>
      </c>
      <c r="AA755" s="208" t="b">
        <f t="shared" si="386"/>
        <v>0</v>
      </c>
      <c r="AB755" s="20">
        <f t="shared" si="417"/>
        <v>0</v>
      </c>
      <c r="AC755" s="67" t="b">
        <f t="shared" si="418"/>
        <v>1</v>
      </c>
      <c r="AD755" s="200">
        <f t="shared" si="419"/>
        <v>1</v>
      </c>
      <c r="AE755" s="180">
        <f t="shared" si="387"/>
        <v>1</v>
      </c>
      <c r="AF755" s="180">
        <f t="shared" si="388"/>
        <v>0</v>
      </c>
      <c r="AG755" s="180">
        <f t="shared" si="389"/>
        <v>0</v>
      </c>
      <c r="AH755" s="180">
        <f t="shared" si="390"/>
        <v>0</v>
      </c>
      <c r="AI755" s="214" t="str">
        <f t="shared" si="391"/>
        <v/>
      </c>
      <c r="AK755" s="36">
        <f t="shared" si="392"/>
        <v>0</v>
      </c>
      <c r="AL755" s="21">
        <f t="shared" si="393"/>
        <v>0</v>
      </c>
      <c r="AM755" s="21">
        <f t="shared" si="394"/>
        <v>0</v>
      </c>
      <c r="AN755" s="21">
        <f t="shared" si="395"/>
        <v>0</v>
      </c>
      <c r="AO755" s="21">
        <f t="shared" si="396"/>
        <v>0</v>
      </c>
      <c r="AP755" s="21">
        <f t="shared" si="397"/>
        <v>0</v>
      </c>
      <c r="AQ755" s="21">
        <f t="shared" si="398"/>
        <v>0</v>
      </c>
      <c r="AR755" s="21">
        <f t="shared" si="399"/>
        <v>0</v>
      </c>
      <c r="AS755" s="21">
        <f t="shared" si="400"/>
        <v>0</v>
      </c>
      <c r="AT755" s="21">
        <f t="shared" si="401"/>
        <v>0</v>
      </c>
      <c r="AU755" s="21">
        <f t="shared" si="402"/>
        <v>0</v>
      </c>
      <c r="AV755" s="21">
        <f t="shared" si="403"/>
        <v>0</v>
      </c>
      <c r="AW755" s="21">
        <f t="shared" si="404"/>
        <v>0</v>
      </c>
      <c r="AX755" s="21">
        <f t="shared" si="405"/>
        <v>0</v>
      </c>
      <c r="AY755" s="21">
        <f t="shared" si="406"/>
        <v>0</v>
      </c>
      <c r="AZ755" s="21">
        <f t="shared" si="407"/>
        <v>0</v>
      </c>
      <c r="BA755" s="21">
        <f t="shared" si="408"/>
        <v>0</v>
      </c>
      <c r="BB755" s="21">
        <f t="shared" si="409"/>
        <v>0</v>
      </c>
      <c r="BC755" s="21">
        <f t="shared" si="410"/>
        <v>0</v>
      </c>
      <c r="BD755" s="21">
        <f t="shared" si="411"/>
        <v>0</v>
      </c>
      <c r="BE755" s="21">
        <f t="shared" si="412"/>
        <v>0</v>
      </c>
      <c r="BF755" s="21">
        <f t="shared" si="413"/>
        <v>0</v>
      </c>
      <c r="BG755" s="21">
        <f t="shared" si="414"/>
        <v>0</v>
      </c>
      <c r="BH755" s="21">
        <f t="shared" si="415"/>
        <v>0</v>
      </c>
    </row>
    <row r="756" spans="1:60" ht="63.95" customHeight="1">
      <c r="A756" s="245"/>
      <c r="B756" s="97"/>
      <c r="C756" s="98"/>
      <c r="D756" s="99"/>
      <c r="E756" s="100"/>
      <c r="F756" s="100"/>
      <c r="G756" s="100"/>
      <c r="H756" s="101"/>
      <c r="I756" s="102"/>
      <c r="J756" s="103"/>
      <c r="K756" s="103"/>
      <c r="L756" s="103"/>
      <c r="M756" s="103"/>
      <c r="N756" s="99"/>
      <c r="O756" s="99"/>
      <c r="P756" s="100"/>
      <c r="Q756" s="100"/>
      <c r="R756" s="104"/>
      <c r="S756" s="31" t="str">
        <f t="shared" si="416"/>
        <v/>
      </c>
      <c r="T756" s="105"/>
      <c r="U756" s="101"/>
      <c r="V756" s="107"/>
      <c r="W756" s="169"/>
      <c r="X756" s="170"/>
      <c r="Y756" s="68"/>
      <c r="Z756" s="190">
        <f t="shared" si="385"/>
        <v>1.0165720071704217E-3</v>
      </c>
      <c r="AA756" s="208" t="b">
        <f t="shared" si="386"/>
        <v>0</v>
      </c>
      <c r="AB756" s="20">
        <f t="shared" si="417"/>
        <v>0</v>
      </c>
      <c r="AC756" s="67" t="b">
        <f t="shared" si="418"/>
        <v>1</v>
      </c>
      <c r="AD756" s="200">
        <f t="shared" si="419"/>
        <v>1</v>
      </c>
      <c r="AE756" s="180">
        <f t="shared" si="387"/>
        <v>1</v>
      </c>
      <c r="AF756" s="180">
        <f t="shared" si="388"/>
        <v>0</v>
      </c>
      <c r="AG756" s="180">
        <f t="shared" si="389"/>
        <v>0</v>
      </c>
      <c r="AH756" s="180">
        <f t="shared" si="390"/>
        <v>0</v>
      </c>
      <c r="AI756" s="214" t="str">
        <f t="shared" si="391"/>
        <v/>
      </c>
      <c r="AK756" s="36">
        <f t="shared" si="392"/>
        <v>0</v>
      </c>
      <c r="AL756" s="21">
        <f t="shared" si="393"/>
        <v>0</v>
      </c>
      <c r="AM756" s="21">
        <f t="shared" si="394"/>
        <v>0</v>
      </c>
      <c r="AN756" s="21">
        <f t="shared" si="395"/>
        <v>0</v>
      </c>
      <c r="AO756" s="21">
        <f t="shared" si="396"/>
        <v>0</v>
      </c>
      <c r="AP756" s="21">
        <f t="shared" si="397"/>
        <v>0</v>
      </c>
      <c r="AQ756" s="21">
        <f t="shared" si="398"/>
        <v>0</v>
      </c>
      <c r="AR756" s="21">
        <f t="shared" si="399"/>
        <v>0</v>
      </c>
      <c r="AS756" s="21">
        <f t="shared" si="400"/>
        <v>0</v>
      </c>
      <c r="AT756" s="21">
        <f t="shared" si="401"/>
        <v>0</v>
      </c>
      <c r="AU756" s="21">
        <f t="shared" si="402"/>
        <v>0</v>
      </c>
      <c r="AV756" s="21">
        <f t="shared" si="403"/>
        <v>0</v>
      </c>
      <c r="AW756" s="21">
        <f t="shared" si="404"/>
        <v>0</v>
      </c>
      <c r="AX756" s="21">
        <f t="shared" si="405"/>
        <v>0</v>
      </c>
      <c r="AY756" s="21">
        <f t="shared" si="406"/>
        <v>0</v>
      </c>
      <c r="AZ756" s="21">
        <f t="shared" si="407"/>
        <v>0</v>
      </c>
      <c r="BA756" s="21">
        <f t="shared" si="408"/>
        <v>0</v>
      </c>
      <c r="BB756" s="21">
        <f t="shared" si="409"/>
        <v>0</v>
      </c>
      <c r="BC756" s="21">
        <f t="shared" si="410"/>
        <v>0</v>
      </c>
      <c r="BD756" s="21">
        <f t="shared" si="411"/>
        <v>0</v>
      </c>
      <c r="BE756" s="21">
        <f t="shared" si="412"/>
        <v>0</v>
      </c>
      <c r="BF756" s="21">
        <f t="shared" si="413"/>
        <v>0</v>
      </c>
      <c r="BG756" s="21">
        <f t="shared" si="414"/>
        <v>0</v>
      </c>
      <c r="BH756" s="21">
        <f t="shared" si="415"/>
        <v>0</v>
      </c>
    </row>
    <row r="757" spans="1:60" ht="63.95" customHeight="1">
      <c r="A757" s="245"/>
      <c r="B757" s="97"/>
      <c r="C757" s="98"/>
      <c r="D757" s="99"/>
      <c r="E757" s="100"/>
      <c r="F757" s="100"/>
      <c r="G757" s="100"/>
      <c r="H757" s="101"/>
      <c r="I757" s="102"/>
      <c r="J757" s="103"/>
      <c r="K757" s="103"/>
      <c r="L757" s="103"/>
      <c r="M757" s="103"/>
      <c r="N757" s="99"/>
      <c r="O757" s="99"/>
      <c r="P757" s="100"/>
      <c r="Q757" s="100"/>
      <c r="R757" s="104"/>
      <c r="S757" s="31" t="str">
        <f t="shared" si="416"/>
        <v/>
      </c>
      <c r="T757" s="105"/>
      <c r="U757" s="101"/>
      <c r="V757" s="107"/>
      <c r="W757" s="169"/>
      <c r="X757" s="170"/>
      <c r="Y757" s="68"/>
      <c r="Z757" s="190">
        <f t="shared" si="385"/>
        <v>1.0165720071704217E-3</v>
      </c>
      <c r="AA757" s="208" t="b">
        <f t="shared" si="386"/>
        <v>0</v>
      </c>
      <c r="AB757" s="20">
        <f t="shared" si="417"/>
        <v>0</v>
      </c>
      <c r="AC757" s="67" t="b">
        <f t="shared" si="418"/>
        <v>1</v>
      </c>
      <c r="AD757" s="200">
        <f t="shared" si="419"/>
        <v>1</v>
      </c>
      <c r="AE757" s="180">
        <f t="shared" si="387"/>
        <v>1</v>
      </c>
      <c r="AF757" s="180">
        <f t="shared" si="388"/>
        <v>0</v>
      </c>
      <c r="AG757" s="180">
        <f t="shared" si="389"/>
        <v>0</v>
      </c>
      <c r="AH757" s="180">
        <f t="shared" si="390"/>
        <v>0</v>
      </c>
      <c r="AI757" s="214" t="str">
        <f t="shared" si="391"/>
        <v/>
      </c>
      <c r="AK757" s="36">
        <f t="shared" si="392"/>
        <v>0</v>
      </c>
      <c r="AL757" s="21">
        <f t="shared" si="393"/>
        <v>0</v>
      </c>
      <c r="AM757" s="21">
        <f t="shared" si="394"/>
        <v>0</v>
      </c>
      <c r="AN757" s="21">
        <f t="shared" si="395"/>
        <v>0</v>
      </c>
      <c r="AO757" s="21">
        <f t="shared" si="396"/>
        <v>0</v>
      </c>
      <c r="AP757" s="21">
        <f t="shared" si="397"/>
        <v>0</v>
      </c>
      <c r="AQ757" s="21">
        <f t="shared" si="398"/>
        <v>0</v>
      </c>
      <c r="AR757" s="21">
        <f t="shared" si="399"/>
        <v>0</v>
      </c>
      <c r="AS757" s="21">
        <f t="shared" si="400"/>
        <v>0</v>
      </c>
      <c r="AT757" s="21">
        <f t="shared" si="401"/>
        <v>0</v>
      </c>
      <c r="AU757" s="21">
        <f t="shared" si="402"/>
        <v>0</v>
      </c>
      <c r="AV757" s="21">
        <f t="shared" si="403"/>
        <v>0</v>
      </c>
      <c r="AW757" s="21">
        <f t="shared" si="404"/>
        <v>0</v>
      </c>
      <c r="AX757" s="21">
        <f t="shared" si="405"/>
        <v>0</v>
      </c>
      <c r="AY757" s="21">
        <f t="shared" si="406"/>
        <v>0</v>
      </c>
      <c r="AZ757" s="21">
        <f t="shared" si="407"/>
        <v>0</v>
      </c>
      <c r="BA757" s="21">
        <f t="shared" si="408"/>
        <v>0</v>
      </c>
      <c r="BB757" s="21">
        <f t="shared" si="409"/>
        <v>0</v>
      </c>
      <c r="BC757" s="21">
        <f t="shared" si="410"/>
        <v>0</v>
      </c>
      <c r="BD757" s="21">
        <f t="shared" si="411"/>
        <v>0</v>
      </c>
      <c r="BE757" s="21">
        <f t="shared" si="412"/>
        <v>0</v>
      </c>
      <c r="BF757" s="21">
        <f t="shared" si="413"/>
        <v>0</v>
      </c>
      <c r="BG757" s="21">
        <f t="shared" si="414"/>
        <v>0</v>
      </c>
      <c r="BH757" s="21">
        <f t="shared" si="415"/>
        <v>0</v>
      </c>
    </row>
    <row r="758" spans="1:60" ht="63.95" customHeight="1">
      <c r="A758" s="245"/>
      <c r="B758" s="97"/>
      <c r="C758" s="98"/>
      <c r="D758" s="99"/>
      <c r="E758" s="100"/>
      <c r="F758" s="100"/>
      <c r="G758" s="100"/>
      <c r="H758" s="101"/>
      <c r="I758" s="102"/>
      <c r="J758" s="103"/>
      <c r="K758" s="103"/>
      <c r="L758" s="103"/>
      <c r="M758" s="103"/>
      <c r="N758" s="99"/>
      <c r="O758" s="99"/>
      <c r="P758" s="100"/>
      <c r="Q758" s="100"/>
      <c r="R758" s="104"/>
      <c r="S758" s="31" t="str">
        <f t="shared" si="416"/>
        <v/>
      </c>
      <c r="T758" s="105"/>
      <c r="U758" s="101"/>
      <c r="V758" s="107"/>
      <c r="W758" s="169"/>
      <c r="X758" s="170"/>
      <c r="Y758" s="68"/>
      <c r="Z758" s="190">
        <f t="shared" si="385"/>
        <v>1.0165720071704217E-3</v>
      </c>
      <c r="AA758" s="208" t="b">
        <f t="shared" si="386"/>
        <v>0</v>
      </c>
      <c r="AB758" s="20">
        <f t="shared" si="417"/>
        <v>0</v>
      </c>
      <c r="AC758" s="67" t="b">
        <f t="shared" si="418"/>
        <v>1</v>
      </c>
      <c r="AD758" s="200">
        <f t="shared" si="419"/>
        <v>1</v>
      </c>
      <c r="AE758" s="180">
        <f t="shared" si="387"/>
        <v>1</v>
      </c>
      <c r="AF758" s="180">
        <f t="shared" si="388"/>
        <v>0</v>
      </c>
      <c r="AG758" s="180">
        <f t="shared" si="389"/>
        <v>0</v>
      </c>
      <c r="AH758" s="180">
        <f t="shared" si="390"/>
        <v>0</v>
      </c>
      <c r="AI758" s="214" t="str">
        <f t="shared" si="391"/>
        <v/>
      </c>
      <c r="AK758" s="36">
        <f t="shared" si="392"/>
        <v>0</v>
      </c>
      <c r="AL758" s="21">
        <f t="shared" si="393"/>
        <v>0</v>
      </c>
      <c r="AM758" s="21">
        <f t="shared" si="394"/>
        <v>0</v>
      </c>
      <c r="AN758" s="21">
        <f t="shared" si="395"/>
        <v>0</v>
      </c>
      <c r="AO758" s="21">
        <f t="shared" si="396"/>
        <v>0</v>
      </c>
      <c r="AP758" s="21">
        <f t="shared" si="397"/>
        <v>0</v>
      </c>
      <c r="AQ758" s="21">
        <f t="shared" si="398"/>
        <v>0</v>
      </c>
      <c r="AR758" s="21">
        <f t="shared" si="399"/>
        <v>0</v>
      </c>
      <c r="AS758" s="21">
        <f t="shared" si="400"/>
        <v>0</v>
      </c>
      <c r="AT758" s="21">
        <f t="shared" si="401"/>
        <v>0</v>
      </c>
      <c r="AU758" s="21">
        <f t="shared" si="402"/>
        <v>0</v>
      </c>
      <c r="AV758" s="21">
        <f t="shared" si="403"/>
        <v>0</v>
      </c>
      <c r="AW758" s="21">
        <f t="shared" si="404"/>
        <v>0</v>
      </c>
      <c r="AX758" s="21">
        <f t="shared" si="405"/>
        <v>0</v>
      </c>
      <c r="AY758" s="21">
        <f t="shared" si="406"/>
        <v>0</v>
      </c>
      <c r="AZ758" s="21">
        <f t="shared" si="407"/>
        <v>0</v>
      </c>
      <c r="BA758" s="21">
        <f t="shared" si="408"/>
        <v>0</v>
      </c>
      <c r="BB758" s="21">
        <f t="shared" si="409"/>
        <v>0</v>
      </c>
      <c r="BC758" s="21">
        <f t="shared" si="410"/>
        <v>0</v>
      </c>
      <c r="BD758" s="21">
        <f t="shared" si="411"/>
        <v>0</v>
      </c>
      <c r="BE758" s="21">
        <f t="shared" si="412"/>
        <v>0</v>
      </c>
      <c r="BF758" s="21">
        <f t="shared" si="413"/>
        <v>0</v>
      </c>
      <c r="BG758" s="21">
        <f t="shared" si="414"/>
        <v>0</v>
      </c>
      <c r="BH758" s="21">
        <f t="shared" si="415"/>
        <v>0</v>
      </c>
    </row>
    <row r="759" spans="1:60" ht="63.95" customHeight="1">
      <c r="A759" s="245"/>
      <c r="B759" s="97"/>
      <c r="C759" s="98"/>
      <c r="D759" s="99"/>
      <c r="E759" s="100"/>
      <c r="F759" s="100"/>
      <c r="G759" s="100"/>
      <c r="H759" s="101"/>
      <c r="I759" s="102"/>
      <c r="J759" s="103"/>
      <c r="K759" s="103"/>
      <c r="L759" s="103"/>
      <c r="M759" s="103"/>
      <c r="N759" s="99"/>
      <c r="O759" s="99"/>
      <c r="P759" s="100"/>
      <c r="Q759" s="100"/>
      <c r="R759" s="104"/>
      <c r="S759" s="31" t="str">
        <f t="shared" si="416"/>
        <v/>
      </c>
      <c r="T759" s="105"/>
      <c r="U759" s="101"/>
      <c r="V759" s="107"/>
      <c r="W759" s="169"/>
      <c r="X759" s="170"/>
      <c r="Y759" s="68"/>
      <c r="Z759" s="190">
        <f t="shared" si="385"/>
        <v>1.0165720071704217E-3</v>
      </c>
      <c r="AA759" s="208" t="b">
        <f t="shared" si="386"/>
        <v>0</v>
      </c>
      <c r="AB759" s="20">
        <f t="shared" si="417"/>
        <v>0</v>
      </c>
      <c r="AC759" s="67" t="b">
        <f t="shared" si="418"/>
        <v>1</v>
      </c>
      <c r="AD759" s="200">
        <f t="shared" si="419"/>
        <v>1</v>
      </c>
      <c r="AE759" s="180">
        <f t="shared" si="387"/>
        <v>1</v>
      </c>
      <c r="AF759" s="180">
        <f t="shared" si="388"/>
        <v>0</v>
      </c>
      <c r="AG759" s="180">
        <f t="shared" si="389"/>
        <v>0</v>
      </c>
      <c r="AH759" s="180">
        <f t="shared" si="390"/>
        <v>0</v>
      </c>
      <c r="AI759" s="214" t="str">
        <f t="shared" si="391"/>
        <v/>
      </c>
      <c r="AK759" s="36">
        <f t="shared" si="392"/>
        <v>0</v>
      </c>
      <c r="AL759" s="21">
        <f t="shared" si="393"/>
        <v>0</v>
      </c>
      <c r="AM759" s="21">
        <f t="shared" si="394"/>
        <v>0</v>
      </c>
      <c r="AN759" s="21">
        <f t="shared" si="395"/>
        <v>0</v>
      </c>
      <c r="AO759" s="21">
        <f t="shared" si="396"/>
        <v>0</v>
      </c>
      <c r="AP759" s="21">
        <f t="shared" si="397"/>
        <v>0</v>
      </c>
      <c r="AQ759" s="21">
        <f t="shared" si="398"/>
        <v>0</v>
      </c>
      <c r="AR759" s="21">
        <f t="shared" si="399"/>
        <v>0</v>
      </c>
      <c r="AS759" s="21">
        <f t="shared" si="400"/>
        <v>0</v>
      </c>
      <c r="AT759" s="21">
        <f t="shared" si="401"/>
        <v>0</v>
      </c>
      <c r="AU759" s="21">
        <f t="shared" si="402"/>
        <v>0</v>
      </c>
      <c r="AV759" s="21">
        <f t="shared" si="403"/>
        <v>0</v>
      </c>
      <c r="AW759" s="21">
        <f t="shared" si="404"/>
        <v>0</v>
      </c>
      <c r="AX759" s="21">
        <f t="shared" si="405"/>
        <v>0</v>
      </c>
      <c r="AY759" s="21">
        <f t="shared" si="406"/>
        <v>0</v>
      </c>
      <c r="AZ759" s="21">
        <f t="shared" si="407"/>
        <v>0</v>
      </c>
      <c r="BA759" s="21">
        <f t="shared" si="408"/>
        <v>0</v>
      </c>
      <c r="BB759" s="21">
        <f t="shared" si="409"/>
        <v>0</v>
      </c>
      <c r="BC759" s="21">
        <f t="shared" si="410"/>
        <v>0</v>
      </c>
      <c r="BD759" s="21">
        <f t="shared" si="411"/>
        <v>0</v>
      </c>
      <c r="BE759" s="21">
        <f t="shared" si="412"/>
        <v>0</v>
      </c>
      <c r="BF759" s="21">
        <f t="shared" si="413"/>
        <v>0</v>
      </c>
      <c r="BG759" s="21">
        <f t="shared" si="414"/>
        <v>0</v>
      </c>
      <c r="BH759" s="21">
        <f t="shared" si="415"/>
        <v>0</v>
      </c>
    </row>
    <row r="760" spans="1:60" ht="63.95" customHeight="1">
      <c r="A760" s="245"/>
      <c r="B760" s="97"/>
      <c r="C760" s="98"/>
      <c r="D760" s="99"/>
      <c r="E760" s="100"/>
      <c r="F760" s="100"/>
      <c r="G760" s="100"/>
      <c r="H760" s="101"/>
      <c r="I760" s="102"/>
      <c r="J760" s="103"/>
      <c r="K760" s="103"/>
      <c r="L760" s="103"/>
      <c r="M760" s="103"/>
      <c r="N760" s="99"/>
      <c r="O760" s="99"/>
      <c r="P760" s="100"/>
      <c r="Q760" s="100"/>
      <c r="R760" s="104"/>
      <c r="S760" s="31" t="str">
        <f t="shared" si="416"/>
        <v/>
      </c>
      <c r="T760" s="105"/>
      <c r="U760" s="101"/>
      <c r="V760" s="107"/>
      <c r="W760" s="169"/>
      <c r="X760" s="170"/>
      <c r="Y760" s="68"/>
      <c r="Z760" s="190">
        <f t="shared" si="385"/>
        <v>1.0165720071704217E-3</v>
      </c>
      <c r="AA760" s="208" t="b">
        <f t="shared" si="386"/>
        <v>0</v>
      </c>
      <c r="AB760" s="20">
        <f t="shared" si="417"/>
        <v>0</v>
      </c>
      <c r="AC760" s="67" t="b">
        <f t="shared" si="418"/>
        <v>1</v>
      </c>
      <c r="AD760" s="200">
        <f t="shared" si="419"/>
        <v>1</v>
      </c>
      <c r="AE760" s="180">
        <f t="shared" si="387"/>
        <v>1</v>
      </c>
      <c r="AF760" s="180">
        <f t="shared" si="388"/>
        <v>0</v>
      </c>
      <c r="AG760" s="180">
        <f t="shared" si="389"/>
        <v>0</v>
      </c>
      <c r="AH760" s="180">
        <f t="shared" si="390"/>
        <v>0</v>
      </c>
      <c r="AI760" s="214" t="str">
        <f t="shared" si="391"/>
        <v/>
      </c>
      <c r="AK760" s="36">
        <f t="shared" si="392"/>
        <v>0</v>
      </c>
      <c r="AL760" s="21">
        <f t="shared" si="393"/>
        <v>0</v>
      </c>
      <c r="AM760" s="21">
        <f t="shared" si="394"/>
        <v>0</v>
      </c>
      <c r="AN760" s="21">
        <f t="shared" si="395"/>
        <v>0</v>
      </c>
      <c r="AO760" s="21">
        <f t="shared" si="396"/>
        <v>0</v>
      </c>
      <c r="AP760" s="21">
        <f t="shared" si="397"/>
        <v>0</v>
      </c>
      <c r="AQ760" s="21">
        <f t="shared" si="398"/>
        <v>0</v>
      </c>
      <c r="AR760" s="21">
        <f t="shared" si="399"/>
        <v>0</v>
      </c>
      <c r="AS760" s="21">
        <f t="shared" si="400"/>
        <v>0</v>
      </c>
      <c r="AT760" s="21">
        <f t="shared" si="401"/>
        <v>0</v>
      </c>
      <c r="AU760" s="21">
        <f t="shared" si="402"/>
        <v>0</v>
      </c>
      <c r="AV760" s="21">
        <f t="shared" si="403"/>
        <v>0</v>
      </c>
      <c r="AW760" s="21">
        <f t="shared" si="404"/>
        <v>0</v>
      </c>
      <c r="AX760" s="21">
        <f t="shared" si="405"/>
        <v>0</v>
      </c>
      <c r="AY760" s="21">
        <f t="shared" si="406"/>
        <v>0</v>
      </c>
      <c r="AZ760" s="21">
        <f t="shared" si="407"/>
        <v>0</v>
      </c>
      <c r="BA760" s="21">
        <f t="shared" si="408"/>
        <v>0</v>
      </c>
      <c r="BB760" s="21">
        <f t="shared" si="409"/>
        <v>0</v>
      </c>
      <c r="BC760" s="21">
        <f t="shared" si="410"/>
        <v>0</v>
      </c>
      <c r="BD760" s="21">
        <f t="shared" si="411"/>
        <v>0</v>
      </c>
      <c r="BE760" s="21">
        <f t="shared" si="412"/>
        <v>0</v>
      </c>
      <c r="BF760" s="21">
        <f t="shared" si="413"/>
        <v>0</v>
      </c>
      <c r="BG760" s="21">
        <f t="shared" si="414"/>
        <v>0</v>
      </c>
      <c r="BH760" s="21">
        <f t="shared" si="415"/>
        <v>0</v>
      </c>
    </row>
    <row r="761" spans="1:60" ht="63.95" customHeight="1">
      <c r="A761" s="245"/>
      <c r="B761" s="97"/>
      <c r="C761" s="98"/>
      <c r="D761" s="99"/>
      <c r="E761" s="100"/>
      <c r="F761" s="100"/>
      <c r="G761" s="100"/>
      <c r="H761" s="101"/>
      <c r="I761" s="102"/>
      <c r="J761" s="103"/>
      <c r="K761" s="103"/>
      <c r="L761" s="103"/>
      <c r="M761" s="103"/>
      <c r="N761" s="99"/>
      <c r="O761" s="99"/>
      <c r="P761" s="100"/>
      <c r="Q761" s="100"/>
      <c r="R761" s="104"/>
      <c r="S761" s="31" t="str">
        <f t="shared" si="416"/>
        <v/>
      </c>
      <c r="T761" s="105"/>
      <c r="U761" s="101"/>
      <c r="V761" s="107"/>
      <c r="W761" s="169"/>
      <c r="X761" s="170"/>
      <c r="Y761" s="68"/>
      <c r="Z761" s="190">
        <f t="shared" si="385"/>
        <v>1.0165720071704217E-3</v>
      </c>
      <c r="AA761" s="208" t="b">
        <f t="shared" si="386"/>
        <v>0</v>
      </c>
      <c r="AB761" s="20">
        <f t="shared" si="417"/>
        <v>0</v>
      </c>
      <c r="AC761" s="67" t="b">
        <f t="shared" si="418"/>
        <v>1</v>
      </c>
      <c r="AD761" s="200">
        <f t="shared" si="419"/>
        <v>1</v>
      </c>
      <c r="AE761" s="180">
        <f t="shared" si="387"/>
        <v>1</v>
      </c>
      <c r="AF761" s="180">
        <f t="shared" si="388"/>
        <v>0</v>
      </c>
      <c r="AG761" s="180">
        <f t="shared" si="389"/>
        <v>0</v>
      </c>
      <c r="AH761" s="180">
        <f t="shared" si="390"/>
        <v>0</v>
      </c>
      <c r="AI761" s="214" t="str">
        <f t="shared" si="391"/>
        <v/>
      </c>
      <c r="AK761" s="36">
        <f t="shared" si="392"/>
        <v>0</v>
      </c>
      <c r="AL761" s="21">
        <f t="shared" si="393"/>
        <v>0</v>
      </c>
      <c r="AM761" s="21">
        <f t="shared" si="394"/>
        <v>0</v>
      </c>
      <c r="AN761" s="21">
        <f t="shared" si="395"/>
        <v>0</v>
      </c>
      <c r="AO761" s="21">
        <f t="shared" si="396"/>
        <v>0</v>
      </c>
      <c r="AP761" s="21">
        <f t="shared" si="397"/>
        <v>0</v>
      </c>
      <c r="AQ761" s="21">
        <f t="shared" si="398"/>
        <v>0</v>
      </c>
      <c r="AR761" s="21">
        <f t="shared" si="399"/>
        <v>0</v>
      </c>
      <c r="AS761" s="21">
        <f t="shared" si="400"/>
        <v>0</v>
      </c>
      <c r="AT761" s="21">
        <f t="shared" si="401"/>
        <v>0</v>
      </c>
      <c r="AU761" s="21">
        <f t="shared" si="402"/>
        <v>0</v>
      </c>
      <c r="AV761" s="21">
        <f t="shared" si="403"/>
        <v>0</v>
      </c>
      <c r="AW761" s="21">
        <f t="shared" si="404"/>
        <v>0</v>
      </c>
      <c r="AX761" s="21">
        <f t="shared" si="405"/>
        <v>0</v>
      </c>
      <c r="AY761" s="21">
        <f t="shared" si="406"/>
        <v>0</v>
      </c>
      <c r="AZ761" s="21">
        <f t="shared" si="407"/>
        <v>0</v>
      </c>
      <c r="BA761" s="21">
        <f t="shared" si="408"/>
        <v>0</v>
      </c>
      <c r="BB761" s="21">
        <f t="shared" si="409"/>
        <v>0</v>
      </c>
      <c r="BC761" s="21">
        <f t="shared" si="410"/>
        <v>0</v>
      </c>
      <c r="BD761" s="21">
        <f t="shared" si="411"/>
        <v>0</v>
      </c>
      <c r="BE761" s="21">
        <f t="shared" si="412"/>
        <v>0</v>
      </c>
      <c r="BF761" s="21">
        <f t="shared" si="413"/>
        <v>0</v>
      </c>
      <c r="BG761" s="21">
        <f t="shared" si="414"/>
        <v>0</v>
      </c>
      <c r="BH761" s="21">
        <f t="shared" si="415"/>
        <v>0</v>
      </c>
    </row>
    <row r="762" spans="1:60" ht="63.95" customHeight="1">
      <c r="A762" s="245"/>
      <c r="B762" s="97"/>
      <c r="C762" s="98"/>
      <c r="D762" s="99"/>
      <c r="E762" s="100"/>
      <c r="F762" s="100"/>
      <c r="G762" s="100"/>
      <c r="H762" s="101"/>
      <c r="I762" s="102"/>
      <c r="J762" s="103"/>
      <c r="K762" s="103"/>
      <c r="L762" s="103"/>
      <c r="M762" s="103"/>
      <c r="N762" s="99"/>
      <c r="O762" s="99"/>
      <c r="P762" s="100"/>
      <c r="Q762" s="100"/>
      <c r="R762" s="104"/>
      <c r="S762" s="31" t="str">
        <f t="shared" si="416"/>
        <v/>
      </c>
      <c r="T762" s="105"/>
      <c r="U762" s="101"/>
      <c r="V762" s="107"/>
      <c r="W762" s="169"/>
      <c r="X762" s="170"/>
      <c r="Y762" s="68"/>
      <c r="Z762" s="190">
        <f t="shared" si="385"/>
        <v>1.0165720071704217E-3</v>
      </c>
      <c r="AA762" s="208" t="b">
        <f t="shared" si="386"/>
        <v>0</v>
      </c>
      <c r="AB762" s="20">
        <f t="shared" si="417"/>
        <v>0</v>
      </c>
      <c r="AC762" s="67" t="b">
        <f t="shared" si="418"/>
        <v>1</v>
      </c>
      <c r="AD762" s="200">
        <f t="shared" si="419"/>
        <v>1</v>
      </c>
      <c r="AE762" s="180">
        <f t="shared" si="387"/>
        <v>1</v>
      </c>
      <c r="AF762" s="180">
        <f t="shared" si="388"/>
        <v>0</v>
      </c>
      <c r="AG762" s="180">
        <f t="shared" si="389"/>
        <v>0</v>
      </c>
      <c r="AH762" s="180">
        <f t="shared" si="390"/>
        <v>0</v>
      </c>
      <c r="AI762" s="214" t="str">
        <f t="shared" si="391"/>
        <v/>
      </c>
      <c r="AK762" s="36">
        <f t="shared" si="392"/>
        <v>0</v>
      </c>
      <c r="AL762" s="21">
        <f t="shared" si="393"/>
        <v>0</v>
      </c>
      <c r="AM762" s="21">
        <f t="shared" si="394"/>
        <v>0</v>
      </c>
      <c r="AN762" s="21">
        <f t="shared" si="395"/>
        <v>0</v>
      </c>
      <c r="AO762" s="21">
        <f t="shared" si="396"/>
        <v>0</v>
      </c>
      <c r="AP762" s="21">
        <f t="shared" si="397"/>
        <v>0</v>
      </c>
      <c r="AQ762" s="21">
        <f t="shared" si="398"/>
        <v>0</v>
      </c>
      <c r="AR762" s="21">
        <f t="shared" si="399"/>
        <v>0</v>
      </c>
      <c r="AS762" s="21">
        <f t="shared" si="400"/>
        <v>0</v>
      </c>
      <c r="AT762" s="21">
        <f t="shared" si="401"/>
        <v>0</v>
      </c>
      <c r="AU762" s="21">
        <f t="shared" si="402"/>
        <v>0</v>
      </c>
      <c r="AV762" s="21">
        <f t="shared" si="403"/>
        <v>0</v>
      </c>
      <c r="AW762" s="21">
        <f t="shared" si="404"/>
        <v>0</v>
      </c>
      <c r="AX762" s="21">
        <f t="shared" si="405"/>
        <v>0</v>
      </c>
      <c r="AY762" s="21">
        <f t="shared" si="406"/>
        <v>0</v>
      </c>
      <c r="AZ762" s="21">
        <f t="shared" si="407"/>
        <v>0</v>
      </c>
      <c r="BA762" s="21">
        <f t="shared" si="408"/>
        <v>0</v>
      </c>
      <c r="BB762" s="21">
        <f t="shared" si="409"/>
        <v>0</v>
      </c>
      <c r="BC762" s="21">
        <f t="shared" si="410"/>
        <v>0</v>
      </c>
      <c r="BD762" s="21">
        <f t="shared" si="411"/>
        <v>0</v>
      </c>
      <c r="BE762" s="21">
        <f t="shared" si="412"/>
        <v>0</v>
      </c>
      <c r="BF762" s="21">
        <f t="shared" si="413"/>
        <v>0</v>
      </c>
      <c r="BG762" s="21">
        <f t="shared" si="414"/>
        <v>0</v>
      </c>
      <c r="BH762" s="21">
        <f t="shared" si="415"/>
        <v>0</v>
      </c>
    </row>
    <row r="763" spans="1:60" ht="63.95" customHeight="1">
      <c r="A763" s="245"/>
      <c r="B763" s="97"/>
      <c r="C763" s="98"/>
      <c r="D763" s="99"/>
      <c r="E763" s="100"/>
      <c r="F763" s="100"/>
      <c r="G763" s="100"/>
      <c r="H763" s="101"/>
      <c r="I763" s="102"/>
      <c r="J763" s="103"/>
      <c r="K763" s="103"/>
      <c r="L763" s="103"/>
      <c r="M763" s="103"/>
      <c r="N763" s="99"/>
      <c r="O763" s="99"/>
      <c r="P763" s="100"/>
      <c r="Q763" s="100"/>
      <c r="R763" s="104"/>
      <c r="S763" s="31" t="str">
        <f t="shared" si="416"/>
        <v/>
      </c>
      <c r="T763" s="105"/>
      <c r="U763" s="101"/>
      <c r="V763" s="107"/>
      <c r="W763" s="169"/>
      <c r="X763" s="170"/>
      <c r="Y763" s="68"/>
      <c r="Z763" s="190">
        <f t="shared" si="385"/>
        <v>1.0165720071704217E-3</v>
      </c>
      <c r="AA763" s="208" t="b">
        <f t="shared" si="386"/>
        <v>0</v>
      </c>
      <c r="AB763" s="20">
        <f t="shared" si="417"/>
        <v>0</v>
      </c>
      <c r="AC763" s="67" t="b">
        <f t="shared" si="418"/>
        <v>1</v>
      </c>
      <c r="AD763" s="200">
        <f t="shared" si="419"/>
        <v>1</v>
      </c>
      <c r="AE763" s="180">
        <f t="shared" si="387"/>
        <v>1</v>
      </c>
      <c r="AF763" s="180">
        <f t="shared" si="388"/>
        <v>0</v>
      </c>
      <c r="AG763" s="180">
        <f t="shared" si="389"/>
        <v>0</v>
      </c>
      <c r="AH763" s="180">
        <f t="shared" si="390"/>
        <v>0</v>
      </c>
      <c r="AI763" s="214" t="str">
        <f t="shared" si="391"/>
        <v/>
      </c>
      <c r="AK763" s="36">
        <f t="shared" si="392"/>
        <v>0</v>
      </c>
      <c r="AL763" s="21">
        <f t="shared" si="393"/>
        <v>0</v>
      </c>
      <c r="AM763" s="21">
        <f t="shared" si="394"/>
        <v>0</v>
      </c>
      <c r="AN763" s="21">
        <f t="shared" si="395"/>
        <v>0</v>
      </c>
      <c r="AO763" s="21">
        <f t="shared" si="396"/>
        <v>0</v>
      </c>
      <c r="AP763" s="21">
        <f t="shared" si="397"/>
        <v>0</v>
      </c>
      <c r="AQ763" s="21">
        <f t="shared" si="398"/>
        <v>0</v>
      </c>
      <c r="AR763" s="21">
        <f t="shared" si="399"/>
        <v>0</v>
      </c>
      <c r="AS763" s="21">
        <f t="shared" si="400"/>
        <v>0</v>
      </c>
      <c r="AT763" s="21">
        <f t="shared" si="401"/>
        <v>0</v>
      </c>
      <c r="AU763" s="21">
        <f t="shared" si="402"/>
        <v>0</v>
      </c>
      <c r="AV763" s="21">
        <f t="shared" si="403"/>
        <v>0</v>
      </c>
      <c r="AW763" s="21">
        <f t="shared" si="404"/>
        <v>0</v>
      </c>
      <c r="AX763" s="21">
        <f t="shared" si="405"/>
        <v>0</v>
      </c>
      <c r="AY763" s="21">
        <f t="shared" si="406"/>
        <v>0</v>
      </c>
      <c r="AZ763" s="21">
        <f t="shared" si="407"/>
        <v>0</v>
      </c>
      <c r="BA763" s="21">
        <f t="shared" si="408"/>
        <v>0</v>
      </c>
      <c r="BB763" s="21">
        <f t="shared" si="409"/>
        <v>0</v>
      </c>
      <c r="BC763" s="21">
        <f t="shared" si="410"/>
        <v>0</v>
      </c>
      <c r="BD763" s="21">
        <f t="shared" si="411"/>
        <v>0</v>
      </c>
      <c r="BE763" s="21">
        <f t="shared" si="412"/>
        <v>0</v>
      </c>
      <c r="BF763" s="21">
        <f t="shared" si="413"/>
        <v>0</v>
      </c>
      <c r="BG763" s="21">
        <f t="shared" si="414"/>
        <v>0</v>
      </c>
      <c r="BH763" s="21">
        <f t="shared" si="415"/>
        <v>0</v>
      </c>
    </row>
    <row r="764" spans="1:60" ht="63.95" customHeight="1">
      <c r="A764" s="245"/>
      <c r="B764" s="97"/>
      <c r="C764" s="98"/>
      <c r="D764" s="99"/>
      <c r="E764" s="100"/>
      <c r="F764" s="100"/>
      <c r="G764" s="100"/>
      <c r="H764" s="101"/>
      <c r="I764" s="102"/>
      <c r="J764" s="103"/>
      <c r="K764" s="103"/>
      <c r="L764" s="103"/>
      <c r="M764" s="103"/>
      <c r="N764" s="99"/>
      <c r="O764" s="99"/>
      <c r="P764" s="100"/>
      <c r="Q764" s="100"/>
      <c r="R764" s="104"/>
      <c r="S764" s="31" t="str">
        <f t="shared" si="416"/>
        <v/>
      </c>
      <c r="T764" s="105"/>
      <c r="U764" s="101"/>
      <c r="V764" s="107"/>
      <c r="W764" s="169"/>
      <c r="X764" s="170"/>
      <c r="Y764" s="68"/>
      <c r="Z764" s="190">
        <f t="shared" si="385"/>
        <v>1.0165720071704217E-3</v>
      </c>
      <c r="AA764" s="208" t="b">
        <f t="shared" si="386"/>
        <v>0</v>
      </c>
      <c r="AB764" s="20">
        <f t="shared" si="417"/>
        <v>0</v>
      </c>
      <c r="AC764" s="67" t="b">
        <f t="shared" si="418"/>
        <v>1</v>
      </c>
      <c r="AD764" s="200">
        <f t="shared" si="419"/>
        <v>1</v>
      </c>
      <c r="AE764" s="180">
        <f t="shared" si="387"/>
        <v>1</v>
      </c>
      <c r="AF764" s="180">
        <f t="shared" si="388"/>
        <v>0</v>
      </c>
      <c r="AG764" s="180">
        <f t="shared" si="389"/>
        <v>0</v>
      </c>
      <c r="AH764" s="180">
        <f t="shared" si="390"/>
        <v>0</v>
      </c>
      <c r="AI764" s="214" t="str">
        <f t="shared" si="391"/>
        <v/>
      </c>
      <c r="AK764" s="36">
        <f t="shared" si="392"/>
        <v>0</v>
      </c>
      <c r="AL764" s="21">
        <f t="shared" si="393"/>
        <v>0</v>
      </c>
      <c r="AM764" s="21">
        <f t="shared" si="394"/>
        <v>0</v>
      </c>
      <c r="AN764" s="21">
        <f t="shared" si="395"/>
        <v>0</v>
      </c>
      <c r="AO764" s="21">
        <f t="shared" si="396"/>
        <v>0</v>
      </c>
      <c r="AP764" s="21">
        <f t="shared" si="397"/>
        <v>0</v>
      </c>
      <c r="AQ764" s="21">
        <f t="shared" si="398"/>
        <v>0</v>
      </c>
      <c r="AR764" s="21">
        <f t="shared" si="399"/>
        <v>0</v>
      </c>
      <c r="AS764" s="21">
        <f t="shared" si="400"/>
        <v>0</v>
      </c>
      <c r="AT764" s="21">
        <f t="shared" si="401"/>
        <v>0</v>
      </c>
      <c r="AU764" s="21">
        <f t="shared" si="402"/>
        <v>0</v>
      </c>
      <c r="AV764" s="21">
        <f t="shared" si="403"/>
        <v>0</v>
      </c>
      <c r="AW764" s="21">
        <f t="shared" si="404"/>
        <v>0</v>
      </c>
      <c r="AX764" s="21">
        <f t="shared" si="405"/>
        <v>0</v>
      </c>
      <c r="AY764" s="21">
        <f t="shared" si="406"/>
        <v>0</v>
      </c>
      <c r="AZ764" s="21">
        <f t="shared" si="407"/>
        <v>0</v>
      </c>
      <c r="BA764" s="21">
        <f t="shared" si="408"/>
        <v>0</v>
      </c>
      <c r="BB764" s="21">
        <f t="shared" si="409"/>
        <v>0</v>
      </c>
      <c r="BC764" s="21">
        <f t="shared" si="410"/>
        <v>0</v>
      </c>
      <c r="BD764" s="21">
        <f t="shared" si="411"/>
        <v>0</v>
      </c>
      <c r="BE764" s="21">
        <f t="shared" si="412"/>
        <v>0</v>
      </c>
      <c r="BF764" s="21">
        <f t="shared" si="413"/>
        <v>0</v>
      </c>
      <c r="BG764" s="21">
        <f t="shared" si="414"/>
        <v>0</v>
      </c>
      <c r="BH764" s="21">
        <f t="shared" si="415"/>
        <v>0</v>
      </c>
    </row>
    <row r="765" spans="1:60" ht="63.95" customHeight="1">
      <c r="A765" s="245"/>
      <c r="B765" s="97"/>
      <c r="C765" s="98"/>
      <c r="D765" s="99"/>
      <c r="E765" s="100"/>
      <c r="F765" s="100"/>
      <c r="G765" s="100"/>
      <c r="H765" s="101"/>
      <c r="I765" s="102"/>
      <c r="J765" s="103"/>
      <c r="K765" s="103"/>
      <c r="L765" s="103"/>
      <c r="M765" s="103"/>
      <c r="N765" s="99"/>
      <c r="O765" s="99"/>
      <c r="P765" s="100"/>
      <c r="Q765" s="100"/>
      <c r="R765" s="104"/>
      <c r="S765" s="31" t="str">
        <f t="shared" si="416"/>
        <v/>
      </c>
      <c r="T765" s="105"/>
      <c r="U765" s="101"/>
      <c r="V765" s="107"/>
      <c r="W765" s="169"/>
      <c r="X765" s="170"/>
      <c r="Y765" s="68"/>
      <c r="Z765" s="190">
        <f t="shared" si="385"/>
        <v>1.0165720071704217E-3</v>
      </c>
      <c r="AA765" s="208" t="b">
        <f t="shared" si="386"/>
        <v>0</v>
      </c>
      <c r="AB765" s="20">
        <f t="shared" si="417"/>
        <v>0</v>
      </c>
      <c r="AC765" s="67" t="b">
        <f t="shared" si="418"/>
        <v>1</v>
      </c>
      <c r="AD765" s="200">
        <f t="shared" si="419"/>
        <v>1</v>
      </c>
      <c r="AE765" s="180">
        <f t="shared" si="387"/>
        <v>1</v>
      </c>
      <c r="AF765" s="180">
        <f t="shared" si="388"/>
        <v>0</v>
      </c>
      <c r="AG765" s="180">
        <f t="shared" si="389"/>
        <v>0</v>
      </c>
      <c r="AH765" s="180">
        <f t="shared" si="390"/>
        <v>0</v>
      </c>
      <c r="AI765" s="214" t="str">
        <f t="shared" si="391"/>
        <v/>
      </c>
      <c r="AK765" s="36">
        <f t="shared" si="392"/>
        <v>0</v>
      </c>
      <c r="AL765" s="21">
        <f t="shared" si="393"/>
        <v>0</v>
      </c>
      <c r="AM765" s="21">
        <f t="shared" si="394"/>
        <v>0</v>
      </c>
      <c r="AN765" s="21">
        <f t="shared" si="395"/>
        <v>0</v>
      </c>
      <c r="AO765" s="21">
        <f t="shared" si="396"/>
        <v>0</v>
      </c>
      <c r="AP765" s="21">
        <f t="shared" si="397"/>
        <v>0</v>
      </c>
      <c r="AQ765" s="21">
        <f t="shared" si="398"/>
        <v>0</v>
      </c>
      <c r="AR765" s="21">
        <f t="shared" si="399"/>
        <v>0</v>
      </c>
      <c r="AS765" s="21">
        <f t="shared" si="400"/>
        <v>0</v>
      </c>
      <c r="AT765" s="21">
        <f t="shared" si="401"/>
        <v>0</v>
      </c>
      <c r="AU765" s="21">
        <f t="shared" si="402"/>
        <v>0</v>
      </c>
      <c r="AV765" s="21">
        <f t="shared" si="403"/>
        <v>0</v>
      </c>
      <c r="AW765" s="21">
        <f t="shared" si="404"/>
        <v>0</v>
      </c>
      <c r="AX765" s="21">
        <f t="shared" si="405"/>
        <v>0</v>
      </c>
      <c r="AY765" s="21">
        <f t="shared" si="406"/>
        <v>0</v>
      </c>
      <c r="AZ765" s="21">
        <f t="shared" si="407"/>
        <v>0</v>
      </c>
      <c r="BA765" s="21">
        <f t="shared" si="408"/>
        <v>0</v>
      </c>
      <c r="BB765" s="21">
        <f t="shared" si="409"/>
        <v>0</v>
      </c>
      <c r="BC765" s="21">
        <f t="shared" si="410"/>
        <v>0</v>
      </c>
      <c r="BD765" s="21">
        <f t="shared" si="411"/>
        <v>0</v>
      </c>
      <c r="BE765" s="21">
        <f t="shared" si="412"/>
        <v>0</v>
      </c>
      <c r="BF765" s="21">
        <f t="shared" si="413"/>
        <v>0</v>
      </c>
      <c r="BG765" s="21">
        <f t="shared" si="414"/>
        <v>0</v>
      </c>
      <c r="BH765" s="21">
        <f t="shared" si="415"/>
        <v>0</v>
      </c>
    </row>
    <row r="766" spans="1:60" ht="63.95" customHeight="1">
      <c r="A766" s="245"/>
      <c r="B766" s="97"/>
      <c r="C766" s="98"/>
      <c r="D766" s="99"/>
      <c r="E766" s="100"/>
      <c r="F766" s="100"/>
      <c r="G766" s="100"/>
      <c r="H766" s="101"/>
      <c r="I766" s="102"/>
      <c r="J766" s="103"/>
      <c r="K766" s="103"/>
      <c r="L766" s="103"/>
      <c r="M766" s="103"/>
      <c r="N766" s="99"/>
      <c r="O766" s="99"/>
      <c r="P766" s="100"/>
      <c r="Q766" s="100"/>
      <c r="R766" s="104"/>
      <c r="S766" s="31" t="str">
        <f t="shared" si="416"/>
        <v/>
      </c>
      <c r="T766" s="105"/>
      <c r="U766" s="101"/>
      <c r="V766" s="107"/>
      <c r="W766" s="169"/>
      <c r="X766" s="170"/>
      <c r="Y766" s="68"/>
      <c r="Z766" s="190">
        <f t="shared" si="385"/>
        <v>1.0165720071704217E-3</v>
      </c>
      <c r="AA766" s="208" t="b">
        <f t="shared" si="386"/>
        <v>0</v>
      </c>
      <c r="AB766" s="20">
        <f t="shared" si="417"/>
        <v>0</v>
      </c>
      <c r="AC766" s="67" t="b">
        <f t="shared" si="418"/>
        <v>1</v>
      </c>
      <c r="AD766" s="200">
        <f t="shared" si="419"/>
        <v>1</v>
      </c>
      <c r="AE766" s="180">
        <f t="shared" si="387"/>
        <v>1</v>
      </c>
      <c r="AF766" s="180">
        <f t="shared" si="388"/>
        <v>0</v>
      </c>
      <c r="AG766" s="180">
        <f t="shared" si="389"/>
        <v>0</v>
      </c>
      <c r="AH766" s="180">
        <f t="shared" si="390"/>
        <v>0</v>
      </c>
      <c r="AI766" s="214" t="str">
        <f t="shared" si="391"/>
        <v/>
      </c>
      <c r="AK766" s="36">
        <f t="shared" si="392"/>
        <v>0</v>
      </c>
      <c r="AL766" s="21">
        <f t="shared" si="393"/>
        <v>0</v>
      </c>
      <c r="AM766" s="21">
        <f t="shared" si="394"/>
        <v>0</v>
      </c>
      <c r="AN766" s="21">
        <f t="shared" si="395"/>
        <v>0</v>
      </c>
      <c r="AO766" s="21">
        <f t="shared" si="396"/>
        <v>0</v>
      </c>
      <c r="AP766" s="21">
        <f t="shared" si="397"/>
        <v>0</v>
      </c>
      <c r="AQ766" s="21">
        <f t="shared" si="398"/>
        <v>0</v>
      </c>
      <c r="AR766" s="21">
        <f t="shared" si="399"/>
        <v>0</v>
      </c>
      <c r="AS766" s="21">
        <f t="shared" si="400"/>
        <v>0</v>
      </c>
      <c r="AT766" s="21">
        <f t="shared" si="401"/>
        <v>0</v>
      </c>
      <c r="AU766" s="21">
        <f t="shared" si="402"/>
        <v>0</v>
      </c>
      <c r="AV766" s="21">
        <f t="shared" si="403"/>
        <v>0</v>
      </c>
      <c r="AW766" s="21">
        <f t="shared" si="404"/>
        <v>0</v>
      </c>
      <c r="AX766" s="21">
        <f t="shared" si="405"/>
        <v>0</v>
      </c>
      <c r="AY766" s="21">
        <f t="shared" si="406"/>
        <v>0</v>
      </c>
      <c r="AZ766" s="21">
        <f t="shared" si="407"/>
        <v>0</v>
      </c>
      <c r="BA766" s="21">
        <f t="shared" si="408"/>
        <v>0</v>
      </c>
      <c r="BB766" s="21">
        <f t="shared" si="409"/>
        <v>0</v>
      </c>
      <c r="BC766" s="21">
        <f t="shared" si="410"/>
        <v>0</v>
      </c>
      <c r="BD766" s="21">
        <f t="shared" si="411"/>
        <v>0</v>
      </c>
      <c r="BE766" s="21">
        <f t="shared" si="412"/>
        <v>0</v>
      </c>
      <c r="BF766" s="21">
        <f t="shared" si="413"/>
        <v>0</v>
      </c>
      <c r="BG766" s="21">
        <f t="shared" si="414"/>
        <v>0</v>
      </c>
      <c r="BH766" s="21">
        <f t="shared" si="415"/>
        <v>0</v>
      </c>
    </row>
    <row r="767" spans="1:60" ht="63.95" customHeight="1">
      <c r="A767" s="245"/>
      <c r="B767" s="97"/>
      <c r="C767" s="98"/>
      <c r="D767" s="99"/>
      <c r="E767" s="100"/>
      <c r="F767" s="100"/>
      <c r="G767" s="100"/>
      <c r="H767" s="101"/>
      <c r="I767" s="102"/>
      <c r="J767" s="103"/>
      <c r="K767" s="103"/>
      <c r="L767" s="103"/>
      <c r="M767" s="103"/>
      <c r="N767" s="99"/>
      <c r="O767" s="99"/>
      <c r="P767" s="100"/>
      <c r="Q767" s="100"/>
      <c r="R767" s="104"/>
      <c r="S767" s="31" t="str">
        <f t="shared" si="416"/>
        <v/>
      </c>
      <c r="T767" s="105"/>
      <c r="U767" s="101"/>
      <c r="V767" s="107"/>
      <c r="W767" s="169"/>
      <c r="X767" s="170"/>
      <c r="Y767" s="68"/>
      <c r="Z767" s="190">
        <f t="shared" si="385"/>
        <v>1.0165720071704217E-3</v>
      </c>
      <c r="AA767" s="208" t="b">
        <f t="shared" si="386"/>
        <v>0</v>
      </c>
      <c r="AB767" s="20">
        <f t="shared" si="417"/>
        <v>0</v>
      </c>
      <c r="AC767" s="67" t="b">
        <f t="shared" si="418"/>
        <v>1</v>
      </c>
      <c r="AD767" s="200">
        <f t="shared" si="419"/>
        <v>1</v>
      </c>
      <c r="AE767" s="180">
        <f t="shared" si="387"/>
        <v>1</v>
      </c>
      <c r="AF767" s="180">
        <f t="shared" si="388"/>
        <v>0</v>
      </c>
      <c r="AG767" s="180">
        <f t="shared" si="389"/>
        <v>0</v>
      </c>
      <c r="AH767" s="180">
        <f t="shared" si="390"/>
        <v>0</v>
      </c>
      <c r="AI767" s="214" t="str">
        <f t="shared" si="391"/>
        <v/>
      </c>
      <c r="AK767" s="36">
        <f t="shared" si="392"/>
        <v>0</v>
      </c>
      <c r="AL767" s="21">
        <f t="shared" si="393"/>
        <v>0</v>
      </c>
      <c r="AM767" s="21">
        <f t="shared" si="394"/>
        <v>0</v>
      </c>
      <c r="AN767" s="21">
        <f t="shared" si="395"/>
        <v>0</v>
      </c>
      <c r="AO767" s="21">
        <f t="shared" si="396"/>
        <v>0</v>
      </c>
      <c r="AP767" s="21">
        <f t="shared" si="397"/>
        <v>0</v>
      </c>
      <c r="AQ767" s="21">
        <f t="shared" si="398"/>
        <v>0</v>
      </c>
      <c r="AR767" s="21">
        <f t="shared" si="399"/>
        <v>0</v>
      </c>
      <c r="AS767" s="21">
        <f t="shared" si="400"/>
        <v>0</v>
      </c>
      <c r="AT767" s="21">
        <f t="shared" si="401"/>
        <v>0</v>
      </c>
      <c r="AU767" s="21">
        <f t="shared" si="402"/>
        <v>0</v>
      </c>
      <c r="AV767" s="21">
        <f t="shared" si="403"/>
        <v>0</v>
      </c>
      <c r="AW767" s="21">
        <f t="shared" si="404"/>
        <v>0</v>
      </c>
      <c r="AX767" s="21">
        <f t="shared" si="405"/>
        <v>0</v>
      </c>
      <c r="AY767" s="21">
        <f t="shared" si="406"/>
        <v>0</v>
      </c>
      <c r="AZ767" s="21">
        <f t="shared" si="407"/>
        <v>0</v>
      </c>
      <c r="BA767" s="21">
        <f t="shared" si="408"/>
        <v>0</v>
      </c>
      <c r="BB767" s="21">
        <f t="shared" si="409"/>
        <v>0</v>
      </c>
      <c r="BC767" s="21">
        <f t="shared" si="410"/>
        <v>0</v>
      </c>
      <c r="BD767" s="21">
        <f t="shared" si="411"/>
        <v>0</v>
      </c>
      <c r="BE767" s="21">
        <f t="shared" si="412"/>
        <v>0</v>
      </c>
      <c r="BF767" s="21">
        <f t="shared" si="413"/>
        <v>0</v>
      </c>
      <c r="BG767" s="21">
        <f t="shared" si="414"/>
        <v>0</v>
      </c>
      <c r="BH767" s="21">
        <f t="shared" si="415"/>
        <v>0</v>
      </c>
    </row>
    <row r="768" spans="1:60" ht="63.95" customHeight="1">
      <c r="A768" s="245"/>
      <c r="B768" s="97"/>
      <c r="C768" s="98"/>
      <c r="D768" s="99"/>
      <c r="E768" s="100"/>
      <c r="F768" s="100"/>
      <c r="G768" s="100"/>
      <c r="H768" s="101"/>
      <c r="I768" s="102"/>
      <c r="J768" s="103"/>
      <c r="K768" s="103"/>
      <c r="L768" s="103"/>
      <c r="M768" s="103"/>
      <c r="N768" s="99"/>
      <c r="O768" s="99"/>
      <c r="P768" s="100"/>
      <c r="Q768" s="100"/>
      <c r="R768" s="104"/>
      <c r="S768" s="31" t="str">
        <f t="shared" si="416"/>
        <v/>
      </c>
      <c r="T768" s="105"/>
      <c r="U768" s="101"/>
      <c r="V768" s="107"/>
      <c r="W768" s="169"/>
      <c r="X768" s="170"/>
      <c r="Y768" s="68"/>
      <c r="Z768" s="190">
        <f t="shared" si="385"/>
        <v>1.0165720071704217E-3</v>
      </c>
      <c r="AA768" s="208" t="b">
        <f t="shared" si="386"/>
        <v>0</v>
      </c>
      <c r="AB768" s="20">
        <f t="shared" si="417"/>
        <v>0</v>
      </c>
      <c r="AC768" s="67" t="b">
        <f t="shared" si="418"/>
        <v>1</v>
      </c>
      <c r="AD768" s="200">
        <f t="shared" si="419"/>
        <v>1</v>
      </c>
      <c r="AE768" s="180">
        <f t="shared" si="387"/>
        <v>1</v>
      </c>
      <c r="AF768" s="180">
        <f t="shared" si="388"/>
        <v>0</v>
      </c>
      <c r="AG768" s="180">
        <f t="shared" si="389"/>
        <v>0</v>
      </c>
      <c r="AH768" s="180">
        <f t="shared" si="390"/>
        <v>0</v>
      </c>
      <c r="AI768" s="214" t="str">
        <f t="shared" si="391"/>
        <v/>
      </c>
      <c r="AK768" s="36">
        <f t="shared" si="392"/>
        <v>0</v>
      </c>
      <c r="AL768" s="21">
        <f t="shared" si="393"/>
        <v>0</v>
      </c>
      <c r="AM768" s="21">
        <f t="shared" si="394"/>
        <v>0</v>
      </c>
      <c r="AN768" s="21">
        <f t="shared" si="395"/>
        <v>0</v>
      </c>
      <c r="AO768" s="21">
        <f t="shared" si="396"/>
        <v>0</v>
      </c>
      <c r="AP768" s="21">
        <f t="shared" si="397"/>
        <v>0</v>
      </c>
      <c r="AQ768" s="21">
        <f t="shared" si="398"/>
        <v>0</v>
      </c>
      <c r="AR768" s="21">
        <f t="shared" si="399"/>
        <v>0</v>
      </c>
      <c r="AS768" s="21">
        <f t="shared" si="400"/>
        <v>0</v>
      </c>
      <c r="AT768" s="21">
        <f t="shared" si="401"/>
        <v>0</v>
      </c>
      <c r="AU768" s="21">
        <f t="shared" si="402"/>
        <v>0</v>
      </c>
      <c r="AV768" s="21">
        <f t="shared" si="403"/>
        <v>0</v>
      </c>
      <c r="AW768" s="21">
        <f t="shared" si="404"/>
        <v>0</v>
      </c>
      <c r="AX768" s="21">
        <f t="shared" si="405"/>
        <v>0</v>
      </c>
      <c r="AY768" s="21">
        <f t="shared" si="406"/>
        <v>0</v>
      </c>
      <c r="AZ768" s="21">
        <f t="shared" si="407"/>
        <v>0</v>
      </c>
      <c r="BA768" s="21">
        <f t="shared" si="408"/>
        <v>0</v>
      </c>
      <c r="BB768" s="21">
        <f t="shared" si="409"/>
        <v>0</v>
      </c>
      <c r="BC768" s="21">
        <f t="shared" si="410"/>
        <v>0</v>
      </c>
      <c r="BD768" s="21">
        <f t="shared" si="411"/>
        <v>0</v>
      </c>
      <c r="BE768" s="21">
        <f t="shared" si="412"/>
        <v>0</v>
      </c>
      <c r="BF768" s="21">
        <f t="shared" si="413"/>
        <v>0</v>
      </c>
      <c r="BG768" s="21">
        <f t="shared" si="414"/>
        <v>0</v>
      </c>
      <c r="BH768" s="21">
        <f t="shared" si="415"/>
        <v>0</v>
      </c>
    </row>
    <row r="769" spans="1:60" ht="63.95" customHeight="1">
      <c r="A769" s="245"/>
      <c r="B769" s="97"/>
      <c r="C769" s="98"/>
      <c r="D769" s="99"/>
      <c r="E769" s="100"/>
      <c r="F769" s="100"/>
      <c r="G769" s="100"/>
      <c r="H769" s="101"/>
      <c r="I769" s="102"/>
      <c r="J769" s="103"/>
      <c r="K769" s="103"/>
      <c r="L769" s="103"/>
      <c r="M769" s="103"/>
      <c r="N769" s="99"/>
      <c r="O769" s="99"/>
      <c r="P769" s="100"/>
      <c r="Q769" s="100"/>
      <c r="R769" s="104"/>
      <c r="S769" s="31" t="str">
        <f t="shared" si="416"/>
        <v/>
      </c>
      <c r="T769" s="105"/>
      <c r="U769" s="101"/>
      <c r="V769" s="107"/>
      <c r="W769" s="169"/>
      <c r="X769" s="170"/>
      <c r="Y769" s="68"/>
      <c r="Z769" s="190">
        <f t="shared" si="385"/>
        <v>1.0165720071704217E-3</v>
      </c>
      <c r="AA769" s="208" t="b">
        <f t="shared" si="386"/>
        <v>0</v>
      </c>
      <c r="AB769" s="20">
        <f t="shared" si="417"/>
        <v>0</v>
      </c>
      <c r="AC769" s="67" t="b">
        <f t="shared" si="418"/>
        <v>1</v>
      </c>
      <c r="AD769" s="200">
        <f t="shared" si="419"/>
        <v>1</v>
      </c>
      <c r="AE769" s="180">
        <f t="shared" si="387"/>
        <v>1</v>
      </c>
      <c r="AF769" s="180">
        <f t="shared" si="388"/>
        <v>0</v>
      </c>
      <c r="AG769" s="180">
        <f t="shared" si="389"/>
        <v>0</v>
      </c>
      <c r="AH769" s="180">
        <f t="shared" si="390"/>
        <v>0</v>
      </c>
      <c r="AI769" s="214" t="str">
        <f t="shared" si="391"/>
        <v/>
      </c>
      <c r="AK769" s="36">
        <f t="shared" si="392"/>
        <v>0</v>
      </c>
      <c r="AL769" s="21">
        <f t="shared" si="393"/>
        <v>0</v>
      </c>
      <c r="AM769" s="21">
        <f t="shared" si="394"/>
        <v>0</v>
      </c>
      <c r="AN769" s="21">
        <f t="shared" si="395"/>
        <v>0</v>
      </c>
      <c r="AO769" s="21">
        <f t="shared" si="396"/>
        <v>0</v>
      </c>
      <c r="AP769" s="21">
        <f t="shared" si="397"/>
        <v>0</v>
      </c>
      <c r="AQ769" s="21">
        <f t="shared" si="398"/>
        <v>0</v>
      </c>
      <c r="AR769" s="21">
        <f t="shared" si="399"/>
        <v>0</v>
      </c>
      <c r="AS769" s="21">
        <f t="shared" si="400"/>
        <v>0</v>
      </c>
      <c r="AT769" s="21">
        <f t="shared" si="401"/>
        <v>0</v>
      </c>
      <c r="AU769" s="21">
        <f t="shared" si="402"/>
        <v>0</v>
      </c>
      <c r="AV769" s="21">
        <f t="shared" si="403"/>
        <v>0</v>
      </c>
      <c r="AW769" s="21">
        <f t="shared" si="404"/>
        <v>0</v>
      </c>
      <c r="AX769" s="21">
        <f t="shared" si="405"/>
        <v>0</v>
      </c>
      <c r="AY769" s="21">
        <f t="shared" si="406"/>
        <v>0</v>
      </c>
      <c r="AZ769" s="21">
        <f t="shared" si="407"/>
        <v>0</v>
      </c>
      <c r="BA769" s="21">
        <f t="shared" si="408"/>
        <v>0</v>
      </c>
      <c r="BB769" s="21">
        <f t="shared" si="409"/>
        <v>0</v>
      </c>
      <c r="BC769" s="21">
        <f t="shared" si="410"/>
        <v>0</v>
      </c>
      <c r="BD769" s="21">
        <f t="shared" si="411"/>
        <v>0</v>
      </c>
      <c r="BE769" s="21">
        <f t="shared" si="412"/>
        <v>0</v>
      </c>
      <c r="BF769" s="21">
        <f t="shared" si="413"/>
        <v>0</v>
      </c>
      <c r="BG769" s="21">
        <f t="shared" si="414"/>
        <v>0</v>
      </c>
      <c r="BH769" s="21">
        <f t="shared" si="415"/>
        <v>0</v>
      </c>
    </row>
    <row r="770" spans="1:60" ht="63.95" customHeight="1">
      <c r="A770" s="245"/>
      <c r="B770" s="97"/>
      <c r="C770" s="98"/>
      <c r="D770" s="99"/>
      <c r="E770" s="100"/>
      <c r="F770" s="100"/>
      <c r="G770" s="100"/>
      <c r="H770" s="101"/>
      <c r="I770" s="102"/>
      <c r="J770" s="103"/>
      <c r="K770" s="103"/>
      <c r="L770" s="103"/>
      <c r="M770" s="103"/>
      <c r="N770" s="99"/>
      <c r="O770" s="99"/>
      <c r="P770" s="100"/>
      <c r="Q770" s="100"/>
      <c r="R770" s="104"/>
      <c r="S770" s="31" t="str">
        <f t="shared" si="416"/>
        <v/>
      </c>
      <c r="T770" s="105"/>
      <c r="U770" s="101"/>
      <c r="V770" s="107"/>
      <c r="W770" s="169"/>
      <c r="X770" s="170"/>
      <c r="Y770" s="68"/>
      <c r="Z770" s="190">
        <f t="shared" si="385"/>
        <v>1.0165720071704217E-3</v>
      </c>
      <c r="AA770" s="208" t="b">
        <f t="shared" si="386"/>
        <v>0</v>
      </c>
      <c r="AB770" s="20">
        <f t="shared" si="417"/>
        <v>0</v>
      </c>
      <c r="AC770" s="67" t="b">
        <f t="shared" si="418"/>
        <v>1</v>
      </c>
      <c r="AD770" s="200">
        <f t="shared" si="419"/>
        <v>1</v>
      </c>
      <c r="AE770" s="180">
        <f t="shared" si="387"/>
        <v>1</v>
      </c>
      <c r="AF770" s="180">
        <f t="shared" si="388"/>
        <v>0</v>
      </c>
      <c r="AG770" s="180">
        <f t="shared" si="389"/>
        <v>0</v>
      </c>
      <c r="AH770" s="180">
        <f t="shared" si="390"/>
        <v>0</v>
      </c>
      <c r="AI770" s="214" t="str">
        <f t="shared" si="391"/>
        <v/>
      </c>
      <c r="AK770" s="36">
        <f t="shared" si="392"/>
        <v>0</v>
      </c>
      <c r="AL770" s="21">
        <f t="shared" si="393"/>
        <v>0</v>
      </c>
      <c r="AM770" s="21">
        <f t="shared" si="394"/>
        <v>0</v>
      </c>
      <c r="AN770" s="21">
        <f t="shared" si="395"/>
        <v>0</v>
      </c>
      <c r="AO770" s="21">
        <f t="shared" si="396"/>
        <v>0</v>
      </c>
      <c r="AP770" s="21">
        <f t="shared" si="397"/>
        <v>0</v>
      </c>
      <c r="AQ770" s="21">
        <f t="shared" si="398"/>
        <v>0</v>
      </c>
      <c r="AR770" s="21">
        <f t="shared" si="399"/>
        <v>0</v>
      </c>
      <c r="AS770" s="21">
        <f t="shared" si="400"/>
        <v>0</v>
      </c>
      <c r="AT770" s="21">
        <f t="shared" si="401"/>
        <v>0</v>
      </c>
      <c r="AU770" s="21">
        <f t="shared" si="402"/>
        <v>0</v>
      </c>
      <c r="AV770" s="21">
        <f t="shared" si="403"/>
        <v>0</v>
      </c>
      <c r="AW770" s="21">
        <f t="shared" si="404"/>
        <v>0</v>
      </c>
      <c r="AX770" s="21">
        <f t="shared" si="405"/>
        <v>0</v>
      </c>
      <c r="AY770" s="21">
        <f t="shared" si="406"/>
        <v>0</v>
      </c>
      <c r="AZ770" s="21">
        <f t="shared" si="407"/>
        <v>0</v>
      </c>
      <c r="BA770" s="21">
        <f t="shared" si="408"/>
        <v>0</v>
      </c>
      <c r="BB770" s="21">
        <f t="shared" si="409"/>
        <v>0</v>
      </c>
      <c r="BC770" s="21">
        <f t="shared" si="410"/>
        <v>0</v>
      </c>
      <c r="BD770" s="21">
        <f t="shared" si="411"/>
        <v>0</v>
      </c>
      <c r="BE770" s="21">
        <f t="shared" si="412"/>
        <v>0</v>
      </c>
      <c r="BF770" s="21">
        <f t="shared" si="413"/>
        <v>0</v>
      </c>
      <c r="BG770" s="21">
        <f t="shared" si="414"/>
        <v>0</v>
      </c>
      <c r="BH770" s="21">
        <f t="shared" si="415"/>
        <v>0</v>
      </c>
    </row>
    <row r="771" spans="1:60" ht="63.95" customHeight="1">
      <c r="A771" s="245"/>
      <c r="B771" s="97"/>
      <c r="C771" s="98"/>
      <c r="D771" s="99"/>
      <c r="E771" s="100"/>
      <c r="F771" s="100"/>
      <c r="G771" s="100"/>
      <c r="H771" s="101"/>
      <c r="I771" s="102"/>
      <c r="J771" s="103"/>
      <c r="K771" s="103"/>
      <c r="L771" s="103"/>
      <c r="M771" s="103"/>
      <c r="N771" s="99"/>
      <c r="O771" s="99"/>
      <c r="P771" s="100"/>
      <c r="Q771" s="100"/>
      <c r="R771" s="104"/>
      <c r="S771" s="31" t="str">
        <f t="shared" si="416"/>
        <v/>
      </c>
      <c r="T771" s="105"/>
      <c r="U771" s="101"/>
      <c r="V771" s="107"/>
      <c r="W771" s="169"/>
      <c r="X771" s="170"/>
      <c r="Y771" s="68"/>
      <c r="Z771" s="190">
        <f t="shared" si="385"/>
        <v>1.0165720071704217E-3</v>
      </c>
      <c r="AA771" s="208" t="b">
        <f t="shared" si="386"/>
        <v>0</v>
      </c>
      <c r="AB771" s="20">
        <f t="shared" si="417"/>
        <v>0</v>
      </c>
      <c r="AC771" s="67" t="b">
        <f t="shared" si="418"/>
        <v>1</v>
      </c>
      <c r="AD771" s="200">
        <f t="shared" si="419"/>
        <v>1</v>
      </c>
      <c r="AE771" s="180">
        <f t="shared" si="387"/>
        <v>1</v>
      </c>
      <c r="AF771" s="180">
        <f t="shared" si="388"/>
        <v>0</v>
      </c>
      <c r="AG771" s="180">
        <f t="shared" si="389"/>
        <v>0</v>
      </c>
      <c r="AH771" s="180">
        <f t="shared" si="390"/>
        <v>0</v>
      </c>
      <c r="AI771" s="214" t="str">
        <f t="shared" si="391"/>
        <v/>
      </c>
      <c r="AK771" s="36">
        <f t="shared" si="392"/>
        <v>0</v>
      </c>
      <c r="AL771" s="21">
        <f t="shared" si="393"/>
        <v>0</v>
      </c>
      <c r="AM771" s="21">
        <f t="shared" si="394"/>
        <v>0</v>
      </c>
      <c r="AN771" s="21">
        <f t="shared" si="395"/>
        <v>0</v>
      </c>
      <c r="AO771" s="21">
        <f t="shared" si="396"/>
        <v>0</v>
      </c>
      <c r="AP771" s="21">
        <f t="shared" si="397"/>
        <v>0</v>
      </c>
      <c r="AQ771" s="21">
        <f t="shared" si="398"/>
        <v>0</v>
      </c>
      <c r="AR771" s="21">
        <f t="shared" si="399"/>
        <v>0</v>
      </c>
      <c r="AS771" s="21">
        <f t="shared" si="400"/>
        <v>0</v>
      </c>
      <c r="AT771" s="21">
        <f t="shared" si="401"/>
        <v>0</v>
      </c>
      <c r="AU771" s="21">
        <f t="shared" si="402"/>
        <v>0</v>
      </c>
      <c r="AV771" s="21">
        <f t="shared" si="403"/>
        <v>0</v>
      </c>
      <c r="AW771" s="21">
        <f t="shared" si="404"/>
        <v>0</v>
      </c>
      <c r="AX771" s="21">
        <f t="shared" si="405"/>
        <v>0</v>
      </c>
      <c r="AY771" s="21">
        <f t="shared" si="406"/>
        <v>0</v>
      </c>
      <c r="AZ771" s="21">
        <f t="shared" si="407"/>
        <v>0</v>
      </c>
      <c r="BA771" s="21">
        <f t="shared" si="408"/>
        <v>0</v>
      </c>
      <c r="BB771" s="21">
        <f t="shared" si="409"/>
        <v>0</v>
      </c>
      <c r="BC771" s="21">
        <f t="shared" si="410"/>
        <v>0</v>
      </c>
      <c r="BD771" s="21">
        <f t="shared" si="411"/>
        <v>0</v>
      </c>
      <c r="BE771" s="21">
        <f t="shared" si="412"/>
        <v>0</v>
      </c>
      <c r="BF771" s="21">
        <f t="shared" si="413"/>
        <v>0</v>
      </c>
      <c r="BG771" s="21">
        <f t="shared" si="414"/>
        <v>0</v>
      </c>
      <c r="BH771" s="21">
        <f t="shared" si="415"/>
        <v>0</v>
      </c>
    </row>
    <row r="772" spans="1:60" ht="63.95" customHeight="1">
      <c r="A772" s="245"/>
      <c r="B772" s="97"/>
      <c r="C772" s="98"/>
      <c r="D772" s="99"/>
      <c r="E772" s="100"/>
      <c r="F772" s="100"/>
      <c r="G772" s="100"/>
      <c r="H772" s="101"/>
      <c r="I772" s="102"/>
      <c r="J772" s="103"/>
      <c r="K772" s="103"/>
      <c r="L772" s="103"/>
      <c r="M772" s="103"/>
      <c r="N772" s="99"/>
      <c r="O772" s="99"/>
      <c r="P772" s="100"/>
      <c r="Q772" s="100"/>
      <c r="R772" s="104"/>
      <c r="S772" s="31" t="str">
        <f t="shared" si="416"/>
        <v/>
      </c>
      <c r="T772" s="105"/>
      <c r="U772" s="101"/>
      <c r="V772" s="107"/>
      <c r="W772" s="169"/>
      <c r="X772" s="170"/>
      <c r="Y772" s="68"/>
      <c r="Z772" s="190">
        <f t="shared" si="385"/>
        <v>1.0165720071704217E-3</v>
      </c>
      <c r="AA772" s="208" t="b">
        <f t="shared" si="386"/>
        <v>0</v>
      </c>
      <c r="AB772" s="20">
        <f t="shared" si="417"/>
        <v>0</v>
      </c>
      <c r="AC772" s="67" t="b">
        <f t="shared" si="418"/>
        <v>1</v>
      </c>
      <c r="AD772" s="200">
        <f t="shared" si="419"/>
        <v>1</v>
      </c>
      <c r="AE772" s="180">
        <f t="shared" si="387"/>
        <v>1</v>
      </c>
      <c r="AF772" s="180">
        <f t="shared" si="388"/>
        <v>0</v>
      </c>
      <c r="AG772" s="180">
        <f t="shared" si="389"/>
        <v>0</v>
      </c>
      <c r="AH772" s="180">
        <f t="shared" si="390"/>
        <v>0</v>
      </c>
      <c r="AI772" s="214" t="str">
        <f t="shared" si="391"/>
        <v/>
      </c>
      <c r="AK772" s="36">
        <f t="shared" si="392"/>
        <v>0</v>
      </c>
      <c r="AL772" s="21">
        <f t="shared" si="393"/>
        <v>0</v>
      </c>
      <c r="AM772" s="21">
        <f t="shared" si="394"/>
        <v>0</v>
      </c>
      <c r="AN772" s="21">
        <f t="shared" si="395"/>
        <v>0</v>
      </c>
      <c r="AO772" s="21">
        <f t="shared" si="396"/>
        <v>0</v>
      </c>
      <c r="AP772" s="21">
        <f t="shared" si="397"/>
        <v>0</v>
      </c>
      <c r="AQ772" s="21">
        <f t="shared" si="398"/>
        <v>0</v>
      </c>
      <c r="AR772" s="21">
        <f t="shared" si="399"/>
        <v>0</v>
      </c>
      <c r="AS772" s="21">
        <f t="shared" si="400"/>
        <v>0</v>
      </c>
      <c r="AT772" s="21">
        <f t="shared" si="401"/>
        <v>0</v>
      </c>
      <c r="AU772" s="21">
        <f t="shared" si="402"/>
        <v>0</v>
      </c>
      <c r="AV772" s="21">
        <f t="shared" si="403"/>
        <v>0</v>
      </c>
      <c r="AW772" s="21">
        <f t="shared" si="404"/>
        <v>0</v>
      </c>
      <c r="AX772" s="21">
        <f t="shared" si="405"/>
        <v>0</v>
      </c>
      <c r="AY772" s="21">
        <f t="shared" si="406"/>
        <v>0</v>
      </c>
      <c r="AZ772" s="21">
        <f t="shared" si="407"/>
        <v>0</v>
      </c>
      <c r="BA772" s="21">
        <f t="shared" si="408"/>
        <v>0</v>
      </c>
      <c r="BB772" s="21">
        <f t="shared" si="409"/>
        <v>0</v>
      </c>
      <c r="BC772" s="21">
        <f t="shared" si="410"/>
        <v>0</v>
      </c>
      <c r="BD772" s="21">
        <f t="shared" si="411"/>
        <v>0</v>
      </c>
      <c r="BE772" s="21">
        <f t="shared" si="412"/>
        <v>0</v>
      </c>
      <c r="BF772" s="21">
        <f t="shared" si="413"/>
        <v>0</v>
      </c>
      <c r="BG772" s="21">
        <f t="shared" si="414"/>
        <v>0</v>
      </c>
      <c r="BH772" s="21">
        <f t="shared" si="415"/>
        <v>0</v>
      </c>
    </row>
    <row r="773" spans="1:60" ht="63.95" customHeight="1">
      <c r="A773" s="245"/>
      <c r="B773" s="97"/>
      <c r="C773" s="98"/>
      <c r="D773" s="99"/>
      <c r="E773" s="100"/>
      <c r="F773" s="100"/>
      <c r="G773" s="100"/>
      <c r="H773" s="101"/>
      <c r="I773" s="102"/>
      <c r="J773" s="103"/>
      <c r="K773" s="103"/>
      <c r="L773" s="103"/>
      <c r="M773" s="103"/>
      <c r="N773" s="99"/>
      <c r="O773" s="99"/>
      <c r="P773" s="100"/>
      <c r="Q773" s="100"/>
      <c r="R773" s="104"/>
      <c r="S773" s="31" t="str">
        <f t="shared" si="416"/>
        <v/>
      </c>
      <c r="T773" s="105"/>
      <c r="U773" s="101"/>
      <c r="V773" s="107"/>
      <c r="W773" s="169"/>
      <c r="X773" s="170"/>
      <c r="Y773" s="68"/>
      <c r="Z773" s="190">
        <f t="shared" si="385"/>
        <v>1.0165720071704217E-3</v>
      </c>
      <c r="AA773" s="208" t="b">
        <f t="shared" si="386"/>
        <v>0</v>
      </c>
      <c r="AB773" s="20">
        <f t="shared" si="417"/>
        <v>0</v>
      </c>
      <c r="AC773" s="67" t="b">
        <f t="shared" si="418"/>
        <v>1</v>
      </c>
      <c r="AD773" s="200">
        <f t="shared" si="419"/>
        <v>1</v>
      </c>
      <c r="AE773" s="180">
        <f t="shared" si="387"/>
        <v>1</v>
      </c>
      <c r="AF773" s="180">
        <f t="shared" si="388"/>
        <v>0</v>
      </c>
      <c r="AG773" s="180">
        <f t="shared" si="389"/>
        <v>0</v>
      </c>
      <c r="AH773" s="180">
        <f t="shared" si="390"/>
        <v>0</v>
      </c>
      <c r="AI773" s="214" t="str">
        <f t="shared" si="391"/>
        <v/>
      </c>
      <c r="AK773" s="36">
        <f t="shared" si="392"/>
        <v>0</v>
      </c>
      <c r="AL773" s="21">
        <f t="shared" si="393"/>
        <v>0</v>
      </c>
      <c r="AM773" s="21">
        <f t="shared" si="394"/>
        <v>0</v>
      </c>
      <c r="AN773" s="21">
        <f t="shared" si="395"/>
        <v>0</v>
      </c>
      <c r="AO773" s="21">
        <f t="shared" si="396"/>
        <v>0</v>
      </c>
      <c r="AP773" s="21">
        <f t="shared" si="397"/>
        <v>0</v>
      </c>
      <c r="AQ773" s="21">
        <f t="shared" si="398"/>
        <v>0</v>
      </c>
      <c r="AR773" s="21">
        <f t="shared" si="399"/>
        <v>0</v>
      </c>
      <c r="AS773" s="21">
        <f t="shared" si="400"/>
        <v>0</v>
      </c>
      <c r="AT773" s="21">
        <f t="shared" si="401"/>
        <v>0</v>
      </c>
      <c r="AU773" s="21">
        <f t="shared" si="402"/>
        <v>0</v>
      </c>
      <c r="AV773" s="21">
        <f t="shared" si="403"/>
        <v>0</v>
      </c>
      <c r="AW773" s="21">
        <f t="shared" si="404"/>
        <v>0</v>
      </c>
      <c r="AX773" s="21">
        <f t="shared" si="405"/>
        <v>0</v>
      </c>
      <c r="AY773" s="21">
        <f t="shared" si="406"/>
        <v>0</v>
      </c>
      <c r="AZ773" s="21">
        <f t="shared" si="407"/>
        <v>0</v>
      </c>
      <c r="BA773" s="21">
        <f t="shared" si="408"/>
        <v>0</v>
      </c>
      <c r="BB773" s="21">
        <f t="shared" si="409"/>
        <v>0</v>
      </c>
      <c r="BC773" s="21">
        <f t="shared" si="410"/>
        <v>0</v>
      </c>
      <c r="BD773" s="21">
        <f t="shared" si="411"/>
        <v>0</v>
      </c>
      <c r="BE773" s="21">
        <f t="shared" si="412"/>
        <v>0</v>
      </c>
      <c r="BF773" s="21">
        <f t="shared" si="413"/>
        <v>0</v>
      </c>
      <c r="BG773" s="21">
        <f t="shared" si="414"/>
        <v>0</v>
      </c>
      <c r="BH773" s="21">
        <f t="shared" si="415"/>
        <v>0</v>
      </c>
    </row>
    <row r="774" spans="1:60" ht="63.95" customHeight="1">
      <c r="A774" s="245"/>
      <c r="B774" s="97"/>
      <c r="C774" s="98"/>
      <c r="D774" s="99"/>
      <c r="E774" s="100"/>
      <c r="F774" s="100"/>
      <c r="G774" s="100"/>
      <c r="H774" s="101"/>
      <c r="I774" s="102"/>
      <c r="J774" s="103"/>
      <c r="K774" s="103"/>
      <c r="L774" s="103"/>
      <c r="M774" s="103"/>
      <c r="N774" s="99"/>
      <c r="O774" s="99"/>
      <c r="P774" s="100"/>
      <c r="Q774" s="100"/>
      <c r="R774" s="104"/>
      <c r="S774" s="31" t="str">
        <f t="shared" si="416"/>
        <v/>
      </c>
      <c r="T774" s="105"/>
      <c r="U774" s="101"/>
      <c r="V774" s="107"/>
      <c r="W774" s="169"/>
      <c r="X774" s="170"/>
      <c r="Y774" s="68"/>
      <c r="Z774" s="190">
        <f t="shared" si="385"/>
        <v>1.0165720071704217E-3</v>
      </c>
      <c r="AA774" s="208" t="b">
        <f t="shared" si="386"/>
        <v>0</v>
      </c>
      <c r="AB774" s="20">
        <f t="shared" si="417"/>
        <v>0</v>
      </c>
      <c r="AC774" s="67" t="b">
        <f t="shared" si="418"/>
        <v>1</v>
      </c>
      <c r="AD774" s="200">
        <f t="shared" si="419"/>
        <v>1</v>
      </c>
      <c r="AE774" s="180">
        <f t="shared" si="387"/>
        <v>1</v>
      </c>
      <c r="AF774" s="180">
        <f t="shared" si="388"/>
        <v>0</v>
      </c>
      <c r="AG774" s="180">
        <f t="shared" si="389"/>
        <v>0</v>
      </c>
      <c r="AH774" s="180">
        <f t="shared" si="390"/>
        <v>0</v>
      </c>
      <c r="AI774" s="214" t="str">
        <f t="shared" si="391"/>
        <v/>
      </c>
      <c r="AK774" s="36">
        <f t="shared" si="392"/>
        <v>0</v>
      </c>
      <c r="AL774" s="21">
        <f t="shared" si="393"/>
        <v>0</v>
      </c>
      <c r="AM774" s="21">
        <f t="shared" si="394"/>
        <v>0</v>
      </c>
      <c r="AN774" s="21">
        <f t="shared" si="395"/>
        <v>0</v>
      </c>
      <c r="AO774" s="21">
        <f t="shared" si="396"/>
        <v>0</v>
      </c>
      <c r="AP774" s="21">
        <f t="shared" si="397"/>
        <v>0</v>
      </c>
      <c r="AQ774" s="21">
        <f t="shared" si="398"/>
        <v>0</v>
      </c>
      <c r="AR774" s="21">
        <f t="shared" si="399"/>
        <v>0</v>
      </c>
      <c r="AS774" s="21">
        <f t="shared" si="400"/>
        <v>0</v>
      </c>
      <c r="AT774" s="21">
        <f t="shared" si="401"/>
        <v>0</v>
      </c>
      <c r="AU774" s="21">
        <f t="shared" si="402"/>
        <v>0</v>
      </c>
      <c r="AV774" s="21">
        <f t="shared" si="403"/>
        <v>0</v>
      </c>
      <c r="AW774" s="21">
        <f t="shared" si="404"/>
        <v>0</v>
      </c>
      <c r="AX774" s="21">
        <f t="shared" si="405"/>
        <v>0</v>
      </c>
      <c r="AY774" s="21">
        <f t="shared" si="406"/>
        <v>0</v>
      </c>
      <c r="AZ774" s="21">
        <f t="shared" si="407"/>
        <v>0</v>
      </c>
      <c r="BA774" s="21">
        <f t="shared" si="408"/>
        <v>0</v>
      </c>
      <c r="BB774" s="21">
        <f t="shared" si="409"/>
        <v>0</v>
      </c>
      <c r="BC774" s="21">
        <f t="shared" si="410"/>
        <v>0</v>
      </c>
      <c r="BD774" s="21">
        <f t="shared" si="411"/>
        <v>0</v>
      </c>
      <c r="BE774" s="21">
        <f t="shared" si="412"/>
        <v>0</v>
      </c>
      <c r="BF774" s="21">
        <f t="shared" si="413"/>
        <v>0</v>
      </c>
      <c r="BG774" s="21">
        <f t="shared" si="414"/>
        <v>0</v>
      </c>
      <c r="BH774" s="21">
        <f t="shared" si="415"/>
        <v>0</v>
      </c>
    </row>
    <row r="775" spans="1:60" ht="63.95" customHeight="1">
      <c r="A775" s="245"/>
      <c r="B775" s="97"/>
      <c r="C775" s="98"/>
      <c r="D775" s="99"/>
      <c r="E775" s="100"/>
      <c r="F775" s="100"/>
      <c r="G775" s="100"/>
      <c r="H775" s="101"/>
      <c r="I775" s="102"/>
      <c r="J775" s="103"/>
      <c r="K775" s="103"/>
      <c r="L775" s="103"/>
      <c r="M775" s="103"/>
      <c r="N775" s="99"/>
      <c r="O775" s="99"/>
      <c r="P775" s="100"/>
      <c r="Q775" s="100"/>
      <c r="R775" s="104"/>
      <c r="S775" s="31" t="str">
        <f t="shared" si="416"/>
        <v/>
      </c>
      <c r="T775" s="105"/>
      <c r="U775" s="101"/>
      <c r="V775" s="107"/>
      <c r="W775" s="169"/>
      <c r="X775" s="170"/>
      <c r="Y775" s="68"/>
      <c r="Z775" s="190">
        <f t="shared" si="385"/>
        <v>1.0165720071704217E-3</v>
      </c>
      <c r="AA775" s="208" t="b">
        <f t="shared" si="386"/>
        <v>0</v>
      </c>
      <c r="AB775" s="20">
        <f t="shared" si="417"/>
        <v>0</v>
      </c>
      <c r="AC775" s="67" t="b">
        <f t="shared" si="418"/>
        <v>1</v>
      </c>
      <c r="AD775" s="200">
        <f t="shared" si="419"/>
        <v>1</v>
      </c>
      <c r="AE775" s="180">
        <f t="shared" si="387"/>
        <v>1</v>
      </c>
      <c r="AF775" s="180">
        <f t="shared" si="388"/>
        <v>0</v>
      </c>
      <c r="AG775" s="180">
        <f t="shared" si="389"/>
        <v>0</v>
      </c>
      <c r="AH775" s="180">
        <f t="shared" si="390"/>
        <v>0</v>
      </c>
      <c r="AI775" s="214" t="str">
        <f t="shared" si="391"/>
        <v/>
      </c>
      <c r="AK775" s="36">
        <f t="shared" si="392"/>
        <v>0</v>
      </c>
      <c r="AL775" s="21">
        <f t="shared" si="393"/>
        <v>0</v>
      </c>
      <c r="AM775" s="21">
        <f t="shared" si="394"/>
        <v>0</v>
      </c>
      <c r="AN775" s="21">
        <f t="shared" si="395"/>
        <v>0</v>
      </c>
      <c r="AO775" s="21">
        <f t="shared" si="396"/>
        <v>0</v>
      </c>
      <c r="AP775" s="21">
        <f t="shared" si="397"/>
        <v>0</v>
      </c>
      <c r="AQ775" s="21">
        <f t="shared" si="398"/>
        <v>0</v>
      </c>
      <c r="AR775" s="21">
        <f t="shared" si="399"/>
        <v>0</v>
      </c>
      <c r="AS775" s="21">
        <f t="shared" si="400"/>
        <v>0</v>
      </c>
      <c r="AT775" s="21">
        <f t="shared" si="401"/>
        <v>0</v>
      </c>
      <c r="AU775" s="21">
        <f t="shared" si="402"/>
        <v>0</v>
      </c>
      <c r="AV775" s="21">
        <f t="shared" si="403"/>
        <v>0</v>
      </c>
      <c r="AW775" s="21">
        <f t="shared" si="404"/>
        <v>0</v>
      </c>
      <c r="AX775" s="21">
        <f t="shared" si="405"/>
        <v>0</v>
      </c>
      <c r="AY775" s="21">
        <f t="shared" si="406"/>
        <v>0</v>
      </c>
      <c r="AZ775" s="21">
        <f t="shared" si="407"/>
        <v>0</v>
      </c>
      <c r="BA775" s="21">
        <f t="shared" si="408"/>
        <v>0</v>
      </c>
      <c r="BB775" s="21">
        <f t="shared" si="409"/>
        <v>0</v>
      </c>
      <c r="BC775" s="21">
        <f t="shared" si="410"/>
        <v>0</v>
      </c>
      <c r="BD775" s="21">
        <f t="shared" si="411"/>
        <v>0</v>
      </c>
      <c r="BE775" s="21">
        <f t="shared" si="412"/>
        <v>0</v>
      </c>
      <c r="BF775" s="21">
        <f t="shared" si="413"/>
        <v>0</v>
      </c>
      <c r="BG775" s="21">
        <f t="shared" si="414"/>
        <v>0</v>
      </c>
      <c r="BH775" s="21">
        <f t="shared" si="415"/>
        <v>0</v>
      </c>
    </row>
    <row r="776" spans="1:60" ht="63.95" customHeight="1">
      <c r="A776" s="245"/>
      <c r="B776" s="97"/>
      <c r="C776" s="98"/>
      <c r="D776" s="99"/>
      <c r="E776" s="100"/>
      <c r="F776" s="100"/>
      <c r="G776" s="100"/>
      <c r="H776" s="101"/>
      <c r="I776" s="102"/>
      <c r="J776" s="103"/>
      <c r="K776" s="103"/>
      <c r="L776" s="103"/>
      <c r="M776" s="103"/>
      <c r="N776" s="99"/>
      <c r="O776" s="99"/>
      <c r="P776" s="100"/>
      <c r="Q776" s="100"/>
      <c r="R776" s="104"/>
      <c r="S776" s="31" t="str">
        <f t="shared" si="416"/>
        <v/>
      </c>
      <c r="T776" s="105"/>
      <c r="U776" s="101"/>
      <c r="V776" s="107"/>
      <c r="W776" s="169"/>
      <c r="X776" s="170"/>
      <c r="Y776" s="68"/>
      <c r="Z776" s="190">
        <f t="shared" si="385"/>
        <v>1.0165720071704217E-3</v>
      </c>
      <c r="AA776" s="208" t="b">
        <f t="shared" si="386"/>
        <v>0</v>
      </c>
      <c r="AB776" s="20">
        <f t="shared" si="417"/>
        <v>0</v>
      </c>
      <c r="AC776" s="67" t="b">
        <f t="shared" si="418"/>
        <v>1</v>
      </c>
      <c r="AD776" s="200">
        <f t="shared" si="419"/>
        <v>1</v>
      </c>
      <c r="AE776" s="180">
        <f t="shared" si="387"/>
        <v>1</v>
      </c>
      <c r="AF776" s="180">
        <f t="shared" si="388"/>
        <v>0</v>
      </c>
      <c r="AG776" s="180">
        <f t="shared" si="389"/>
        <v>0</v>
      </c>
      <c r="AH776" s="180">
        <f t="shared" si="390"/>
        <v>0</v>
      </c>
      <c r="AI776" s="214" t="str">
        <f t="shared" si="391"/>
        <v/>
      </c>
      <c r="AK776" s="36">
        <f t="shared" si="392"/>
        <v>0</v>
      </c>
      <c r="AL776" s="21">
        <f t="shared" si="393"/>
        <v>0</v>
      </c>
      <c r="AM776" s="21">
        <f t="shared" si="394"/>
        <v>0</v>
      </c>
      <c r="AN776" s="21">
        <f t="shared" si="395"/>
        <v>0</v>
      </c>
      <c r="AO776" s="21">
        <f t="shared" si="396"/>
        <v>0</v>
      </c>
      <c r="AP776" s="21">
        <f t="shared" si="397"/>
        <v>0</v>
      </c>
      <c r="AQ776" s="21">
        <f t="shared" si="398"/>
        <v>0</v>
      </c>
      <c r="AR776" s="21">
        <f t="shared" si="399"/>
        <v>0</v>
      </c>
      <c r="AS776" s="21">
        <f t="shared" si="400"/>
        <v>0</v>
      </c>
      <c r="AT776" s="21">
        <f t="shared" si="401"/>
        <v>0</v>
      </c>
      <c r="AU776" s="21">
        <f t="shared" si="402"/>
        <v>0</v>
      </c>
      <c r="AV776" s="21">
        <f t="shared" si="403"/>
        <v>0</v>
      </c>
      <c r="AW776" s="21">
        <f t="shared" si="404"/>
        <v>0</v>
      </c>
      <c r="AX776" s="21">
        <f t="shared" si="405"/>
        <v>0</v>
      </c>
      <c r="AY776" s="21">
        <f t="shared" si="406"/>
        <v>0</v>
      </c>
      <c r="AZ776" s="21">
        <f t="shared" si="407"/>
        <v>0</v>
      </c>
      <c r="BA776" s="21">
        <f t="shared" si="408"/>
        <v>0</v>
      </c>
      <c r="BB776" s="21">
        <f t="shared" si="409"/>
        <v>0</v>
      </c>
      <c r="BC776" s="21">
        <f t="shared" si="410"/>
        <v>0</v>
      </c>
      <c r="BD776" s="21">
        <f t="shared" si="411"/>
        <v>0</v>
      </c>
      <c r="BE776" s="21">
        <f t="shared" si="412"/>
        <v>0</v>
      </c>
      <c r="BF776" s="21">
        <f t="shared" si="413"/>
        <v>0</v>
      </c>
      <c r="BG776" s="21">
        <f t="shared" si="414"/>
        <v>0</v>
      </c>
      <c r="BH776" s="21">
        <f t="shared" si="415"/>
        <v>0</v>
      </c>
    </row>
    <row r="777" spans="1:60" ht="63.95" customHeight="1">
      <c r="A777" s="245"/>
      <c r="B777" s="97"/>
      <c r="C777" s="98"/>
      <c r="D777" s="99"/>
      <c r="E777" s="100"/>
      <c r="F777" s="100"/>
      <c r="G777" s="100"/>
      <c r="H777" s="101"/>
      <c r="I777" s="102"/>
      <c r="J777" s="103"/>
      <c r="K777" s="103"/>
      <c r="L777" s="103"/>
      <c r="M777" s="103"/>
      <c r="N777" s="99"/>
      <c r="O777" s="99"/>
      <c r="P777" s="100"/>
      <c r="Q777" s="100"/>
      <c r="R777" s="104"/>
      <c r="S777" s="31" t="str">
        <f t="shared" si="416"/>
        <v/>
      </c>
      <c r="T777" s="105"/>
      <c r="U777" s="101"/>
      <c r="V777" s="107"/>
      <c r="W777" s="169"/>
      <c r="X777" s="170"/>
      <c r="Y777" s="68"/>
      <c r="Z777" s="190">
        <f t="shared" si="385"/>
        <v>1.0165720071704217E-3</v>
      </c>
      <c r="AA777" s="208" t="b">
        <f t="shared" si="386"/>
        <v>0</v>
      </c>
      <c r="AB777" s="20">
        <f t="shared" si="417"/>
        <v>0</v>
      </c>
      <c r="AC777" s="67" t="b">
        <f t="shared" si="418"/>
        <v>1</v>
      </c>
      <c r="AD777" s="200">
        <f t="shared" si="419"/>
        <v>1</v>
      </c>
      <c r="AE777" s="180">
        <f t="shared" si="387"/>
        <v>1</v>
      </c>
      <c r="AF777" s="180">
        <f t="shared" si="388"/>
        <v>0</v>
      </c>
      <c r="AG777" s="180">
        <f t="shared" si="389"/>
        <v>0</v>
      </c>
      <c r="AH777" s="180">
        <f t="shared" si="390"/>
        <v>0</v>
      </c>
      <c r="AI777" s="214" t="str">
        <f t="shared" si="391"/>
        <v/>
      </c>
      <c r="AK777" s="36">
        <f t="shared" si="392"/>
        <v>0</v>
      </c>
      <c r="AL777" s="21">
        <f t="shared" si="393"/>
        <v>0</v>
      </c>
      <c r="AM777" s="21">
        <f t="shared" si="394"/>
        <v>0</v>
      </c>
      <c r="AN777" s="21">
        <f t="shared" si="395"/>
        <v>0</v>
      </c>
      <c r="AO777" s="21">
        <f t="shared" si="396"/>
        <v>0</v>
      </c>
      <c r="AP777" s="21">
        <f t="shared" si="397"/>
        <v>0</v>
      </c>
      <c r="AQ777" s="21">
        <f t="shared" si="398"/>
        <v>0</v>
      </c>
      <c r="AR777" s="21">
        <f t="shared" si="399"/>
        <v>0</v>
      </c>
      <c r="AS777" s="21">
        <f t="shared" si="400"/>
        <v>0</v>
      </c>
      <c r="AT777" s="21">
        <f t="shared" si="401"/>
        <v>0</v>
      </c>
      <c r="AU777" s="21">
        <f t="shared" si="402"/>
        <v>0</v>
      </c>
      <c r="AV777" s="21">
        <f t="shared" si="403"/>
        <v>0</v>
      </c>
      <c r="AW777" s="21">
        <f t="shared" si="404"/>
        <v>0</v>
      </c>
      <c r="AX777" s="21">
        <f t="shared" si="405"/>
        <v>0</v>
      </c>
      <c r="AY777" s="21">
        <f t="shared" si="406"/>
        <v>0</v>
      </c>
      <c r="AZ777" s="21">
        <f t="shared" si="407"/>
        <v>0</v>
      </c>
      <c r="BA777" s="21">
        <f t="shared" si="408"/>
        <v>0</v>
      </c>
      <c r="BB777" s="21">
        <f t="shared" si="409"/>
        <v>0</v>
      </c>
      <c r="BC777" s="21">
        <f t="shared" si="410"/>
        <v>0</v>
      </c>
      <c r="BD777" s="21">
        <f t="shared" si="411"/>
        <v>0</v>
      </c>
      <c r="BE777" s="21">
        <f t="shared" si="412"/>
        <v>0</v>
      </c>
      <c r="BF777" s="21">
        <f t="shared" si="413"/>
        <v>0</v>
      </c>
      <c r="BG777" s="21">
        <f t="shared" si="414"/>
        <v>0</v>
      </c>
      <c r="BH777" s="21">
        <f t="shared" si="415"/>
        <v>0</v>
      </c>
    </row>
    <row r="778" spans="1:60" ht="63.95" customHeight="1">
      <c r="A778" s="245"/>
      <c r="B778" s="97"/>
      <c r="C778" s="98"/>
      <c r="D778" s="99"/>
      <c r="E778" s="100"/>
      <c r="F778" s="100"/>
      <c r="G778" s="100"/>
      <c r="H778" s="101"/>
      <c r="I778" s="102"/>
      <c r="J778" s="103"/>
      <c r="K778" s="103"/>
      <c r="L778" s="103"/>
      <c r="M778" s="103"/>
      <c r="N778" s="99"/>
      <c r="O778" s="99"/>
      <c r="P778" s="100"/>
      <c r="Q778" s="100"/>
      <c r="R778" s="104"/>
      <c r="S778" s="31" t="str">
        <f t="shared" si="416"/>
        <v/>
      </c>
      <c r="T778" s="105"/>
      <c r="U778" s="101"/>
      <c r="V778" s="107"/>
      <c r="W778" s="169"/>
      <c r="X778" s="170"/>
      <c r="Y778" s="68"/>
      <c r="Z778" s="190">
        <f t="shared" si="385"/>
        <v>1.0165720071704217E-3</v>
      </c>
      <c r="AA778" s="208" t="b">
        <f t="shared" si="386"/>
        <v>0</v>
      </c>
      <c r="AB778" s="20">
        <f t="shared" si="417"/>
        <v>0</v>
      </c>
      <c r="AC778" s="67" t="b">
        <f t="shared" si="418"/>
        <v>1</v>
      </c>
      <c r="AD778" s="200">
        <f t="shared" si="419"/>
        <v>1</v>
      </c>
      <c r="AE778" s="180">
        <f t="shared" si="387"/>
        <v>1</v>
      </c>
      <c r="AF778" s="180">
        <f t="shared" si="388"/>
        <v>0</v>
      </c>
      <c r="AG778" s="180">
        <f t="shared" si="389"/>
        <v>0</v>
      </c>
      <c r="AH778" s="180">
        <f t="shared" si="390"/>
        <v>0</v>
      </c>
      <c r="AI778" s="214" t="str">
        <f t="shared" si="391"/>
        <v/>
      </c>
      <c r="AK778" s="36">
        <f t="shared" si="392"/>
        <v>0</v>
      </c>
      <c r="AL778" s="21">
        <f t="shared" si="393"/>
        <v>0</v>
      </c>
      <c r="AM778" s="21">
        <f t="shared" si="394"/>
        <v>0</v>
      </c>
      <c r="AN778" s="21">
        <f t="shared" si="395"/>
        <v>0</v>
      </c>
      <c r="AO778" s="21">
        <f t="shared" si="396"/>
        <v>0</v>
      </c>
      <c r="AP778" s="21">
        <f t="shared" si="397"/>
        <v>0</v>
      </c>
      <c r="AQ778" s="21">
        <f t="shared" si="398"/>
        <v>0</v>
      </c>
      <c r="AR778" s="21">
        <f t="shared" si="399"/>
        <v>0</v>
      </c>
      <c r="AS778" s="21">
        <f t="shared" si="400"/>
        <v>0</v>
      </c>
      <c r="AT778" s="21">
        <f t="shared" si="401"/>
        <v>0</v>
      </c>
      <c r="AU778" s="21">
        <f t="shared" si="402"/>
        <v>0</v>
      </c>
      <c r="AV778" s="21">
        <f t="shared" si="403"/>
        <v>0</v>
      </c>
      <c r="AW778" s="21">
        <f t="shared" si="404"/>
        <v>0</v>
      </c>
      <c r="AX778" s="21">
        <f t="shared" si="405"/>
        <v>0</v>
      </c>
      <c r="AY778" s="21">
        <f t="shared" si="406"/>
        <v>0</v>
      </c>
      <c r="AZ778" s="21">
        <f t="shared" si="407"/>
        <v>0</v>
      </c>
      <c r="BA778" s="21">
        <f t="shared" si="408"/>
        <v>0</v>
      </c>
      <c r="BB778" s="21">
        <f t="shared" si="409"/>
        <v>0</v>
      </c>
      <c r="BC778" s="21">
        <f t="shared" si="410"/>
        <v>0</v>
      </c>
      <c r="BD778" s="21">
        <f t="shared" si="411"/>
        <v>0</v>
      </c>
      <c r="BE778" s="21">
        <f t="shared" si="412"/>
        <v>0</v>
      </c>
      <c r="BF778" s="21">
        <f t="shared" si="413"/>
        <v>0</v>
      </c>
      <c r="BG778" s="21">
        <f t="shared" si="414"/>
        <v>0</v>
      </c>
      <c r="BH778" s="21">
        <f t="shared" si="415"/>
        <v>0</v>
      </c>
    </row>
    <row r="779" spans="1:60" ht="63.95" customHeight="1">
      <c r="A779" s="245"/>
      <c r="B779" s="97"/>
      <c r="C779" s="98"/>
      <c r="D779" s="99"/>
      <c r="E779" s="100"/>
      <c r="F779" s="100"/>
      <c r="G779" s="100"/>
      <c r="H779" s="101"/>
      <c r="I779" s="102"/>
      <c r="J779" s="103"/>
      <c r="K779" s="103"/>
      <c r="L779" s="103"/>
      <c r="M779" s="103"/>
      <c r="N779" s="99"/>
      <c r="O779" s="99"/>
      <c r="P779" s="100"/>
      <c r="Q779" s="100"/>
      <c r="R779" s="104"/>
      <c r="S779" s="31" t="str">
        <f t="shared" si="416"/>
        <v/>
      </c>
      <c r="T779" s="105"/>
      <c r="U779" s="101"/>
      <c r="V779" s="107"/>
      <c r="W779" s="169"/>
      <c r="X779" s="170"/>
      <c r="Y779" s="68"/>
      <c r="Z779" s="190">
        <f t="shared" ref="Z779:Z842" si="420">(1/(1+1/EXP(-6.890302+0.02864*C779+1.031436*AK779+0.778425*AL779+0.360346*AN779+0.60263*AM779+0.753107*AO779+0.545244*AP779+0.384306*AR779-0.187684*AS779+1.813184*AQ779+0.767287*AT779+2.269855*AU779-1.12373*AV779+0.15005*AW779-1.208723*BH779-1.205755*AY779+1.265984*AX779+2.604289*AZ779+2.423725*BA779+0.541135*BB779+2.25148*BC779+1.903119*BD779+1.169436*BE779+2.307466*BF779+2.193053*BG779)))</f>
        <v>1.0165720071704217E-3</v>
      </c>
      <c r="AA779" s="208" t="b">
        <f t="shared" ref="AA779:AA842" si="421">AND(C779&lt;&gt;"", D779&lt;&gt;"",E779&lt;&gt;"",F779&lt;&gt;"",G779&lt;&gt;"",H779&lt;&gt;"",I779&lt;&gt;"",J779&lt;&gt;"",K779&lt;&gt;"",L779&lt;&gt;"",M779&lt;&gt;"",N779&lt;&gt;"",O779&lt;&gt;"",P779&lt;&gt;"",Q779&lt;&gt;"",R779&lt;&gt;"")</f>
        <v>0</v>
      </c>
      <c r="AB779" s="20">
        <f t="shared" si="417"/>
        <v>0</v>
      </c>
      <c r="AC779" s="67" t="b">
        <f t="shared" si="418"/>
        <v>1</v>
      </c>
      <c r="AD779" s="200">
        <f t="shared" si="419"/>
        <v>1</v>
      </c>
      <c r="AE779" s="180">
        <f t="shared" ref="AE779:AE842" si="422">IF(AND(B779="", AD779=1), 1, 0)</f>
        <v>1</v>
      </c>
      <c r="AF779" s="180">
        <f t="shared" ref="AF779:AF842" si="423">IF(AND(B779="", AB779=1), 1, 0)</f>
        <v>0</v>
      </c>
      <c r="AG779" s="180">
        <f t="shared" ref="AG779:AG842" si="424">IF(AND(B779="", AD779=0), 1, 0)</f>
        <v>0</v>
      </c>
      <c r="AH779" s="180">
        <f t="shared" ref="AH779:AH842" si="425">IF(AND(B779&lt;&gt;"", AB779=0), 1, 0)</f>
        <v>0</v>
      </c>
      <c r="AI779" s="214" t="str">
        <f t="shared" ref="AI779:AI842" si="426">IF(AE779=1, "", IF(AF779=1, AF$7, IF(AG779=1, AG$7,IF(AH779=1, AH$7,IF(Z779&lt;0.071,AI$2,IF(Z779&gt;=0.071,AI$3,"Whoops!"))))))</f>
        <v/>
      </c>
      <c r="AK779" s="36">
        <f t="shared" ref="AK779:AK842" si="427">IF(D779="male", 1, 0)</f>
        <v>0</v>
      </c>
      <c r="AL779" s="21">
        <f t="shared" ref="AL779:AL842" si="428">IF(G779="yes", 1, 0)</f>
        <v>0</v>
      </c>
      <c r="AM779" s="21">
        <f t="shared" ref="AM779:AM842" si="429">IF(E779=E$3, 1, 0)</f>
        <v>0</v>
      </c>
      <c r="AN779" s="21">
        <f t="shared" ref="AN779:AN842" si="430">IF(E779=E$4, 1, 0)</f>
        <v>0</v>
      </c>
      <c r="AO779" s="21">
        <f t="shared" ref="AO779:AO842" si="431">IF(F779=F$3, 1, 0)</f>
        <v>0</v>
      </c>
      <c r="AP779" s="21">
        <f t="shared" ref="AP779:AP842" si="432">IF(F779=F$4, 1, 0)</f>
        <v>0</v>
      </c>
      <c r="AQ779" s="21">
        <f t="shared" ref="AQ779:AQ842" si="433">IF(H779=H$3, 1, 0)</f>
        <v>0</v>
      </c>
      <c r="AR779" s="21">
        <f t="shared" ref="AR779:AR842" si="434">IF(H779=H$5, 1, 0)</f>
        <v>0</v>
      </c>
      <c r="AS779" s="21">
        <f t="shared" ref="AS779:AS842" si="435">IF(H779=H$4, 1, 0)</f>
        <v>0</v>
      </c>
      <c r="AT779" s="21">
        <f t="shared" ref="AT779:AT842" si="436">IF(K779=K$3, 1, 0)</f>
        <v>0</v>
      </c>
      <c r="AU779" s="21">
        <f t="shared" ref="AU779:AU842" si="437">IF(K779=K$4,1, 0)</f>
        <v>0</v>
      </c>
      <c r="AV779" s="21">
        <f t="shared" ref="AV779:AV842" si="438">IF(K779=K$5,1, 0)</f>
        <v>0</v>
      </c>
      <c r="AW779" s="21">
        <f t="shared" ref="AW779:AW842" si="439">IF(K779=K$6, 1, 0)</f>
        <v>0</v>
      </c>
      <c r="AX779" s="21">
        <f t="shared" ref="AX779:AX842" si="440">IF(M779=M$3,1, 0)</f>
        <v>0</v>
      </c>
      <c r="AY779" s="21">
        <f t="shared" ref="AY779:AY842" si="441">IF(M779=M$4,1,0)</f>
        <v>0</v>
      </c>
      <c r="AZ779" s="21">
        <f t="shared" ref="AZ779:AZ842" si="442">IF(L779="yes",1, 0)</f>
        <v>0</v>
      </c>
      <c r="BA779" s="21">
        <f t="shared" ref="BA779:BA842" si="443">IF(Q779=Q$3,1,0)</f>
        <v>0</v>
      </c>
      <c r="BB779" s="21">
        <f t="shared" ref="BB779:BB842" si="444">IF(Q779=Q$4, 1,0)</f>
        <v>0</v>
      </c>
      <c r="BC779" s="21">
        <f t="shared" ref="BC779:BC842" si="445">IF(N779="yes", 1, 0)</f>
        <v>0</v>
      </c>
      <c r="BD779" s="21">
        <f t="shared" ref="BD779:BD842" si="446">IF(O779="yes",1,0)</f>
        <v>0</v>
      </c>
      <c r="BE779" s="21">
        <f t="shared" ref="BE779:BE842" si="447">IF(P779="yes", 1, 0)</f>
        <v>0</v>
      </c>
      <c r="BF779" s="21">
        <f t="shared" ref="BF779:BF842" si="448">IF(I779="yes", 1, 0)</f>
        <v>0</v>
      </c>
      <c r="BG779" s="21">
        <f t="shared" ref="BG779:BG842" si="449">IF(R779="yes", 1, 0)</f>
        <v>0</v>
      </c>
      <c r="BH779" s="21">
        <f t="shared" ref="BH779:BH842" si="450">IF(J779="yes", 1, 0)</f>
        <v>0</v>
      </c>
    </row>
    <row r="780" spans="1:60" ht="63.95" customHeight="1">
      <c r="A780" s="245"/>
      <c r="B780" s="97"/>
      <c r="C780" s="98"/>
      <c r="D780" s="99"/>
      <c r="E780" s="100"/>
      <c r="F780" s="100"/>
      <c r="G780" s="100"/>
      <c r="H780" s="101"/>
      <c r="I780" s="102"/>
      <c r="J780" s="103"/>
      <c r="K780" s="103"/>
      <c r="L780" s="103"/>
      <c r="M780" s="103"/>
      <c r="N780" s="99"/>
      <c r="O780" s="99"/>
      <c r="P780" s="100"/>
      <c r="Q780" s="100"/>
      <c r="R780" s="104"/>
      <c r="S780" s="31" t="str">
        <f t="shared" ref="S780:S843" si="451">AI780</f>
        <v/>
      </c>
      <c r="T780" s="105"/>
      <c r="U780" s="101"/>
      <c r="V780" s="107"/>
      <c r="W780" s="169"/>
      <c r="X780" s="170"/>
      <c r="Y780" s="68"/>
      <c r="Z780" s="190">
        <f t="shared" si="420"/>
        <v>1.0165720071704217E-3</v>
      </c>
      <c r="AA780" s="208" t="b">
        <f t="shared" si="421"/>
        <v>0</v>
      </c>
      <c r="AB780" s="20">
        <f t="shared" ref="AB780:AB843" si="452">IF(AA780=TRUE, 1, 0)</f>
        <v>0</v>
      </c>
      <c r="AC780" s="67" t="b">
        <f t="shared" ref="AC780:AC843" si="453">AND(C780="", D780="",E780="",F780="",G780="",H780="",I780="",J780="",K780="",L780="",M780="",N780="",O780="",P780="",Q780="",R780="")</f>
        <v>1</v>
      </c>
      <c r="AD780" s="200">
        <f t="shared" ref="AD780:AD843" si="454">IF(AC780=TRUE, 1, 0)</f>
        <v>1</v>
      </c>
      <c r="AE780" s="180">
        <f t="shared" si="422"/>
        <v>1</v>
      </c>
      <c r="AF780" s="180">
        <f t="shared" si="423"/>
        <v>0</v>
      </c>
      <c r="AG780" s="180">
        <f t="shared" si="424"/>
        <v>0</v>
      </c>
      <c r="AH780" s="180">
        <f t="shared" si="425"/>
        <v>0</v>
      </c>
      <c r="AI780" s="214" t="str">
        <f t="shared" si="426"/>
        <v/>
      </c>
      <c r="AK780" s="36">
        <f t="shared" si="427"/>
        <v>0</v>
      </c>
      <c r="AL780" s="21">
        <f t="shared" si="428"/>
        <v>0</v>
      </c>
      <c r="AM780" s="21">
        <f t="shared" si="429"/>
        <v>0</v>
      </c>
      <c r="AN780" s="21">
        <f t="shared" si="430"/>
        <v>0</v>
      </c>
      <c r="AO780" s="21">
        <f t="shared" si="431"/>
        <v>0</v>
      </c>
      <c r="AP780" s="21">
        <f t="shared" si="432"/>
        <v>0</v>
      </c>
      <c r="AQ780" s="21">
        <f t="shared" si="433"/>
        <v>0</v>
      </c>
      <c r="AR780" s="21">
        <f t="shared" si="434"/>
        <v>0</v>
      </c>
      <c r="AS780" s="21">
        <f t="shared" si="435"/>
        <v>0</v>
      </c>
      <c r="AT780" s="21">
        <f t="shared" si="436"/>
        <v>0</v>
      </c>
      <c r="AU780" s="21">
        <f t="shared" si="437"/>
        <v>0</v>
      </c>
      <c r="AV780" s="21">
        <f t="shared" si="438"/>
        <v>0</v>
      </c>
      <c r="AW780" s="21">
        <f t="shared" si="439"/>
        <v>0</v>
      </c>
      <c r="AX780" s="21">
        <f t="shared" si="440"/>
        <v>0</v>
      </c>
      <c r="AY780" s="21">
        <f t="shared" si="441"/>
        <v>0</v>
      </c>
      <c r="AZ780" s="21">
        <f t="shared" si="442"/>
        <v>0</v>
      </c>
      <c r="BA780" s="21">
        <f t="shared" si="443"/>
        <v>0</v>
      </c>
      <c r="BB780" s="21">
        <f t="shared" si="444"/>
        <v>0</v>
      </c>
      <c r="BC780" s="21">
        <f t="shared" si="445"/>
        <v>0</v>
      </c>
      <c r="BD780" s="21">
        <f t="shared" si="446"/>
        <v>0</v>
      </c>
      <c r="BE780" s="21">
        <f t="shared" si="447"/>
        <v>0</v>
      </c>
      <c r="BF780" s="21">
        <f t="shared" si="448"/>
        <v>0</v>
      </c>
      <c r="BG780" s="21">
        <f t="shared" si="449"/>
        <v>0</v>
      </c>
      <c r="BH780" s="21">
        <f t="shared" si="450"/>
        <v>0</v>
      </c>
    </row>
    <row r="781" spans="1:60" ht="63.95" customHeight="1">
      <c r="A781" s="245"/>
      <c r="B781" s="97"/>
      <c r="C781" s="98"/>
      <c r="D781" s="99"/>
      <c r="E781" s="100"/>
      <c r="F781" s="100"/>
      <c r="G781" s="100"/>
      <c r="H781" s="101"/>
      <c r="I781" s="102"/>
      <c r="J781" s="103"/>
      <c r="K781" s="103"/>
      <c r="L781" s="103"/>
      <c r="M781" s="103"/>
      <c r="N781" s="99"/>
      <c r="O781" s="99"/>
      <c r="P781" s="100"/>
      <c r="Q781" s="100"/>
      <c r="R781" s="104"/>
      <c r="S781" s="31" t="str">
        <f t="shared" si="451"/>
        <v/>
      </c>
      <c r="T781" s="105"/>
      <c r="U781" s="101"/>
      <c r="V781" s="107"/>
      <c r="W781" s="169"/>
      <c r="X781" s="170"/>
      <c r="Y781" s="68"/>
      <c r="Z781" s="190">
        <f t="shared" si="420"/>
        <v>1.0165720071704217E-3</v>
      </c>
      <c r="AA781" s="208" t="b">
        <f t="shared" si="421"/>
        <v>0</v>
      </c>
      <c r="AB781" s="20">
        <f t="shared" si="452"/>
        <v>0</v>
      </c>
      <c r="AC781" s="67" t="b">
        <f t="shared" si="453"/>
        <v>1</v>
      </c>
      <c r="AD781" s="200">
        <f t="shared" si="454"/>
        <v>1</v>
      </c>
      <c r="AE781" s="180">
        <f t="shared" si="422"/>
        <v>1</v>
      </c>
      <c r="AF781" s="180">
        <f t="shared" si="423"/>
        <v>0</v>
      </c>
      <c r="AG781" s="180">
        <f t="shared" si="424"/>
        <v>0</v>
      </c>
      <c r="AH781" s="180">
        <f t="shared" si="425"/>
        <v>0</v>
      </c>
      <c r="AI781" s="214" t="str">
        <f t="shared" si="426"/>
        <v/>
      </c>
      <c r="AK781" s="36">
        <f t="shared" si="427"/>
        <v>0</v>
      </c>
      <c r="AL781" s="21">
        <f t="shared" si="428"/>
        <v>0</v>
      </c>
      <c r="AM781" s="21">
        <f t="shared" si="429"/>
        <v>0</v>
      </c>
      <c r="AN781" s="21">
        <f t="shared" si="430"/>
        <v>0</v>
      </c>
      <c r="AO781" s="21">
        <f t="shared" si="431"/>
        <v>0</v>
      </c>
      <c r="AP781" s="21">
        <f t="shared" si="432"/>
        <v>0</v>
      </c>
      <c r="AQ781" s="21">
        <f t="shared" si="433"/>
        <v>0</v>
      </c>
      <c r="AR781" s="21">
        <f t="shared" si="434"/>
        <v>0</v>
      </c>
      <c r="AS781" s="21">
        <f t="shared" si="435"/>
        <v>0</v>
      </c>
      <c r="AT781" s="21">
        <f t="shared" si="436"/>
        <v>0</v>
      </c>
      <c r="AU781" s="21">
        <f t="shared" si="437"/>
        <v>0</v>
      </c>
      <c r="AV781" s="21">
        <f t="shared" si="438"/>
        <v>0</v>
      </c>
      <c r="AW781" s="21">
        <f t="shared" si="439"/>
        <v>0</v>
      </c>
      <c r="AX781" s="21">
        <f t="shared" si="440"/>
        <v>0</v>
      </c>
      <c r="AY781" s="21">
        <f t="shared" si="441"/>
        <v>0</v>
      </c>
      <c r="AZ781" s="21">
        <f t="shared" si="442"/>
        <v>0</v>
      </c>
      <c r="BA781" s="21">
        <f t="shared" si="443"/>
        <v>0</v>
      </c>
      <c r="BB781" s="21">
        <f t="shared" si="444"/>
        <v>0</v>
      </c>
      <c r="BC781" s="21">
        <f t="shared" si="445"/>
        <v>0</v>
      </c>
      <c r="BD781" s="21">
        <f t="shared" si="446"/>
        <v>0</v>
      </c>
      <c r="BE781" s="21">
        <f t="shared" si="447"/>
        <v>0</v>
      </c>
      <c r="BF781" s="21">
        <f t="shared" si="448"/>
        <v>0</v>
      </c>
      <c r="BG781" s="21">
        <f t="shared" si="449"/>
        <v>0</v>
      </c>
      <c r="BH781" s="21">
        <f t="shared" si="450"/>
        <v>0</v>
      </c>
    </row>
    <row r="782" spans="1:60" ht="63.95" customHeight="1">
      <c r="A782" s="245"/>
      <c r="B782" s="97"/>
      <c r="C782" s="98"/>
      <c r="D782" s="99"/>
      <c r="E782" s="100"/>
      <c r="F782" s="100"/>
      <c r="G782" s="100"/>
      <c r="H782" s="101"/>
      <c r="I782" s="102"/>
      <c r="J782" s="103"/>
      <c r="K782" s="103"/>
      <c r="L782" s="103"/>
      <c r="M782" s="103"/>
      <c r="N782" s="99"/>
      <c r="O782" s="99"/>
      <c r="P782" s="100"/>
      <c r="Q782" s="100"/>
      <c r="R782" s="104"/>
      <c r="S782" s="31" t="str">
        <f t="shared" si="451"/>
        <v/>
      </c>
      <c r="T782" s="105"/>
      <c r="U782" s="101"/>
      <c r="V782" s="107"/>
      <c r="W782" s="169"/>
      <c r="X782" s="170"/>
      <c r="Y782" s="68"/>
      <c r="Z782" s="190">
        <f t="shared" si="420"/>
        <v>1.0165720071704217E-3</v>
      </c>
      <c r="AA782" s="208" t="b">
        <f t="shared" si="421"/>
        <v>0</v>
      </c>
      <c r="AB782" s="20">
        <f t="shared" si="452"/>
        <v>0</v>
      </c>
      <c r="AC782" s="67" t="b">
        <f t="shared" si="453"/>
        <v>1</v>
      </c>
      <c r="AD782" s="200">
        <f t="shared" si="454"/>
        <v>1</v>
      </c>
      <c r="AE782" s="180">
        <f t="shared" si="422"/>
        <v>1</v>
      </c>
      <c r="AF782" s="180">
        <f t="shared" si="423"/>
        <v>0</v>
      </c>
      <c r="AG782" s="180">
        <f t="shared" si="424"/>
        <v>0</v>
      </c>
      <c r="AH782" s="180">
        <f t="shared" si="425"/>
        <v>0</v>
      </c>
      <c r="AI782" s="214" t="str">
        <f t="shared" si="426"/>
        <v/>
      </c>
      <c r="AK782" s="36">
        <f t="shared" si="427"/>
        <v>0</v>
      </c>
      <c r="AL782" s="21">
        <f t="shared" si="428"/>
        <v>0</v>
      </c>
      <c r="AM782" s="21">
        <f t="shared" si="429"/>
        <v>0</v>
      </c>
      <c r="AN782" s="21">
        <f t="shared" si="430"/>
        <v>0</v>
      </c>
      <c r="AO782" s="21">
        <f t="shared" si="431"/>
        <v>0</v>
      </c>
      <c r="AP782" s="21">
        <f t="shared" si="432"/>
        <v>0</v>
      </c>
      <c r="AQ782" s="21">
        <f t="shared" si="433"/>
        <v>0</v>
      </c>
      <c r="AR782" s="21">
        <f t="shared" si="434"/>
        <v>0</v>
      </c>
      <c r="AS782" s="21">
        <f t="shared" si="435"/>
        <v>0</v>
      </c>
      <c r="AT782" s="21">
        <f t="shared" si="436"/>
        <v>0</v>
      </c>
      <c r="AU782" s="21">
        <f t="shared" si="437"/>
        <v>0</v>
      </c>
      <c r="AV782" s="21">
        <f t="shared" si="438"/>
        <v>0</v>
      </c>
      <c r="AW782" s="21">
        <f t="shared" si="439"/>
        <v>0</v>
      </c>
      <c r="AX782" s="21">
        <f t="shared" si="440"/>
        <v>0</v>
      </c>
      <c r="AY782" s="21">
        <f t="shared" si="441"/>
        <v>0</v>
      </c>
      <c r="AZ782" s="21">
        <f t="shared" si="442"/>
        <v>0</v>
      </c>
      <c r="BA782" s="21">
        <f t="shared" si="443"/>
        <v>0</v>
      </c>
      <c r="BB782" s="21">
        <f t="shared" si="444"/>
        <v>0</v>
      </c>
      <c r="BC782" s="21">
        <f t="shared" si="445"/>
        <v>0</v>
      </c>
      <c r="BD782" s="21">
        <f t="shared" si="446"/>
        <v>0</v>
      </c>
      <c r="BE782" s="21">
        <f t="shared" si="447"/>
        <v>0</v>
      </c>
      <c r="BF782" s="21">
        <f t="shared" si="448"/>
        <v>0</v>
      </c>
      <c r="BG782" s="21">
        <f t="shared" si="449"/>
        <v>0</v>
      </c>
      <c r="BH782" s="21">
        <f t="shared" si="450"/>
        <v>0</v>
      </c>
    </row>
    <row r="783" spans="1:60" ht="63.95" customHeight="1">
      <c r="A783" s="245"/>
      <c r="B783" s="97"/>
      <c r="C783" s="98"/>
      <c r="D783" s="99"/>
      <c r="E783" s="100"/>
      <c r="F783" s="100"/>
      <c r="G783" s="100"/>
      <c r="H783" s="101"/>
      <c r="I783" s="102"/>
      <c r="J783" s="103"/>
      <c r="K783" s="103"/>
      <c r="L783" s="103"/>
      <c r="M783" s="103"/>
      <c r="N783" s="99"/>
      <c r="O783" s="99"/>
      <c r="P783" s="100"/>
      <c r="Q783" s="100"/>
      <c r="R783" s="104"/>
      <c r="S783" s="31" t="str">
        <f t="shared" si="451"/>
        <v/>
      </c>
      <c r="T783" s="105"/>
      <c r="U783" s="101"/>
      <c r="V783" s="107"/>
      <c r="W783" s="169"/>
      <c r="X783" s="170"/>
      <c r="Y783" s="68"/>
      <c r="Z783" s="190">
        <f t="shared" si="420"/>
        <v>1.0165720071704217E-3</v>
      </c>
      <c r="AA783" s="208" t="b">
        <f t="shared" si="421"/>
        <v>0</v>
      </c>
      <c r="AB783" s="20">
        <f t="shared" si="452"/>
        <v>0</v>
      </c>
      <c r="AC783" s="67" t="b">
        <f t="shared" si="453"/>
        <v>1</v>
      </c>
      <c r="AD783" s="200">
        <f t="shared" si="454"/>
        <v>1</v>
      </c>
      <c r="AE783" s="180">
        <f t="shared" si="422"/>
        <v>1</v>
      </c>
      <c r="AF783" s="180">
        <f t="shared" si="423"/>
        <v>0</v>
      </c>
      <c r="AG783" s="180">
        <f t="shared" si="424"/>
        <v>0</v>
      </c>
      <c r="AH783" s="180">
        <f t="shared" si="425"/>
        <v>0</v>
      </c>
      <c r="AI783" s="214" t="str">
        <f t="shared" si="426"/>
        <v/>
      </c>
      <c r="AK783" s="36">
        <f t="shared" si="427"/>
        <v>0</v>
      </c>
      <c r="AL783" s="21">
        <f t="shared" si="428"/>
        <v>0</v>
      </c>
      <c r="AM783" s="21">
        <f t="shared" si="429"/>
        <v>0</v>
      </c>
      <c r="AN783" s="21">
        <f t="shared" si="430"/>
        <v>0</v>
      </c>
      <c r="AO783" s="21">
        <f t="shared" si="431"/>
        <v>0</v>
      </c>
      <c r="AP783" s="21">
        <f t="shared" si="432"/>
        <v>0</v>
      </c>
      <c r="AQ783" s="21">
        <f t="shared" si="433"/>
        <v>0</v>
      </c>
      <c r="AR783" s="21">
        <f t="shared" si="434"/>
        <v>0</v>
      </c>
      <c r="AS783" s="21">
        <f t="shared" si="435"/>
        <v>0</v>
      </c>
      <c r="AT783" s="21">
        <f t="shared" si="436"/>
        <v>0</v>
      </c>
      <c r="AU783" s="21">
        <f t="shared" si="437"/>
        <v>0</v>
      </c>
      <c r="AV783" s="21">
        <f t="shared" si="438"/>
        <v>0</v>
      </c>
      <c r="AW783" s="21">
        <f t="shared" si="439"/>
        <v>0</v>
      </c>
      <c r="AX783" s="21">
        <f t="shared" si="440"/>
        <v>0</v>
      </c>
      <c r="AY783" s="21">
        <f t="shared" si="441"/>
        <v>0</v>
      </c>
      <c r="AZ783" s="21">
        <f t="shared" si="442"/>
        <v>0</v>
      </c>
      <c r="BA783" s="21">
        <f t="shared" si="443"/>
        <v>0</v>
      </c>
      <c r="BB783" s="21">
        <f t="shared" si="444"/>
        <v>0</v>
      </c>
      <c r="BC783" s="21">
        <f t="shared" si="445"/>
        <v>0</v>
      </c>
      <c r="BD783" s="21">
        <f t="shared" si="446"/>
        <v>0</v>
      </c>
      <c r="BE783" s="21">
        <f t="shared" si="447"/>
        <v>0</v>
      </c>
      <c r="BF783" s="21">
        <f t="shared" si="448"/>
        <v>0</v>
      </c>
      <c r="BG783" s="21">
        <f t="shared" si="449"/>
        <v>0</v>
      </c>
      <c r="BH783" s="21">
        <f t="shared" si="450"/>
        <v>0</v>
      </c>
    </row>
    <row r="784" spans="1:60" ht="63.95" customHeight="1">
      <c r="A784" s="245"/>
      <c r="B784" s="97"/>
      <c r="C784" s="98"/>
      <c r="D784" s="99"/>
      <c r="E784" s="100"/>
      <c r="F784" s="100"/>
      <c r="G784" s="100"/>
      <c r="H784" s="101"/>
      <c r="I784" s="102"/>
      <c r="J784" s="103"/>
      <c r="K784" s="103"/>
      <c r="L784" s="103"/>
      <c r="M784" s="103"/>
      <c r="N784" s="99"/>
      <c r="O784" s="99"/>
      <c r="P784" s="100"/>
      <c r="Q784" s="100"/>
      <c r="R784" s="104"/>
      <c r="S784" s="31" t="str">
        <f t="shared" si="451"/>
        <v/>
      </c>
      <c r="T784" s="105"/>
      <c r="U784" s="101"/>
      <c r="V784" s="107"/>
      <c r="W784" s="169"/>
      <c r="X784" s="170"/>
      <c r="Y784" s="68"/>
      <c r="Z784" s="190">
        <f t="shared" si="420"/>
        <v>1.0165720071704217E-3</v>
      </c>
      <c r="AA784" s="208" t="b">
        <f t="shared" si="421"/>
        <v>0</v>
      </c>
      <c r="AB784" s="20">
        <f t="shared" si="452"/>
        <v>0</v>
      </c>
      <c r="AC784" s="67" t="b">
        <f t="shared" si="453"/>
        <v>1</v>
      </c>
      <c r="AD784" s="200">
        <f t="shared" si="454"/>
        <v>1</v>
      </c>
      <c r="AE784" s="180">
        <f t="shared" si="422"/>
        <v>1</v>
      </c>
      <c r="AF784" s="180">
        <f t="shared" si="423"/>
        <v>0</v>
      </c>
      <c r="AG784" s="180">
        <f t="shared" si="424"/>
        <v>0</v>
      </c>
      <c r="AH784" s="180">
        <f t="shared" si="425"/>
        <v>0</v>
      </c>
      <c r="AI784" s="214" t="str">
        <f t="shared" si="426"/>
        <v/>
      </c>
      <c r="AK784" s="36">
        <f t="shared" si="427"/>
        <v>0</v>
      </c>
      <c r="AL784" s="21">
        <f t="shared" si="428"/>
        <v>0</v>
      </c>
      <c r="AM784" s="21">
        <f t="shared" si="429"/>
        <v>0</v>
      </c>
      <c r="AN784" s="21">
        <f t="shared" si="430"/>
        <v>0</v>
      </c>
      <c r="AO784" s="21">
        <f t="shared" si="431"/>
        <v>0</v>
      </c>
      <c r="AP784" s="21">
        <f t="shared" si="432"/>
        <v>0</v>
      </c>
      <c r="AQ784" s="21">
        <f t="shared" si="433"/>
        <v>0</v>
      </c>
      <c r="AR784" s="21">
        <f t="shared" si="434"/>
        <v>0</v>
      </c>
      <c r="AS784" s="21">
        <f t="shared" si="435"/>
        <v>0</v>
      </c>
      <c r="AT784" s="21">
        <f t="shared" si="436"/>
        <v>0</v>
      </c>
      <c r="AU784" s="21">
        <f t="shared" si="437"/>
        <v>0</v>
      </c>
      <c r="AV784" s="21">
        <f t="shared" si="438"/>
        <v>0</v>
      </c>
      <c r="AW784" s="21">
        <f t="shared" si="439"/>
        <v>0</v>
      </c>
      <c r="AX784" s="21">
        <f t="shared" si="440"/>
        <v>0</v>
      </c>
      <c r="AY784" s="21">
        <f t="shared" si="441"/>
        <v>0</v>
      </c>
      <c r="AZ784" s="21">
        <f t="shared" si="442"/>
        <v>0</v>
      </c>
      <c r="BA784" s="21">
        <f t="shared" si="443"/>
        <v>0</v>
      </c>
      <c r="BB784" s="21">
        <f t="shared" si="444"/>
        <v>0</v>
      </c>
      <c r="BC784" s="21">
        <f t="shared" si="445"/>
        <v>0</v>
      </c>
      <c r="BD784" s="21">
        <f t="shared" si="446"/>
        <v>0</v>
      </c>
      <c r="BE784" s="21">
        <f t="shared" si="447"/>
        <v>0</v>
      </c>
      <c r="BF784" s="21">
        <f t="shared" si="448"/>
        <v>0</v>
      </c>
      <c r="BG784" s="21">
        <f t="shared" si="449"/>
        <v>0</v>
      </c>
      <c r="BH784" s="21">
        <f t="shared" si="450"/>
        <v>0</v>
      </c>
    </row>
    <row r="785" spans="1:60" ht="63.95" customHeight="1">
      <c r="A785" s="245"/>
      <c r="B785" s="97"/>
      <c r="C785" s="98"/>
      <c r="D785" s="99"/>
      <c r="E785" s="100"/>
      <c r="F785" s="100"/>
      <c r="G785" s="100"/>
      <c r="H785" s="101"/>
      <c r="I785" s="102"/>
      <c r="J785" s="103"/>
      <c r="K785" s="103"/>
      <c r="L785" s="103"/>
      <c r="M785" s="103"/>
      <c r="N785" s="99"/>
      <c r="O785" s="99"/>
      <c r="P785" s="100"/>
      <c r="Q785" s="100"/>
      <c r="R785" s="104"/>
      <c r="S785" s="31" t="str">
        <f t="shared" si="451"/>
        <v/>
      </c>
      <c r="T785" s="105"/>
      <c r="U785" s="101"/>
      <c r="V785" s="107"/>
      <c r="W785" s="169"/>
      <c r="X785" s="170"/>
      <c r="Y785" s="68"/>
      <c r="Z785" s="190">
        <f t="shared" si="420"/>
        <v>1.0165720071704217E-3</v>
      </c>
      <c r="AA785" s="208" t="b">
        <f t="shared" si="421"/>
        <v>0</v>
      </c>
      <c r="AB785" s="20">
        <f t="shared" si="452"/>
        <v>0</v>
      </c>
      <c r="AC785" s="67" t="b">
        <f t="shared" si="453"/>
        <v>1</v>
      </c>
      <c r="AD785" s="200">
        <f t="shared" si="454"/>
        <v>1</v>
      </c>
      <c r="AE785" s="180">
        <f t="shared" si="422"/>
        <v>1</v>
      </c>
      <c r="AF785" s="180">
        <f t="shared" si="423"/>
        <v>0</v>
      </c>
      <c r="AG785" s="180">
        <f t="shared" si="424"/>
        <v>0</v>
      </c>
      <c r="AH785" s="180">
        <f t="shared" si="425"/>
        <v>0</v>
      </c>
      <c r="AI785" s="214" t="str">
        <f t="shared" si="426"/>
        <v/>
      </c>
      <c r="AK785" s="36">
        <f t="shared" si="427"/>
        <v>0</v>
      </c>
      <c r="AL785" s="21">
        <f t="shared" si="428"/>
        <v>0</v>
      </c>
      <c r="AM785" s="21">
        <f t="shared" si="429"/>
        <v>0</v>
      </c>
      <c r="AN785" s="21">
        <f t="shared" si="430"/>
        <v>0</v>
      </c>
      <c r="AO785" s="21">
        <f t="shared" si="431"/>
        <v>0</v>
      </c>
      <c r="AP785" s="21">
        <f t="shared" si="432"/>
        <v>0</v>
      </c>
      <c r="AQ785" s="21">
        <f t="shared" si="433"/>
        <v>0</v>
      </c>
      <c r="AR785" s="21">
        <f t="shared" si="434"/>
        <v>0</v>
      </c>
      <c r="AS785" s="21">
        <f t="shared" si="435"/>
        <v>0</v>
      </c>
      <c r="AT785" s="21">
        <f t="shared" si="436"/>
        <v>0</v>
      </c>
      <c r="AU785" s="21">
        <f t="shared" si="437"/>
        <v>0</v>
      </c>
      <c r="AV785" s="21">
        <f t="shared" si="438"/>
        <v>0</v>
      </c>
      <c r="AW785" s="21">
        <f t="shared" si="439"/>
        <v>0</v>
      </c>
      <c r="AX785" s="21">
        <f t="shared" si="440"/>
        <v>0</v>
      </c>
      <c r="AY785" s="21">
        <f t="shared" si="441"/>
        <v>0</v>
      </c>
      <c r="AZ785" s="21">
        <f t="shared" si="442"/>
        <v>0</v>
      </c>
      <c r="BA785" s="21">
        <f t="shared" si="443"/>
        <v>0</v>
      </c>
      <c r="BB785" s="21">
        <f t="shared" si="444"/>
        <v>0</v>
      </c>
      <c r="BC785" s="21">
        <f t="shared" si="445"/>
        <v>0</v>
      </c>
      <c r="BD785" s="21">
        <f t="shared" si="446"/>
        <v>0</v>
      </c>
      <c r="BE785" s="21">
        <f t="shared" si="447"/>
        <v>0</v>
      </c>
      <c r="BF785" s="21">
        <f t="shared" si="448"/>
        <v>0</v>
      </c>
      <c r="BG785" s="21">
        <f t="shared" si="449"/>
        <v>0</v>
      </c>
      <c r="BH785" s="21">
        <f t="shared" si="450"/>
        <v>0</v>
      </c>
    </row>
    <row r="786" spans="1:60" ht="63.95" customHeight="1">
      <c r="A786" s="245"/>
      <c r="B786" s="97"/>
      <c r="C786" s="98"/>
      <c r="D786" s="99"/>
      <c r="E786" s="100"/>
      <c r="F786" s="100"/>
      <c r="G786" s="100"/>
      <c r="H786" s="101"/>
      <c r="I786" s="102"/>
      <c r="J786" s="103"/>
      <c r="K786" s="103"/>
      <c r="L786" s="103"/>
      <c r="M786" s="103"/>
      <c r="N786" s="99"/>
      <c r="O786" s="99"/>
      <c r="P786" s="100"/>
      <c r="Q786" s="100"/>
      <c r="R786" s="104"/>
      <c r="S786" s="31" t="str">
        <f t="shared" si="451"/>
        <v/>
      </c>
      <c r="T786" s="105"/>
      <c r="U786" s="101"/>
      <c r="V786" s="107"/>
      <c r="W786" s="169"/>
      <c r="X786" s="170"/>
      <c r="Y786" s="68"/>
      <c r="Z786" s="190">
        <f t="shared" si="420"/>
        <v>1.0165720071704217E-3</v>
      </c>
      <c r="AA786" s="208" t="b">
        <f t="shared" si="421"/>
        <v>0</v>
      </c>
      <c r="AB786" s="20">
        <f t="shared" si="452"/>
        <v>0</v>
      </c>
      <c r="AC786" s="67" t="b">
        <f t="shared" si="453"/>
        <v>1</v>
      </c>
      <c r="AD786" s="200">
        <f t="shared" si="454"/>
        <v>1</v>
      </c>
      <c r="AE786" s="180">
        <f t="shared" si="422"/>
        <v>1</v>
      </c>
      <c r="AF786" s="180">
        <f t="shared" si="423"/>
        <v>0</v>
      </c>
      <c r="AG786" s="180">
        <f t="shared" si="424"/>
        <v>0</v>
      </c>
      <c r="AH786" s="180">
        <f t="shared" si="425"/>
        <v>0</v>
      </c>
      <c r="AI786" s="214" t="str">
        <f t="shared" si="426"/>
        <v/>
      </c>
      <c r="AK786" s="36">
        <f t="shared" si="427"/>
        <v>0</v>
      </c>
      <c r="AL786" s="21">
        <f t="shared" si="428"/>
        <v>0</v>
      </c>
      <c r="AM786" s="21">
        <f t="shared" si="429"/>
        <v>0</v>
      </c>
      <c r="AN786" s="21">
        <f t="shared" si="430"/>
        <v>0</v>
      </c>
      <c r="AO786" s="21">
        <f t="shared" si="431"/>
        <v>0</v>
      </c>
      <c r="AP786" s="21">
        <f t="shared" si="432"/>
        <v>0</v>
      </c>
      <c r="AQ786" s="21">
        <f t="shared" si="433"/>
        <v>0</v>
      </c>
      <c r="AR786" s="21">
        <f t="shared" si="434"/>
        <v>0</v>
      </c>
      <c r="AS786" s="21">
        <f t="shared" si="435"/>
        <v>0</v>
      </c>
      <c r="AT786" s="21">
        <f t="shared" si="436"/>
        <v>0</v>
      </c>
      <c r="AU786" s="21">
        <f t="shared" si="437"/>
        <v>0</v>
      </c>
      <c r="AV786" s="21">
        <f t="shared" si="438"/>
        <v>0</v>
      </c>
      <c r="AW786" s="21">
        <f t="shared" si="439"/>
        <v>0</v>
      </c>
      <c r="AX786" s="21">
        <f t="shared" si="440"/>
        <v>0</v>
      </c>
      <c r="AY786" s="21">
        <f t="shared" si="441"/>
        <v>0</v>
      </c>
      <c r="AZ786" s="21">
        <f t="shared" si="442"/>
        <v>0</v>
      </c>
      <c r="BA786" s="21">
        <f t="shared" si="443"/>
        <v>0</v>
      </c>
      <c r="BB786" s="21">
        <f t="shared" si="444"/>
        <v>0</v>
      </c>
      <c r="BC786" s="21">
        <f t="shared" si="445"/>
        <v>0</v>
      </c>
      <c r="BD786" s="21">
        <f t="shared" si="446"/>
        <v>0</v>
      </c>
      <c r="BE786" s="21">
        <f t="shared" si="447"/>
        <v>0</v>
      </c>
      <c r="BF786" s="21">
        <f t="shared" si="448"/>
        <v>0</v>
      </c>
      <c r="BG786" s="21">
        <f t="shared" si="449"/>
        <v>0</v>
      </c>
      <c r="BH786" s="21">
        <f t="shared" si="450"/>
        <v>0</v>
      </c>
    </row>
    <row r="787" spans="1:60" ht="63.95" customHeight="1">
      <c r="A787" s="245"/>
      <c r="B787" s="97"/>
      <c r="C787" s="98"/>
      <c r="D787" s="99"/>
      <c r="E787" s="100"/>
      <c r="F787" s="100"/>
      <c r="G787" s="100"/>
      <c r="H787" s="101"/>
      <c r="I787" s="102"/>
      <c r="J787" s="103"/>
      <c r="K787" s="103"/>
      <c r="L787" s="103"/>
      <c r="M787" s="103"/>
      <c r="N787" s="99"/>
      <c r="O787" s="99"/>
      <c r="P787" s="100"/>
      <c r="Q787" s="100"/>
      <c r="R787" s="104"/>
      <c r="S787" s="31" t="str">
        <f t="shared" si="451"/>
        <v/>
      </c>
      <c r="T787" s="105"/>
      <c r="U787" s="101"/>
      <c r="V787" s="107"/>
      <c r="W787" s="169"/>
      <c r="X787" s="170"/>
      <c r="Y787" s="68"/>
      <c r="Z787" s="190">
        <f t="shared" si="420"/>
        <v>1.0165720071704217E-3</v>
      </c>
      <c r="AA787" s="208" t="b">
        <f t="shared" si="421"/>
        <v>0</v>
      </c>
      <c r="AB787" s="20">
        <f t="shared" si="452"/>
        <v>0</v>
      </c>
      <c r="AC787" s="67" t="b">
        <f t="shared" si="453"/>
        <v>1</v>
      </c>
      <c r="AD787" s="200">
        <f t="shared" si="454"/>
        <v>1</v>
      </c>
      <c r="AE787" s="180">
        <f t="shared" si="422"/>
        <v>1</v>
      </c>
      <c r="AF787" s="180">
        <f t="shared" si="423"/>
        <v>0</v>
      </c>
      <c r="AG787" s="180">
        <f t="shared" si="424"/>
        <v>0</v>
      </c>
      <c r="AH787" s="180">
        <f t="shared" si="425"/>
        <v>0</v>
      </c>
      <c r="AI787" s="214" t="str">
        <f t="shared" si="426"/>
        <v/>
      </c>
      <c r="AK787" s="36">
        <f t="shared" si="427"/>
        <v>0</v>
      </c>
      <c r="AL787" s="21">
        <f t="shared" si="428"/>
        <v>0</v>
      </c>
      <c r="AM787" s="21">
        <f t="shared" si="429"/>
        <v>0</v>
      </c>
      <c r="AN787" s="21">
        <f t="shared" si="430"/>
        <v>0</v>
      </c>
      <c r="AO787" s="21">
        <f t="shared" si="431"/>
        <v>0</v>
      </c>
      <c r="AP787" s="21">
        <f t="shared" si="432"/>
        <v>0</v>
      </c>
      <c r="AQ787" s="21">
        <f t="shared" si="433"/>
        <v>0</v>
      </c>
      <c r="AR787" s="21">
        <f t="shared" si="434"/>
        <v>0</v>
      </c>
      <c r="AS787" s="21">
        <f t="shared" si="435"/>
        <v>0</v>
      </c>
      <c r="AT787" s="21">
        <f t="shared" si="436"/>
        <v>0</v>
      </c>
      <c r="AU787" s="21">
        <f t="shared" si="437"/>
        <v>0</v>
      </c>
      <c r="AV787" s="21">
        <f t="shared" si="438"/>
        <v>0</v>
      </c>
      <c r="AW787" s="21">
        <f t="shared" si="439"/>
        <v>0</v>
      </c>
      <c r="AX787" s="21">
        <f t="shared" si="440"/>
        <v>0</v>
      </c>
      <c r="AY787" s="21">
        <f t="shared" si="441"/>
        <v>0</v>
      </c>
      <c r="AZ787" s="21">
        <f t="shared" si="442"/>
        <v>0</v>
      </c>
      <c r="BA787" s="21">
        <f t="shared" si="443"/>
        <v>0</v>
      </c>
      <c r="BB787" s="21">
        <f t="shared" si="444"/>
        <v>0</v>
      </c>
      <c r="BC787" s="21">
        <f t="shared" si="445"/>
        <v>0</v>
      </c>
      <c r="BD787" s="21">
        <f t="shared" si="446"/>
        <v>0</v>
      </c>
      <c r="BE787" s="21">
        <f t="shared" si="447"/>
        <v>0</v>
      </c>
      <c r="BF787" s="21">
        <f t="shared" si="448"/>
        <v>0</v>
      </c>
      <c r="BG787" s="21">
        <f t="shared" si="449"/>
        <v>0</v>
      </c>
      <c r="BH787" s="21">
        <f t="shared" si="450"/>
        <v>0</v>
      </c>
    </row>
    <row r="788" spans="1:60" ht="63.95" customHeight="1">
      <c r="A788" s="245"/>
      <c r="B788" s="97"/>
      <c r="C788" s="98"/>
      <c r="D788" s="99"/>
      <c r="E788" s="100"/>
      <c r="F788" s="100"/>
      <c r="G788" s="100"/>
      <c r="H788" s="101"/>
      <c r="I788" s="102"/>
      <c r="J788" s="103"/>
      <c r="K788" s="103"/>
      <c r="L788" s="103"/>
      <c r="M788" s="103"/>
      <c r="N788" s="99"/>
      <c r="O788" s="99"/>
      <c r="P788" s="100"/>
      <c r="Q788" s="100"/>
      <c r="R788" s="104"/>
      <c r="S788" s="31" t="str">
        <f t="shared" si="451"/>
        <v/>
      </c>
      <c r="T788" s="105"/>
      <c r="U788" s="101"/>
      <c r="V788" s="107"/>
      <c r="W788" s="169"/>
      <c r="X788" s="170"/>
      <c r="Y788" s="68"/>
      <c r="Z788" s="190">
        <f t="shared" si="420"/>
        <v>1.0165720071704217E-3</v>
      </c>
      <c r="AA788" s="208" t="b">
        <f t="shared" si="421"/>
        <v>0</v>
      </c>
      <c r="AB788" s="20">
        <f t="shared" si="452"/>
        <v>0</v>
      </c>
      <c r="AC788" s="67" t="b">
        <f t="shared" si="453"/>
        <v>1</v>
      </c>
      <c r="AD788" s="200">
        <f t="shared" si="454"/>
        <v>1</v>
      </c>
      <c r="AE788" s="180">
        <f t="shared" si="422"/>
        <v>1</v>
      </c>
      <c r="AF788" s="180">
        <f t="shared" si="423"/>
        <v>0</v>
      </c>
      <c r="AG788" s="180">
        <f t="shared" si="424"/>
        <v>0</v>
      </c>
      <c r="AH788" s="180">
        <f t="shared" si="425"/>
        <v>0</v>
      </c>
      <c r="AI788" s="214" t="str">
        <f t="shared" si="426"/>
        <v/>
      </c>
      <c r="AK788" s="36">
        <f t="shared" si="427"/>
        <v>0</v>
      </c>
      <c r="AL788" s="21">
        <f t="shared" si="428"/>
        <v>0</v>
      </c>
      <c r="AM788" s="21">
        <f t="shared" si="429"/>
        <v>0</v>
      </c>
      <c r="AN788" s="21">
        <f t="shared" si="430"/>
        <v>0</v>
      </c>
      <c r="AO788" s="21">
        <f t="shared" si="431"/>
        <v>0</v>
      </c>
      <c r="AP788" s="21">
        <f t="shared" si="432"/>
        <v>0</v>
      </c>
      <c r="AQ788" s="21">
        <f t="shared" si="433"/>
        <v>0</v>
      </c>
      <c r="AR788" s="21">
        <f t="shared" si="434"/>
        <v>0</v>
      </c>
      <c r="AS788" s="21">
        <f t="shared" si="435"/>
        <v>0</v>
      </c>
      <c r="AT788" s="21">
        <f t="shared" si="436"/>
        <v>0</v>
      </c>
      <c r="AU788" s="21">
        <f t="shared" si="437"/>
        <v>0</v>
      </c>
      <c r="AV788" s="21">
        <f t="shared" si="438"/>
        <v>0</v>
      </c>
      <c r="AW788" s="21">
        <f t="shared" si="439"/>
        <v>0</v>
      </c>
      <c r="AX788" s="21">
        <f t="shared" si="440"/>
        <v>0</v>
      </c>
      <c r="AY788" s="21">
        <f t="shared" si="441"/>
        <v>0</v>
      </c>
      <c r="AZ788" s="21">
        <f t="shared" si="442"/>
        <v>0</v>
      </c>
      <c r="BA788" s="21">
        <f t="shared" si="443"/>
        <v>0</v>
      </c>
      <c r="BB788" s="21">
        <f t="shared" si="444"/>
        <v>0</v>
      </c>
      <c r="BC788" s="21">
        <f t="shared" si="445"/>
        <v>0</v>
      </c>
      <c r="BD788" s="21">
        <f t="shared" si="446"/>
        <v>0</v>
      </c>
      <c r="BE788" s="21">
        <f t="shared" si="447"/>
        <v>0</v>
      </c>
      <c r="BF788" s="21">
        <f t="shared" si="448"/>
        <v>0</v>
      </c>
      <c r="BG788" s="21">
        <f t="shared" si="449"/>
        <v>0</v>
      </c>
      <c r="BH788" s="21">
        <f t="shared" si="450"/>
        <v>0</v>
      </c>
    </row>
    <row r="789" spans="1:60" ht="63.95" customHeight="1">
      <c r="A789" s="245"/>
      <c r="B789" s="97"/>
      <c r="C789" s="98"/>
      <c r="D789" s="99"/>
      <c r="E789" s="100"/>
      <c r="F789" s="100"/>
      <c r="G789" s="100"/>
      <c r="H789" s="101"/>
      <c r="I789" s="102"/>
      <c r="J789" s="103"/>
      <c r="K789" s="103"/>
      <c r="L789" s="103"/>
      <c r="M789" s="103"/>
      <c r="N789" s="99"/>
      <c r="O789" s="99"/>
      <c r="P789" s="100"/>
      <c r="Q789" s="100"/>
      <c r="R789" s="104"/>
      <c r="S789" s="31" t="str">
        <f t="shared" si="451"/>
        <v/>
      </c>
      <c r="T789" s="105"/>
      <c r="U789" s="101"/>
      <c r="V789" s="107"/>
      <c r="W789" s="169"/>
      <c r="X789" s="170"/>
      <c r="Y789" s="68"/>
      <c r="Z789" s="190">
        <f t="shared" si="420"/>
        <v>1.0165720071704217E-3</v>
      </c>
      <c r="AA789" s="208" t="b">
        <f t="shared" si="421"/>
        <v>0</v>
      </c>
      <c r="AB789" s="20">
        <f t="shared" si="452"/>
        <v>0</v>
      </c>
      <c r="AC789" s="67" t="b">
        <f t="shared" si="453"/>
        <v>1</v>
      </c>
      <c r="AD789" s="200">
        <f t="shared" si="454"/>
        <v>1</v>
      </c>
      <c r="AE789" s="180">
        <f t="shared" si="422"/>
        <v>1</v>
      </c>
      <c r="AF789" s="180">
        <f t="shared" si="423"/>
        <v>0</v>
      </c>
      <c r="AG789" s="180">
        <f t="shared" si="424"/>
        <v>0</v>
      </c>
      <c r="AH789" s="180">
        <f t="shared" si="425"/>
        <v>0</v>
      </c>
      <c r="AI789" s="214" t="str">
        <f t="shared" si="426"/>
        <v/>
      </c>
      <c r="AK789" s="36">
        <f t="shared" si="427"/>
        <v>0</v>
      </c>
      <c r="AL789" s="21">
        <f t="shared" si="428"/>
        <v>0</v>
      </c>
      <c r="AM789" s="21">
        <f t="shared" si="429"/>
        <v>0</v>
      </c>
      <c r="AN789" s="21">
        <f t="shared" si="430"/>
        <v>0</v>
      </c>
      <c r="AO789" s="21">
        <f t="shared" si="431"/>
        <v>0</v>
      </c>
      <c r="AP789" s="21">
        <f t="shared" si="432"/>
        <v>0</v>
      </c>
      <c r="AQ789" s="21">
        <f t="shared" si="433"/>
        <v>0</v>
      </c>
      <c r="AR789" s="21">
        <f t="shared" si="434"/>
        <v>0</v>
      </c>
      <c r="AS789" s="21">
        <f t="shared" si="435"/>
        <v>0</v>
      </c>
      <c r="AT789" s="21">
        <f t="shared" si="436"/>
        <v>0</v>
      </c>
      <c r="AU789" s="21">
        <f t="shared" si="437"/>
        <v>0</v>
      </c>
      <c r="AV789" s="21">
        <f t="shared" si="438"/>
        <v>0</v>
      </c>
      <c r="AW789" s="21">
        <f t="shared" si="439"/>
        <v>0</v>
      </c>
      <c r="AX789" s="21">
        <f t="shared" si="440"/>
        <v>0</v>
      </c>
      <c r="AY789" s="21">
        <f t="shared" si="441"/>
        <v>0</v>
      </c>
      <c r="AZ789" s="21">
        <f t="shared" si="442"/>
        <v>0</v>
      </c>
      <c r="BA789" s="21">
        <f t="shared" si="443"/>
        <v>0</v>
      </c>
      <c r="BB789" s="21">
        <f t="shared" si="444"/>
        <v>0</v>
      </c>
      <c r="BC789" s="21">
        <f t="shared" si="445"/>
        <v>0</v>
      </c>
      <c r="BD789" s="21">
        <f t="shared" si="446"/>
        <v>0</v>
      </c>
      <c r="BE789" s="21">
        <f t="shared" si="447"/>
        <v>0</v>
      </c>
      <c r="BF789" s="21">
        <f t="shared" si="448"/>
        <v>0</v>
      </c>
      <c r="BG789" s="21">
        <f t="shared" si="449"/>
        <v>0</v>
      </c>
      <c r="BH789" s="21">
        <f t="shared" si="450"/>
        <v>0</v>
      </c>
    </row>
    <row r="790" spans="1:60" ht="63.95" customHeight="1">
      <c r="A790" s="245"/>
      <c r="B790" s="97"/>
      <c r="C790" s="98"/>
      <c r="D790" s="99"/>
      <c r="E790" s="100"/>
      <c r="F790" s="100"/>
      <c r="G790" s="100"/>
      <c r="H790" s="101"/>
      <c r="I790" s="102"/>
      <c r="J790" s="103"/>
      <c r="K790" s="103"/>
      <c r="L790" s="103"/>
      <c r="M790" s="103"/>
      <c r="N790" s="99"/>
      <c r="O790" s="99"/>
      <c r="P790" s="100"/>
      <c r="Q790" s="100"/>
      <c r="R790" s="104"/>
      <c r="S790" s="31" t="str">
        <f t="shared" si="451"/>
        <v/>
      </c>
      <c r="T790" s="105"/>
      <c r="U790" s="101"/>
      <c r="V790" s="107"/>
      <c r="W790" s="169"/>
      <c r="X790" s="170"/>
      <c r="Y790" s="68"/>
      <c r="Z790" s="190">
        <f t="shared" si="420"/>
        <v>1.0165720071704217E-3</v>
      </c>
      <c r="AA790" s="208" t="b">
        <f t="shared" si="421"/>
        <v>0</v>
      </c>
      <c r="AB790" s="20">
        <f t="shared" si="452"/>
        <v>0</v>
      </c>
      <c r="AC790" s="67" t="b">
        <f t="shared" si="453"/>
        <v>1</v>
      </c>
      <c r="AD790" s="200">
        <f t="shared" si="454"/>
        <v>1</v>
      </c>
      <c r="AE790" s="180">
        <f t="shared" si="422"/>
        <v>1</v>
      </c>
      <c r="AF790" s="180">
        <f t="shared" si="423"/>
        <v>0</v>
      </c>
      <c r="AG790" s="180">
        <f t="shared" si="424"/>
        <v>0</v>
      </c>
      <c r="AH790" s="180">
        <f t="shared" si="425"/>
        <v>0</v>
      </c>
      <c r="AI790" s="214" t="str">
        <f t="shared" si="426"/>
        <v/>
      </c>
      <c r="AK790" s="36">
        <f t="shared" si="427"/>
        <v>0</v>
      </c>
      <c r="AL790" s="21">
        <f t="shared" si="428"/>
        <v>0</v>
      </c>
      <c r="AM790" s="21">
        <f t="shared" si="429"/>
        <v>0</v>
      </c>
      <c r="AN790" s="21">
        <f t="shared" si="430"/>
        <v>0</v>
      </c>
      <c r="AO790" s="21">
        <f t="shared" si="431"/>
        <v>0</v>
      </c>
      <c r="AP790" s="21">
        <f t="shared" si="432"/>
        <v>0</v>
      </c>
      <c r="AQ790" s="21">
        <f t="shared" si="433"/>
        <v>0</v>
      </c>
      <c r="AR790" s="21">
        <f t="shared" si="434"/>
        <v>0</v>
      </c>
      <c r="AS790" s="21">
        <f t="shared" si="435"/>
        <v>0</v>
      </c>
      <c r="AT790" s="21">
        <f t="shared" si="436"/>
        <v>0</v>
      </c>
      <c r="AU790" s="21">
        <f t="shared" si="437"/>
        <v>0</v>
      </c>
      <c r="AV790" s="21">
        <f t="shared" si="438"/>
        <v>0</v>
      </c>
      <c r="AW790" s="21">
        <f t="shared" si="439"/>
        <v>0</v>
      </c>
      <c r="AX790" s="21">
        <f t="shared" si="440"/>
        <v>0</v>
      </c>
      <c r="AY790" s="21">
        <f t="shared" si="441"/>
        <v>0</v>
      </c>
      <c r="AZ790" s="21">
        <f t="shared" si="442"/>
        <v>0</v>
      </c>
      <c r="BA790" s="21">
        <f t="shared" si="443"/>
        <v>0</v>
      </c>
      <c r="BB790" s="21">
        <f t="shared" si="444"/>
        <v>0</v>
      </c>
      <c r="BC790" s="21">
        <f t="shared" si="445"/>
        <v>0</v>
      </c>
      <c r="BD790" s="21">
        <f t="shared" si="446"/>
        <v>0</v>
      </c>
      <c r="BE790" s="21">
        <f t="shared" si="447"/>
        <v>0</v>
      </c>
      <c r="BF790" s="21">
        <f t="shared" si="448"/>
        <v>0</v>
      </c>
      <c r="BG790" s="21">
        <f t="shared" si="449"/>
        <v>0</v>
      </c>
      <c r="BH790" s="21">
        <f t="shared" si="450"/>
        <v>0</v>
      </c>
    </row>
    <row r="791" spans="1:60" ht="63.95" customHeight="1">
      <c r="A791" s="245"/>
      <c r="B791" s="97"/>
      <c r="C791" s="98"/>
      <c r="D791" s="99"/>
      <c r="E791" s="100"/>
      <c r="F791" s="100"/>
      <c r="G791" s="100"/>
      <c r="H791" s="101"/>
      <c r="I791" s="102"/>
      <c r="J791" s="103"/>
      <c r="K791" s="103"/>
      <c r="L791" s="103"/>
      <c r="M791" s="103"/>
      <c r="N791" s="99"/>
      <c r="O791" s="99"/>
      <c r="P791" s="100"/>
      <c r="Q791" s="100"/>
      <c r="R791" s="104"/>
      <c r="S791" s="31" t="str">
        <f t="shared" si="451"/>
        <v/>
      </c>
      <c r="T791" s="105"/>
      <c r="U791" s="101"/>
      <c r="V791" s="107"/>
      <c r="W791" s="169"/>
      <c r="X791" s="170"/>
      <c r="Y791" s="68"/>
      <c r="Z791" s="190">
        <f t="shared" si="420"/>
        <v>1.0165720071704217E-3</v>
      </c>
      <c r="AA791" s="208" t="b">
        <f t="shared" si="421"/>
        <v>0</v>
      </c>
      <c r="AB791" s="20">
        <f t="shared" si="452"/>
        <v>0</v>
      </c>
      <c r="AC791" s="67" t="b">
        <f t="shared" si="453"/>
        <v>1</v>
      </c>
      <c r="AD791" s="200">
        <f t="shared" si="454"/>
        <v>1</v>
      </c>
      <c r="AE791" s="180">
        <f t="shared" si="422"/>
        <v>1</v>
      </c>
      <c r="AF791" s="180">
        <f t="shared" si="423"/>
        <v>0</v>
      </c>
      <c r="AG791" s="180">
        <f t="shared" si="424"/>
        <v>0</v>
      </c>
      <c r="AH791" s="180">
        <f t="shared" si="425"/>
        <v>0</v>
      </c>
      <c r="AI791" s="214" t="str">
        <f t="shared" si="426"/>
        <v/>
      </c>
      <c r="AK791" s="36">
        <f t="shared" si="427"/>
        <v>0</v>
      </c>
      <c r="AL791" s="21">
        <f t="shared" si="428"/>
        <v>0</v>
      </c>
      <c r="AM791" s="21">
        <f t="shared" si="429"/>
        <v>0</v>
      </c>
      <c r="AN791" s="21">
        <f t="shared" si="430"/>
        <v>0</v>
      </c>
      <c r="AO791" s="21">
        <f t="shared" si="431"/>
        <v>0</v>
      </c>
      <c r="AP791" s="21">
        <f t="shared" si="432"/>
        <v>0</v>
      </c>
      <c r="AQ791" s="21">
        <f t="shared" si="433"/>
        <v>0</v>
      </c>
      <c r="AR791" s="21">
        <f t="shared" si="434"/>
        <v>0</v>
      </c>
      <c r="AS791" s="21">
        <f t="shared" si="435"/>
        <v>0</v>
      </c>
      <c r="AT791" s="21">
        <f t="shared" si="436"/>
        <v>0</v>
      </c>
      <c r="AU791" s="21">
        <f t="shared" si="437"/>
        <v>0</v>
      </c>
      <c r="AV791" s="21">
        <f t="shared" si="438"/>
        <v>0</v>
      </c>
      <c r="AW791" s="21">
        <f t="shared" si="439"/>
        <v>0</v>
      </c>
      <c r="AX791" s="21">
        <f t="shared" si="440"/>
        <v>0</v>
      </c>
      <c r="AY791" s="21">
        <f t="shared" si="441"/>
        <v>0</v>
      </c>
      <c r="AZ791" s="21">
        <f t="shared" si="442"/>
        <v>0</v>
      </c>
      <c r="BA791" s="21">
        <f t="shared" si="443"/>
        <v>0</v>
      </c>
      <c r="BB791" s="21">
        <f t="shared" si="444"/>
        <v>0</v>
      </c>
      <c r="BC791" s="21">
        <f t="shared" si="445"/>
        <v>0</v>
      </c>
      <c r="BD791" s="21">
        <f t="shared" si="446"/>
        <v>0</v>
      </c>
      <c r="BE791" s="21">
        <f t="shared" si="447"/>
        <v>0</v>
      </c>
      <c r="BF791" s="21">
        <f t="shared" si="448"/>
        <v>0</v>
      </c>
      <c r="BG791" s="21">
        <f t="shared" si="449"/>
        <v>0</v>
      </c>
      <c r="BH791" s="21">
        <f t="shared" si="450"/>
        <v>0</v>
      </c>
    </row>
    <row r="792" spans="1:60" ht="63.95" customHeight="1">
      <c r="A792" s="245"/>
      <c r="B792" s="97"/>
      <c r="C792" s="98"/>
      <c r="D792" s="99"/>
      <c r="E792" s="100"/>
      <c r="F792" s="100"/>
      <c r="G792" s="100"/>
      <c r="H792" s="101"/>
      <c r="I792" s="102"/>
      <c r="J792" s="103"/>
      <c r="K792" s="103"/>
      <c r="L792" s="103"/>
      <c r="M792" s="103"/>
      <c r="N792" s="99"/>
      <c r="O792" s="99"/>
      <c r="P792" s="100"/>
      <c r="Q792" s="100"/>
      <c r="R792" s="104"/>
      <c r="S792" s="31" t="str">
        <f t="shared" si="451"/>
        <v/>
      </c>
      <c r="T792" s="105"/>
      <c r="U792" s="101"/>
      <c r="V792" s="107"/>
      <c r="W792" s="169"/>
      <c r="X792" s="170"/>
      <c r="Y792" s="68"/>
      <c r="Z792" s="190">
        <f t="shared" si="420"/>
        <v>1.0165720071704217E-3</v>
      </c>
      <c r="AA792" s="208" t="b">
        <f t="shared" si="421"/>
        <v>0</v>
      </c>
      <c r="AB792" s="20">
        <f t="shared" si="452"/>
        <v>0</v>
      </c>
      <c r="AC792" s="67" t="b">
        <f t="shared" si="453"/>
        <v>1</v>
      </c>
      <c r="AD792" s="200">
        <f t="shared" si="454"/>
        <v>1</v>
      </c>
      <c r="AE792" s="180">
        <f t="shared" si="422"/>
        <v>1</v>
      </c>
      <c r="AF792" s="180">
        <f t="shared" si="423"/>
        <v>0</v>
      </c>
      <c r="AG792" s="180">
        <f t="shared" si="424"/>
        <v>0</v>
      </c>
      <c r="AH792" s="180">
        <f t="shared" si="425"/>
        <v>0</v>
      </c>
      <c r="AI792" s="214" t="str">
        <f t="shared" si="426"/>
        <v/>
      </c>
      <c r="AK792" s="36">
        <f t="shared" si="427"/>
        <v>0</v>
      </c>
      <c r="AL792" s="21">
        <f t="shared" si="428"/>
        <v>0</v>
      </c>
      <c r="AM792" s="21">
        <f t="shared" si="429"/>
        <v>0</v>
      </c>
      <c r="AN792" s="21">
        <f t="shared" si="430"/>
        <v>0</v>
      </c>
      <c r="AO792" s="21">
        <f t="shared" si="431"/>
        <v>0</v>
      </c>
      <c r="AP792" s="21">
        <f t="shared" si="432"/>
        <v>0</v>
      </c>
      <c r="AQ792" s="21">
        <f t="shared" si="433"/>
        <v>0</v>
      </c>
      <c r="AR792" s="21">
        <f t="shared" si="434"/>
        <v>0</v>
      </c>
      <c r="AS792" s="21">
        <f t="shared" si="435"/>
        <v>0</v>
      </c>
      <c r="AT792" s="21">
        <f t="shared" si="436"/>
        <v>0</v>
      </c>
      <c r="AU792" s="21">
        <f t="shared" si="437"/>
        <v>0</v>
      </c>
      <c r="AV792" s="21">
        <f t="shared" si="438"/>
        <v>0</v>
      </c>
      <c r="AW792" s="21">
        <f t="shared" si="439"/>
        <v>0</v>
      </c>
      <c r="AX792" s="21">
        <f t="shared" si="440"/>
        <v>0</v>
      </c>
      <c r="AY792" s="21">
        <f t="shared" si="441"/>
        <v>0</v>
      </c>
      <c r="AZ792" s="21">
        <f t="shared" si="442"/>
        <v>0</v>
      </c>
      <c r="BA792" s="21">
        <f t="shared" si="443"/>
        <v>0</v>
      </c>
      <c r="BB792" s="21">
        <f t="shared" si="444"/>
        <v>0</v>
      </c>
      <c r="BC792" s="21">
        <f t="shared" si="445"/>
        <v>0</v>
      </c>
      <c r="BD792" s="21">
        <f t="shared" si="446"/>
        <v>0</v>
      </c>
      <c r="BE792" s="21">
        <f t="shared" si="447"/>
        <v>0</v>
      </c>
      <c r="BF792" s="21">
        <f t="shared" si="448"/>
        <v>0</v>
      </c>
      <c r="BG792" s="21">
        <f t="shared" si="449"/>
        <v>0</v>
      </c>
      <c r="BH792" s="21">
        <f t="shared" si="450"/>
        <v>0</v>
      </c>
    </row>
    <row r="793" spans="1:60" ht="63.95" customHeight="1">
      <c r="A793" s="245"/>
      <c r="B793" s="97"/>
      <c r="C793" s="98"/>
      <c r="D793" s="99"/>
      <c r="E793" s="100"/>
      <c r="F793" s="100"/>
      <c r="G793" s="100"/>
      <c r="H793" s="101"/>
      <c r="I793" s="102"/>
      <c r="J793" s="103"/>
      <c r="K793" s="103"/>
      <c r="L793" s="103"/>
      <c r="M793" s="103"/>
      <c r="N793" s="99"/>
      <c r="O793" s="99"/>
      <c r="P793" s="100"/>
      <c r="Q793" s="100"/>
      <c r="R793" s="104"/>
      <c r="S793" s="31" t="str">
        <f t="shared" si="451"/>
        <v/>
      </c>
      <c r="T793" s="105"/>
      <c r="U793" s="101"/>
      <c r="V793" s="107"/>
      <c r="W793" s="169"/>
      <c r="X793" s="170"/>
      <c r="Y793" s="68"/>
      <c r="Z793" s="190">
        <f t="shared" si="420"/>
        <v>1.0165720071704217E-3</v>
      </c>
      <c r="AA793" s="208" t="b">
        <f t="shared" si="421"/>
        <v>0</v>
      </c>
      <c r="AB793" s="20">
        <f t="shared" si="452"/>
        <v>0</v>
      </c>
      <c r="AC793" s="67" t="b">
        <f t="shared" si="453"/>
        <v>1</v>
      </c>
      <c r="AD793" s="200">
        <f t="shared" si="454"/>
        <v>1</v>
      </c>
      <c r="AE793" s="180">
        <f t="shared" si="422"/>
        <v>1</v>
      </c>
      <c r="AF793" s="180">
        <f t="shared" si="423"/>
        <v>0</v>
      </c>
      <c r="AG793" s="180">
        <f t="shared" si="424"/>
        <v>0</v>
      </c>
      <c r="AH793" s="180">
        <f t="shared" si="425"/>
        <v>0</v>
      </c>
      <c r="AI793" s="214" t="str">
        <f t="shared" si="426"/>
        <v/>
      </c>
      <c r="AK793" s="36">
        <f t="shared" si="427"/>
        <v>0</v>
      </c>
      <c r="AL793" s="21">
        <f t="shared" si="428"/>
        <v>0</v>
      </c>
      <c r="AM793" s="21">
        <f t="shared" si="429"/>
        <v>0</v>
      </c>
      <c r="AN793" s="21">
        <f t="shared" si="430"/>
        <v>0</v>
      </c>
      <c r="AO793" s="21">
        <f t="shared" si="431"/>
        <v>0</v>
      </c>
      <c r="AP793" s="21">
        <f t="shared" si="432"/>
        <v>0</v>
      </c>
      <c r="AQ793" s="21">
        <f t="shared" si="433"/>
        <v>0</v>
      </c>
      <c r="AR793" s="21">
        <f t="shared" si="434"/>
        <v>0</v>
      </c>
      <c r="AS793" s="21">
        <f t="shared" si="435"/>
        <v>0</v>
      </c>
      <c r="AT793" s="21">
        <f t="shared" si="436"/>
        <v>0</v>
      </c>
      <c r="AU793" s="21">
        <f t="shared" si="437"/>
        <v>0</v>
      </c>
      <c r="AV793" s="21">
        <f t="shared" si="438"/>
        <v>0</v>
      </c>
      <c r="AW793" s="21">
        <f t="shared" si="439"/>
        <v>0</v>
      </c>
      <c r="AX793" s="21">
        <f t="shared" si="440"/>
        <v>0</v>
      </c>
      <c r="AY793" s="21">
        <f t="shared" si="441"/>
        <v>0</v>
      </c>
      <c r="AZ793" s="21">
        <f t="shared" si="442"/>
        <v>0</v>
      </c>
      <c r="BA793" s="21">
        <f t="shared" si="443"/>
        <v>0</v>
      </c>
      <c r="BB793" s="21">
        <f t="shared" si="444"/>
        <v>0</v>
      </c>
      <c r="BC793" s="21">
        <f t="shared" si="445"/>
        <v>0</v>
      </c>
      <c r="BD793" s="21">
        <f t="shared" si="446"/>
        <v>0</v>
      </c>
      <c r="BE793" s="21">
        <f t="shared" si="447"/>
        <v>0</v>
      </c>
      <c r="BF793" s="21">
        <f t="shared" si="448"/>
        <v>0</v>
      </c>
      <c r="BG793" s="21">
        <f t="shared" si="449"/>
        <v>0</v>
      </c>
      <c r="BH793" s="21">
        <f t="shared" si="450"/>
        <v>0</v>
      </c>
    </row>
    <row r="794" spans="1:60" ht="63.95" customHeight="1">
      <c r="A794" s="245"/>
      <c r="B794" s="97"/>
      <c r="C794" s="98"/>
      <c r="D794" s="99"/>
      <c r="E794" s="100"/>
      <c r="F794" s="100"/>
      <c r="G794" s="100"/>
      <c r="H794" s="101"/>
      <c r="I794" s="102"/>
      <c r="J794" s="103"/>
      <c r="K794" s="103"/>
      <c r="L794" s="103"/>
      <c r="M794" s="103"/>
      <c r="N794" s="99"/>
      <c r="O794" s="99"/>
      <c r="P794" s="100"/>
      <c r="Q794" s="100"/>
      <c r="R794" s="104"/>
      <c r="S794" s="31" t="str">
        <f t="shared" si="451"/>
        <v/>
      </c>
      <c r="T794" s="105"/>
      <c r="U794" s="101"/>
      <c r="V794" s="107"/>
      <c r="W794" s="169"/>
      <c r="X794" s="170"/>
      <c r="Y794" s="68"/>
      <c r="Z794" s="190">
        <f t="shared" si="420"/>
        <v>1.0165720071704217E-3</v>
      </c>
      <c r="AA794" s="208" t="b">
        <f t="shared" si="421"/>
        <v>0</v>
      </c>
      <c r="AB794" s="20">
        <f t="shared" si="452"/>
        <v>0</v>
      </c>
      <c r="AC794" s="67" t="b">
        <f t="shared" si="453"/>
        <v>1</v>
      </c>
      <c r="AD794" s="200">
        <f t="shared" si="454"/>
        <v>1</v>
      </c>
      <c r="AE794" s="180">
        <f t="shared" si="422"/>
        <v>1</v>
      </c>
      <c r="AF794" s="180">
        <f t="shared" si="423"/>
        <v>0</v>
      </c>
      <c r="AG794" s="180">
        <f t="shared" si="424"/>
        <v>0</v>
      </c>
      <c r="AH794" s="180">
        <f t="shared" si="425"/>
        <v>0</v>
      </c>
      <c r="AI794" s="214" t="str">
        <f t="shared" si="426"/>
        <v/>
      </c>
      <c r="AK794" s="36">
        <f t="shared" si="427"/>
        <v>0</v>
      </c>
      <c r="AL794" s="21">
        <f t="shared" si="428"/>
        <v>0</v>
      </c>
      <c r="AM794" s="21">
        <f t="shared" si="429"/>
        <v>0</v>
      </c>
      <c r="AN794" s="21">
        <f t="shared" si="430"/>
        <v>0</v>
      </c>
      <c r="AO794" s="21">
        <f t="shared" si="431"/>
        <v>0</v>
      </c>
      <c r="AP794" s="21">
        <f t="shared" si="432"/>
        <v>0</v>
      </c>
      <c r="AQ794" s="21">
        <f t="shared" si="433"/>
        <v>0</v>
      </c>
      <c r="AR794" s="21">
        <f t="shared" si="434"/>
        <v>0</v>
      </c>
      <c r="AS794" s="21">
        <f t="shared" si="435"/>
        <v>0</v>
      </c>
      <c r="AT794" s="21">
        <f t="shared" si="436"/>
        <v>0</v>
      </c>
      <c r="AU794" s="21">
        <f t="shared" si="437"/>
        <v>0</v>
      </c>
      <c r="AV794" s="21">
        <f t="shared" si="438"/>
        <v>0</v>
      </c>
      <c r="AW794" s="21">
        <f t="shared" si="439"/>
        <v>0</v>
      </c>
      <c r="AX794" s="21">
        <f t="shared" si="440"/>
        <v>0</v>
      </c>
      <c r="AY794" s="21">
        <f t="shared" si="441"/>
        <v>0</v>
      </c>
      <c r="AZ794" s="21">
        <f t="shared" si="442"/>
        <v>0</v>
      </c>
      <c r="BA794" s="21">
        <f t="shared" si="443"/>
        <v>0</v>
      </c>
      <c r="BB794" s="21">
        <f t="shared" si="444"/>
        <v>0</v>
      </c>
      <c r="BC794" s="21">
        <f t="shared" si="445"/>
        <v>0</v>
      </c>
      <c r="BD794" s="21">
        <f t="shared" si="446"/>
        <v>0</v>
      </c>
      <c r="BE794" s="21">
        <f t="shared" si="447"/>
        <v>0</v>
      </c>
      <c r="BF794" s="21">
        <f t="shared" si="448"/>
        <v>0</v>
      </c>
      <c r="BG794" s="21">
        <f t="shared" si="449"/>
        <v>0</v>
      </c>
      <c r="BH794" s="21">
        <f t="shared" si="450"/>
        <v>0</v>
      </c>
    </row>
    <row r="795" spans="1:60" ht="63.95" customHeight="1">
      <c r="A795" s="245"/>
      <c r="B795" s="97"/>
      <c r="C795" s="98"/>
      <c r="D795" s="99"/>
      <c r="E795" s="100"/>
      <c r="F795" s="100"/>
      <c r="G795" s="100"/>
      <c r="H795" s="101"/>
      <c r="I795" s="102"/>
      <c r="J795" s="103"/>
      <c r="K795" s="103"/>
      <c r="L795" s="103"/>
      <c r="M795" s="103"/>
      <c r="N795" s="99"/>
      <c r="O795" s="99"/>
      <c r="P795" s="100"/>
      <c r="Q795" s="100"/>
      <c r="R795" s="104"/>
      <c r="S795" s="31" t="str">
        <f t="shared" si="451"/>
        <v/>
      </c>
      <c r="T795" s="105"/>
      <c r="U795" s="101"/>
      <c r="V795" s="107"/>
      <c r="W795" s="169"/>
      <c r="X795" s="170"/>
      <c r="Y795" s="68"/>
      <c r="Z795" s="190">
        <f t="shared" si="420"/>
        <v>1.0165720071704217E-3</v>
      </c>
      <c r="AA795" s="208" t="b">
        <f t="shared" si="421"/>
        <v>0</v>
      </c>
      <c r="AB795" s="20">
        <f t="shared" si="452"/>
        <v>0</v>
      </c>
      <c r="AC795" s="67" t="b">
        <f t="shared" si="453"/>
        <v>1</v>
      </c>
      <c r="AD795" s="200">
        <f t="shared" si="454"/>
        <v>1</v>
      </c>
      <c r="AE795" s="180">
        <f t="shared" si="422"/>
        <v>1</v>
      </c>
      <c r="AF795" s="180">
        <f t="shared" si="423"/>
        <v>0</v>
      </c>
      <c r="AG795" s="180">
        <f t="shared" si="424"/>
        <v>0</v>
      </c>
      <c r="AH795" s="180">
        <f t="shared" si="425"/>
        <v>0</v>
      </c>
      <c r="AI795" s="214" t="str">
        <f t="shared" si="426"/>
        <v/>
      </c>
      <c r="AK795" s="36">
        <f t="shared" si="427"/>
        <v>0</v>
      </c>
      <c r="AL795" s="21">
        <f t="shared" si="428"/>
        <v>0</v>
      </c>
      <c r="AM795" s="21">
        <f t="shared" si="429"/>
        <v>0</v>
      </c>
      <c r="AN795" s="21">
        <f t="shared" si="430"/>
        <v>0</v>
      </c>
      <c r="AO795" s="21">
        <f t="shared" si="431"/>
        <v>0</v>
      </c>
      <c r="AP795" s="21">
        <f t="shared" si="432"/>
        <v>0</v>
      </c>
      <c r="AQ795" s="21">
        <f t="shared" si="433"/>
        <v>0</v>
      </c>
      <c r="AR795" s="21">
        <f t="shared" si="434"/>
        <v>0</v>
      </c>
      <c r="AS795" s="21">
        <f t="shared" si="435"/>
        <v>0</v>
      </c>
      <c r="AT795" s="21">
        <f t="shared" si="436"/>
        <v>0</v>
      </c>
      <c r="AU795" s="21">
        <f t="shared" si="437"/>
        <v>0</v>
      </c>
      <c r="AV795" s="21">
        <f t="shared" si="438"/>
        <v>0</v>
      </c>
      <c r="AW795" s="21">
        <f t="shared" si="439"/>
        <v>0</v>
      </c>
      <c r="AX795" s="21">
        <f t="shared" si="440"/>
        <v>0</v>
      </c>
      <c r="AY795" s="21">
        <f t="shared" si="441"/>
        <v>0</v>
      </c>
      <c r="AZ795" s="21">
        <f t="shared" si="442"/>
        <v>0</v>
      </c>
      <c r="BA795" s="21">
        <f t="shared" si="443"/>
        <v>0</v>
      </c>
      <c r="BB795" s="21">
        <f t="shared" si="444"/>
        <v>0</v>
      </c>
      <c r="BC795" s="21">
        <f t="shared" si="445"/>
        <v>0</v>
      </c>
      <c r="BD795" s="21">
        <f t="shared" si="446"/>
        <v>0</v>
      </c>
      <c r="BE795" s="21">
        <f t="shared" si="447"/>
        <v>0</v>
      </c>
      <c r="BF795" s="21">
        <f t="shared" si="448"/>
        <v>0</v>
      </c>
      <c r="BG795" s="21">
        <f t="shared" si="449"/>
        <v>0</v>
      </c>
      <c r="BH795" s="21">
        <f t="shared" si="450"/>
        <v>0</v>
      </c>
    </row>
    <row r="796" spans="1:60" ht="63.95" customHeight="1">
      <c r="A796" s="245"/>
      <c r="B796" s="97"/>
      <c r="C796" s="98"/>
      <c r="D796" s="99"/>
      <c r="E796" s="100"/>
      <c r="F796" s="100"/>
      <c r="G796" s="100"/>
      <c r="H796" s="101"/>
      <c r="I796" s="102"/>
      <c r="J796" s="103"/>
      <c r="K796" s="103"/>
      <c r="L796" s="103"/>
      <c r="M796" s="103"/>
      <c r="N796" s="99"/>
      <c r="O796" s="99"/>
      <c r="P796" s="100"/>
      <c r="Q796" s="100"/>
      <c r="R796" s="104"/>
      <c r="S796" s="31" t="str">
        <f t="shared" si="451"/>
        <v/>
      </c>
      <c r="T796" s="105"/>
      <c r="U796" s="101"/>
      <c r="V796" s="107"/>
      <c r="W796" s="169"/>
      <c r="X796" s="170"/>
      <c r="Y796" s="68"/>
      <c r="Z796" s="190">
        <f t="shared" si="420"/>
        <v>1.0165720071704217E-3</v>
      </c>
      <c r="AA796" s="208" t="b">
        <f t="shared" si="421"/>
        <v>0</v>
      </c>
      <c r="AB796" s="20">
        <f t="shared" si="452"/>
        <v>0</v>
      </c>
      <c r="AC796" s="67" t="b">
        <f t="shared" si="453"/>
        <v>1</v>
      </c>
      <c r="AD796" s="200">
        <f t="shared" si="454"/>
        <v>1</v>
      </c>
      <c r="AE796" s="180">
        <f t="shared" si="422"/>
        <v>1</v>
      </c>
      <c r="AF796" s="180">
        <f t="shared" si="423"/>
        <v>0</v>
      </c>
      <c r="AG796" s="180">
        <f t="shared" si="424"/>
        <v>0</v>
      </c>
      <c r="AH796" s="180">
        <f t="shared" si="425"/>
        <v>0</v>
      </c>
      <c r="AI796" s="214" t="str">
        <f t="shared" si="426"/>
        <v/>
      </c>
      <c r="AK796" s="36">
        <f t="shared" si="427"/>
        <v>0</v>
      </c>
      <c r="AL796" s="21">
        <f t="shared" si="428"/>
        <v>0</v>
      </c>
      <c r="AM796" s="21">
        <f t="shared" si="429"/>
        <v>0</v>
      </c>
      <c r="AN796" s="21">
        <f t="shared" si="430"/>
        <v>0</v>
      </c>
      <c r="AO796" s="21">
        <f t="shared" si="431"/>
        <v>0</v>
      </c>
      <c r="AP796" s="21">
        <f t="shared" si="432"/>
        <v>0</v>
      </c>
      <c r="AQ796" s="21">
        <f t="shared" si="433"/>
        <v>0</v>
      </c>
      <c r="AR796" s="21">
        <f t="shared" si="434"/>
        <v>0</v>
      </c>
      <c r="AS796" s="21">
        <f t="shared" si="435"/>
        <v>0</v>
      </c>
      <c r="AT796" s="21">
        <f t="shared" si="436"/>
        <v>0</v>
      </c>
      <c r="AU796" s="21">
        <f t="shared" si="437"/>
        <v>0</v>
      </c>
      <c r="AV796" s="21">
        <f t="shared" si="438"/>
        <v>0</v>
      </c>
      <c r="AW796" s="21">
        <f t="shared" si="439"/>
        <v>0</v>
      </c>
      <c r="AX796" s="21">
        <f t="shared" si="440"/>
        <v>0</v>
      </c>
      <c r="AY796" s="21">
        <f t="shared" si="441"/>
        <v>0</v>
      </c>
      <c r="AZ796" s="21">
        <f t="shared" si="442"/>
        <v>0</v>
      </c>
      <c r="BA796" s="21">
        <f t="shared" si="443"/>
        <v>0</v>
      </c>
      <c r="BB796" s="21">
        <f t="shared" si="444"/>
        <v>0</v>
      </c>
      <c r="BC796" s="21">
        <f t="shared" si="445"/>
        <v>0</v>
      </c>
      <c r="BD796" s="21">
        <f t="shared" si="446"/>
        <v>0</v>
      </c>
      <c r="BE796" s="21">
        <f t="shared" si="447"/>
        <v>0</v>
      </c>
      <c r="BF796" s="21">
        <f t="shared" si="448"/>
        <v>0</v>
      </c>
      <c r="BG796" s="21">
        <f t="shared" si="449"/>
        <v>0</v>
      </c>
      <c r="BH796" s="21">
        <f t="shared" si="450"/>
        <v>0</v>
      </c>
    </row>
    <row r="797" spans="1:60" ht="63.95" customHeight="1">
      <c r="A797" s="245"/>
      <c r="B797" s="97"/>
      <c r="C797" s="98"/>
      <c r="D797" s="99"/>
      <c r="E797" s="100"/>
      <c r="F797" s="100"/>
      <c r="G797" s="100"/>
      <c r="H797" s="101"/>
      <c r="I797" s="102"/>
      <c r="J797" s="103"/>
      <c r="K797" s="103"/>
      <c r="L797" s="103"/>
      <c r="M797" s="103"/>
      <c r="N797" s="99"/>
      <c r="O797" s="99"/>
      <c r="P797" s="100"/>
      <c r="Q797" s="100"/>
      <c r="R797" s="104"/>
      <c r="S797" s="31" t="str">
        <f t="shared" si="451"/>
        <v/>
      </c>
      <c r="T797" s="105"/>
      <c r="U797" s="101"/>
      <c r="V797" s="107"/>
      <c r="W797" s="169"/>
      <c r="X797" s="170"/>
      <c r="Y797" s="68"/>
      <c r="Z797" s="190">
        <f t="shared" si="420"/>
        <v>1.0165720071704217E-3</v>
      </c>
      <c r="AA797" s="208" t="b">
        <f t="shared" si="421"/>
        <v>0</v>
      </c>
      <c r="AB797" s="20">
        <f t="shared" si="452"/>
        <v>0</v>
      </c>
      <c r="AC797" s="67" t="b">
        <f t="shared" si="453"/>
        <v>1</v>
      </c>
      <c r="AD797" s="200">
        <f t="shared" si="454"/>
        <v>1</v>
      </c>
      <c r="AE797" s="180">
        <f t="shared" si="422"/>
        <v>1</v>
      </c>
      <c r="AF797" s="180">
        <f t="shared" si="423"/>
        <v>0</v>
      </c>
      <c r="AG797" s="180">
        <f t="shared" si="424"/>
        <v>0</v>
      </c>
      <c r="AH797" s="180">
        <f t="shared" si="425"/>
        <v>0</v>
      </c>
      <c r="AI797" s="214" t="str">
        <f t="shared" si="426"/>
        <v/>
      </c>
      <c r="AK797" s="36">
        <f t="shared" si="427"/>
        <v>0</v>
      </c>
      <c r="AL797" s="21">
        <f t="shared" si="428"/>
        <v>0</v>
      </c>
      <c r="AM797" s="21">
        <f t="shared" si="429"/>
        <v>0</v>
      </c>
      <c r="AN797" s="21">
        <f t="shared" si="430"/>
        <v>0</v>
      </c>
      <c r="AO797" s="21">
        <f t="shared" si="431"/>
        <v>0</v>
      </c>
      <c r="AP797" s="21">
        <f t="shared" si="432"/>
        <v>0</v>
      </c>
      <c r="AQ797" s="21">
        <f t="shared" si="433"/>
        <v>0</v>
      </c>
      <c r="AR797" s="21">
        <f t="shared" si="434"/>
        <v>0</v>
      </c>
      <c r="AS797" s="21">
        <f t="shared" si="435"/>
        <v>0</v>
      </c>
      <c r="AT797" s="21">
        <f t="shared" si="436"/>
        <v>0</v>
      </c>
      <c r="AU797" s="21">
        <f t="shared" si="437"/>
        <v>0</v>
      </c>
      <c r="AV797" s="21">
        <f t="shared" si="438"/>
        <v>0</v>
      </c>
      <c r="AW797" s="21">
        <f t="shared" si="439"/>
        <v>0</v>
      </c>
      <c r="AX797" s="21">
        <f t="shared" si="440"/>
        <v>0</v>
      </c>
      <c r="AY797" s="21">
        <f t="shared" si="441"/>
        <v>0</v>
      </c>
      <c r="AZ797" s="21">
        <f t="shared" si="442"/>
        <v>0</v>
      </c>
      <c r="BA797" s="21">
        <f t="shared" si="443"/>
        <v>0</v>
      </c>
      <c r="BB797" s="21">
        <f t="shared" si="444"/>
        <v>0</v>
      </c>
      <c r="BC797" s="21">
        <f t="shared" si="445"/>
        <v>0</v>
      </c>
      <c r="BD797" s="21">
        <f t="shared" si="446"/>
        <v>0</v>
      </c>
      <c r="BE797" s="21">
        <f t="shared" si="447"/>
        <v>0</v>
      </c>
      <c r="BF797" s="21">
        <f t="shared" si="448"/>
        <v>0</v>
      </c>
      <c r="BG797" s="21">
        <f t="shared" si="449"/>
        <v>0</v>
      </c>
      <c r="BH797" s="21">
        <f t="shared" si="450"/>
        <v>0</v>
      </c>
    </row>
    <row r="798" spans="1:60" ht="63.95" customHeight="1">
      <c r="A798" s="245"/>
      <c r="B798" s="97"/>
      <c r="C798" s="98"/>
      <c r="D798" s="99"/>
      <c r="E798" s="100"/>
      <c r="F798" s="100"/>
      <c r="G798" s="100"/>
      <c r="H798" s="101"/>
      <c r="I798" s="102"/>
      <c r="J798" s="103"/>
      <c r="K798" s="103"/>
      <c r="L798" s="103"/>
      <c r="M798" s="103"/>
      <c r="N798" s="99"/>
      <c r="O798" s="99"/>
      <c r="P798" s="100"/>
      <c r="Q798" s="100"/>
      <c r="R798" s="104"/>
      <c r="S798" s="31" t="str">
        <f t="shared" si="451"/>
        <v/>
      </c>
      <c r="T798" s="105"/>
      <c r="U798" s="101"/>
      <c r="V798" s="107"/>
      <c r="W798" s="169"/>
      <c r="X798" s="170"/>
      <c r="Y798" s="68"/>
      <c r="Z798" s="190">
        <f t="shared" si="420"/>
        <v>1.0165720071704217E-3</v>
      </c>
      <c r="AA798" s="208" t="b">
        <f t="shared" si="421"/>
        <v>0</v>
      </c>
      <c r="AB798" s="20">
        <f t="shared" si="452"/>
        <v>0</v>
      </c>
      <c r="AC798" s="67" t="b">
        <f t="shared" si="453"/>
        <v>1</v>
      </c>
      <c r="AD798" s="200">
        <f t="shared" si="454"/>
        <v>1</v>
      </c>
      <c r="AE798" s="180">
        <f t="shared" si="422"/>
        <v>1</v>
      </c>
      <c r="AF798" s="180">
        <f t="shared" si="423"/>
        <v>0</v>
      </c>
      <c r="AG798" s="180">
        <f t="shared" si="424"/>
        <v>0</v>
      </c>
      <c r="AH798" s="180">
        <f t="shared" si="425"/>
        <v>0</v>
      </c>
      <c r="AI798" s="214" t="str">
        <f t="shared" si="426"/>
        <v/>
      </c>
      <c r="AK798" s="36">
        <f t="shared" si="427"/>
        <v>0</v>
      </c>
      <c r="AL798" s="21">
        <f t="shared" si="428"/>
        <v>0</v>
      </c>
      <c r="AM798" s="21">
        <f t="shared" si="429"/>
        <v>0</v>
      </c>
      <c r="AN798" s="21">
        <f t="shared" si="430"/>
        <v>0</v>
      </c>
      <c r="AO798" s="21">
        <f t="shared" si="431"/>
        <v>0</v>
      </c>
      <c r="AP798" s="21">
        <f t="shared" si="432"/>
        <v>0</v>
      </c>
      <c r="AQ798" s="21">
        <f t="shared" si="433"/>
        <v>0</v>
      </c>
      <c r="AR798" s="21">
        <f t="shared" si="434"/>
        <v>0</v>
      </c>
      <c r="AS798" s="21">
        <f t="shared" si="435"/>
        <v>0</v>
      </c>
      <c r="AT798" s="21">
        <f t="shared" si="436"/>
        <v>0</v>
      </c>
      <c r="AU798" s="21">
        <f t="shared" si="437"/>
        <v>0</v>
      </c>
      <c r="AV798" s="21">
        <f t="shared" si="438"/>
        <v>0</v>
      </c>
      <c r="AW798" s="21">
        <f t="shared" si="439"/>
        <v>0</v>
      </c>
      <c r="AX798" s="21">
        <f t="shared" si="440"/>
        <v>0</v>
      </c>
      <c r="AY798" s="21">
        <f t="shared" si="441"/>
        <v>0</v>
      </c>
      <c r="AZ798" s="21">
        <f t="shared" si="442"/>
        <v>0</v>
      </c>
      <c r="BA798" s="21">
        <f t="shared" si="443"/>
        <v>0</v>
      </c>
      <c r="BB798" s="21">
        <f t="shared" si="444"/>
        <v>0</v>
      </c>
      <c r="BC798" s="21">
        <f t="shared" si="445"/>
        <v>0</v>
      </c>
      <c r="BD798" s="21">
        <f t="shared" si="446"/>
        <v>0</v>
      </c>
      <c r="BE798" s="21">
        <f t="shared" si="447"/>
        <v>0</v>
      </c>
      <c r="BF798" s="21">
        <f t="shared" si="448"/>
        <v>0</v>
      </c>
      <c r="BG798" s="21">
        <f t="shared" si="449"/>
        <v>0</v>
      </c>
      <c r="BH798" s="21">
        <f t="shared" si="450"/>
        <v>0</v>
      </c>
    </row>
    <row r="799" spans="1:60" ht="63.95" customHeight="1">
      <c r="A799" s="245"/>
      <c r="B799" s="97"/>
      <c r="C799" s="98"/>
      <c r="D799" s="99"/>
      <c r="E799" s="100"/>
      <c r="F799" s="100"/>
      <c r="G799" s="100"/>
      <c r="H799" s="101"/>
      <c r="I799" s="102"/>
      <c r="J799" s="103"/>
      <c r="K799" s="103"/>
      <c r="L799" s="103"/>
      <c r="M799" s="103"/>
      <c r="N799" s="99"/>
      <c r="O799" s="99"/>
      <c r="P799" s="100"/>
      <c r="Q799" s="100"/>
      <c r="R799" s="104"/>
      <c r="S799" s="31" t="str">
        <f t="shared" si="451"/>
        <v/>
      </c>
      <c r="T799" s="105"/>
      <c r="U799" s="101"/>
      <c r="V799" s="107"/>
      <c r="W799" s="169"/>
      <c r="X799" s="170"/>
      <c r="Y799" s="68"/>
      <c r="Z799" s="190">
        <f t="shared" si="420"/>
        <v>1.0165720071704217E-3</v>
      </c>
      <c r="AA799" s="208" t="b">
        <f t="shared" si="421"/>
        <v>0</v>
      </c>
      <c r="AB799" s="20">
        <f t="shared" si="452"/>
        <v>0</v>
      </c>
      <c r="AC799" s="67" t="b">
        <f t="shared" si="453"/>
        <v>1</v>
      </c>
      <c r="AD799" s="200">
        <f t="shared" si="454"/>
        <v>1</v>
      </c>
      <c r="AE799" s="180">
        <f t="shared" si="422"/>
        <v>1</v>
      </c>
      <c r="AF799" s="180">
        <f t="shared" si="423"/>
        <v>0</v>
      </c>
      <c r="AG799" s="180">
        <f t="shared" si="424"/>
        <v>0</v>
      </c>
      <c r="AH799" s="180">
        <f t="shared" si="425"/>
        <v>0</v>
      </c>
      <c r="AI799" s="214" t="str">
        <f t="shared" si="426"/>
        <v/>
      </c>
      <c r="AK799" s="36">
        <f t="shared" si="427"/>
        <v>0</v>
      </c>
      <c r="AL799" s="21">
        <f t="shared" si="428"/>
        <v>0</v>
      </c>
      <c r="AM799" s="21">
        <f t="shared" si="429"/>
        <v>0</v>
      </c>
      <c r="AN799" s="21">
        <f t="shared" si="430"/>
        <v>0</v>
      </c>
      <c r="AO799" s="21">
        <f t="shared" si="431"/>
        <v>0</v>
      </c>
      <c r="AP799" s="21">
        <f t="shared" si="432"/>
        <v>0</v>
      </c>
      <c r="AQ799" s="21">
        <f t="shared" si="433"/>
        <v>0</v>
      </c>
      <c r="AR799" s="21">
        <f t="shared" si="434"/>
        <v>0</v>
      </c>
      <c r="AS799" s="21">
        <f t="shared" si="435"/>
        <v>0</v>
      </c>
      <c r="AT799" s="21">
        <f t="shared" si="436"/>
        <v>0</v>
      </c>
      <c r="AU799" s="21">
        <f t="shared" si="437"/>
        <v>0</v>
      </c>
      <c r="AV799" s="21">
        <f t="shared" si="438"/>
        <v>0</v>
      </c>
      <c r="AW799" s="21">
        <f t="shared" si="439"/>
        <v>0</v>
      </c>
      <c r="AX799" s="21">
        <f t="shared" si="440"/>
        <v>0</v>
      </c>
      <c r="AY799" s="21">
        <f t="shared" si="441"/>
        <v>0</v>
      </c>
      <c r="AZ799" s="21">
        <f t="shared" si="442"/>
        <v>0</v>
      </c>
      <c r="BA799" s="21">
        <f t="shared" si="443"/>
        <v>0</v>
      </c>
      <c r="BB799" s="21">
        <f t="shared" si="444"/>
        <v>0</v>
      </c>
      <c r="BC799" s="21">
        <f t="shared" si="445"/>
        <v>0</v>
      </c>
      <c r="BD799" s="21">
        <f t="shared" si="446"/>
        <v>0</v>
      </c>
      <c r="BE799" s="21">
        <f t="shared" si="447"/>
        <v>0</v>
      </c>
      <c r="BF799" s="21">
        <f t="shared" si="448"/>
        <v>0</v>
      </c>
      <c r="BG799" s="21">
        <f t="shared" si="449"/>
        <v>0</v>
      </c>
      <c r="BH799" s="21">
        <f t="shared" si="450"/>
        <v>0</v>
      </c>
    </row>
    <row r="800" spans="1:60" ht="63.95" customHeight="1">
      <c r="A800" s="245"/>
      <c r="B800" s="97"/>
      <c r="C800" s="98"/>
      <c r="D800" s="99"/>
      <c r="E800" s="100"/>
      <c r="F800" s="100"/>
      <c r="G800" s="100"/>
      <c r="H800" s="101"/>
      <c r="I800" s="102"/>
      <c r="J800" s="103"/>
      <c r="K800" s="103"/>
      <c r="L800" s="103"/>
      <c r="M800" s="103"/>
      <c r="N800" s="99"/>
      <c r="O800" s="99"/>
      <c r="P800" s="100"/>
      <c r="Q800" s="100"/>
      <c r="R800" s="104"/>
      <c r="S800" s="31" t="str">
        <f t="shared" si="451"/>
        <v/>
      </c>
      <c r="T800" s="105"/>
      <c r="U800" s="101"/>
      <c r="V800" s="107"/>
      <c r="W800" s="169"/>
      <c r="X800" s="170"/>
      <c r="Y800" s="68"/>
      <c r="Z800" s="190">
        <f t="shared" si="420"/>
        <v>1.0165720071704217E-3</v>
      </c>
      <c r="AA800" s="208" t="b">
        <f t="shared" si="421"/>
        <v>0</v>
      </c>
      <c r="AB800" s="20">
        <f t="shared" si="452"/>
        <v>0</v>
      </c>
      <c r="AC800" s="67" t="b">
        <f t="shared" si="453"/>
        <v>1</v>
      </c>
      <c r="AD800" s="200">
        <f t="shared" si="454"/>
        <v>1</v>
      </c>
      <c r="AE800" s="180">
        <f t="shared" si="422"/>
        <v>1</v>
      </c>
      <c r="AF800" s="180">
        <f t="shared" si="423"/>
        <v>0</v>
      </c>
      <c r="AG800" s="180">
        <f t="shared" si="424"/>
        <v>0</v>
      </c>
      <c r="AH800" s="180">
        <f t="shared" si="425"/>
        <v>0</v>
      </c>
      <c r="AI800" s="214" t="str">
        <f t="shared" si="426"/>
        <v/>
      </c>
      <c r="AK800" s="36">
        <f t="shared" si="427"/>
        <v>0</v>
      </c>
      <c r="AL800" s="21">
        <f t="shared" si="428"/>
        <v>0</v>
      </c>
      <c r="AM800" s="21">
        <f t="shared" si="429"/>
        <v>0</v>
      </c>
      <c r="AN800" s="21">
        <f t="shared" si="430"/>
        <v>0</v>
      </c>
      <c r="AO800" s="21">
        <f t="shared" si="431"/>
        <v>0</v>
      </c>
      <c r="AP800" s="21">
        <f t="shared" si="432"/>
        <v>0</v>
      </c>
      <c r="AQ800" s="21">
        <f t="shared" si="433"/>
        <v>0</v>
      </c>
      <c r="AR800" s="21">
        <f t="shared" si="434"/>
        <v>0</v>
      </c>
      <c r="AS800" s="21">
        <f t="shared" si="435"/>
        <v>0</v>
      </c>
      <c r="AT800" s="21">
        <f t="shared" si="436"/>
        <v>0</v>
      </c>
      <c r="AU800" s="21">
        <f t="shared" si="437"/>
        <v>0</v>
      </c>
      <c r="AV800" s="21">
        <f t="shared" si="438"/>
        <v>0</v>
      </c>
      <c r="AW800" s="21">
        <f t="shared" si="439"/>
        <v>0</v>
      </c>
      <c r="AX800" s="21">
        <f t="shared" si="440"/>
        <v>0</v>
      </c>
      <c r="AY800" s="21">
        <f t="shared" si="441"/>
        <v>0</v>
      </c>
      <c r="AZ800" s="21">
        <f t="shared" si="442"/>
        <v>0</v>
      </c>
      <c r="BA800" s="21">
        <f t="shared" si="443"/>
        <v>0</v>
      </c>
      <c r="BB800" s="21">
        <f t="shared" si="444"/>
        <v>0</v>
      </c>
      <c r="BC800" s="21">
        <f t="shared" si="445"/>
        <v>0</v>
      </c>
      <c r="BD800" s="21">
        <f t="shared" si="446"/>
        <v>0</v>
      </c>
      <c r="BE800" s="21">
        <f t="shared" si="447"/>
        <v>0</v>
      </c>
      <c r="BF800" s="21">
        <f t="shared" si="448"/>
        <v>0</v>
      </c>
      <c r="BG800" s="21">
        <f t="shared" si="449"/>
        <v>0</v>
      </c>
      <c r="BH800" s="21">
        <f t="shared" si="450"/>
        <v>0</v>
      </c>
    </row>
    <row r="801" spans="1:60" ht="63.95" customHeight="1">
      <c r="A801" s="245"/>
      <c r="B801" s="97"/>
      <c r="C801" s="98"/>
      <c r="D801" s="99"/>
      <c r="E801" s="100"/>
      <c r="F801" s="100"/>
      <c r="G801" s="100"/>
      <c r="H801" s="101"/>
      <c r="I801" s="102"/>
      <c r="J801" s="103"/>
      <c r="K801" s="103"/>
      <c r="L801" s="103"/>
      <c r="M801" s="103"/>
      <c r="N801" s="99"/>
      <c r="O801" s="99"/>
      <c r="P801" s="100"/>
      <c r="Q801" s="100"/>
      <c r="R801" s="104"/>
      <c r="S801" s="31" t="str">
        <f t="shared" si="451"/>
        <v/>
      </c>
      <c r="T801" s="105"/>
      <c r="U801" s="101"/>
      <c r="V801" s="107"/>
      <c r="W801" s="169"/>
      <c r="X801" s="170"/>
      <c r="Y801" s="68"/>
      <c r="Z801" s="190">
        <f t="shared" si="420"/>
        <v>1.0165720071704217E-3</v>
      </c>
      <c r="AA801" s="208" t="b">
        <f t="shared" si="421"/>
        <v>0</v>
      </c>
      <c r="AB801" s="20">
        <f t="shared" si="452"/>
        <v>0</v>
      </c>
      <c r="AC801" s="67" t="b">
        <f t="shared" si="453"/>
        <v>1</v>
      </c>
      <c r="AD801" s="200">
        <f t="shared" si="454"/>
        <v>1</v>
      </c>
      <c r="AE801" s="180">
        <f t="shared" si="422"/>
        <v>1</v>
      </c>
      <c r="AF801" s="180">
        <f t="shared" si="423"/>
        <v>0</v>
      </c>
      <c r="AG801" s="180">
        <f t="shared" si="424"/>
        <v>0</v>
      </c>
      <c r="AH801" s="180">
        <f t="shared" si="425"/>
        <v>0</v>
      </c>
      <c r="AI801" s="214" t="str">
        <f t="shared" si="426"/>
        <v/>
      </c>
      <c r="AK801" s="36">
        <f t="shared" si="427"/>
        <v>0</v>
      </c>
      <c r="AL801" s="21">
        <f t="shared" si="428"/>
        <v>0</v>
      </c>
      <c r="AM801" s="21">
        <f t="shared" si="429"/>
        <v>0</v>
      </c>
      <c r="AN801" s="21">
        <f t="shared" si="430"/>
        <v>0</v>
      </c>
      <c r="AO801" s="21">
        <f t="shared" si="431"/>
        <v>0</v>
      </c>
      <c r="AP801" s="21">
        <f t="shared" si="432"/>
        <v>0</v>
      </c>
      <c r="AQ801" s="21">
        <f t="shared" si="433"/>
        <v>0</v>
      </c>
      <c r="AR801" s="21">
        <f t="shared" si="434"/>
        <v>0</v>
      </c>
      <c r="AS801" s="21">
        <f t="shared" si="435"/>
        <v>0</v>
      </c>
      <c r="AT801" s="21">
        <f t="shared" si="436"/>
        <v>0</v>
      </c>
      <c r="AU801" s="21">
        <f t="shared" si="437"/>
        <v>0</v>
      </c>
      <c r="AV801" s="21">
        <f t="shared" si="438"/>
        <v>0</v>
      </c>
      <c r="AW801" s="21">
        <f t="shared" si="439"/>
        <v>0</v>
      </c>
      <c r="AX801" s="21">
        <f t="shared" si="440"/>
        <v>0</v>
      </c>
      <c r="AY801" s="21">
        <f t="shared" si="441"/>
        <v>0</v>
      </c>
      <c r="AZ801" s="21">
        <f t="shared" si="442"/>
        <v>0</v>
      </c>
      <c r="BA801" s="21">
        <f t="shared" si="443"/>
        <v>0</v>
      </c>
      <c r="BB801" s="21">
        <f t="shared" si="444"/>
        <v>0</v>
      </c>
      <c r="BC801" s="21">
        <f t="shared" si="445"/>
        <v>0</v>
      </c>
      <c r="BD801" s="21">
        <f t="shared" si="446"/>
        <v>0</v>
      </c>
      <c r="BE801" s="21">
        <f t="shared" si="447"/>
        <v>0</v>
      </c>
      <c r="BF801" s="21">
        <f t="shared" si="448"/>
        <v>0</v>
      </c>
      <c r="BG801" s="21">
        <f t="shared" si="449"/>
        <v>0</v>
      </c>
      <c r="BH801" s="21">
        <f t="shared" si="450"/>
        <v>0</v>
      </c>
    </row>
    <row r="802" spans="1:60" ht="63.95" customHeight="1">
      <c r="A802" s="245"/>
      <c r="B802" s="97"/>
      <c r="C802" s="98"/>
      <c r="D802" s="99"/>
      <c r="E802" s="100"/>
      <c r="F802" s="100"/>
      <c r="G802" s="100"/>
      <c r="H802" s="101"/>
      <c r="I802" s="102"/>
      <c r="J802" s="103"/>
      <c r="K802" s="103"/>
      <c r="L802" s="103"/>
      <c r="M802" s="103"/>
      <c r="N802" s="99"/>
      <c r="O802" s="99"/>
      <c r="P802" s="100"/>
      <c r="Q802" s="100"/>
      <c r="R802" s="104"/>
      <c r="S802" s="31" t="str">
        <f t="shared" si="451"/>
        <v/>
      </c>
      <c r="T802" s="105"/>
      <c r="U802" s="101"/>
      <c r="V802" s="107"/>
      <c r="W802" s="169"/>
      <c r="X802" s="170"/>
      <c r="Y802" s="68"/>
      <c r="Z802" s="190">
        <f t="shared" si="420"/>
        <v>1.0165720071704217E-3</v>
      </c>
      <c r="AA802" s="208" t="b">
        <f t="shared" si="421"/>
        <v>0</v>
      </c>
      <c r="AB802" s="20">
        <f t="shared" si="452"/>
        <v>0</v>
      </c>
      <c r="AC802" s="67" t="b">
        <f t="shared" si="453"/>
        <v>1</v>
      </c>
      <c r="AD802" s="200">
        <f t="shared" si="454"/>
        <v>1</v>
      </c>
      <c r="AE802" s="180">
        <f t="shared" si="422"/>
        <v>1</v>
      </c>
      <c r="AF802" s="180">
        <f t="shared" si="423"/>
        <v>0</v>
      </c>
      <c r="AG802" s="180">
        <f t="shared" si="424"/>
        <v>0</v>
      </c>
      <c r="AH802" s="180">
        <f t="shared" si="425"/>
        <v>0</v>
      </c>
      <c r="AI802" s="214" t="str">
        <f t="shared" si="426"/>
        <v/>
      </c>
      <c r="AK802" s="36">
        <f t="shared" si="427"/>
        <v>0</v>
      </c>
      <c r="AL802" s="21">
        <f t="shared" si="428"/>
        <v>0</v>
      </c>
      <c r="AM802" s="21">
        <f t="shared" si="429"/>
        <v>0</v>
      </c>
      <c r="AN802" s="21">
        <f t="shared" si="430"/>
        <v>0</v>
      </c>
      <c r="AO802" s="21">
        <f t="shared" si="431"/>
        <v>0</v>
      </c>
      <c r="AP802" s="21">
        <f t="shared" si="432"/>
        <v>0</v>
      </c>
      <c r="AQ802" s="21">
        <f t="shared" si="433"/>
        <v>0</v>
      </c>
      <c r="AR802" s="21">
        <f t="shared" si="434"/>
        <v>0</v>
      </c>
      <c r="AS802" s="21">
        <f t="shared" si="435"/>
        <v>0</v>
      </c>
      <c r="AT802" s="21">
        <f t="shared" si="436"/>
        <v>0</v>
      </c>
      <c r="AU802" s="21">
        <f t="shared" si="437"/>
        <v>0</v>
      </c>
      <c r="AV802" s="21">
        <f t="shared" si="438"/>
        <v>0</v>
      </c>
      <c r="AW802" s="21">
        <f t="shared" si="439"/>
        <v>0</v>
      </c>
      <c r="AX802" s="21">
        <f t="shared" si="440"/>
        <v>0</v>
      </c>
      <c r="AY802" s="21">
        <f t="shared" si="441"/>
        <v>0</v>
      </c>
      <c r="AZ802" s="21">
        <f t="shared" si="442"/>
        <v>0</v>
      </c>
      <c r="BA802" s="21">
        <f t="shared" si="443"/>
        <v>0</v>
      </c>
      <c r="BB802" s="21">
        <f t="shared" si="444"/>
        <v>0</v>
      </c>
      <c r="BC802" s="21">
        <f t="shared" si="445"/>
        <v>0</v>
      </c>
      <c r="BD802" s="21">
        <f t="shared" si="446"/>
        <v>0</v>
      </c>
      <c r="BE802" s="21">
        <f t="shared" si="447"/>
        <v>0</v>
      </c>
      <c r="BF802" s="21">
        <f t="shared" si="448"/>
        <v>0</v>
      </c>
      <c r="BG802" s="21">
        <f t="shared" si="449"/>
        <v>0</v>
      </c>
      <c r="BH802" s="21">
        <f t="shared" si="450"/>
        <v>0</v>
      </c>
    </row>
    <row r="803" spans="1:60" ht="63.95" customHeight="1">
      <c r="A803" s="245"/>
      <c r="B803" s="97"/>
      <c r="C803" s="98"/>
      <c r="D803" s="99"/>
      <c r="E803" s="100"/>
      <c r="F803" s="100"/>
      <c r="G803" s="100"/>
      <c r="H803" s="101"/>
      <c r="I803" s="102"/>
      <c r="J803" s="103"/>
      <c r="K803" s="103"/>
      <c r="L803" s="103"/>
      <c r="M803" s="103"/>
      <c r="N803" s="99"/>
      <c r="O803" s="99"/>
      <c r="P803" s="100"/>
      <c r="Q803" s="100"/>
      <c r="R803" s="104"/>
      <c r="S803" s="31" t="str">
        <f t="shared" si="451"/>
        <v/>
      </c>
      <c r="T803" s="105"/>
      <c r="U803" s="101"/>
      <c r="V803" s="107"/>
      <c r="W803" s="169"/>
      <c r="X803" s="170"/>
      <c r="Y803" s="68"/>
      <c r="Z803" s="190">
        <f t="shared" si="420"/>
        <v>1.0165720071704217E-3</v>
      </c>
      <c r="AA803" s="208" t="b">
        <f t="shared" si="421"/>
        <v>0</v>
      </c>
      <c r="AB803" s="20">
        <f t="shared" si="452"/>
        <v>0</v>
      </c>
      <c r="AC803" s="67" t="b">
        <f t="shared" si="453"/>
        <v>1</v>
      </c>
      <c r="AD803" s="200">
        <f t="shared" si="454"/>
        <v>1</v>
      </c>
      <c r="AE803" s="180">
        <f t="shared" si="422"/>
        <v>1</v>
      </c>
      <c r="AF803" s="180">
        <f t="shared" si="423"/>
        <v>0</v>
      </c>
      <c r="AG803" s="180">
        <f t="shared" si="424"/>
        <v>0</v>
      </c>
      <c r="AH803" s="180">
        <f t="shared" si="425"/>
        <v>0</v>
      </c>
      <c r="AI803" s="214" t="str">
        <f t="shared" si="426"/>
        <v/>
      </c>
      <c r="AK803" s="36">
        <f t="shared" si="427"/>
        <v>0</v>
      </c>
      <c r="AL803" s="21">
        <f t="shared" si="428"/>
        <v>0</v>
      </c>
      <c r="AM803" s="21">
        <f t="shared" si="429"/>
        <v>0</v>
      </c>
      <c r="AN803" s="21">
        <f t="shared" si="430"/>
        <v>0</v>
      </c>
      <c r="AO803" s="21">
        <f t="shared" si="431"/>
        <v>0</v>
      </c>
      <c r="AP803" s="21">
        <f t="shared" si="432"/>
        <v>0</v>
      </c>
      <c r="AQ803" s="21">
        <f t="shared" si="433"/>
        <v>0</v>
      </c>
      <c r="AR803" s="21">
        <f t="shared" si="434"/>
        <v>0</v>
      </c>
      <c r="AS803" s="21">
        <f t="shared" si="435"/>
        <v>0</v>
      </c>
      <c r="AT803" s="21">
        <f t="shared" si="436"/>
        <v>0</v>
      </c>
      <c r="AU803" s="21">
        <f t="shared" si="437"/>
        <v>0</v>
      </c>
      <c r="AV803" s="21">
        <f t="shared" si="438"/>
        <v>0</v>
      </c>
      <c r="AW803" s="21">
        <f t="shared" si="439"/>
        <v>0</v>
      </c>
      <c r="AX803" s="21">
        <f t="shared" si="440"/>
        <v>0</v>
      </c>
      <c r="AY803" s="21">
        <f t="shared" si="441"/>
        <v>0</v>
      </c>
      <c r="AZ803" s="21">
        <f t="shared" si="442"/>
        <v>0</v>
      </c>
      <c r="BA803" s="21">
        <f t="shared" si="443"/>
        <v>0</v>
      </c>
      <c r="BB803" s="21">
        <f t="shared" si="444"/>
        <v>0</v>
      </c>
      <c r="BC803" s="21">
        <f t="shared" si="445"/>
        <v>0</v>
      </c>
      <c r="BD803" s="21">
        <f t="shared" si="446"/>
        <v>0</v>
      </c>
      <c r="BE803" s="21">
        <f t="shared" si="447"/>
        <v>0</v>
      </c>
      <c r="BF803" s="21">
        <f t="shared" si="448"/>
        <v>0</v>
      </c>
      <c r="BG803" s="21">
        <f t="shared" si="449"/>
        <v>0</v>
      </c>
      <c r="BH803" s="21">
        <f t="shared" si="450"/>
        <v>0</v>
      </c>
    </row>
    <row r="804" spans="1:60" ht="63.95" customHeight="1">
      <c r="A804" s="245"/>
      <c r="B804" s="97"/>
      <c r="C804" s="98"/>
      <c r="D804" s="99"/>
      <c r="E804" s="100"/>
      <c r="F804" s="100"/>
      <c r="G804" s="100"/>
      <c r="H804" s="101"/>
      <c r="I804" s="102"/>
      <c r="J804" s="103"/>
      <c r="K804" s="103"/>
      <c r="L804" s="103"/>
      <c r="M804" s="103"/>
      <c r="N804" s="99"/>
      <c r="O804" s="99"/>
      <c r="P804" s="100"/>
      <c r="Q804" s="100"/>
      <c r="R804" s="104"/>
      <c r="S804" s="31" t="str">
        <f t="shared" si="451"/>
        <v/>
      </c>
      <c r="T804" s="105"/>
      <c r="U804" s="101"/>
      <c r="V804" s="107"/>
      <c r="W804" s="169"/>
      <c r="X804" s="170"/>
      <c r="Y804" s="68"/>
      <c r="Z804" s="190">
        <f t="shared" si="420"/>
        <v>1.0165720071704217E-3</v>
      </c>
      <c r="AA804" s="208" t="b">
        <f t="shared" si="421"/>
        <v>0</v>
      </c>
      <c r="AB804" s="20">
        <f t="shared" si="452"/>
        <v>0</v>
      </c>
      <c r="AC804" s="67" t="b">
        <f t="shared" si="453"/>
        <v>1</v>
      </c>
      <c r="AD804" s="200">
        <f t="shared" si="454"/>
        <v>1</v>
      </c>
      <c r="AE804" s="180">
        <f t="shared" si="422"/>
        <v>1</v>
      </c>
      <c r="AF804" s="180">
        <f t="shared" si="423"/>
        <v>0</v>
      </c>
      <c r="AG804" s="180">
        <f t="shared" si="424"/>
        <v>0</v>
      </c>
      <c r="AH804" s="180">
        <f t="shared" si="425"/>
        <v>0</v>
      </c>
      <c r="AI804" s="214" t="str">
        <f t="shared" si="426"/>
        <v/>
      </c>
      <c r="AK804" s="36">
        <f t="shared" si="427"/>
        <v>0</v>
      </c>
      <c r="AL804" s="21">
        <f t="shared" si="428"/>
        <v>0</v>
      </c>
      <c r="AM804" s="21">
        <f t="shared" si="429"/>
        <v>0</v>
      </c>
      <c r="AN804" s="21">
        <f t="shared" si="430"/>
        <v>0</v>
      </c>
      <c r="AO804" s="21">
        <f t="shared" si="431"/>
        <v>0</v>
      </c>
      <c r="AP804" s="21">
        <f t="shared" si="432"/>
        <v>0</v>
      </c>
      <c r="AQ804" s="21">
        <f t="shared" si="433"/>
        <v>0</v>
      </c>
      <c r="AR804" s="21">
        <f t="shared" si="434"/>
        <v>0</v>
      </c>
      <c r="AS804" s="21">
        <f t="shared" si="435"/>
        <v>0</v>
      </c>
      <c r="AT804" s="21">
        <f t="shared" si="436"/>
        <v>0</v>
      </c>
      <c r="AU804" s="21">
        <f t="shared" si="437"/>
        <v>0</v>
      </c>
      <c r="AV804" s="21">
        <f t="shared" si="438"/>
        <v>0</v>
      </c>
      <c r="AW804" s="21">
        <f t="shared" si="439"/>
        <v>0</v>
      </c>
      <c r="AX804" s="21">
        <f t="shared" si="440"/>
        <v>0</v>
      </c>
      <c r="AY804" s="21">
        <f t="shared" si="441"/>
        <v>0</v>
      </c>
      <c r="AZ804" s="21">
        <f t="shared" si="442"/>
        <v>0</v>
      </c>
      <c r="BA804" s="21">
        <f t="shared" si="443"/>
        <v>0</v>
      </c>
      <c r="BB804" s="21">
        <f t="shared" si="444"/>
        <v>0</v>
      </c>
      <c r="BC804" s="21">
        <f t="shared" si="445"/>
        <v>0</v>
      </c>
      <c r="BD804" s="21">
        <f t="shared" si="446"/>
        <v>0</v>
      </c>
      <c r="BE804" s="21">
        <f t="shared" si="447"/>
        <v>0</v>
      </c>
      <c r="BF804" s="21">
        <f t="shared" si="448"/>
        <v>0</v>
      </c>
      <c r="BG804" s="21">
        <f t="shared" si="449"/>
        <v>0</v>
      </c>
      <c r="BH804" s="21">
        <f t="shared" si="450"/>
        <v>0</v>
      </c>
    </row>
    <row r="805" spans="1:60" ht="63.95" customHeight="1">
      <c r="A805" s="245"/>
      <c r="B805" s="97"/>
      <c r="C805" s="98"/>
      <c r="D805" s="99"/>
      <c r="E805" s="100"/>
      <c r="F805" s="100"/>
      <c r="G805" s="100"/>
      <c r="H805" s="101"/>
      <c r="I805" s="102"/>
      <c r="J805" s="103"/>
      <c r="K805" s="103"/>
      <c r="L805" s="103"/>
      <c r="M805" s="103"/>
      <c r="N805" s="99"/>
      <c r="O805" s="99"/>
      <c r="P805" s="100"/>
      <c r="Q805" s="100"/>
      <c r="R805" s="104"/>
      <c r="S805" s="31" t="str">
        <f t="shared" si="451"/>
        <v/>
      </c>
      <c r="T805" s="105"/>
      <c r="U805" s="101"/>
      <c r="V805" s="107"/>
      <c r="W805" s="169"/>
      <c r="X805" s="170"/>
      <c r="Y805" s="68"/>
      <c r="Z805" s="190">
        <f t="shared" si="420"/>
        <v>1.0165720071704217E-3</v>
      </c>
      <c r="AA805" s="208" t="b">
        <f t="shared" si="421"/>
        <v>0</v>
      </c>
      <c r="AB805" s="20">
        <f t="shared" si="452"/>
        <v>0</v>
      </c>
      <c r="AC805" s="67" t="b">
        <f t="shared" si="453"/>
        <v>1</v>
      </c>
      <c r="AD805" s="200">
        <f t="shared" si="454"/>
        <v>1</v>
      </c>
      <c r="AE805" s="180">
        <f t="shared" si="422"/>
        <v>1</v>
      </c>
      <c r="AF805" s="180">
        <f t="shared" si="423"/>
        <v>0</v>
      </c>
      <c r="AG805" s="180">
        <f t="shared" si="424"/>
        <v>0</v>
      </c>
      <c r="AH805" s="180">
        <f t="shared" si="425"/>
        <v>0</v>
      </c>
      <c r="AI805" s="214" t="str">
        <f t="shared" si="426"/>
        <v/>
      </c>
      <c r="AK805" s="36">
        <f t="shared" si="427"/>
        <v>0</v>
      </c>
      <c r="AL805" s="21">
        <f t="shared" si="428"/>
        <v>0</v>
      </c>
      <c r="AM805" s="21">
        <f t="shared" si="429"/>
        <v>0</v>
      </c>
      <c r="AN805" s="21">
        <f t="shared" si="430"/>
        <v>0</v>
      </c>
      <c r="AO805" s="21">
        <f t="shared" si="431"/>
        <v>0</v>
      </c>
      <c r="AP805" s="21">
        <f t="shared" si="432"/>
        <v>0</v>
      </c>
      <c r="AQ805" s="21">
        <f t="shared" si="433"/>
        <v>0</v>
      </c>
      <c r="AR805" s="21">
        <f t="shared" si="434"/>
        <v>0</v>
      </c>
      <c r="AS805" s="21">
        <f t="shared" si="435"/>
        <v>0</v>
      </c>
      <c r="AT805" s="21">
        <f t="shared" si="436"/>
        <v>0</v>
      </c>
      <c r="AU805" s="21">
        <f t="shared" si="437"/>
        <v>0</v>
      </c>
      <c r="AV805" s="21">
        <f t="shared" si="438"/>
        <v>0</v>
      </c>
      <c r="AW805" s="21">
        <f t="shared" si="439"/>
        <v>0</v>
      </c>
      <c r="AX805" s="21">
        <f t="shared" si="440"/>
        <v>0</v>
      </c>
      <c r="AY805" s="21">
        <f t="shared" si="441"/>
        <v>0</v>
      </c>
      <c r="AZ805" s="21">
        <f t="shared" si="442"/>
        <v>0</v>
      </c>
      <c r="BA805" s="21">
        <f t="shared" si="443"/>
        <v>0</v>
      </c>
      <c r="BB805" s="21">
        <f t="shared" si="444"/>
        <v>0</v>
      </c>
      <c r="BC805" s="21">
        <f t="shared" si="445"/>
        <v>0</v>
      </c>
      <c r="BD805" s="21">
        <f t="shared" si="446"/>
        <v>0</v>
      </c>
      <c r="BE805" s="21">
        <f t="shared" si="447"/>
        <v>0</v>
      </c>
      <c r="BF805" s="21">
        <f t="shared" si="448"/>
        <v>0</v>
      </c>
      <c r="BG805" s="21">
        <f t="shared" si="449"/>
        <v>0</v>
      </c>
      <c r="BH805" s="21">
        <f t="shared" si="450"/>
        <v>0</v>
      </c>
    </row>
    <row r="806" spans="1:60" ht="63.95" customHeight="1">
      <c r="A806" s="245"/>
      <c r="B806" s="97"/>
      <c r="C806" s="98"/>
      <c r="D806" s="99"/>
      <c r="E806" s="100"/>
      <c r="F806" s="100"/>
      <c r="G806" s="100"/>
      <c r="H806" s="101"/>
      <c r="I806" s="102"/>
      <c r="J806" s="103"/>
      <c r="K806" s="103"/>
      <c r="L806" s="103"/>
      <c r="M806" s="103"/>
      <c r="N806" s="99"/>
      <c r="O806" s="99"/>
      <c r="P806" s="100"/>
      <c r="Q806" s="100"/>
      <c r="R806" s="104"/>
      <c r="S806" s="31" t="str">
        <f t="shared" si="451"/>
        <v/>
      </c>
      <c r="T806" s="105"/>
      <c r="U806" s="101"/>
      <c r="V806" s="107"/>
      <c r="W806" s="169"/>
      <c r="X806" s="170"/>
      <c r="Y806" s="68"/>
      <c r="Z806" s="190">
        <f t="shared" si="420"/>
        <v>1.0165720071704217E-3</v>
      </c>
      <c r="AA806" s="208" t="b">
        <f t="shared" si="421"/>
        <v>0</v>
      </c>
      <c r="AB806" s="20">
        <f t="shared" si="452"/>
        <v>0</v>
      </c>
      <c r="AC806" s="67" t="b">
        <f t="shared" si="453"/>
        <v>1</v>
      </c>
      <c r="AD806" s="200">
        <f t="shared" si="454"/>
        <v>1</v>
      </c>
      <c r="AE806" s="180">
        <f t="shared" si="422"/>
        <v>1</v>
      </c>
      <c r="AF806" s="180">
        <f t="shared" si="423"/>
        <v>0</v>
      </c>
      <c r="AG806" s="180">
        <f t="shared" si="424"/>
        <v>0</v>
      </c>
      <c r="AH806" s="180">
        <f t="shared" si="425"/>
        <v>0</v>
      </c>
      <c r="AI806" s="214" t="str">
        <f t="shared" si="426"/>
        <v/>
      </c>
      <c r="AK806" s="36">
        <f t="shared" si="427"/>
        <v>0</v>
      </c>
      <c r="AL806" s="21">
        <f t="shared" si="428"/>
        <v>0</v>
      </c>
      <c r="AM806" s="21">
        <f t="shared" si="429"/>
        <v>0</v>
      </c>
      <c r="AN806" s="21">
        <f t="shared" si="430"/>
        <v>0</v>
      </c>
      <c r="AO806" s="21">
        <f t="shared" si="431"/>
        <v>0</v>
      </c>
      <c r="AP806" s="21">
        <f t="shared" si="432"/>
        <v>0</v>
      </c>
      <c r="AQ806" s="21">
        <f t="shared" si="433"/>
        <v>0</v>
      </c>
      <c r="AR806" s="21">
        <f t="shared" si="434"/>
        <v>0</v>
      </c>
      <c r="AS806" s="21">
        <f t="shared" si="435"/>
        <v>0</v>
      </c>
      <c r="AT806" s="21">
        <f t="shared" si="436"/>
        <v>0</v>
      </c>
      <c r="AU806" s="21">
        <f t="shared" si="437"/>
        <v>0</v>
      </c>
      <c r="AV806" s="21">
        <f t="shared" si="438"/>
        <v>0</v>
      </c>
      <c r="AW806" s="21">
        <f t="shared" si="439"/>
        <v>0</v>
      </c>
      <c r="AX806" s="21">
        <f t="shared" si="440"/>
        <v>0</v>
      </c>
      <c r="AY806" s="21">
        <f t="shared" si="441"/>
        <v>0</v>
      </c>
      <c r="AZ806" s="21">
        <f t="shared" si="442"/>
        <v>0</v>
      </c>
      <c r="BA806" s="21">
        <f t="shared" si="443"/>
        <v>0</v>
      </c>
      <c r="BB806" s="21">
        <f t="shared" si="444"/>
        <v>0</v>
      </c>
      <c r="BC806" s="21">
        <f t="shared" si="445"/>
        <v>0</v>
      </c>
      <c r="BD806" s="21">
        <f t="shared" si="446"/>
        <v>0</v>
      </c>
      <c r="BE806" s="21">
        <f t="shared" si="447"/>
        <v>0</v>
      </c>
      <c r="BF806" s="21">
        <f t="shared" si="448"/>
        <v>0</v>
      </c>
      <c r="BG806" s="21">
        <f t="shared" si="449"/>
        <v>0</v>
      </c>
      <c r="BH806" s="21">
        <f t="shared" si="450"/>
        <v>0</v>
      </c>
    </row>
    <row r="807" spans="1:60" ht="63.95" customHeight="1">
      <c r="A807" s="245"/>
      <c r="B807" s="97"/>
      <c r="C807" s="98"/>
      <c r="D807" s="99"/>
      <c r="E807" s="100"/>
      <c r="F807" s="100"/>
      <c r="G807" s="100"/>
      <c r="H807" s="101"/>
      <c r="I807" s="102"/>
      <c r="J807" s="103"/>
      <c r="K807" s="103"/>
      <c r="L807" s="103"/>
      <c r="M807" s="103"/>
      <c r="N807" s="99"/>
      <c r="O807" s="99"/>
      <c r="P807" s="100"/>
      <c r="Q807" s="100"/>
      <c r="R807" s="104"/>
      <c r="S807" s="31" t="str">
        <f t="shared" si="451"/>
        <v/>
      </c>
      <c r="T807" s="105"/>
      <c r="U807" s="101"/>
      <c r="V807" s="107"/>
      <c r="W807" s="169"/>
      <c r="X807" s="170"/>
      <c r="Y807" s="68"/>
      <c r="Z807" s="190">
        <f t="shared" si="420"/>
        <v>1.0165720071704217E-3</v>
      </c>
      <c r="AA807" s="208" t="b">
        <f t="shared" si="421"/>
        <v>0</v>
      </c>
      <c r="AB807" s="20">
        <f t="shared" si="452"/>
        <v>0</v>
      </c>
      <c r="AC807" s="67" t="b">
        <f t="shared" si="453"/>
        <v>1</v>
      </c>
      <c r="AD807" s="200">
        <f t="shared" si="454"/>
        <v>1</v>
      </c>
      <c r="AE807" s="180">
        <f t="shared" si="422"/>
        <v>1</v>
      </c>
      <c r="AF807" s="180">
        <f t="shared" si="423"/>
        <v>0</v>
      </c>
      <c r="AG807" s="180">
        <f t="shared" si="424"/>
        <v>0</v>
      </c>
      <c r="AH807" s="180">
        <f t="shared" si="425"/>
        <v>0</v>
      </c>
      <c r="AI807" s="214" t="str">
        <f t="shared" si="426"/>
        <v/>
      </c>
      <c r="AK807" s="36">
        <f t="shared" si="427"/>
        <v>0</v>
      </c>
      <c r="AL807" s="21">
        <f t="shared" si="428"/>
        <v>0</v>
      </c>
      <c r="AM807" s="21">
        <f t="shared" si="429"/>
        <v>0</v>
      </c>
      <c r="AN807" s="21">
        <f t="shared" si="430"/>
        <v>0</v>
      </c>
      <c r="AO807" s="21">
        <f t="shared" si="431"/>
        <v>0</v>
      </c>
      <c r="AP807" s="21">
        <f t="shared" si="432"/>
        <v>0</v>
      </c>
      <c r="AQ807" s="21">
        <f t="shared" si="433"/>
        <v>0</v>
      </c>
      <c r="AR807" s="21">
        <f t="shared" si="434"/>
        <v>0</v>
      </c>
      <c r="AS807" s="21">
        <f t="shared" si="435"/>
        <v>0</v>
      </c>
      <c r="AT807" s="21">
        <f t="shared" si="436"/>
        <v>0</v>
      </c>
      <c r="AU807" s="21">
        <f t="shared" si="437"/>
        <v>0</v>
      </c>
      <c r="AV807" s="21">
        <f t="shared" si="438"/>
        <v>0</v>
      </c>
      <c r="AW807" s="21">
        <f t="shared" si="439"/>
        <v>0</v>
      </c>
      <c r="AX807" s="21">
        <f t="shared" si="440"/>
        <v>0</v>
      </c>
      <c r="AY807" s="21">
        <f t="shared" si="441"/>
        <v>0</v>
      </c>
      <c r="AZ807" s="21">
        <f t="shared" si="442"/>
        <v>0</v>
      </c>
      <c r="BA807" s="21">
        <f t="shared" si="443"/>
        <v>0</v>
      </c>
      <c r="BB807" s="21">
        <f t="shared" si="444"/>
        <v>0</v>
      </c>
      <c r="BC807" s="21">
        <f t="shared" si="445"/>
        <v>0</v>
      </c>
      <c r="BD807" s="21">
        <f t="shared" si="446"/>
        <v>0</v>
      </c>
      <c r="BE807" s="21">
        <f t="shared" si="447"/>
        <v>0</v>
      </c>
      <c r="BF807" s="21">
        <f t="shared" si="448"/>
        <v>0</v>
      </c>
      <c r="BG807" s="21">
        <f t="shared" si="449"/>
        <v>0</v>
      </c>
      <c r="BH807" s="21">
        <f t="shared" si="450"/>
        <v>0</v>
      </c>
    </row>
    <row r="808" spans="1:60" ht="63.95" customHeight="1">
      <c r="A808" s="245"/>
      <c r="B808" s="97"/>
      <c r="C808" s="98"/>
      <c r="D808" s="99"/>
      <c r="E808" s="100"/>
      <c r="F808" s="100"/>
      <c r="G808" s="100"/>
      <c r="H808" s="101"/>
      <c r="I808" s="102"/>
      <c r="J808" s="103"/>
      <c r="K808" s="103"/>
      <c r="L808" s="103"/>
      <c r="M808" s="103"/>
      <c r="N808" s="99"/>
      <c r="O808" s="99"/>
      <c r="P808" s="100"/>
      <c r="Q808" s="100"/>
      <c r="R808" s="104"/>
      <c r="S808" s="31" t="str">
        <f t="shared" si="451"/>
        <v/>
      </c>
      <c r="T808" s="105"/>
      <c r="U808" s="101"/>
      <c r="V808" s="107"/>
      <c r="W808" s="169"/>
      <c r="X808" s="170"/>
      <c r="Y808" s="68"/>
      <c r="Z808" s="190">
        <f t="shared" si="420"/>
        <v>1.0165720071704217E-3</v>
      </c>
      <c r="AA808" s="208" t="b">
        <f t="shared" si="421"/>
        <v>0</v>
      </c>
      <c r="AB808" s="20">
        <f t="shared" si="452"/>
        <v>0</v>
      </c>
      <c r="AC808" s="67" t="b">
        <f t="shared" si="453"/>
        <v>1</v>
      </c>
      <c r="AD808" s="200">
        <f t="shared" si="454"/>
        <v>1</v>
      </c>
      <c r="AE808" s="180">
        <f t="shared" si="422"/>
        <v>1</v>
      </c>
      <c r="AF808" s="180">
        <f t="shared" si="423"/>
        <v>0</v>
      </c>
      <c r="AG808" s="180">
        <f t="shared" si="424"/>
        <v>0</v>
      </c>
      <c r="AH808" s="180">
        <f t="shared" si="425"/>
        <v>0</v>
      </c>
      <c r="AI808" s="214" t="str">
        <f t="shared" si="426"/>
        <v/>
      </c>
      <c r="AK808" s="36">
        <f t="shared" si="427"/>
        <v>0</v>
      </c>
      <c r="AL808" s="21">
        <f t="shared" si="428"/>
        <v>0</v>
      </c>
      <c r="AM808" s="21">
        <f t="shared" si="429"/>
        <v>0</v>
      </c>
      <c r="AN808" s="21">
        <f t="shared" si="430"/>
        <v>0</v>
      </c>
      <c r="AO808" s="21">
        <f t="shared" si="431"/>
        <v>0</v>
      </c>
      <c r="AP808" s="21">
        <f t="shared" si="432"/>
        <v>0</v>
      </c>
      <c r="AQ808" s="21">
        <f t="shared" si="433"/>
        <v>0</v>
      </c>
      <c r="AR808" s="21">
        <f t="shared" si="434"/>
        <v>0</v>
      </c>
      <c r="AS808" s="21">
        <f t="shared" si="435"/>
        <v>0</v>
      </c>
      <c r="AT808" s="21">
        <f t="shared" si="436"/>
        <v>0</v>
      </c>
      <c r="AU808" s="21">
        <f t="shared" si="437"/>
        <v>0</v>
      </c>
      <c r="AV808" s="21">
        <f t="shared" si="438"/>
        <v>0</v>
      </c>
      <c r="AW808" s="21">
        <f t="shared" si="439"/>
        <v>0</v>
      </c>
      <c r="AX808" s="21">
        <f t="shared" si="440"/>
        <v>0</v>
      </c>
      <c r="AY808" s="21">
        <f t="shared" si="441"/>
        <v>0</v>
      </c>
      <c r="AZ808" s="21">
        <f t="shared" si="442"/>
        <v>0</v>
      </c>
      <c r="BA808" s="21">
        <f t="shared" si="443"/>
        <v>0</v>
      </c>
      <c r="BB808" s="21">
        <f t="shared" si="444"/>
        <v>0</v>
      </c>
      <c r="BC808" s="21">
        <f t="shared" si="445"/>
        <v>0</v>
      </c>
      <c r="BD808" s="21">
        <f t="shared" si="446"/>
        <v>0</v>
      </c>
      <c r="BE808" s="21">
        <f t="shared" si="447"/>
        <v>0</v>
      </c>
      <c r="BF808" s="21">
        <f t="shared" si="448"/>
        <v>0</v>
      </c>
      <c r="BG808" s="21">
        <f t="shared" si="449"/>
        <v>0</v>
      </c>
      <c r="BH808" s="21">
        <f t="shared" si="450"/>
        <v>0</v>
      </c>
    </row>
    <row r="809" spans="1:60" ht="63.95" customHeight="1">
      <c r="A809" s="245"/>
      <c r="B809" s="97"/>
      <c r="C809" s="98"/>
      <c r="D809" s="99"/>
      <c r="E809" s="100"/>
      <c r="F809" s="100"/>
      <c r="G809" s="100"/>
      <c r="H809" s="101"/>
      <c r="I809" s="102"/>
      <c r="J809" s="103"/>
      <c r="K809" s="103"/>
      <c r="L809" s="103"/>
      <c r="M809" s="103"/>
      <c r="N809" s="99"/>
      <c r="O809" s="99"/>
      <c r="P809" s="100"/>
      <c r="Q809" s="100"/>
      <c r="R809" s="104"/>
      <c r="S809" s="31" t="str">
        <f t="shared" si="451"/>
        <v/>
      </c>
      <c r="T809" s="105"/>
      <c r="U809" s="101"/>
      <c r="V809" s="107"/>
      <c r="W809" s="169"/>
      <c r="X809" s="170"/>
      <c r="Y809" s="68"/>
      <c r="Z809" s="190">
        <f t="shared" si="420"/>
        <v>1.0165720071704217E-3</v>
      </c>
      <c r="AA809" s="208" t="b">
        <f t="shared" si="421"/>
        <v>0</v>
      </c>
      <c r="AB809" s="20">
        <f t="shared" si="452"/>
        <v>0</v>
      </c>
      <c r="AC809" s="67" t="b">
        <f t="shared" si="453"/>
        <v>1</v>
      </c>
      <c r="AD809" s="200">
        <f t="shared" si="454"/>
        <v>1</v>
      </c>
      <c r="AE809" s="180">
        <f t="shared" si="422"/>
        <v>1</v>
      </c>
      <c r="AF809" s="180">
        <f t="shared" si="423"/>
        <v>0</v>
      </c>
      <c r="AG809" s="180">
        <f t="shared" si="424"/>
        <v>0</v>
      </c>
      <c r="AH809" s="180">
        <f t="shared" si="425"/>
        <v>0</v>
      </c>
      <c r="AI809" s="214" t="str">
        <f t="shared" si="426"/>
        <v/>
      </c>
      <c r="AK809" s="36">
        <f t="shared" si="427"/>
        <v>0</v>
      </c>
      <c r="AL809" s="21">
        <f t="shared" si="428"/>
        <v>0</v>
      </c>
      <c r="AM809" s="21">
        <f t="shared" si="429"/>
        <v>0</v>
      </c>
      <c r="AN809" s="21">
        <f t="shared" si="430"/>
        <v>0</v>
      </c>
      <c r="AO809" s="21">
        <f t="shared" si="431"/>
        <v>0</v>
      </c>
      <c r="AP809" s="21">
        <f t="shared" si="432"/>
        <v>0</v>
      </c>
      <c r="AQ809" s="21">
        <f t="shared" si="433"/>
        <v>0</v>
      </c>
      <c r="AR809" s="21">
        <f t="shared" si="434"/>
        <v>0</v>
      </c>
      <c r="AS809" s="21">
        <f t="shared" si="435"/>
        <v>0</v>
      </c>
      <c r="AT809" s="21">
        <f t="shared" si="436"/>
        <v>0</v>
      </c>
      <c r="AU809" s="21">
        <f t="shared" si="437"/>
        <v>0</v>
      </c>
      <c r="AV809" s="21">
        <f t="shared" si="438"/>
        <v>0</v>
      </c>
      <c r="AW809" s="21">
        <f t="shared" si="439"/>
        <v>0</v>
      </c>
      <c r="AX809" s="21">
        <f t="shared" si="440"/>
        <v>0</v>
      </c>
      <c r="AY809" s="21">
        <f t="shared" si="441"/>
        <v>0</v>
      </c>
      <c r="AZ809" s="21">
        <f t="shared" si="442"/>
        <v>0</v>
      </c>
      <c r="BA809" s="21">
        <f t="shared" si="443"/>
        <v>0</v>
      </c>
      <c r="BB809" s="21">
        <f t="shared" si="444"/>
        <v>0</v>
      </c>
      <c r="BC809" s="21">
        <f t="shared" si="445"/>
        <v>0</v>
      </c>
      <c r="BD809" s="21">
        <f t="shared" si="446"/>
        <v>0</v>
      </c>
      <c r="BE809" s="21">
        <f t="shared" si="447"/>
        <v>0</v>
      </c>
      <c r="BF809" s="21">
        <f t="shared" si="448"/>
        <v>0</v>
      </c>
      <c r="BG809" s="21">
        <f t="shared" si="449"/>
        <v>0</v>
      </c>
      <c r="BH809" s="21">
        <f t="shared" si="450"/>
        <v>0</v>
      </c>
    </row>
    <row r="810" spans="1:60" ht="63.95" customHeight="1">
      <c r="A810" s="245"/>
      <c r="B810" s="97"/>
      <c r="C810" s="98"/>
      <c r="D810" s="99"/>
      <c r="E810" s="100"/>
      <c r="F810" s="100"/>
      <c r="G810" s="100"/>
      <c r="H810" s="101"/>
      <c r="I810" s="102"/>
      <c r="J810" s="103"/>
      <c r="K810" s="103"/>
      <c r="L810" s="103"/>
      <c r="M810" s="103"/>
      <c r="N810" s="99"/>
      <c r="O810" s="99"/>
      <c r="P810" s="100"/>
      <c r="Q810" s="100"/>
      <c r="R810" s="104"/>
      <c r="S810" s="31" t="str">
        <f t="shared" si="451"/>
        <v/>
      </c>
      <c r="T810" s="105"/>
      <c r="U810" s="101"/>
      <c r="V810" s="107"/>
      <c r="W810" s="169"/>
      <c r="X810" s="170"/>
      <c r="Y810" s="68"/>
      <c r="Z810" s="190">
        <f t="shared" si="420"/>
        <v>1.0165720071704217E-3</v>
      </c>
      <c r="AA810" s="208" t="b">
        <f t="shared" si="421"/>
        <v>0</v>
      </c>
      <c r="AB810" s="20">
        <f t="shared" si="452"/>
        <v>0</v>
      </c>
      <c r="AC810" s="67" t="b">
        <f t="shared" si="453"/>
        <v>1</v>
      </c>
      <c r="AD810" s="200">
        <f t="shared" si="454"/>
        <v>1</v>
      </c>
      <c r="AE810" s="180">
        <f t="shared" si="422"/>
        <v>1</v>
      </c>
      <c r="AF810" s="180">
        <f t="shared" si="423"/>
        <v>0</v>
      </c>
      <c r="AG810" s="180">
        <f t="shared" si="424"/>
        <v>0</v>
      </c>
      <c r="AH810" s="180">
        <f t="shared" si="425"/>
        <v>0</v>
      </c>
      <c r="AI810" s="214" t="str">
        <f t="shared" si="426"/>
        <v/>
      </c>
      <c r="AK810" s="36">
        <f t="shared" si="427"/>
        <v>0</v>
      </c>
      <c r="AL810" s="21">
        <f t="shared" si="428"/>
        <v>0</v>
      </c>
      <c r="AM810" s="21">
        <f t="shared" si="429"/>
        <v>0</v>
      </c>
      <c r="AN810" s="21">
        <f t="shared" si="430"/>
        <v>0</v>
      </c>
      <c r="AO810" s="21">
        <f t="shared" si="431"/>
        <v>0</v>
      </c>
      <c r="AP810" s="21">
        <f t="shared" si="432"/>
        <v>0</v>
      </c>
      <c r="AQ810" s="21">
        <f t="shared" si="433"/>
        <v>0</v>
      </c>
      <c r="AR810" s="21">
        <f t="shared" si="434"/>
        <v>0</v>
      </c>
      <c r="AS810" s="21">
        <f t="shared" si="435"/>
        <v>0</v>
      </c>
      <c r="AT810" s="21">
        <f t="shared" si="436"/>
        <v>0</v>
      </c>
      <c r="AU810" s="21">
        <f t="shared" si="437"/>
        <v>0</v>
      </c>
      <c r="AV810" s="21">
        <f t="shared" si="438"/>
        <v>0</v>
      </c>
      <c r="AW810" s="21">
        <f t="shared" si="439"/>
        <v>0</v>
      </c>
      <c r="AX810" s="21">
        <f t="shared" si="440"/>
        <v>0</v>
      </c>
      <c r="AY810" s="21">
        <f t="shared" si="441"/>
        <v>0</v>
      </c>
      <c r="AZ810" s="21">
        <f t="shared" si="442"/>
        <v>0</v>
      </c>
      <c r="BA810" s="21">
        <f t="shared" si="443"/>
        <v>0</v>
      </c>
      <c r="BB810" s="21">
        <f t="shared" si="444"/>
        <v>0</v>
      </c>
      <c r="BC810" s="21">
        <f t="shared" si="445"/>
        <v>0</v>
      </c>
      <c r="BD810" s="21">
        <f t="shared" si="446"/>
        <v>0</v>
      </c>
      <c r="BE810" s="21">
        <f t="shared" si="447"/>
        <v>0</v>
      </c>
      <c r="BF810" s="21">
        <f t="shared" si="448"/>
        <v>0</v>
      </c>
      <c r="BG810" s="21">
        <f t="shared" si="449"/>
        <v>0</v>
      </c>
      <c r="BH810" s="21">
        <f t="shared" si="450"/>
        <v>0</v>
      </c>
    </row>
    <row r="811" spans="1:60" ht="63.95" customHeight="1">
      <c r="A811" s="245"/>
      <c r="B811" s="97"/>
      <c r="C811" s="98"/>
      <c r="D811" s="99"/>
      <c r="E811" s="100"/>
      <c r="F811" s="100"/>
      <c r="G811" s="100"/>
      <c r="H811" s="101"/>
      <c r="I811" s="102"/>
      <c r="J811" s="103"/>
      <c r="K811" s="103"/>
      <c r="L811" s="103"/>
      <c r="M811" s="103"/>
      <c r="N811" s="99"/>
      <c r="O811" s="99"/>
      <c r="P811" s="100"/>
      <c r="Q811" s="100"/>
      <c r="R811" s="104"/>
      <c r="S811" s="31" t="str">
        <f t="shared" si="451"/>
        <v/>
      </c>
      <c r="T811" s="105"/>
      <c r="U811" s="101"/>
      <c r="V811" s="107"/>
      <c r="W811" s="169"/>
      <c r="X811" s="170"/>
      <c r="Y811" s="68"/>
      <c r="Z811" s="190">
        <f t="shared" si="420"/>
        <v>1.0165720071704217E-3</v>
      </c>
      <c r="AA811" s="208" t="b">
        <f t="shared" si="421"/>
        <v>0</v>
      </c>
      <c r="AB811" s="20">
        <f t="shared" si="452"/>
        <v>0</v>
      </c>
      <c r="AC811" s="67" t="b">
        <f t="shared" si="453"/>
        <v>1</v>
      </c>
      <c r="AD811" s="200">
        <f t="shared" si="454"/>
        <v>1</v>
      </c>
      <c r="AE811" s="180">
        <f t="shared" si="422"/>
        <v>1</v>
      </c>
      <c r="AF811" s="180">
        <f t="shared" si="423"/>
        <v>0</v>
      </c>
      <c r="AG811" s="180">
        <f t="shared" si="424"/>
        <v>0</v>
      </c>
      <c r="AH811" s="180">
        <f t="shared" si="425"/>
        <v>0</v>
      </c>
      <c r="AI811" s="214" t="str">
        <f t="shared" si="426"/>
        <v/>
      </c>
      <c r="AK811" s="36">
        <f t="shared" si="427"/>
        <v>0</v>
      </c>
      <c r="AL811" s="21">
        <f t="shared" si="428"/>
        <v>0</v>
      </c>
      <c r="AM811" s="21">
        <f t="shared" si="429"/>
        <v>0</v>
      </c>
      <c r="AN811" s="21">
        <f t="shared" si="430"/>
        <v>0</v>
      </c>
      <c r="AO811" s="21">
        <f t="shared" si="431"/>
        <v>0</v>
      </c>
      <c r="AP811" s="21">
        <f t="shared" si="432"/>
        <v>0</v>
      </c>
      <c r="AQ811" s="21">
        <f t="shared" si="433"/>
        <v>0</v>
      </c>
      <c r="AR811" s="21">
        <f t="shared" si="434"/>
        <v>0</v>
      </c>
      <c r="AS811" s="21">
        <f t="shared" si="435"/>
        <v>0</v>
      </c>
      <c r="AT811" s="21">
        <f t="shared" si="436"/>
        <v>0</v>
      </c>
      <c r="AU811" s="21">
        <f t="shared" si="437"/>
        <v>0</v>
      </c>
      <c r="AV811" s="21">
        <f t="shared" si="438"/>
        <v>0</v>
      </c>
      <c r="AW811" s="21">
        <f t="shared" si="439"/>
        <v>0</v>
      </c>
      <c r="AX811" s="21">
        <f t="shared" si="440"/>
        <v>0</v>
      </c>
      <c r="AY811" s="21">
        <f t="shared" si="441"/>
        <v>0</v>
      </c>
      <c r="AZ811" s="21">
        <f t="shared" si="442"/>
        <v>0</v>
      </c>
      <c r="BA811" s="21">
        <f t="shared" si="443"/>
        <v>0</v>
      </c>
      <c r="BB811" s="21">
        <f t="shared" si="444"/>
        <v>0</v>
      </c>
      <c r="BC811" s="21">
        <f t="shared" si="445"/>
        <v>0</v>
      </c>
      <c r="BD811" s="21">
        <f t="shared" si="446"/>
        <v>0</v>
      </c>
      <c r="BE811" s="21">
        <f t="shared" si="447"/>
        <v>0</v>
      </c>
      <c r="BF811" s="21">
        <f t="shared" si="448"/>
        <v>0</v>
      </c>
      <c r="BG811" s="21">
        <f t="shared" si="449"/>
        <v>0</v>
      </c>
      <c r="BH811" s="21">
        <f t="shared" si="450"/>
        <v>0</v>
      </c>
    </row>
    <row r="812" spans="1:60" ht="63.95" customHeight="1">
      <c r="A812" s="245"/>
      <c r="B812" s="97"/>
      <c r="C812" s="98"/>
      <c r="D812" s="99"/>
      <c r="E812" s="100"/>
      <c r="F812" s="100"/>
      <c r="G812" s="100"/>
      <c r="H812" s="101"/>
      <c r="I812" s="102"/>
      <c r="J812" s="103"/>
      <c r="K812" s="103"/>
      <c r="L812" s="103"/>
      <c r="M812" s="103"/>
      <c r="N812" s="99"/>
      <c r="O812" s="99"/>
      <c r="P812" s="100"/>
      <c r="Q812" s="100"/>
      <c r="R812" s="104"/>
      <c r="S812" s="31" t="str">
        <f t="shared" si="451"/>
        <v/>
      </c>
      <c r="T812" s="105"/>
      <c r="U812" s="101"/>
      <c r="V812" s="107"/>
      <c r="W812" s="169"/>
      <c r="X812" s="170"/>
      <c r="Y812" s="68"/>
      <c r="Z812" s="190">
        <f t="shared" si="420"/>
        <v>1.0165720071704217E-3</v>
      </c>
      <c r="AA812" s="208" t="b">
        <f t="shared" si="421"/>
        <v>0</v>
      </c>
      <c r="AB812" s="20">
        <f t="shared" si="452"/>
        <v>0</v>
      </c>
      <c r="AC812" s="67" t="b">
        <f t="shared" si="453"/>
        <v>1</v>
      </c>
      <c r="AD812" s="200">
        <f t="shared" si="454"/>
        <v>1</v>
      </c>
      <c r="AE812" s="180">
        <f t="shared" si="422"/>
        <v>1</v>
      </c>
      <c r="AF812" s="180">
        <f t="shared" si="423"/>
        <v>0</v>
      </c>
      <c r="AG812" s="180">
        <f t="shared" si="424"/>
        <v>0</v>
      </c>
      <c r="AH812" s="180">
        <f t="shared" si="425"/>
        <v>0</v>
      </c>
      <c r="AI812" s="214" t="str">
        <f t="shared" si="426"/>
        <v/>
      </c>
      <c r="AK812" s="36">
        <f t="shared" si="427"/>
        <v>0</v>
      </c>
      <c r="AL812" s="21">
        <f t="shared" si="428"/>
        <v>0</v>
      </c>
      <c r="AM812" s="21">
        <f t="shared" si="429"/>
        <v>0</v>
      </c>
      <c r="AN812" s="21">
        <f t="shared" si="430"/>
        <v>0</v>
      </c>
      <c r="AO812" s="21">
        <f t="shared" si="431"/>
        <v>0</v>
      </c>
      <c r="AP812" s="21">
        <f t="shared" si="432"/>
        <v>0</v>
      </c>
      <c r="AQ812" s="21">
        <f t="shared" si="433"/>
        <v>0</v>
      </c>
      <c r="AR812" s="21">
        <f t="shared" si="434"/>
        <v>0</v>
      </c>
      <c r="AS812" s="21">
        <f t="shared" si="435"/>
        <v>0</v>
      </c>
      <c r="AT812" s="21">
        <f t="shared" si="436"/>
        <v>0</v>
      </c>
      <c r="AU812" s="21">
        <f t="shared" si="437"/>
        <v>0</v>
      </c>
      <c r="AV812" s="21">
        <f t="shared" si="438"/>
        <v>0</v>
      </c>
      <c r="AW812" s="21">
        <f t="shared" si="439"/>
        <v>0</v>
      </c>
      <c r="AX812" s="21">
        <f t="shared" si="440"/>
        <v>0</v>
      </c>
      <c r="AY812" s="21">
        <f t="shared" si="441"/>
        <v>0</v>
      </c>
      <c r="AZ812" s="21">
        <f t="shared" si="442"/>
        <v>0</v>
      </c>
      <c r="BA812" s="21">
        <f t="shared" si="443"/>
        <v>0</v>
      </c>
      <c r="BB812" s="21">
        <f t="shared" si="444"/>
        <v>0</v>
      </c>
      <c r="BC812" s="21">
        <f t="shared" si="445"/>
        <v>0</v>
      </c>
      <c r="BD812" s="21">
        <f t="shared" si="446"/>
        <v>0</v>
      </c>
      <c r="BE812" s="21">
        <f t="shared" si="447"/>
        <v>0</v>
      </c>
      <c r="BF812" s="21">
        <f t="shared" si="448"/>
        <v>0</v>
      </c>
      <c r="BG812" s="21">
        <f t="shared" si="449"/>
        <v>0</v>
      </c>
      <c r="BH812" s="21">
        <f t="shared" si="450"/>
        <v>0</v>
      </c>
    </row>
    <row r="813" spans="1:60" ht="63.95" customHeight="1">
      <c r="A813" s="245"/>
      <c r="B813" s="97"/>
      <c r="C813" s="98"/>
      <c r="D813" s="99"/>
      <c r="E813" s="100"/>
      <c r="F813" s="100"/>
      <c r="G813" s="100"/>
      <c r="H813" s="101"/>
      <c r="I813" s="102"/>
      <c r="J813" s="103"/>
      <c r="K813" s="103"/>
      <c r="L813" s="103"/>
      <c r="M813" s="103"/>
      <c r="N813" s="99"/>
      <c r="O813" s="99"/>
      <c r="P813" s="100"/>
      <c r="Q813" s="100"/>
      <c r="R813" s="104"/>
      <c r="S813" s="31" t="str">
        <f t="shared" si="451"/>
        <v/>
      </c>
      <c r="T813" s="105"/>
      <c r="U813" s="101"/>
      <c r="V813" s="107"/>
      <c r="W813" s="169"/>
      <c r="X813" s="170"/>
      <c r="Y813" s="68"/>
      <c r="Z813" s="190">
        <f t="shared" si="420"/>
        <v>1.0165720071704217E-3</v>
      </c>
      <c r="AA813" s="208" t="b">
        <f t="shared" si="421"/>
        <v>0</v>
      </c>
      <c r="AB813" s="20">
        <f t="shared" si="452"/>
        <v>0</v>
      </c>
      <c r="AC813" s="67" t="b">
        <f t="shared" si="453"/>
        <v>1</v>
      </c>
      <c r="AD813" s="200">
        <f t="shared" si="454"/>
        <v>1</v>
      </c>
      <c r="AE813" s="180">
        <f t="shared" si="422"/>
        <v>1</v>
      </c>
      <c r="AF813" s="180">
        <f t="shared" si="423"/>
        <v>0</v>
      </c>
      <c r="AG813" s="180">
        <f t="shared" si="424"/>
        <v>0</v>
      </c>
      <c r="AH813" s="180">
        <f t="shared" si="425"/>
        <v>0</v>
      </c>
      <c r="AI813" s="214" t="str">
        <f t="shared" si="426"/>
        <v/>
      </c>
      <c r="AK813" s="36">
        <f t="shared" si="427"/>
        <v>0</v>
      </c>
      <c r="AL813" s="21">
        <f t="shared" si="428"/>
        <v>0</v>
      </c>
      <c r="AM813" s="21">
        <f t="shared" si="429"/>
        <v>0</v>
      </c>
      <c r="AN813" s="21">
        <f t="shared" si="430"/>
        <v>0</v>
      </c>
      <c r="AO813" s="21">
        <f t="shared" si="431"/>
        <v>0</v>
      </c>
      <c r="AP813" s="21">
        <f t="shared" si="432"/>
        <v>0</v>
      </c>
      <c r="AQ813" s="21">
        <f t="shared" si="433"/>
        <v>0</v>
      </c>
      <c r="AR813" s="21">
        <f t="shared" si="434"/>
        <v>0</v>
      </c>
      <c r="AS813" s="21">
        <f t="shared" si="435"/>
        <v>0</v>
      </c>
      <c r="AT813" s="21">
        <f t="shared" si="436"/>
        <v>0</v>
      </c>
      <c r="AU813" s="21">
        <f t="shared" si="437"/>
        <v>0</v>
      </c>
      <c r="AV813" s="21">
        <f t="shared" si="438"/>
        <v>0</v>
      </c>
      <c r="AW813" s="21">
        <f t="shared" si="439"/>
        <v>0</v>
      </c>
      <c r="AX813" s="21">
        <f t="shared" si="440"/>
        <v>0</v>
      </c>
      <c r="AY813" s="21">
        <f t="shared" si="441"/>
        <v>0</v>
      </c>
      <c r="AZ813" s="21">
        <f t="shared" si="442"/>
        <v>0</v>
      </c>
      <c r="BA813" s="21">
        <f t="shared" si="443"/>
        <v>0</v>
      </c>
      <c r="BB813" s="21">
        <f t="shared" si="444"/>
        <v>0</v>
      </c>
      <c r="BC813" s="21">
        <f t="shared" si="445"/>
        <v>0</v>
      </c>
      <c r="BD813" s="21">
        <f t="shared" si="446"/>
        <v>0</v>
      </c>
      <c r="BE813" s="21">
        <f t="shared" si="447"/>
        <v>0</v>
      </c>
      <c r="BF813" s="21">
        <f t="shared" si="448"/>
        <v>0</v>
      </c>
      <c r="BG813" s="21">
        <f t="shared" si="449"/>
        <v>0</v>
      </c>
      <c r="BH813" s="21">
        <f t="shared" si="450"/>
        <v>0</v>
      </c>
    </row>
    <row r="814" spans="1:60" ht="63.95" customHeight="1">
      <c r="A814" s="245"/>
      <c r="B814" s="97"/>
      <c r="C814" s="98"/>
      <c r="D814" s="99"/>
      <c r="E814" s="100"/>
      <c r="F814" s="100"/>
      <c r="G814" s="100"/>
      <c r="H814" s="101"/>
      <c r="I814" s="102"/>
      <c r="J814" s="103"/>
      <c r="K814" s="103"/>
      <c r="L814" s="103"/>
      <c r="M814" s="103"/>
      <c r="N814" s="99"/>
      <c r="O814" s="99"/>
      <c r="P814" s="100"/>
      <c r="Q814" s="100"/>
      <c r="R814" s="104"/>
      <c r="S814" s="31" t="str">
        <f t="shared" si="451"/>
        <v/>
      </c>
      <c r="T814" s="105"/>
      <c r="U814" s="101"/>
      <c r="V814" s="107"/>
      <c r="W814" s="169"/>
      <c r="X814" s="170"/>
      <c r="Y814" s="68"/>
      <c r="Z814" s="190">
        <f t="shared" si="420"/>
        <v>1.0165720071704217E-3</v>
      </c>
      <c r="AA814" s="208" t="b">
        <f t="shared" si="421"/>
        <v>0</v>
      </c>
      <c r="AB814" s="20">
        <f t="shared" si="452"/>
        <v>0</v>
      </c>
      <c r="AC814" s="67" t="b">
        <f t="shared" si="453"/>
        <v>1</v>
      </c>
      <c r="AD814" s="200">
        <f t="shared" si="454"/>
        <v>1</v>
      </c>
      <c r="AE814" s="180">
        <f t="shared" si="422"/>
        <v>1</v>
      </c>
      <c r="AF814" s="180">
        <f t="shared" si="423"/>
        <v>0</v>
      </c>
      <c r="AG814" s="180">
        <f t="shared" si="424"/>
        <v>0</v>
      </c>
      <c r="AH814" s="180">
        <f t="shared" si="425"/>
        <v>0</v>
      </c>
      <c r="AI814" s="214" t="str">
        <f t="shared" si="426"/>
        <v/>
      </c>
      <c r="AK814" s="36">
        <f t="shared" si="427"/>
        <v>0</v>
      </c>
      <c r="AL814" s="21">
        <f t="shared" si="428"/>
        <v>0</v>
      </c>
      <c r="AM814" s="21">
        <f t="shared" si="429"/>
        <v>0</v>
      </c>
      <c r="AN814" s="21">
        <f t="shared" si="430"/>
        <v>0</v>
      </c>
      <c r="AO814" s="21">
        <f t="shared" si="431"/>
        <v>0</v>
      </c>
      <c r="AP814" s="21">
        <f t="shared" si="432"/>
        <v>0</v>
      </c>
      <c r="AQ814" s="21">
        <f t="shared" si="433"/>
        <v>0</v>
      </c>
      <c r="AR814" s="21">
        <f t="shared" si="434"/>
        <v>0</v>
      </c>
      <c r="AS814" s="21">
        <f t="shared" si="435"/>
        <v>0</v>
      </c>
      <c r="AT814" s="21">
        <f t="shared" si="436"/>
        <v>0</v>
      </c>
      <c r="AU814" s="21">
        <f t="shared" si="437"/>
        <v>0</v>
      </c>
      <c r="AV814" s="21">
        <f t="shared" si="438"/>
        <v>0</v>
      </c>
      <c r="AW814" s="21">
        <f t="shared" si="439"/>
        <v>0</v>
      </c>
      <c r="AX814" s="21">
        <f t="shared" si="440"/>
        <v>0</v>
      </c>
      <c r="AY814" s="21">
        <f t="shared" si="441"/>
        <v>0</v>
      </c>
      <c r="AZ814" s="21">
        <f t="shared" si="442"/>
        <v>0</v>
      </c>
      <c r="BA814" s="21">
        <f t="shared" si="443"/>
        <v>0</v>
      </c>
      <c r="BB814" s="21">
        <f t="shared" si="444"/>
        <v>0</v>
      </c>
      <c r="BC814" s="21">
        <f t="shared" si="445"/>
        <v>0</v>
      </c>
      <c r="BD814" s="21">
        <f t="shared" si="446"/>
        <v>0</v>
      </c>
      <c r="BE814" s="21">
        <f t="shared" si="447"/>
        <v>0</v>
      </c>
      <c r="BF814" s="21">
        <f t="shared" si="448"/>
        <v>0</v>
      </c>
      <c r="BG814" s="21">
        <f t="shared" si="449"/>
        <v>0</v>
      </c>
      <c r="BH814" s="21">
        <f t="shared" si="450"/>
        <v>0</v>
      </c>
    </row>
    <row r="815" spans="1:60" ht="63.95" customHeight="1">
      <c r="A815" s="245"/>
      <c r="B815" s="97"/>
      <c r="C815" s="98"/>
      <c r="D815" s="99"/>
      <c r="E815" s="100"/>
      <c r="F815" s="100"/>
      <c r="G815" s="100"/>
      <c r="H815" s="101"/>
      <c r="I815" s="102"/>
      <c r="J815" s="103"/>
      <c r="K815" s="103"/>
      <c r="L815" s="103"/>
      <c r="M815" s="103"/>
      <c r="N815" s="99"/>
      <c r="O815" s="99"/>
      <c r="P815" s="100"/>
      <c r="Q815" s="100"/>
      <c r="R815" s="104"/>
      <c r="S815" s="31" t="str">
        <f t="shared" si="451"/>
        <v/>
      </c>
      <c r="T815" s="105"/>
      <c r="U815" s="101"/>
      <c r="V815" s="107"/>
      <c r="W815" s="169"/>
      <c r="X815" s="170"/>
      <c r="Y815" s="68"/>
      <c r="Z815" s="190">
        <f t="shared" si="420"/>
        <v>1.0165720071704217E-3</v>
      </c>
      <c r="AA815" s="208" t="b">
        <f t="shared" si="421"/>
        <v>0</v>
      </c>
      <c r="AB815" s="20">
        <f t="shared" si="452"/>
        <v>0</v>
      </c>
      <c r="AC815" s="67" t="b">
        <f t="shared" si="453"/>
        <v>1</v>
      </c>
      <c r="AD815" s="200">
        <f t="shared" si="454"/>
        <v>1</v>
      </c>
      <c r="AE815" s="180">
        <f t="shared" si="422"/>
        <v>1</v>
      </c>
      <c r="AF815" s="180">
        <f t="shared" si="423"/>
        <v>0</v>
      </c>
      <c r="AG815" s="180">
        <f t="shared" si="424"/>
        <v>0</v>
      </c>
      <c r="AH815" s="180">
        <f t="shared" si="425"/>
        <v>0</v>
      </c>
      <c r="AI815" s="214" t="str">
        <f t="shared" si="426"/>
        <v/>
      </c>
      <c r="AK815" s="36">
        <f t="shared" si="427"/>
        <v>0</v>
      </c>
      <c r="AL815" s="21">
        <f t="shared" si="428"/>
        <v>0</v>
      </c>
      <c r="AM815" s="21">
        <f t="shared" si="429"/>
        <v>0</v>
      </c>
      <c r="AN815" s="21">
        <f t="shared" si="430"/>
        <v>0</v>
      </c>
      <c r="AO815" s="21">
        <f t="shared" si="431"/>
        <v>0</v>
      </c>
      <c r="AP815" s="21">
        <f t="shared" si="432"/>
        <v>0</v>
      </c>
      <c r="AQ815" s="21">
        <f t="shared" si="433"/>
        <v>0</v>
      </c>
      <c r="AR815" s="21">
        <f t="shared" si="434"/>
        <v>0</v>
      </c>
      <c r="AS815" s="21">
        <f t="shared" si="435"/>
        <v>0</v>
      </c>
      <c r="AT815" s="21">
        <f t="shared" si="436"/>
        <v>0</v>
      </c>
      <c r="AU815" s="21">
        <f t="shared" si="437"/>
        <v>0</v>
      </c>
      <c r="AV815" s="21">
        <f t="shared" si="438"/>
        <v>0</v>
      </c>
      <c r="AW815" s="21">
        <f t="shared" si="439"/>
        <v>0</v>
      </c>
      <c r="AX815" s="21">
        <f t="shared" si="440"/>
        <v>0</v>
      </c>
      <c r="AY815" s="21">
        <f t="shared" si="441"/>
        <v>0</v>
      </c>
      <c r="AZ815" s="21">
        <f t="shared" si="442"/>
        <v>0</v>
      </c>
      <c r="BA815" s="21">
        <f t="shared" si="443"/>
        <v>0</v>
      </c>
      <c r="BB815" s="21">
        <f t="shared" si="444"/>
        <v>0</v>
      </c>
      <c r="BC815" s="21">
        <f t="shared" si="445"/>
        <v>0</v>
      </c>
      <c r="BD815" s="21">
        <f t="shared" si="446"/>
        <v>0</v>
      </c>
      <c r="BE815" s="21">
        <f t="shared" si="447"/>
        <v>0</v>
      </c>
      <c r="BF815" s="21">
        <f t="shared" si="448"/>
        <v>0</v>
      </c>
      <c r="BG815" s="21">
        <f t="shared" si="449"/>
        <v>0</v>
      </c>
      <c r="BH815" s="21">
        <f t="shared" si="450"/>
        <v>0</v>
      </c>
    </row>
    <row r="816" spans="1:60" ht="63.95" customHeight="1">
      <c r="A816" s="245"/>
      <c r="B816" s="97"/>
      <c r="C816" s="98"/>
      <c r="D816" s="99"/>
      <c r="E816" s="100"/>
      <c r="F816" s="100"/>
      <c r="G816" s="100"/>
      <c r="H816" s="101"/>
      <c r="I816" s="102"/>
      <c r="J816" s="103"/>
      <c r="K816" s="103"/>
      <c r="L816" s="103"/>
      <c r="M816" s="103"/>
      <c r="N816" s="99"/>
      <c r="O816" s="99"/>
      <c r="P816" s="100"/>
      <c r="Q816" s="100"/>
      <c r="R816" s="104"/>
      <c r="S816" s="31" t="str">
        <f t="shared" si="451"/>
        <v/>
      </c>
      <c r="T816" s="105"/>
      <c r="U816" s="101"/>
      <c r="V816" s="107"/>
      <c r="W816" s="169"/>
      <c r="X816" s="170"/>
      <c r="Y816" s="68"/>
      <c r="Z816" s="190">
        <f t="shared" si="420"/>
        <v>1.0165720071704217E-3</v>
      </c>
      <c r="AA816" s="208" t="b">
        <f t="shared" si="421"/>
        <v>0</v>
      </c>
      <c r="AB816" s="20">
        <f t="shared" si="452"/>
        <v>0</v>
      </c>
      <c r="AC816" s="67" t="b">
        <f t="shared" si="453"/>
        <v>1</v>
      </c>
      <c r="AD816" s="200">
        <f t="shared" si="454"/>
        <v>1</v>
      </c>
      <c r="AE816" s="180">
        <f t="shared" si="422"/>
        <v>1</v>
      </c>
      <c r="AF816" s="180">
        <f t="shared" si="423"/>
        <v>0</v>
      </c>
      <c r="AG816" s="180">
        <f t="shared" si="424"/>
        <v>0</v>
      </c>
      <c r="AH816" s="180">
        <f t="shared" si="425"/>
        <v>0</v>
      </c>
      <c r="AI816" s="214" t="str">
        <f t="shared" si="426"/>
        <v/>
      </c>
      <c r="AK816" s="36">
        <f t="shared" si="427"/>
        <v>0</v>
      </c>
      <c r="AL816" s="21">
        <f t="shared" si="428"/>
        <v>0</v>
      </c>
      <c r="AM816" s="21">
        <f t="shared" si="429"/>
        <v>0</v>
      </c>
      <c r="AN816" s="21">
        <f t="shared" si="430"/>
        <v>0</v>
      </c>
      <c r="AO816" s="21">
        <f t="shared" si="431"/>
        <v>0</v>
      </c>
      <c r="AP816" s="21">
        <f t="shared" si="432"/>
        <v>0</v>
      </c>
      <c r="AQ816" s="21">
        <f t="shared" si="433"/>
        <v>0</v>
      </c>
      <c r="AR816" s="21">
        <f t="shared" si="434"/>
        <v>0</v>
      </c>
      <c r="AS816" s="21">
        <f t="shared" si="435"/>
        <v>0</v>
      </c>
      <c r="AT816" s="21">
        <f t="shared" si="436"/>
        <v>0</v>
      </c>
      <c r="AU816" s="21">
        <f t="shared" si="437"/>
        <v>0</v>
      </c>
      <c r="AV816" s="21">
        <f t="shared" si="438"/>
        <v>0</v>
      </c>
      <c r="AW816" s="21">
        <f t="shared" si="439"/>
        <v>0</v>
      </c>
      <c r="AX816" s="21">
        <f t="shared" si="440"/>
        <v>0</v>
      </c>
      <c r="AY816" s="21">
        <f t="shared" si="441"/>
        <v>0</v>
      </c>
      <c r="AZ816" s="21">
        <f t="shared" si="442"/>
        <v>0</v>
      </c>
      <c r="BA816" s="21">
        <f t="shared" si="443"/>
        <v>0</v>
      </c>
      <c r="BB816" s="21">
        <f t="shared" si="444"/>
        <v>0</v>
      </c>
      <c r="BC816" s="21">
        <f t="shared" si="445"/>
        <v>0</v>
      </c>
      <c r="BD816" s="21">
        <f t="shared" si="446"/>
        <v>0</v>
      </c>
      <c r="BE816" s="21">
        <f t="shared" si="447"/>
        <v>0</v>
      </c>
      <c r="BF816" s="21">
        <f t="shared" si="448"/>
        <v>0</v>
      </c>
      <c r="BG816" s="21">
        <f t="shared" si="449"/>
        <v>0</v>
      </c>
      <c r="BH816" s="21">
        <f t="shared" si="450"/>
        <v>0</v>
      </c>
    </row>
    <row r="817" spans="1:60" ht="63.95" customHeight="1">
      <c r="A817" s="245"/>
      <c r="B817" s="97"/>
      <c r="C817" s="98"/>
      <c r="D817" s="99"/>
      <c r="E817" s="100"/>
      <c r="F817" s="100"/>
      <c r="G817" s="100"/>
      <c r="H817" s="101"/>
      <c r="I817" s="102"/>
      <c r="J817" s="103"/>
      <c r="K817" s="103"/>
      <c r="L817" s="103"/>
      <c r="M817" s="103"/>
      <c r="N817" s="99"/>
      <c r="O817" s="99"/>
      <c r="P817" s="100"/>
      <c r="Q817" s="100"/>
      <c r="R817" s="104"/>
      <c r="S817" s="31" t="str">
        <f t="shared" si="451"/>
        <v/>
      </c>
      <c r="T817" s="105"/>
      <c r="U817" s="101"/>
      <c r="V817" s="107"/>
      <c r="W817" s="169"/>
      <c r="X817" s="170"/>
      <c r="Y817" s="68"/>
      <c r="Z817" s="190">
        <f t="shared" si="420"/>
        <v>1.0165720071704217E-3</v>
      </c>
      <c r="AA817" s="208" t="b">
        <f t="shared" si="421"/>
        <v>0</v>
      </c>
      <c r="AB817" s="20">
        <f t="shared" si="452"/>
        <v>0</v>
      </c>
      <c r="AC817" s="67" t="b">
        <f t="shared" si="453"/>
        <v>1</v>
      </c>
      <c r="AD817" s="200">
        <f t="shared" si="454"/>
        <v>1</v>
      </c>
      <c r="AE817" s="180">
        <f t="shared" si="422"/>
        <v>1</v>
      </c>
      <c r="AF817" s="180">
        <f t="shared" si="423"/>
        <v>0</v>
      </c>
      <c r="AG817" s="180">
        <f t="shared" si="424"/>
        <v>0</v>
      </c>
      <c r="AH817" s="180">
        <f t="shared" si="425"/>
        <v>0</v>
      </c>
      <c r="AI817" s="214" t="str">
        <f t="shared" si="426"/>
        <v/>
      </c>
      <c r="AK817" s="36">
        <f t="shared" si="427"/>
        <v>0</v>
      </c>
      <c r="AL817" s="21">
        <f t="shared" si="428"/>
        <v>0</v>
      </c>
      <c r="AM817" s="21">
        <f t="shared" si="429"/>
        <v>0</v>
      </c>
      <c r="AN817" s="21">
        <f t="shared" si="430"/>
        <v>0</v>
      </c>
      <c r="AO817" s="21">
        <f t="shared" si="431"/>
        <v>0</v>
      </c>
      <c r="AP817" s="21">
        <f t="shared" si="432"/>
        <v>0</v>
      </c>
      <c r="AQ817" s="21">
        <f t="shared" si="433"/>
        <v>0</v>
      </c>
      <c r="AR817" s="21">
        <f t="shared" si="434"/>
        <v>0</v>
      </c>
      <c r="AS817" s="21">
        <f t="shared" si="435"/>
        <v>0</v>
      </c>
      <c r="AT817" s="21">
        <f t="shared" si="436"/>
        <v>0</v>
      </c>
      <c r="AU817" s="21">
        <f t="shared" si="437"/>
        <v>0</v>
      </c>
      <c r="AV817" s="21">
        <f t="shared" si="438"/>
        <v>0</v>
      </c>
      <c r="AW817" s="21">
        <f t="shared" si="439"/>
        <v>0</v>
      </c>
      <c r="AX817" s="21">
        <f t="shared" si="440"/>
        <v>0</v>
      </c>
      <c r="AY817" s="21">
        <f t="shared" si="441"/>
        <v>0</v>
      </c>
      <c r="AZ817" s="21">
        <f t="shared" si="442"/>
        <v>0</v>
      </c>
      <c r="BA817" s="21">
        <f t="shared" si="443"/>
        <v>0</v>
      </c>
      <c r="BB817" s="21">
        <f t="shared" si="444"/>
        <v>0</v>
      </c>
      <c r="BC817" s="21">
        <f t="shared" si="445"/>
        <v>0</v>
      </c>
      <c r="BD817" s="21">
        <f t="shared" si="446"/>
        <v>0</v>
      </c>
      <c r="BE817" s="21">
        <f t="shared" si="447"/>
        <v>0</v>
      </c>
      <c r="BF817" s="21">
        <f t="shared" si="448"/>
        <v>0</v>
      </c>
      <c r="BG817" s="21">
        <f t="shared" si="449"/>
        <v>0</v>
      </c>
      <c r="BH817" s="21">
        <f t="shared" si="450"/>
        <v>0</v>
      </c>
    </row>
    <row r="818" spans="1:60" ht="63.95" customHeight="1">
      <c r="A818" s="245"/>
      <c r="B818" s="97"/>
      <c r="C818" s="98"/>
      <c r="D818" s="99"/>
      <c r="E818" s="100"/>
      <c r="F818" s="100"/>
      <c r="G818" s="100"/>
      <c r="H818" s="101"/>
      <c r="I818" s="102"/>
      <c r="J818" s="103"/>
      <c r="K818" s="103"/>
      <c r="L818" s="103"/>
      <c r="M818" s="103"/>
      <c r="N818" s="99"/>
      <c r="O818" s="99"/>
      <c r="P818" s="100"/>
      <c r="Q818" s="100"/>
      <c r="R818" s="104"/>
      <c r="S818" s="31" t="str">
        <f t="shared" si="451"/>
        <v/>
      </c>
      <c r="T818" s="105"/>
      <c r="U818" s="101"/>
      <c r="V818" s="107"/>
      <c r="W818" s="169"/>
      <c r="X818" s="170"/>
      <c r="Y818" s="68"/>
      <c r="Z818" s="190">
        <f t="shared" si="420"/>
        <v>1.0165720071704217E-3</v>
      </c>
      <c r="AA818" s="208" t="b">
        <f t="shared" si="421"/>
        <v>0</v>
      </c>
      <c r="AB818" s="20">
        <f t="shared" si="452"/>
        <v>0</v>
      </c>
      <c r="AC818" s="67" t="b">
        <f t="shared" si="453"/>
        <v>1</v>
      </c>
      <c r="AD818" s="200">
        <f t="shared" si="454"/>
        <v>1</v>
      </c>
      <c r="AE818" s="180">
        <f t="shared" si="422"/>
        <v>1</v>
      </c>
      <c r="AF818" s="180">
        <f t="shared" si="423"/>
        <v>0</v>
      </c>
      <c r="AG818" s="180">
        <f t="shared" si="424"/>
        <v>0</v>
      </c>
      <c r="AH818" s="180">
        <f t="shared" si="425"/>
        <v>0</v>
      </c>
      <c r="AI818" s="214" t="str">
        <f t="shared" si="426"/>
        <v/>
      </c>
      <c r="AK818" s="36">
        <f t="shared" si="427"/>
        <v>0</v>
      </c>
      <c r="AL818" s="21">
        <f t="shared" si="428"/>
        <v>0</v>
      </c>
      <c r="AM818" s="21">
        <f t="shared" si="429"/>
        <v>0</v>
      </c>
      <c r="AN818" s="21">
        <f t="shared" si="430"/>
        <v>0</v>
      </c>
      <c r="AO818" s="21">
        <f t="shared" si="431"/>
        <v>0</v>
      </c>
      <c r="AP818" s="21">
        <f t="shared" si="432"/>
        <v>0</v>
      </c>
      <c r="AQ818" s="21">
        <f t="shared" si="433"/>
        <v>0</v>
      </c>
      <c r="AR818" s="21">
        <f t="shared" si="434"/>
        <v>0</v>
      </c>
      <c r="AS818" s="21">
        <f t="shared" si="435"/>
        <v>0</v>
      </c>
      <c r="AT818" s="21">
        <f t="shared" si="436"/>
        <v>0</v>
      </c>
      <c r="AU818" s="21">
        <f t="shared" si="437"/>
        <v>0</v>
      </c>
      <c r="AV818" s="21">
        <f t="shared" si="438"/>
        <v>0</v>
      </c>
      <c r="AW818" s="21">
        <f t="shared" si="439"/>
        <v>0</v>
      </c>
      <c r="AX818" s="21">
        <f t="shared" si="440"/>
        <v>0</v>
      </c>
      <c r="AY818" s="21">
        <f t="shared" si="441"/>
        <v>0</v>
      </c>
      <c r="AZ818" s="21">
        <f t="shared" si="442"/>
        <v>0</v>
      </c>
      <c r="BA818" s="21">
        <f t="shared" si="443"/>
        <v>0</v>
      </c>
      <c r="BB818" s="21">
        <f t="shared" si="444"/>
        <v>0</v>
      </c>
      <c r="BC818" s="21">
        <f t="shared" si="445"/>
        <v>0</v>
      </c>
      <c r="BD818" s="21">
        <f t="shared" si="446"/>
        <v>0</v>
      </c>
      <c r="BE818" s="21">
        <f t="shared" si="447"/>
        <v>0</v>
      </c>
      <c r="BF818" s="21">
        <f t="shared" si="448"/>
        <v>0</v>
      </c>
      <c r="BG818" s="21">
        <f t="shared" si="449"/>
        <v>0</v>
      </c>
      <c r="BH818" s="21">
        <f t="shared" si="450"/>
        <v>0</v>
      </c>
    </row>
    <row r="819" spans="1:60" ht="63.95" customHeight="1">
      <c r="A819" s="245"/>
      <c r="B819" s="97"/>
      <c r="C819" s="98"/>
      <c r="D819" s="99"/>
      <c r="E819" s="100"/>
      <c r="F819" s="100"/>
      <c r="G819" s="100"/>
      <c r="H819" s="101"/>
      <c r="I819" s="102"/>
      <c r="J819" s="103"/>
      <c r="K819" s="103"/>
      <c r="L819" s="103"/>
      <c r="M819" s="103"/>
      <c r="N819" s="99"/>
      <c r="O819" s="99"/>
      <c r="P819" s="100"/>
      <c r="Q819" s="100"/>
      <c r="R819" s="104"/>
      <c r="S819" s="31" t="str">
        <f t="shared" si="451"/>
        <v/>
      </c>
      <c r="T819" s="105"/>
      <c r="U819" s="101"/>
      <c r="V819" s="107"/>
      <c r="W819" s="169"/>
      <c r="X819" s="170"/>
      <c r="Y819" s="68"/>
      <c r="Z819" s="190">
        <f t="shared" si="420"/>
        <v>1.0165720071704217E-3</v>
      </c>
      <c r="AA819" s="208" t="b">
        <f t="shared" si="421"/>
        <v>0</v>
      </c>
      <c r="AB819" s="20">
        <f t="shared" si="452"/>
        <v>0</v>
      </c>
      <c r="AC819" s="67" t="b">
        <f t="shared" si="453"/>
        <v>1</v>
      </c>
      <c r="AD819" s="200">
        <f t="shared" si="454"/>
        <v>1</v>
      </c>
      <c r="AE819" s="180">
        <f t="shared" si="422"/>
        <v>1</v>
      </c>
      <c r="AF819" s="180">
        <f t="shared" si="423"/>
        <v>0</v>
      </c>
      <c r="AG819" s="180">
        <f t="shared" si="424"/>
        <v>0</v>
      </c>
      <c r="AH819" s="180">
        <f t="shared" si="425"/>
        <v>0</v>
      </c>
      <c r="AI819" s="214" t="str">
        <f t="shared" si="426"/>
        <v/>
      </c>
      <c r="AK819" s="36">
        <f t="shared" si="427"/>
        <v>0</v>
      </c>
      <c r="AL819" s="21">
        <f t="shared" si="428"/>
        <v>0</v>
      </c>
      <c r="AM819" s="21">
        <f t="shared" si="429"/>
        <v>0</v>
      </c>
      <c r="AN819" s="21">
        <f t="shared" si="430"/>
        <v>0</v>
      </c>
      <c r="AO819" s="21">
        <f t="shared" si="431"/>
        <v>0</v>
      </c>
      <c r="AP819" s="21">
        <f t="shared" si="432"/>
        <v>0</v>
      </c>
      <c r="AQ819" s="21">
        <f t="shared" si="433"/>
        <v>0</v>
      </c>
      <c r="AR819" s="21">
        <f t="shared" si="434"/>
        <v>0</v>
      </c>
      <c r="AS819" s="21">
        <f t="shared" si="435"/>
        <v>0</v>
      </c>
      <c r="AT819" s="21">
        <f t="shared" si="436"/>
        <v>0</v>
      </c>
      <c r="AU819" s="21">
        <f t="shared" si="437"/>
        <v>0</v>
      </c>
      <c r="AV819" s="21">
        <f t="shared" si="438"/>
        <v>0</v>
      </c>
      <c r="AW819" s="21">
        <f t="shared" si="439"/>
        <v>0</v>
      </c>
      <c r="AX819" s="21">
        <f t="shared" si="440"/>
        <v>0</v>
      </c>
      <c r="AY819" s="21">
        <f t="shared" si="441"/>
        <v>0</v>
      </c>
      <c r="AZ819" s="21">
        <f t="shared" si="442"/>
        <v>0</v>
      </c>
      <c r="BA819" s="21">
        <f t="shared" si="443"/>
        <v>0</v>
      </c>
      <c r="BB819" s="21">
        <f t="shared" si="444"/>
        <v>0</v>
      </c>
      <c r="BC819" s="21">
        <f t="shared" si="445"/>
        <v>0</v>
      </c>
      <c r="BD819" s="21">
        <f t="shared" si="446"/>
        <v>0</v>
      </c>
      <c r="BE819" s="21">
        <f t="shared" si="447"/>
        <v>0</v>
      </c>
      <c r="BF819" s="21">
        <f t="shared" si="448"/>
        <v>0</v>
      </c>
      <c r="BG819" s="21">
        <f t="shared" si="449"/>
        <v>0</v>
      </c>
      <c r="BH819" s="21">
        <f t="shared" si="450"/>
        <v>0</v>
      </c>
    </row>
    <row r="820" spans="1:60" ht="63.95" customHeight="1">
      <c r="A820" s="245"/>
      <c r="B820" s="97"/>
      <c r="C820" s="98"/>
      <c r="D820" s="99"/>
      <c r="E820" s="100"/>
      <c r="F820" s="100"/>
      <c r="G820" s="100"/>
      <c r="H820" s="101"/>
      <c r="I820" s="102"/>
      <c r="J820" s="103"/>
      <c r="K820" s="103"/>
      <c r="L820" s="103"/>
      <c r="M820" s="103"/>
      <c r="N820" s="99"/>
      <c r="O820" s="99"/>
      <c r="P820" s="100"/>
      <c r="Q820" s="100"/>
      <c r="R820" s="104"/>
      <c r="S820" s="31" t="str">
        <f t="shared" si="451"/>
        <v/>
      </c>
      <c r="T820" s="105"/>
      <c r="U820" s="101"/>
      <c r="V820" s="107"/>
      <c r="W820" s="169"/>
      <c r="X820" s="170"/>
      <c r="Y820" s="68"/>
      <c r="Z820" s="190">
        <f t="shared" si="420"/>
        <v>1.0165720071704217E-3</v>
      </c>
      <c r="AA820" s="208" t="b">
        <f t="shared" si="421"/>
        <v>0</v>
      </c>
      <c r="AB820" s="20">
        <f t="shared" si="452"/>
        <v>0</v>
      </c>
      <c r="AC820" s="67" t="b">
        <f t="shared" si="453"/>
        <v>1</v>
      </c>
      <c r="AD820" s="200">
        <f t="shared" si="454"/>
        <v>1</v>
      </c>
      <c r="AE820" s="180">
        <f t="shared" si="422"/>
        <v>1</v>
      </c>
      <c r="AF820" s="180">
        <f t="shared" si="423"/>
        <v>0</v>
      </c>
      <c r="AG820" s="180">
        <f t="shared" si="424"/>
        <v>0</v>
      </c>
      <c r="AH820" s="180">
        <f t="shared" si="425"/>
        <v>0</v>
      </c>
      <c r="AI820" s="214" t="str">
        <f t="shared" si="426"/>
        <v/>
      </c>
      <c r="AK820" s="36">
        <f t="shared" si="427"/>
        <v>0</v>
      </c>
      <c r="AL820" s="21">
        <f t="shared" si="428"/>
        <v>0</v>
      </c>
      <c r="AM820" s="21">
        <f t="shared" si="429"/>
        <v>0</v>
      </c>
      <c r="AN820" s="21">
        <f t="shared" si="430"/>
        <v>0</v>
      </c>
      <c r="AO820" s="21">
        <f t="shared" si="431"/>
        <v>0</v>
      </c>
      <c r="AP820" s="21">
        <f t="shared" si="432"/>
        <v>0</v>
      </c>
      <c r="AQ820" s="21">
        <f t="shared" si="433"/>
        <v>0</v>
      </c>
      <c r="AR820" s="21">
        <f t="shared" si="434"/>
        <v>0</v>
      </c>
      <c r="AS820" s="21">
        <f t="shared" si="435"/>
        <v>0</v>
      </c>
      <c r="AT820" s="21">
        <f t="shared" si="436"/>
        <v>0</v>
      </c>
      <c r="AU820" s="21">
        <f t="shared" si="437"/>
        <v>0</v>
      </c>
      <c r="AV820" s="21">
        <f t="shared" si="438"/>
        <v>0</v>
      </c>
      <c r="AW820" s="21">
        <f t="shared" si="439"/>
        <v>0</v>
      </c>
      <c r="AX820" s="21">
        <f t="shared" si="440"/>
        <v>0</v>
      </c>
      <c r="AY820" s="21">
        <f t="shared" si="441"/>
        <v>0</v>
      </c>
      <c r="AZ820" s="21">
        <f t="shared" si="442"/>
        <v>0</v>
      </c>
      <c r="BA820" s="21">
        <f t="shared" si="443"/>
        <v>0</v>
      </c>
      <c r="BB820" s="21">
        <f t="shared" si="444"/>
        <v>0</v>
      </c>
      <c r="BC820" s="21">
        <f t="shared" si="445"/>
        <v>0</v>
      </c>
      <c r="BD820" s="21">
        <f t="shared" si="446"/>
        <v>0</v>
      </c>
      <c r="BE820" s="21">
        <f t="shared" si="447"/>
        <v>0</v>
      </c>
      <c r="BF820" s="21">
        <f t="shared" si="448"/>
        <v>0</v>
      </c>
      <c r="BG820" s="21">
        <f t="shared" si="449"/>
        <v>0</v>
      </c>
      <c r="BH820" s="21">
        <f t="shared" si="450"/>
        <v>0</v>
      </c>
    </row>
    <row r="821" spans="1:60" ht="63.95" customHeight="1">
      <c r="A821" s="245"/>
      <c r="B821" s="97"/>
      <c r="C821" s="98"/>
      <c r="D821" s="99"/>
      <c r="E821" s="100"/>
      <c r="F821" s="100"/>
      <c r="G821" s="100"/>
      <c r="H821" s="101"/>
      <c r="I821" s="102"/>
      <c r="J821" s="103"/>
      <c r="K821" s="103"/>
      <c r="L821" s="103"/>
      <c r="M821" s="103"/>
      <c r="N821" s="99"/>
      <c r="O821" s="99"/>
      <c r="P821" s="100"/>
      <c r="Q821" s="100"/>
      <c r="R821" s="104"/>
      <c r="S821" s="31" t="str">
        <f t="shared" si="451"/>
        <v/>
      </c>
      <c r="T821" s="105"/>
      <c r="U821" s="101"/>
      <c r="V821" s="107"/>
      <c r="W821" s="169"/>
      <c r="X821" s="170"/>
      <c r="Y821" s="68"/>
      <c r="Z821" s="190">
        <f t="shared" si="420"/>
        <v>1.0165720071704217E-3</v>
      </c>
      <c r="AA821" s="208" t="b">
        <f t="shared" si="421"/>
        <v>0</v>
      </c>
      <c r="AB821" s="20">
        <f t="shared" si="452"/>
        <v>0</v>
      </c>
      <c r="AC821" s="67" t="b">
        <f t="shared" si="453"/>
        <v>1</v>
      </c>
      <c r="AD821" s="200">
        <f t="shared" si="454"/>
        <v>1</v>
      </c>
      <c r="AE821" s="180">
        <f t="shared" si="422"/>
        <v>1</v>
      </c>
      <c r="AF821" s="180">
        <f t="shared" si="423"/>
        <v>0</v>
      </c>
      <c r="AG821" s="180">
        <f t="shared" si="424"/>
        <v>0</v>
      </c>
      <c r="AH821" s="180">
        <f t="shared" si="425"/>
        <v>0</v>
      </c>
      <c r="AI821" s="214" t="str">
        <f t="shared" si="426"/>
        <v/>
      </c>
      <c r="AK821" s="36">
        <f t="shared" si="427"/>
        <v>0</v>
      </c>
      <c r="AL821" s="21">
        <f t="shared" si="428"/>
        <v>0</v>
      </c>
      <c r="AM821" s="21">
        <f t="shared" si="429"/>
        <v>0</v>
      </c>
      <c r="AN821" s="21">
        <f t="shared" si="430"/>
        <v>0</v>
      </c>
      <c r="AO821" s="21">
        <f t="shared" si="431"/>
        <v>0</v>
      </c>
      <c r="AP821" s="21">
        <f t="shared" si="432"/>
        <v>0</v>
      </c>
      <c r="AQ821" s="21">
        <f t="shared" si="433"/>
        <v>0</v>
      </c>
      <c r="AR821" s="21">
        <f t="shared" si="434"/>
        <v>0</v>
      </c>
      <c r="AS821" s="21">
        <f t="shared" si="435"/>
        <v>0</v>
      </c>
      <c r="AT821" s="21">
        <f t="shared" si="436"/>
        <v>0</v>
      </c>
      <c r="AU821" s="21">
        <f t="shared" si="437"/>
        <v>0</v>
      </c>
      <c r="AV821" s="21">
        <f t="shared" si="438"/>
        <v>0</v>
      </c>
      <c r="AW821" s="21">
        <f t="shared" si="439"/>
        <v>0</v>
      </c>
      <c r="AX821" s="21">
        <f t="shared" si="440"/>
        <v>0</v>
      </c>
      <c r="AY821" s="21">
        <f t="shared" si="441"/>
        <v>0</v>
      </c>
      <c r="AZ821" s="21">
        <f t="shared" si="442"/>
        <v>0</v>
      </c>
      <c r="BA821" s="21">
        <f t="shared" si="443"/>
        <v>0</v>
      </c>
      <c r="BB821" s="21">
        <f t="shared" si="444"/>
        <v>0</v>
      </c>
      <c r="BC821" s="21">
        <f t="shared" si="445"/>
        <v>0</v>
      </c>
      <c r="BD821" s="21">
        <f t="shared" si="446"/>
        <v>0</v>
      </c>
      <c r="BE821" s="21">
        <f t="shared" si="447"/>
        <v>0</v>
      </c>
      <c r="BF821" s="21">
        <f t="shared" si="448"/>
        <v>0</v>
      </c>
      <c r="BG821" s="21">
        <f t="shared" si="449"/>
        <v>0</v>
      </c>
      <c r="BH821" s="21">
        <f t="shared" si="450"/>
        <v>0</v>
      </c>
    </row>
    <row r="822" spans="1:60" ht="63.95" customHeight="1">
      <c r="A822" s="245"/>
      <c r="B822" s="97"/>
      <c r="C822" s="98"/>
      <c r="D822" s="99"/>
      <c r="E822" s="100"/>
      <c r="F822" s="100"/>
      <c r="G822" s="100"/>
      <c r="H822" s="101"/>
      <c r="I822" s="102"/>
      <c r="J822" s="103"/>
      <c r="K822" s="103"/>
      <c r="L822" s="103"/>
      <c r="M822" s="103"/>
      <c r="N822" s="99"/>
      <c r="O822" s="99"/>
      <c r="P822" s="100"/>
      <c r="Q822" s="100"/>
      <c r="R822" s="104"/>
      <c r="S822" s="31" t="str">
        <f t="shared" si="451"/>
        <v/>
      </c>
      <c r="T822" s="105"/>
      <c r="U822" s="101"/>
      <c r="V822" s="107"/>
      <c r="W822" s="169"/>
      <c r="X822" s="170"/>
      <c r="Y822" s="68"/>
      <c r="Z822" s="190">
        <f t="shared" si="420"/>
        <v>1.0165720071704217E-3</v>
      </c>
      <c r="AA822" s="208" t="b">
        <f t="shared" si="421"/>
        <v>0</v>
      </c>
      <c r="AB822" s="20">
        <f t="shared" si="452"/>
        <v>0</v>
      </c>
      <c r="AC822" s="67" t="b">
        <f t="shared" si="453"/>
        <v>1</v>
      </c>
      <c r="AD822" s="200">
        <f t="shared" si="454"/>
        <v>1</v>
      </c>
      <c r="AE822" s="180">
        <f t="shared" si="422"/>
        <v>1</v>
      </c>
      <c r="AF822" s="180">
        <f t="shared" si="423"/>
        <v>0</v>
      </c>
      <c r="AG822" s="180">
        <f t="shared" si="424"/>
        <v>0</v>
      </c>
      <c r="AH822" s="180">
        <f t="shared" si="425"/>
        <v>0</v>
      </c>
      <c r="AI822" s="214" t="str">
        <f t="shared" si="426"/>
        <v/>
      </c>
      <c r="AK822" s="36">
        <f t="shared" si="427"/>
        <v>0</v>
      </c>
      <c r="AL822" s="21">
        <f t="shared" si="428"/>
        <v>0</v>
      </c>
      <c r="AM822" s="21">
        <f t="shared" si="429"/>
        <v>0</v>
      </c>
      <c r="AN822" s="21">
        <f t="shared" si="430"/>
        <v>0</v>
      </c>
      <c r="AO822" s="21">
        <f t="shared" si="431"/>
        <v>0</v>
      </c>
      <c r="AP822" s="21">
        <f t="shared" si="432"/>
        <v>0</v>
      </c>
      <c r="AQ822" s="21">
        <f t="shared" si="433"/>
        <v>0</v>
      </c>
      <c r="AR822" s="21">
        <f t="shared" si="434"/>
        <v>0</v>
      </c>
      <c r="AS822" s="21">
        <f t="shared" si="435"/>
        <v>0</v>
      </c>
      <c r="AT822" s="21">
        <f t="shared" si="436"/>
        <v>0</v>
      </c>
      <c r="AU822" s="21">
        <f t="shared" si="437"/>
        <v>0</v>
      </c>
      <c r="AV822" s="21">
        <f t="shared" si="438"/>
        <v>0</v>
      </c>
      <c r="AW822" s="21">
        <f t="shared" si="439"/>
        <v>0</v>
      </c>
      <c r="AX822" s="21">
        <f t="shared" si="440"/>
        <v>0</v>
      </c>
      <c r="AY822" s="21">
        <f t="shared" si="441"/>
        <v>0</v>
      </c>
      <c r="AZ822" s="21">
        <f t="shared" si="442"/>
        <v>0</v>
      </c>
      <c r="BA822" s="21">
        <f t="shared" si="443"/>
        <v>0</v>
      </c>
      <c r="BB822" s="21">
        <f t="shared" si="444"/>
        <v>0</v>
      </c>
      <c r="BC822" s="21">
        <f t="shared" si="445"/>
        <v>0</v>
      </c>
      <c r="BD822" s="21">
        <f t="shared" si="446"/>
        <v>0</v>
      </c>
      <c r="BE822" s="21">
        <f t="shared" si="447"/>
        <v>0</v>
      </c>
      <c r="BF822" s="21">
        <f t="shared" si="448"/>
        <v>0</v>
      </c>
      <c r="BG822" s="21">
        <f t="shared" si="449"/>
        <v>0</v>
      </c>
      <c r="BH822" s="21">
        <f t="shared" si="450"/>
        <v>0</v>
      </c>
    </row>
    <row r="823" spans="1:60" ht="63.95" customHeight="1">
      <c r="A823" s="245"/>
      <c r="B823" s="97"/>
      <c r="C823" s="98"/>
      <c r="D823" s="99"/>
      <c r="E823" s="100"/>
      <c r="F823" s="100"/>
      <c r="G823" s="100"/>
      <c r="H823" s="101"/>
      <c r="I823" s="102"/>
      <c r="J823" s="103"/>
      <c r="K823" s="103"/>
      <c r="L823" s="103"/>
      <c r="M823" s="103"/>
      <c r="N823" s="99"/>
      <c r="O823" s="99"/>
      <c r="P823" s="100"/>
      <c r="Q823" s="100"/>
      <c r="R823" s="104"/>
      <c r="S823" s="31" t="str">
        <f t="shared" si="451"/>
        <v/>
      </c>
      <c r="T823" s="105"/>
      <c r="U823" s="101"/>
      <c r="V823" s="107"/>
      <c r="W823" s="169"/>
      <c r="X823" s="170"/>
      <c r="Y823" s="68"/>
      <c r="Z823" s="190">
        <f t="shared" si="420"/>
        <v>1.0165720071704217E-3</v>
      </c>
      <c r="AA823" s="208" t="b">
        <f t="shared" si="421"/>
        <v>0</v>
      </c>
      <c r="AB823" s="20">
        <f t="shared" si="452"/>
        <v>0</v>
      </c>
      <c r="AC823" s="67" t="b">
        <f t="shared" si="453"/>
        <v>1</v>
      </c>
      <c r="AD823" s="200">
        <f t="shared" si="454"/>
        <v>1</v>
      </c>
      <c r="AE823" s="180">
        <f t="shared" si="422"/>
        <v>1</v>
      </c>
      <c r="AF823" s="180">
        <f t="shared" si="423"/>
        <v>0</v>
      </c>
      <c r="AG823" s="180">
        <f t="shared" si="424"/>
        <v>0</v>
      </c>
      <c r="AH823" s="180">
        <f t="shared" si="425"/>
        <v>0</v>
      </c>
      <c r="AI823" s="214" t="str">
        <f t="shared" si="426"/>
        <v/>
      </c>
      <c r="AK823" s="36">
        <f t="shared" si="427"/>
        <v>0</v>
      </c>
      <c r="AL823" s="21">
        <f t="shared" si="428"/>
        <v>0</v>
      </c>
      <c r="AM823" s="21">
        <f t="shared" si="429"/>
        <v>0</v>
      </c>
      <c r="AN823" s="21">
        <f t="shared" si="430"/>
        <v>0</v>
      </c>
      <c r="AO823" s="21">
        <f t="shared" si="431"/>
        <v>0</v>
      </c>
      <c r="AP823" s="21">
        <f t="shared" si="432"/>
        <v>0</v>
      </c>
      <c r="AQ823" s="21">
        <f t="shared" si="433"/>
        <v>0</v>
      </c>
      <c r="AR823" s="21">
        <f t="shared" si="434"/>
        <v>0</v>
      </c>
      <c r="AS823" s="21">
        <f t="shared" si="435"/>
        <v>0</v>
      </c>
      <c r="AT823" s="21">
        <f t="shared" si="436"/>
        <v>0</v>
      </c>
      <c r="AU823" s="21">
        <f t="shared" si="437"/>
        <v>0</v>
      </c>
      <c r="AV823" s="21">
        <f t="shared" si="438"/>
        <v>0</v>
      </c>
      <c r="AW823" s="21">
        <f t="shared" si="439"/>
        <v>0</v>
      </c>
      <c r="AX823" s="21">
        <f t="shared" si="440"/>
        <v>0</v>
      </c>
      <c r="AY823" s="21">
        <f t="shared" si="441"/>
        <v>0</v>
      </c>
      <c r="AZ823" s="21">
        <f t="shared" si="442"/>
        <v>0</v>
      </c>
      <c r="BA823" s="21">
        <f t="shared" si="443"/>
        <v>0</v>
      </c>
      <c r="BB823" s="21">
        <f t="shared" si="444"/>
        <v>0</v>
      </c>
      <c r="BC823" s="21">
        <f t="shared" si="445"/>
        <v>0</v>
      </c>
      <c r="BD823" s="21">
        <f t="shared" si="446"/>
        <v>0</v>
      </c>
      <c r="BE823" s="21">
        <f t="shared" si="447"/>
        <v>0</v>
      </c>
      <c r="BF823" s="21">
        <f t="shared" si="448"/>
        <v>0</v>
      </c>
      <c r="BG823" s="21">
        <f t="shared" si="449"/>
        <v>0</v>
      </c>
      <c r="BH823" s="21">
        <f t="shared" si="450"/>
        <v>0</v>
      </c>
    </row>
    <row r="824" spans="1:60" ht="63.95" customHeight="1">
      <c r="A824" s="245"/>
      <c r="B824" s="97"/>
      <c r="C824" s="98"/>
      <c r="D824" s="99"/>
      <c r="E824" s="100"/>
      <c r="F824" s="100"/>
      <c r="G824" s="100"/>
      <c r="H824" s="101"/>
      <c r="I824" s="102"/>
      <c r="J824" s="103"/>
      <c r="K824" s="103"/>
      <c r="L824" s="103"/>
      <c r="M824" s="103"/>
      <c r="N824" s="99"/>
      <c r="O824" s="99"/>
      <c r="P824" s="100"/>
      <c r="Q824" s="100"/>
      <c r="R824" s="104"/>
      <c r="S824" s="31" t="str">
        <f t="shared" si="451"/>
        <v/>
      </c>
      <c r="T824" s="105"/>
      <c r="U824" s="101"/>
      <c r="V824" s="107"/>
      <c r="W824" s="169"/>
      <c r="X824" s="170"/>
      <c r="Y824" s="68"/>
      <c r="Z824" s="190">
        <f t="shared" si="420"/>
        <v>1.0165720071704217E-3</v>
      </c>
      <c r="AA824" s="208" t="b">
        <f t="shared" si="421"/>
        <v>0</v>
      </c>
      <c r="AB824" s="20">
        <f t="shared" si="452"/>
        <v>0</v>
      </c>
      <c r="AC824" s="67" t="b">
        <f t="shared" si="453"/>
        <v>1</v>
      </c>
      <c r="AD824" s="200">
        <f t="shared" si="454"/>
        <v>1</v>
      </c>
      <c r="AE824" s="180">
        <f t="shared" si="422"/>
        <v>1</v>
      </c>
      <c r="AF824" s="180">
        <f t="shared" si="423"/>
        <v>0</v>
      </c>
      <c r="AG824" s="180">
        <f t="shared" si="424"/>
        <v>0</v>
      </c>
      <c r="AH824" s="180">
        <f t="shared" si="425"/>
        <v>0</v>
      </c>
      <c r="AI824" s="214" t="str">
        <f t="shared" si="426"/>
        <v/>
      </c>
      <c r="AK824" s="36">
        <f t="shared" si="427"/>
        <v>0</v>
      </c>
      <c r="AL824" s="21">
        <f t="shared" si="428"/>
        <v>0</v>
      </c>
      <c r="AM824" s="21">
        <f t="shared" si="429"/>
        <v>0</v>
      </c>
      <c r="AN824" s="21">
        <f t="shared" si="430"/>
        <v>0</v>
      </c>
      <c r="AO824" s="21">
        <f t="shared" si="431"/>
        <v>0</v>
      </c>
      <c r="AP824" s="21">
        <f t="shared" si="432"/>
        <v>0</v>
      </c>
      <c r="AQ824" s="21">
        <f t="shared" si="433"/>
        <v>0</v>
      </c>
      <c r="AR824" s="21">
        <f t="shared" si="434"/>
        <v>0</v>
      </c>
      <c r="AS824" s="21">
        <f t="shared" si="435"/>
        <v>0</v>
      </c>
      <c r="AT824" s="21">
        <f t="shared" si="436"/>
        <v>0</v>
      </c>
      <c r="AU824" s="21">
        <f t="shared" si="437"/>
        <v>0</v>
      </c>
      <c r="AV824" s="21">
        <f t="shared" si="438"/>
        <v>0</v>
      </c>
      <c r="AW824" s="21">
        <f t="shared" si="439"/>
        <v>0</v>
      </c>
      <c r="AX824" s="21">
        <f t="shared" si="440"/>
        <v>0</v>
      </c>
      <c r="AY824" s="21">
        <f t="shared" si="441"/>
        <v>0</v>
      </c>
      <c r="AZ824" s="21">
        <f t="shared" si="442"/>
        <v>0</v>
      </c>
      <c r="BA824" s="21">
        <f t="shared" si="443"/>
        <v>0</v>
      </c>
      <c r="BB824" s="21">
        <f t="shared" si="444"/>
        <v>0</v>
      </c>
      <c r="BC824" s="21">
        <f t="shared" si="445"/>
        <v>0</v>
      </c>
      <c r="BD824" s="21">
        <f t="shared" si="446"/>
        <v>0</v>
      </c>
      <c r="BE824" s="21">
        <f t="shared" si="447"/>
        <v>0</v>
      </c>
      <c r="BF824" s="21">
        <f t="shared" si="448"/>
        <v>0</v>
      </c>
      <c r="BG824" s="21">
        <f t="shared" si="449"/>
        <v>0</v>
      </c>
      <c r="BH824" s="21">
        <f t="shared" si="450"/>
        <v>0</v>
      </c>
    </row>
    <row r="825" spans="1:60" ht="63.95" customHeight="1">
      <c r="A825" s="245"/>
      <c r="B825" s="97"/>
      <c r="C825" s="98"/>
      <c r="D825" s="99"/>
      <c r="E825" s="100"/>
      <c r="F825" s="100"/>
      <c r="G825" s="100"/>
      <c r="H825" s="101"/>
      <c r="I825" s="102"/>
      <c r="J825" s="103"/>
      <c r="K825" s="103"/>
      <c r="L825" s="103"/>
      <c r="M825" s="103"/>
      <c r="N825" s="99"/>
      <c r="O825" s="99"/>
      <c r="P825" s="100"/>
      <c r="Q825" s="100"/>
      <c r="R825" s="104"/>
      <c r="S825" s="31" t="str">
        <f t="shared" si="451"/>
        <v/>
      </c>
      <c r="T825" s="105"/>
      <c r="U825" s="101"/>
      <c r="V825" s="107"/>
      <c r="W825" s="169"/>
      <c r="X825" s="170"/>
      <c r="Y825" s="68"/>
      <c r="Z825" s="190">
        <f t="shared" si="420"/>
        <v>1.0165720071704217E-3</v>
      </c>
      <c r="AA825" s="208" t="b">
        <f t="shared" si="421"/>
        <v>0</v>
      </c>
      <c r="AB825" s="20">
        <f t="shared" si="452"/>
        <v>0</v>
      </c>
      <c r="AC825" s="67" t="b">
        <f t="shared" si="453"/>
        <v>1</v>
      </c>
      <c r="AD825" s="200">
        <f t="shared" si="454"/>
        <v>1</v>
      </c>
      <c r="AE825" s="180">
        <f t="shared" si="422"/>
        <v>1</v>
      </c>
      <c r="AF825" s="180">
        <f t="shared" si="423"/>
        <v>0</v>
      </c>
      <c r="AG825" s="180">
        <f t="shared" si="424"/>
        <v>0</v>
      </c>
      <c r="AH825" s="180">
        <f t="shared" si="425"/>
        <v>0</v>
      </c>
      <c r="AI825" s="214" t="str">
        <f t="shared" si="426"/>
        <v/>
      </c>
      <c r="AK825" s="36">
        <f t="shared" si="427"/>
        <v>0</v>
      </c>
      <c r="AL825" s="21">
        <f t="shared" si="428"/>
        <v>0</v>
      </c>
      <c r="AM825" s="21">
        <f t="shared" si="429"/>
        <v>0</v>
      </c>
      <c r="AN825" s="21">
        <f t="shared" si="430"/>
        <v>0</v>
      </c>
      <c r="AO825" s="21">
        <f t="shared" si="431"/>
        <v>0</v>
      </c>
      <c r="AP825" s="21">
        <f t="shared" si="432"/>
        <v>0</v>
      </c>
      <c r="AQ825" s="21">
        <f t="shared" si="433"/>
        <v>0</v>
      </c>
      <c r="AR825" s="21">
        <f t="shared" si="434"/>
        <v>0</v>
      </c>
      <c r="AS825" s="21">
        <f t="shared" si="435"/>
        <v>0</v>
      </c>
      <c r="AT825" s="21">
        <f t="shared" si="436"/>
        <v>0</v>
      </c>
      <c r="AU825" s="21">
        <f t="shared" si="437"/>
        <v>0</v>
      </c>
      <c r="AV825" s="21">
        <f t="shared" si="438"/>
        <v>0</v>
      </c>
      <c r="AW825" s="21">
        <f t="shared" si="439"/>
        <v>0</v>
      </c>
      <c r="AX825" s="21">
        <f t="shared" si="440"/>
        <v>0</v>
      </c>
      <c r="AY825" s="21">
        <f t="shared" si="441"/>
        <v>0</v>
      </c>
      <c r="AZ825" s="21">
        <f t="shared" si="442"/>
        <v>0</v>
      </c>
      <c r="BA825" s="21">
        <f t="shared" si="443"/>
        <v>0</v>
      </c>
      <c r="BB825" s="21">
        <f t="shared" si="444"/>
        <v>0</v>
      </c>
      <c r="BC825" s="21">
        <f t="shared" si="445"/>
        <v>0</v>
      </c>
      <c r="BD825" s="21">
        <f t="shared" si="446"/>
        <v>0</v>
      </c>
      <c r="BE825" s="21">
        <f t="shared" si="447"/>
        <v>0</v>
      </c>
      <c r="BF825" s="21">
        <f t="shared" si="448"/>
        <v>0</v>
      </c>
      <c r="BG825" s="21">
        <f t="shared" si="449"/>
        <v>0</v>
      </c>
      <c r="BH825" s="21">
        <f t="shared" si="450"/>
        <v>0</v>
      </c>
    </row>
    <row r="826" spans="1:60" ht="63.95" customHeight="1">
      <c r="A826" s="245"/>
      <c r="B826" s="97"/>
      <c r="C826" s="98"/>
      <c r="D826" s="99"/>
      <c r="E826" s="100"/>
      <c r="F826" s="100"/>
      <c r="G826" s="100"/>
      <c r="H826" s="101"/>
      <c r="I826" s="102"/>
      <c r="J826" s="103"/>
      <c r="K826" s="103"/>
      <c r="L826" s="103"/>
      <c r="M826" s="103"/>
      <c r="N826" s="99"/>
      <c r="O826" s="99"/>
      <c r="P826" s="100"/>
      <c r="Q826" s="100"/>
      <c r="R826" s="104"/>
      <c r="S826" s="31" t="str">
        <f t="shared" si="451"/>
        <v/>
      </c>
      <c r="T826" s="105"/>
      <c r="U826" s="101"/>
      <c r="V826" s="107"/>
      <c r="W826" s="169"/>
      <c r="X826" s="170"/>
      <c r="Y826" s="68"/>
      <c r="Z826" s="190">
        <f t="shared" si="420"/>
        <v>1.0165720071704217E-3</v>
      </c>
      <c r="AA826" s="208" t="b">
        <f t="shared" si="421"/>
        <v>0</v>
      </c>
      <c r="AB826" s="20">
        <f t="shared" si="452"/>
        <v>0</v>
      </c>
      <c r="AC826" s="67" t="b">
        <f t="shared" si="453"/>
        <v>1</v>
      </c>
      <c r="AD826" s="200">
        <f t="shared" si="454"/>
        <v>1</v>
      </c>
      <c r="AE826" s="180">
        <f t="shared" si="422"/>
        <v>1</v>
      </c>
      <c r="AF826" s="180">
        <f t="shared" si="423"/>
        <v>0</v>
      </c>
      <c r="AG826" s="180">
        <f t="shared" si="424"/>
        <v>0</v>
      </c>
      <c r="AH826" s="180">
        <f t="shared" si="425"/>
        <v>0</v>
      </c>
      <c r="AI826" s="214" t="str">
        <f t="shared" si="426"/>
        <v/>
      </c>
      <c r="AK826" s="36">
        <f t="shared" si="427"/>
        <v>0</v>
      </c>
      <c r="AL826" s="21">
        <f t="shared" si="428"/>
        <v>0</v>
      </c>
      <c r="AM826" s="21">
        <f t="shared" si="429"/>
        <v>0</v>
      </c>
      <c r="AN826" s="21">
        <f t="shared" si="430"/>
        <v>0</v>
      </c>
      <c r="AO826" s="21">
        <f t="shared" si="431"/>
        <v>0</v>
      </c>
      <c r="AP826" s="21">
        <f t="shared" si="432"/>
        <v>0</v>
      </c>
      <c r="AQ826" s="21">
        <f t="shared" si="433"/>
        <v>0</v>
      </c>
      <c r="AR826" s="21">
        <f t="shared" si="434"/>
        <v>0</v>
      </c>
      <c r="AS826" s="21">
        <f t="shared" si="435"/>
        <v>0</v>
      </c>
      <c r="AT826" s="21">
        <f t="shared" si="436"/>
        <v>0</v>
      </c>
      <c r="AU826" s="21">
        <f t="shared" si="437"/>
        <v>0</v>
      </c>
      <c r="AV826" s="21">
        <f t="shared" si="438"/>
        <v>0</v>
      </c>
      <c r="AW826" s="21">
        <f t="shared" si="439"/>
        <v>0</v>
      </c>
      <c r="AX826" s="21">
        <f t="shared" si="440"/>
        <v>0</v>
      </c>
      <c r="AY826" s="21">
        <f t="shared" si="441"/>
        <v>0</v>
      </c>
      <c r="AZ826" s="21">
        <f t="shared" si="442"/>
        <v>0</v>
      </c>
      <c r="BA826" s="21">
        <f t="shared" si="443"/>
        <v>0</v>
      </c>
      <c r="BB826" s="21">
        <f t="shared" si="444"/>
        <v>0</v>
      </c>
      <c r="BC826" s="21">
        <f t="shared" si="445"/>
        <v>0</v>
      </c>
      <c r="BD826" s="21">
        <f t="shared" si="446"/>
        <v>0</v>
      </c>
      <c r="BE826" s="21">
        <f t="shared" si="447"/>
        <v>0</v>
      </c>
      <c r="BF826" s="21">
        <f t="shared" si="448"/>
        <v>0</v>
      </c>
      <c r="BG826" s="21">
        <f t="shared" si="449"/>
        <v>0</v>
      </c>
      <c r="BH826" s="21">
        <f t="shared" si="450"/>
        <v>0</v>
      </c>
    </row>
    <row r="827" spans="1:60" ht="63.95" customHeight="1">
      <c r="A827" s="245"/>
      <c r="B827" s="97"/>
      <c r="C827" s="98"/>
      <c r="D827" s="99"/>
      <c r="E827" s="100"/>
      <c r="F827" s="100"/>
      <c r="G827" s="100"/>
      <c r="H827" s="101"/>
      <c r="I827" s="102"/>
      <c r="J827" s="103"/>
      <c r="K827" s="103"/>
      <c r="L827" s="103"/>
      <c r="M827" s="103"/>
      <c r="N827" s="99"/>
      <c r="O827" s="99"/>
      <c r="P827" s="100"/>
      <c r="Q827" s="100"/>
      <c r="R827" s="104"/>
      <c r="S827" s="31" t="str">
        <f t="shared" si="451"/>
        <v/>
      </c>
      <c r="T827" s="105"/>
      <c r="U827" s="101"/>
      <c r="V827" s="107"/>
      <c r="W827" s="169"/>
      <c r="X827" s="170"/>
      <c r="Y827" s="68"/>
      <c r="Z827" s="190">
        <f t="shared" si="420"/>
        <v>1.0165720071704217E-3</v>
      </c>
      <c r="AA827" s="208" t="b">
        <f t="shared" si="421"/>
        <v>0</v>
      </c>
      <c r="AB827" s="20">
        <f t="shared" si="452"/>
        <v>0</v>
      </c>
      <c r="AC827" s="67" t="b">
        <f t="shared" si="453"/>
        <v>1</v>
      </c>
      <c r="AD827" s="200">
        <f t="shared" si="454"/>
        <v>1</v>
      </c>
      <c r="AE827" s="180">
        <f t="shared" si="422"/>
        <v>1</v>
      </c>
      <c r="AF827" s="180">
        <f t="shared" si="423"/>
        <v>0</v>
      </c>
      <c r="AG827" s="180">
        <f t="shared" si="424"/>
        <v>0</v>
      </c>
      <c r="AH827" s="180">
        <f t="shared" si="425"/>
        <v>0</v>
      </c>
      <c r="AI827" s="214" t="str">
        <f t="shared" si="426"/>
        <v/>
      </c>
      <c r="AK827" s="36">
        <f t="shared" si="427"/>
        <v>0</v>
      </c>
      <c r="AL827" s="21">
        <f t="shared" si="428"/>
        <v>0</v>
      </c>
      <c r="AM827" s="21">
        <f t="shared" si="429"/>
        <v>0</v>
      </c>
      <c r="AN827" s="21">
        <f t="shared" si="430"/>
        <v>0</v>
      </c>
      <c r="AO827" s="21">
        <f t="shared" si="431"/>
        <v>0</v>
      </c>
      <c r="AP827" s="21">
        <f t="shared" si="432"/>
        <v>0</v>
      </c>
      <c r="AQ827" s="21">
        <f t="shared" si="433"/>
        <v>0</v>
      </c>
      <c r="AR827" s="21">
        <f t="shared" si="434"/>
        <v>0</v>
      </c>
      <c r="AS827" s="21">
        <f t="shared" si="435"/>
        <v>0</v>
      </c>
      <c r="AT827" s="21">
        <f t="shared" si="436"/>
        <v>0</v>
      </c>
      <c r="AU827" s="21">
        <f t="shared" si="437"/>
        <v>0</v>
      </c>
      <c r="AV827" s="21">
        <f t="shared" si="438"/>
        <v>0</v>
      </c>
      <c r="AW827" s="21">
        <f t="shared" si="439"/>
        <v>0</v>
      </c>
      <c r="AX827" s="21">
        <f t="shared" si="440"/>
        <v>0</v>
      </c>
      <c r="AY827" s="21">
        <f t="shared" si="441"/>
        <v>0</v>
      </c>
      <c r="AZ827" s="21">
        <f t="shared" si="442"/>
        <v>0</v>
      </c>
      <c r="BA827" s="21">
        <f t="shared" si="443"/>
        <v>0</v>
      </c>
      <c r="BB827" s="21">
        <f t="shared" si="444"/>
        <v>0</v>
      </c>
      <c r="BC827" s="21">
        <f t="shared" si="445"/>
        <v>0</v>
      </c>
      <c r="BD827" s="21">
        <f t="shared" si="446"/>
        <v>0</v>
      </c>
      <c r="BE827" s="21">
        <f t="shared" si="447"/>
        <v>0</v>
      </c>
      <c r="BF827" s="21">
        <f t="shared" si="448"/>
        <v>0</v>
      </c>
      <c r="BG827" s="21">
        <f t="shared" si="449"/>
        <v>0</v>
      </c>
      <c r="BH827" s="21">
        <f t="shared" si="450"/>
        <v>0</v>
      </c>
    </row>
    <row r="828" spans="1:60" ht="63.95" customHeight="1">
      <c r="A828" s="245"/>
      <c r="B828" s="97"/>
      <c r="C828" s="98"/>
      <c r="D828" s="99"/>
      <c r="E828" s="100"/>
      <c r="F828" s="100"/>
      <c r="G828" s="100"/>
      <c r="H828" s="101"/>
      <c r="I828" s="102"/>
      <c r="J828" s="103"/>
      <c r="K828" s="103"/>
      <c r="L828" s="103"/>
      <c r="M828" s="103"/>
      <c r="N828" s="99"/>
      <c r="O828" s="99"/>
      <c r="P828" s="100"/>
      <c r="Q828" s="100"/>
      <c r="R828" s="104"/>
      <c r="S828" s="31" t="str">
        <f t="shared" si="451"/>
        <v/>
      </c>
      <c r="T828" s="105"/>
      <c r="U828" s="101"/>
      <c r="V828" s="107"/>
      <c r="W828" s="169"/>
      <c r="X828" s="170"/>
      <c r="Y828" s="68"/>
      <c r="Z828" s="190">
        <f t="shared" si="420"/>
        <v>1.0165720071704217E-3</v>
      </c>
      <c r="AA828" s="208" t="b">
        <f t="shared" si="421"/>
        <v>0</v>
      </c>
      <c r="AB828" s="20">
        <f t="shared" si="452"/>
        <v>0</v>
      </c>
      <c r="AC828" s="67" t="b">
        <f t="shared" si="453"/>
        <v>1</v>
      </c>
      <c r="AD828" s="200">
        <f t="shared" si="454"/>
        <v>1</v>
      </c>
      <c r="AE828" s="180">
        <f t="shared" si="422"/>
        <v>1</v>
      </c>
      <c r="AF828" s="180">
        <f t="shared" si="423"/>
        <v>0</v>
      </c>
      <c r="AG828" s="180">
        <f t="shared" si="424"/>
        <v>0</v>
      </c>
      <c r="AH828" s="180">
        <f t="shared" si="425"/>
        <v>0</v>
      </c>
      <c r="AI828" s="214" t="str">
        <f t="shared" si="426"/>
        <v/>
      </c>
      <c r="AK828" s="36">
        <f t="shared" si="427"/>
        <v>0</v>
      </c>
      <c r="AL828" s="21">
        <f t="shared" si="428"/>
        <v>0</v>
      </c>
      <c r="AM828" s="21">
        <f t="shared" si="429"/>
        <v>0</v>
      </c>
      <c r="AN828" s="21">
        <f t="shared" si="430"/>
        <v>0</v>
      </c>
      <c r="AO828" s="21">
        <f t="shared" si="431"/>
        <v>0</v>
      </c>
      <c r="AP828" s="21">
        <f t="shared" si="432"/>
        <v>0</v>
      </c>
      <c r="AQ828" s="21">
        <f t="shared" si="433"/>
        <v>0</v>
      </c>
      <c r="AR828" s="21">
        <f t="shared" si="434"/>
        <v>0</v>
      </c>
      <c r="AS828" s="21">
        <f t="shared" si="435"/>
        <v>0</v>
      </c>
      <c r="AT828" s="21">
        <f t="shared" si="436"/>
        <v>0</v>
      </c>
      <c r="AU828" s="21">
        <f t="shared" si="437"/>
        <v>0</v>
      </c>
      <c r="AV828" s="21">
        <f t="shared" si="438"/>
        <v>0</v>
      </c>
      <c r="AW828" s="21">
        <f t="shared" si="439"/>
        <v>0</v>
      </c>
      <c r="AX828" s="21">
        <f t="shared" si="440"/>
        <v>0</v>
      </c>
      <c r="AY828" s="21">
        <f t="shared" si="441"/>
        <v>0</v>
      </c>
      <c r="AZ828" s="21">
        <f t="shared" si="442"/>
        <v>0</v>
      </c>
      <c r="BA828" s="21">
        <f t="shared" si="443"/>
        <v>0</v>
      </c>
      <c r="BB828" s="21">
        <f t="shared" si="444"/>
        <v>0</v>
      </c>
      <c r="BC828" s="21">
        <f t="shared" si="445"/>
        <v>0</v>
      </c>
      <c r="BD828" s="21">
        <f t="shared" si="446"/>
        <v>0</v>
      </c>
      <c r="BE828" s="21">
        <f t="shared" si="447"/>
        <v>0</v>
      </c>
      <c r="BF828" s="21">
        <f t="shared" si="448"/>
        <v>0</v>
      </c>
      <c r="BG828" s="21">
        <f t="shared" si="449"/>
        <v>0</v>
      </c>
      <c r="BH828" s="21">
        <f t="shared" si="450"/>
        <v>0</v>
      </c>
    </row>
    <row r="829" spans="1:60" ht="63.95" customHeight="1">
      <c r="A829" s="245"/>
      <c r="B829" s="97"/>
      <c r="C829" s="98"/>
      <c r="D829" s="99"/>
      <c r="E829" s="100"/>
      <c r="F829" s="100"/>
      <c r="G829" s="100"/>
      <c r="H829" s="101"/>
      <c r="I829" s="102"/>
      <c r="J829" s="103"/>
      <c r="K829" s="103"/>
      <c r="L829" s="103"/>
      <c r="M829" s="103"/>
      <c r="N829" s="99"/>
      <c r="O829" s="99"/>
      <c r="P829" s="100"/>
      <c r="Q829" s="100"/>
      <c r="R829" s="104"/>
      <c r="S829" s="31" t="str">
        <f t="shared" si="451"/>
        <v/>
      </c>
      <c r="T829" s="105"/>
      <c r="U829" s="101"/>
      <c r="V829" s="107"/>
      <c r="W829" s="169"/>
      <c r="X829" s="170"/>
      <c r="Y829" s="68"/>
      <c r="Z829" s="190">
        <f t="shared" si="420"/>
        <v>1.0165720071704217E-3</v>
      </c>
      <c r="AA829" s="208" t="b">
        <f t="shared" si="421"/>
        <v>0</v>
      </c>
      <c r="AB829" s="20">
        <f t="shared" si="452"/>
        <v>0</v>
      </c>
      <c r="AC829" s="67" t="b">
        <f t="shared" si="453"/>
        <v>1</v>
      </c>
      <c r="AD829" s="200">
        <f t="shared" si="454"/>
        <v>1</v>
      </c>
      <c r="AE829" s="180">
        <f t="shared" si="422"/>
        <v>1</v>
      </c>
      <c r="AF829" s="180">
        <f t="shared" si="423"/>
        <v>0</v>
      </c>
      <c r="AG829" s="180">
        <f t="shared" si="424"/>
        <v>0</v>
      </c>
      <c r="AH829" s="180">
        <f t="shared" si="425"/>
        <v>0</v>
      </c>
      <c r="AI829" s="214" t="str">
        <f t="shared" si="426"/>
        <v/>
      </c>
      <c r="AK829" s="36">
        <f t="shared" si="427"/>
        <v>0</v>
      </c>
      <c r="AL829" s="21">
        <f t="shared" si="428"/>
        <v>0</v>
      </c>
      <c r="AM829" s="21">
        <f t="shared" si="429"/>
        <v>0</v>
      </c>
      <c r="AN829" s="21">
        <f t="shared" si="430"/>
        <v>0</v>
      </c>
      <c r="AO829" s="21">
        <f t="shared" si="431"/>
        <v>0</v>
      </c>
      <c r="AP829" s="21">
        <f t="shared" si="432"/>
        <v>0</v>
      </c>
      <c r="AQ829" s="21">
        <f t="shared" si="433"/>
        <v>0</v>
      </c>
      <c r="AR829" s="21">
        <f t="shared" si="434"/>
        <v>0</v>
      </c>
      <c r="AS829" s="21">
        <f t="shared" si="435"/>
        <v>0</v>
      </c>
      <c r="AT829" s="21">
        <f t="shared" si="436"/>
        <v>0</v>
      </c>
      <c r="AU829" s="21">
        <f t="shared" si="437"/>
        <v>0</v>
      </c>
      <c r="AV829" s="21">
        <f t="shared" si="438"/>
        <v>0</v>
      </c>
      <c r="AW829" s="21">
        <f t="shared" si="439"/>
        <v>0</v>
      </c>
      <c r="AX829" s="21">
        <f t="shared" si="440"/>
        <v>0</v>
      </c>
      <c r="AY829" s="21">
        <f t="shared" si="441"/>
        <v>0</v>
      </c>
      <c r="AZ829" s="21">
        <f t="shared" si="442"/>
        <v>0</v>
      </c>
      <c r="BA829" s="21">
        <f t="shared" si="443"/>
        <v>0</v>
      </c>
      <c r="BB829" s="21">
        <f t="shared" si="444"/>
        <v>0</v>
      </c>
      <c r="BC829" s="21">
        <f t="shared" si="445"/>
        <v>0</v>
      </c>
      <c r="BD829" s="21">
        <f t="shared" si="446"/>
        <v>0</v>
      </c>
      <c r="BE829" s="21">
        <f t="shared" si="447"/>
        <v>0</v>
      </c>
      <c r="BF829" s="21">
        <f t="shared" si="448"/>
        <v>0</v>
      </c>
      <c r="BG829" s="21">
        <f t="shared" si="449"/>
        <v>0</v>
      </c>
      <c r="BH829" s="21">
        <f t="shared" si="450"/>
        <v>0</v>
      </c>
    </row>
    <row r="830" spans="1:60" ht="63.95" customHeight="1">
      <c r="A830" s="245"/>
      <c r="B830" s="97"/>
      <c r="C830" s="98"/>
      <c r="D830" s="99"/>
      <c r="E830" s="100"/>
      <c r="F830" s="100"/>
      <c r="G830" s="100"/>
      <c r="H830" s="101"/>
      <c r="I830" s="102"/>
      <c r="J830" s="103"/>
      <c r="K830" s="103"/>
      <c r="L830" s="103"/>
      <c r="M830" s="103"/>
      <c r="N830" s="99"/>
      <c r="O830" s="99"/>
      <c r="P830" s="100"/>
      <c r="Q830" s="100"/>
      <c r="R830" s="104"/>
      <c r="S830" s="31" t="str">
        <f t="shared" si="451"/>
        <v/>
      </c>
      <c r="T830" s="105"/>
      <c r="U830" s="101"/>
      <c r="V830" s="107"/>
      <c r="W830" s="169"/>
      <c r="X830" s="170"/>
      <c r="Y830" s="68"/>
      <c r="Z830" s="190">
        <f t="shared" si="420"/>
        <v>1.0165720071704217E-3</v>
      </c>
      <c r="AA830" s="208" t="b">
        <f t="shared" si="421"/>
        <v>0</v>
      </c>
      <c r="AB830" s="20">
        <f t="shared" si="452"/>
        <v>0</v>
      </c>
      <c r="AC830" s="67" t="b">
        <f t="shared" si="453"/>
        <v>1</v>
      </c>
      <c r="AD830" s="200">
        <f t="shared" si="454"/>
        <v>1</v>
      </c>
      <c r="AE830" s="180">
        <f t="shared" si="422"/>
        <v>1</v>
      </c>
      <c r="AF830" s="180">
        <f t="shared" si="423"/>
        <v>0</v>
      </c>
      <c r="AG830" s="180">
        <f t="shared" si="424"/>
        <v>0</v>
      </c>
      <c r="AH830" s="180">
        <f t="shared" si="425"/>
        <v>0</v>
      </c>
      <c r="AI830" s="214" t="str">
        <f t="shared" si="426"/>
        <v/>
      </c>
      <c r="AK830" s="36">
        <f t="shared" si="427"/>
        <v>0</v>
      </c>
      <c r="AL830" s="21">
        <f t="shared" si="428"/>
        <v>0</v>
      </c>
      <c r="AM830" s="21">
        <f t="shared" si="429"/>
        <v>0</v>
      </c>
      <c r="AN830" s="21">
        <f t="shared" si="430"/>
        <v>0</v>
      </c>
      <c r="AO830" s="21">
        <f t="shared" si="431"/>
        <v>0</v>
      </c>
      <c r="AP830" s="21">
        <f t="shared" si="432"/>
        <v>0</v>
      </c>
      <c r="AQ830" s="21">
        <f t="shared" si="433"/>
        <v>0</v>
      </c>
      <c r="AR830" s="21">
        <f t="shared" si="434"/>
        <v>0</v>
      </c>
      <c r="AS830" s="21">
        <f t="shared" si="435"/>
        <v>0</v>
      </c>
      <c r="AT830" s="21">
        <f t="shared" si="436"/>
        <v>0</v>
      </c>
      <c r="AU830" s="21">
        <f t="shared" si="437"/>
        <v>0</v>
      </c>
      <c r="AV830" s="21">
        <f t="shared" si="438"/>
        <v>0</v>
      </c>
      <c r="AW830" s="21">
        <f t="shared" si="439"/>
        <v>0</v>
      </c>
      <c r="AX830" s="21">
        <f t="shared" si="440"/>
        <v>0</v>
      </c>
      <c r="AY830" s="21">
        <f t="shared" si="441"/>
        <v>0</v>
      </c>
      <c r="AZ830" s="21">
        <f t="shared" si="442"/>
        <v>0</v>
      </c>
      <c r="BA830" s="21">
        <f t="shared" si="443"/>
        <v>0</v>
      </c>
      <c r="BB830" s="21">
        <f t="shared" si="444"/>
        <v>0</v>
      </c>
      <c r="BC830" s="21">
        <f t="shared" si="445"/>
        <v>0</v>
      </c>
      <c r="BD830" s="21">
        <f t="shared" si="446"/>
        <v>0</v>
      </c>
      <c r="BE830" s="21">
        <f t="shared" si="447"/>
        <v>0</v>
      </c>
      <c r="BF830" s="21">
        <f t="shared" si="448"/>
        <v>0</v>
      </c>
      <c r="BG830" s="21">
        <f t="shared" si="449"/>
        <v>0</v>
      </c>
      <c r="BH830" s="21">
        <f t="shared" si="450"/>
        <v>0</v>
      </c>
    </row>
    <row r="831" spans="1:60" ht="63.95" customHeight="1">
      <c r="A831" s="245"/>
      <c r="B831" s="97"/>
      <c r="C831" s="98"/>
      <c r="D831" s="99"/>
      <c r="E831" s="100"/>
      <c r="F831" s="100"/>
      <c r="G831" s="100"/>
      <c r="H831" s="101"/>
      <c r="I831" s="102"/>
      <c r="J831" s="103"/>
      <c r="K831" s="103"/>
      <c r="L831" s="103"/>
      <c r="M831" s="103"/>
      <c r="N831" s="99"/>
      <c r="O831" s="99"/>
      <c r="P831" s="100"/>
      <c r="Q831" s="100"/>
      <c r="R831" s="104"/>
      <c r="S831" s="31" t="str">
        <f t="shared" si="451"/>
        <v/>
      </c>
      <c r="T831" s="105"/>
      <c r="U831" s="101"/>
      <c r="V831" s="107"/>
      <c r="W831" s="169"/>
      <c r="X831" s="170"/>
      <c r="Y831" s="68"/>
      <c r="Z831" s="190">
        <f t="shared" si="420"/>
        <v>1.0165720071704217E-3</v>
      </c>
      <c r="AA831" s="208" t="b">
        <f t="shared" si="421"/>
        <v>0</v>
      </c>
      <c r="AB831" s="20">
        <f t="shared" si="452"/>
        <v>0</v>
      </c>
      <c r="AC831" s="67" t="b">
        <f t="shared" si="453"/>
        <v>1</v>
      </c>
      <c r="AD831" s="200">
        <f t="shared" si="454"/>
        <v>1</v>
      </c>
      <c r="AE831" s="180">
        <f t="shared" si="422"/>
        <v>1</v>
      </c>
      <c r="AF831" s="180">
        <f t="shared" si="423"/>
        <v>0</v>
      </c>
      <c r="AG831" s="180">
        <f t="shared" si="424"/>
        <v>0</v>
      </c>
      <c r="AH831" s="180">
        <f t="shared" si="425"/>
        <v>0</v>
      </c>
      <c r="AI831" s="214" t="str">
        <f t="shared" si="426"/>
        <v/>
      </c>
      <c r="AK831" s="36">
        <f t="shared" si="427"/>
        <v>0</v>
      </c>
      <c r="AL831" s="21">
        <f t="shared" si="428"/>
        <v>0</v>
      </c>
      <c r="AM831" s="21">
        <f t="shared" si="429"/>
        <v>0</v>
      </c>
      <c r="AN831" s="21">
        <f t="shared" si="430"/>
        <v>0</v>
      </c>
      <c r="AO831" s="21">
        <f t="shared" si="431"/>
        <v>0</v>
      </c>
      <c r="AP831" s="21">
        <f t="shared" si="432"/>
        <v>0</v>
      </c>
      <c r="AQ831" s="21">
        <f t="shared" si="433"/>
        <v>0</v>
      </c>
      <c r="AR831" s="21">
        <f t="shared" si="434"/>
        <v>0</v>
      </c>
      <c r="AS831" s="21">
        <f t="shared" si="435"/>
        <v>0</v>
      </c>
      <c r="AT831" s="21">
        <f t="shared" si="436"/>
        <v>0</v>
      </c>
      <c r="AU831" s="21">
        <f t="shared" si="437"/>
        <v>0</v>
      </c>
      <c r="AV831" s="21">
        <f t="shared" si="438"/>
        <v>0</v>
      </c>
      <c r="AW831" s="21">
        <f t="shared" si="439"/>
        <v>0</v>
      </c>
      <c r="AX831" s="21">
        <f t="shared" si="440"/>
        <v>0</v>
      </c>
      <c r="AY831" s="21">
        <f t="shared" si="441"/>
        <v>0</v>
      </c>
      <c r="AZ831" s="21">
        <f t="shared" si="442"/>
        <v>0</v>
      </c>
      <c r="BA831" s="21">
        <f t="shared" si="443"/>
        <v>0</v>
      </c>
      <c r="BB831" s="21">
        <f t="shared" si="444"/>
        <v>0</v>
      </c>
      <c r="BC831" s="21">
        <f t="shared" si="445"/>
        <v>0</v>
      </c>
      <c r="BD831" s="21">
        <f t="shared" si="446"/>
        <v>0</v>
      </c>
      <c r="BE831" s="21">
        <f t="shared" si="447"/>
        <v>0</v>
      </c>
      <c r="BF831" s="21">
        <f t="shared" si="448"/>
        <v>0</v>
      </c>
      <c r="BG831" s="21">
        <f t="shared" si="449"/>
        <v>0</v>
      </c>
      <c r="BH831" s="21">
        <f t="shared" si="450"/>
        <v>0</v>
      </c>
    </row>
    <row r="832" spans="1:60" ht="63.95" customHeight="1">
      <c r="A832" s="245"/>
      <c r="B832" s="97"/>
      <c r="C832" s="98"/>
      <c r="D832" s="99"/>
      <c r="E832" s="100"/>
      <c r="F832" s="100"/>
      <c r="G832" s="100"/>
      <c r="H832" s="101"/>
      <c r="I832" s="102"/>
      <c r="J832" s="103"/>
      <c r="K832" s="103"/>
      <c r="L832" s="103"/>
      <c r="M832" s="103"/>
      <c r="N832" s="99"/>
      <c r="O832" s="99"/>
      <c r="P832" s="100"/>
      <c r="Q832" s="100"/>
      <c r="R832" s="104"/>
      <c r="S832" s="31" t="str">
        <f t="shared" si="451"/>
        <v/>
      </c>
      <c r="T832" s="105"/>
      <c r="U832" s="101"/>
      <c r="V832" s="107"/>
      <c r="W832" s="169"/>
      <c r="X832" s="170"/>
      <c r="Y832" s="68"/>
      <c r="Z832" s="190">
        <f t="shared" si="420"/>
        <v>1.0165720071704217E-3</v>
      </c>
      <c r="AA832" s="208" t="b">
        <f t="shared" si="421"/>
        <v>0</v>
      </c>
      <c r="AB832" s="20">
        <f t="shared" si="452"/>
        <v>0</v>
      </c>
      <c r="AC832" s="67" t="b">
        <f t="shared" si="453"/>
        <v>1</v>
      </c>
      <c r="AD832" s="200">
        <f t="shared" si="454"/>
        <v>1</v>
      </c>
      <c r="AE832" s="180">
        <f t="shared" si="422"/>
        <v>1</v>
      </c>
      <c r="AF832" s="180">
        <f t="shared" si="423"/>
        <v>0</v>
      </c>
      <c r="AG832" s="180">
        <f t="shared" si="424"/>
        <v>0</v>
      </c>
      <c r="AH832" s="180">
        <f t="shared" si="425"/>
        <v>0</v>
      </c>
      <c r="AI832" s="214" t="str">
        <f t="shared" si="426"/>
        <v/>
      </c>
      <c r="AK832" s="36">
        <f t="shared" si="427"/>
        <v>0</v>
      </c>
      <c r="AL832" s="21">
        <f t="shared" si="428"/>
        <v>0</v>
      </c>
      <c r="AM832" s="21">
        <f t="shared" si="429"/>
        <v>0</v>
      </c>
      <c r="AN832" s="21">
        <f t="shared" si="430"/>
        <v>0</v>
      </c>
      <c r="AO832" s="21">
        <f t="shared" si="431"/>
        <v>0</v>
      </c>
      <c r="AP832" s="21">
        <f t="shared" si="432"/>
        <v>0</v>
      </c>
      <c r="AQ832" s="21">
        <f t="shared" si="433"/>
        <v>0</v>
      </c>
      <c r="AR832" s="21">
        <f t="shared" si="434"/>
        <v>0</v>
      </c>
      <c r="AS832" s="21">
        <f t="shared" si="435"/>
        <v>0</v>
      </c>
      <c r="AT832" s="21">
        <f t="shared" si="436"/>
        <v>0</v>
      </c>
      <c r="AU832" s="21">
        <f t="shared" si="437"/>
        <v>0</v>
      </c>
      <c r="AV832" s="21">
        <f t="shared" si="438"/>
        <v>0</v>
      </c>
      <c r="AW832" s="21">
        <f t="shared" si="439"/>
        <v>0</v>
      </c>
      <c r="AX832" s="21">
        <f t="shared" si="440"/>
        <v>0</v>
      </c>
      <c r="AY832" s="21">
        <f t="shared" si="441"/>
        <v>0</v>
      </c>
      <c r="AZ832" s="21">
        <f t="shared" si="442"/>
        <v>0</v>
      </c>
      <c r="BA832" s="21">
        <f t="shared" si="443"/>
        <v>0</v>
      </c>
      <c r="BB832" s="21">
        <f t="shared" si="444"/>
        <v>0</v>
      </c>
      <c r="BC832" s="21">
        <f t="shared" si="445"/>
        <v>0</v>
      </c>
      <c r="BD832" s="21">
        <f t="shared" si="446"/>
        <v>0</v>
      </c>
      <c r="BE832" s="21">
        <f t="shared" si="447"/>
        <v>0</v>
      </c>
      <c r="BF832" s="21">
        <f t="shared" si="448"/>
        <v>0</v>
      </c>
      <c r="BG832" s="21">
        <f t="shared" si="449"/>
        <v>0</v>
      </c>
      <c r="BH832" s="21">
        <f t="shared" si="450"/>
        <v>0</v>
      </c>
    </row>
    <row r="833" spans="1:60" ht="63.95" customHeight="1">
      <c r="A833" s="245"/>
      <c r="B833" s="97"/>
      <c r="C833" s="98"/>
      <c r="D833" s="99"/>
      <c r="E833" s="100"/>
      <c r="F833" s="100"/>
      <c r="G833" s="100"/>
      <c r="H833" s="101"/>
      <c r="I833" s="102"/>
      <c r="J833" s="103"/>
      <c r="K833" s="103"/>
      <c r="L833" s="103"/>
      <c r="M833" s="103"/>
      <c r="N833" s="99"/>
      <c r="O833" s="99"/>
      <c r="P833" s="100"/>
      <c r="Q833" s="100"/>
      <c r="R833" s="104"/>
      <c r="S833" s="31" t="str">
        <f t="shared" si="451"/>
        <v/>
      </c>
      <c r="T833" s="105"/>
      <c r="U833" s="101"/>
      <c r="V833" s="107"/>
      <c r="W833" s="169"/>
      <c r="X833" s="170"/>
      <c r="Y833" s="68"/>
      <c r="Z833" s="190">
        <f t="shared" si="420"/>
        <v>1.0165720071704217E-3</v>
      </c>
      <c r="AA833" s="208" t="b">
        <f t="shared" si="421"/>
        <v>0</v>
      </c>
      <c r="AB833" s="20">
        <f t="shared" si="452"/>
        <v>0</v>
      </c>
      <c r="AC833" s="67" t="b">
        <f t="shared" si="453"/>
        <v>1</v>
      </c>
      <c r="AD833" s="200">
        <f t="shared" si="454"/>
        <v>1</v>
      </c>
      <c r="AE833" s="180">
        <f t="shared" si="422"/>
        <v>1</v>
      </c>
      <c r="AF833" s="180">
        <f t="shared" si="423"/>
        <v>0</v>
      </c>
      <c r="AG833" s="180">
        <f t="shared" si="424"/>
        <v>0</v>
      </c>
      <c r="AH833" s="180">
        <f t="shared" si="425"/>
        <v>0</v>
      </c>
      <c r="AI833" s="214" t="str">
        <f t="shared" si="426"/>
        <v/>
      </c>
      <c r="AK833" s="36">
        <f t="shared" si="427"/>
        <v>0</v>
      </c>
      <c r="AL833" s="21">
        <f t="shared" si="428"/>
        <v>0</v>
      </c>
      <c r="AM833" s="21">
        <f t="shared" si="429"/>
        <v>0</v>
      </c>
      <c r="AN833" s="21">
        <f t="shared" si="430"/>
        <v>0</v>
      </c>
      <c r="AO833" s="21">
        <f t="shared" si="431"/>
        <v>0</v>
      </c>
      <c r="AP833" s="21">
        <f t="shared" si="432"/>
        <v>0</v>
      </c>
      <c r="AQ833" s="21">
        <f t="shared" si="433"/>
        <v>0</v>
      </c>
      <c r="AR833" s="21">
        <f t="shared" si="434"/>
        <v>0</v>
      </c>
      <c r="AS833" s="21">
        <f t="shared" si="435"/>
        <v>0</v>
      </c>
      <c r="AT833" s="21">
        <f t="shared" si="436"/>
        <v>0</v>
      </c>
      <c r="AU833" s="21">
        <f t="shared" si="437"/>
        <v>0</v>
      </c>
      <c r="AV833" s="21">
        <f t="shared" si="438"/>
        <v>0</v>
      </c>
      <c r="AW833" s="21">
        <f t="shared" si="439"/>
        <v>0</v>
      </c>
      <c r="AX833" s="21">
        <f t="shared" si="440"/>
        <v>0</v>
      </c>
      <c r="AY833" s="21">
        <f t="shared" si="441"/>
        <v>0</v>
      </c>
      <c r="AZ833" s="21">
        <f t="shared" si="442"/>
        <v>0</v>
      </c>
      <c r="BA833" s="21">
        <f t="shared" si="443"/>
        <v>0</v>
      </c>
      <c r="BB833" s="21">
        <f t="shared" si="444"/>
        <v>0</v>
      </c>
      <c r="BC833" s="21">
        <f t="shared" si="445"/>
        <v>0</v>
      </c>
      <c r="BD833" s="21">
        <f t="shared" si="446"/>
        <v>0</v>
      </c>
      <c r="BE833" s="21">
        <f t="shared" si="447"/>
        <v>0</v>
      </c>
      <c r="BF833" s="21">
        <f t="shared" si="448"/>
        <v>0</v>
      </c>
      <c r="BG833" s="21">
        <f t="shared" si="449"/>
        <v>0</v>
      </c>
      <c r="BH833" s="21">
        <f t="shared" si="450"/>
        <v>0</v>
      </c>
    </row>
    <row r="834" spans="1:60" ht="63.95" customHeight="1">
      <c r="A834" s="245"/>
      <c r="B834" s="97"/>
      <c r="C834" s="98"/>
      <c r="D834" s="99"/>
      <c r="E834" s="100"/>
      <c r="F834" s="100"/>
      <c r="G834" s="100"/>
      <c r="H834" s="101"/>
      <c r="I834" s="102"/>
      <c r="J834" s="103"/>
      <c r="K834" s="103"/>
      <c r="L834" s="103"/>
      <c r="M834" s="103"/>
      <c r="N834" s="99"/>
      <c r="O834" s="99"/>
      <c r="P834" s="100"/>
      <c r="Q834" s="100"/>
      <c r="R834" s="104"/>
      <c r="S834" s="31" t="str">
        <f t="shared" si="451"/>
        <v/>
      </c>
      <c r="T834" s="105"/>
      <c r="U834" s="101"/>
      <c r="V834" s="107"/>
      <c r="W834" s="169"/>
      <c r="X834" s="170"/>
      <c r="Y834" s="68"/>
      <c r="Z834" s="190">
        <f t="shared" si="420"/>
        <v>1.0165720071704217E-3</v>
      </c>
      <c r="AA834" s="208" t="b">
        <f t="shared" si="421"/>
        <v>0</v>
      </c>
      <c r="AB834" s="20">
        <f t="shared" si="452"/>
        <v>0</v>
      </c>
      <c r="AC834" s="67" t="b">
        <f t="shared" si="453"/>
        <v>1</v>
      </c>
      <c r="AD834" s="200">
        <f t="shared" si="454"/>
        <v>1</v>
      </c>
      <c r="AE834" s="180">
        <f t="shared" si="422"/>
        <v>1</v>
      </c>
      <c r="AF834" s="180">
        <f t="shared" si="423"/>
        <v>0</v>
      </c>
      <c r="AG834" s="180">
        <f t="shared" si="424"/>
        <v>0</v>
      </c>
      <c r="AH834" s="180">
        <f t="shared" si="425"/>
        <v>0</v>
      </c>
      <c r="AI834" s="214" t="str">
        <f t="shared" si="426"/>
        <v/>
      </c>
      <c r="AK834" s="36">
        <f t="shared" si="427"/>
        <v>0</v>
      </c>
      <c r="AL834" s="21">
        <f t="shared" si="428"/>
        <v>0</v>
      </c>
      <c r="AM834" s="21">
        <f t="shared" si="429"/>
        <v>0</v>
      </c>
      <c r="AN834" s="21">
        <f t="shared" si="430"/>
        <v>0</v>
      </c>
      <c r="AO834" s="21">
        <f t="shared" si="431"/>
        <v>0</v>
      </c>
      <c r="AP834" s="21">
        <f t="shared" si="432"/>
        <v>0</v>
      </c>
      <c r="AQ834" s="21">
        <f t="shared" si="433"/>
        <v>0</v>
      </c>
      <c r="AR834" s="21">
        <f t="shared" si="434"/>
        <v>0</v>
      </c>
      <c r="AS834" s="21">
        <f t="shared" si="435"/>
        <v>0</v>
      </c>
      <c r="AT834" s="21">
        <f t="shared" si="436"/>
        <v>0</v>
      </c>
      <c r="AU834" s="21">
        <f t="shared" si="437"/>
        <v>0</v>
      </c>
      <c r="AV834" s="21">
        <f t="shared" si="438"/>
        <v>0</v>
      </c>
      <c r="AW834" s="21">
        <f t="shared" si="439"/>
        <v>0</v>
      </c>
      <c r="AX834" s="21">
        <f t="shared" si="440"/>
        <v>0</v>
      </c>
      <c r="AY834" s="21">
        <f t="shared" si="441"/>
        <v>0</v>
      </c>
      <c r="AZ834" s="21">
        <f t="shared" si="442"/>
        <v>0</v>
      </c>
      <c r="BA834" s="21">
        <f t="shared" si="443"/>
        <v>0</v>
      </c>
      <c r="BB834" s="21">
        <f t="shared" si="444"/>
        <v>0</v>
      </c>
      <c r="BC834" s="21">
        <f t="shared" si="445"/>
        <v>0</v>
      </c>
      <c r="BD834" s="21">
        <f t="shared" si="446"/>
        <v>0</v>
      </c>
      <c r="BE834" s="21">
        <f t="shared" si="447"/>
        <v>0</v>
      </c>
      <c r="BF834" s="21">
        <f t="shared" si="448"/>
        <v>0</v>
      </c>
      <c r="BG834" s="21">
        <f t="shared" si="449"/>
        <v>0</v>
      </c>
      <c r="BH834" s="21">
        <f t="shared" si="450"/>
        <v>0</v>
      </c>
    </row>
    <row r="835" spans="1:60" ht="63.95" customHeight="1">
      <c r="A835" s="245"/>
      <c r="B835" s="97"/>
      <c r="C835" s="98"/>
      <c r="D835" s="99"/>
      <c r="E835" s="100"/>
      <c r="F835" s="100"/>
      <c r="G835" s="100"/>
      <c r="H835" s="101"/>
      <c r="I835" s="102"/>
      <c r="J835" s="103"/>
      <c r="K835" s="103"/>
      <c r="L835" s="103"/>
      <c r="M835" s="103"/>
      <c r="N835" s="99"/>
      <c r="O835" s="99"/>
      <c r="P835" s="100"/>
      <c r="Q835" s="100"/>
      <c r="R835" s="104"/>
      <c r="S835" s="31" t="str">
        <f t="shared" si="451"/>
        <v/>
      </c>
      <c r="T835" s="105"/>
      <c r="U835" s="101"/>
      <c r="V835" s="107"/>
      <c r="W835" s="169"/>
      <c r="X835" s="170"/>
      <c r="Y835" s="68"/>
      <c r="Z835" s="190">
        <f t="shared" si="420"/>
        <v>1.0165720071704217E-3</v>
      </c>
      <c r="AA835" s="208" t="b">
        <f t="shared" si="421"/>
        <v>0</v>
      </c>
      <c r="AB835" s="20">
        <f t="shared" si="452"/>
        <v>0</v>
      </c>
      <c r="AC835" s="67" t="b">
        <f t="shared" si="453"/>
        <v>1</v>
      </c>
      <c r="AD835" s="200">
        <f t="shared" si="454"/>
        <v>1</v>
      </c>
      <c r="AE835" s="180">
        <f t="shared" si="422"/>
        <v>1</v>
      </c>
      <c r="AF835" s="180">
        <f t="shared" si="423"/>
        <v>0</v>
      </c>
      <c r="AG835" s="180">
        <f t="shared" si="424"/>
        <v>0</v>
      </c>
      <c r="AH835" s="180">
        <f t="shared" si="425"/>
        <v>0</v>
      </c>
      <c r="AI835" s="214" t="str">
        <f t="shared" si="426"/>
        <v/>
      </c>
      <c r="AK835" s="36">
        <f t="shared" si="427"/>
        <v>0</v>
      </c>
      <c r="AL835" s="21">
        <f t="shared" si="428"/>
        <v>0</v>
      </c>
      <c r="AM835" s="21">
        <f t="shared" si="429"/>
        <v>0</v>
      </c>
      <c r="AN835" s="21">
        <f t="shared" si="430"/>
        <v>0</v>
      </c>
      <c r="AO835" s="21">
        <f t="shared" si="431"/>
        <v>0</v>
      </c>
      <c r="AP835" s="21">
        <f t="shared" si="432"/>
        <v>0</v>
      </c>
      <c r="AQ835" s="21">
        <f t="shared" si="433"/>
        <v>0</v>
      </c>
      <c r="AR835" s="21">
        <f t="shared" si="434"/>
        <v>0</v>
      </c>
      <c r="AS835" s="21">
        <f t="shared" si="435"/>
        <v>0</v>
      </c>
      <c r="AT835" s="21">
        <f t="shared" si="436"/>
        <v>0</v>
      </c>
      <c r="AU835" s="21">
        <f t="shared" si="437"/>
        <v>0</v>
      </c>
      <c r="AV835" s="21">
        <f t="shared" si="438"/>
        <v>0</v>
      </c>
      <c r="AW835" s="21">
        <f t="shared" si="439"/>
        <v>0</v>
      </c>
      <c r="AX835" s="21">
        <f t="shared" si="440"/>
        <v>0</v>
      </c>
      <c r="AY835" s="21">
        <f t="shared" si="441"/>
        <v>0</v>
      </c>
      <c r="AZ835" s="21">
        <f t="shared" si="442"/>
        <v>0</v>
      </c>
      <c r="BA835" s="21">
        <f t="shared" si="443"/>
        <v>0</v>
      </c>
      <c r="BB835" s="21">
        <f t="shared" si="444"/>
        <v>0</v>
      </c>
      <c r="BC835" s="21">
        <f t="shared" si="445"/>
        <v>0</v>
      </c>
      <c r="BD835" s="21">
        <f t="shared" si="446"/>
        <v>0</v>
      </c>
      <c r="BE835" s="21">
        <f t="shared" si="447"/>
        <v>0</v>
      </c>
      <c r="BF835" s="21">
        <f t="shared" si="448"/>
        <v>0</v>
      </c>
      <c r="BG835" s="21">
        <f t="shared" si="449"/>
        <v>0</v>
      </c>
      <c r="BH835" s="21">
        <f t="shared" si="450"/>
        <v>0</v>
      </c>
    </row>
    <row r="836" spans="1:60" ht="63.95" customHeight="1">
      <c r="A836" s="245"/>
      <c r="B836" s="97"/>
      <c r="C836" s="98"/>
      <c r="D836" s="99"/>
      <c r="E836" s="100"/>
      <c r="F836" s="100"/>
      <c r="G836" s="100"/>
      <c r="H836" s="101"/>
      <c r="I836" s="102"/>
      <c r="J836" s="103"/>
      <c r="K836" s="103"/>
      <c r="L836" s="103"/>
      <c r="M836" s="103"/>
      <c r="N836" s="99"/>
      <c r="O836" s="99"/>
      <c r="P836" s="100"/>
      <c r="Q836" s="100"/>
      <c r="R836" s="104"/>
      <c r="S836" s="31" t="str">
        <f t="shared" si="451"/>
        <v/>
      </c>
      <c r="T836" s="105"/>
      <c r="U836" s="101"/>
      <c r="V836" s="107"/>
      <c r="W836" s="169"/>
      <c r="X836" s="170"/>
      <c r="Y836" s="68"/>
      <c r="Z836" s="190">
        <f t="shared" si="420"/>
        <v>1.0165720071704217E-3</v>
      </c>
      <c r="AA836" s="208" t="b">
        <f t="shared" si="421"/>
        <v>0</v>
      </c>
      <c r="AB836" s="20">
        <f t="shared" si="452"/>
        <v>0</v>
      </c>
      <c r="AC836" s="67" t="b">
        <f t="shared" si="453"/>
        <v>1</v>
      </c>
      <c r="AD836" s="200">
        <f t="shared" si="454"/>
        <v>1</v>
      </c>
      <c r="AE836" s="180">
        <f t="shared" si="422"/>
        <v>1</v>
      </c>
      <c r="AF836" s="180">
        <f t="shared" si="423"/>
        <v>0</v>
      </c>
      <c r="AG836" s="180">
        <f t="shared" si="424"/>
        <v>0</v>
      </c>
      <c r="AH836" s="180">
        <f t="shared" si="425"/>
        <v>0</v>
      </c>
      <c r="AI836" s="214" t="str">
        <f t="shared" si="426"/>
        <v/>
      </c>
      <c r="AK836" s="36">
        <f t="shared" si="427"/>
        <v>0</v>
      </c>
      <c r="AL836" s="21">
        <f t="shared" si="428"/>
        <v>0</v>
      </c>
      <c r="AM836" s="21">
        <f t="shared" si="429"/>
        <v>0</v>
      </c>
      <c r="AN836" s="21">
        <f t="shared" si="430"/>
        <v>0</v>
      </c>
      <c r="AO836" s="21">
        <f t="shared" si="431"/>
        <v>0</v>
      </c>
      <c r="AP836" s="21">
        <f t="shared" si="432"/>
        <v>0</v>
      </c>
      <c r="AQ836" s="21">
        <f t="shared" si="433"/>
        <v>0</v>
      </c>
      <c r="AR836" s="21">
        <f t="shared" si="434"/>
        <v>0</v>
      </c>
      <c r="AS836" s="21">
        <f t="shared" si="435"/>
        <v>0</v>
      </c>
      <c r="AT836" s="21">
        <f t="shared" si="436"/>
        <v>0</v>
      </c>
      <c r="AU836" s="21">
        <f t="shared" si="437"/>
        <v>0</v>
      </c>
      <c r="AV836" s="21">
        <f t="shared" si="438"/>
        <v>0</v>
      </c>
      <c r="AW836" s="21">
        <f t="shared" si="439"/>
        <v>0</v>
      </c>
      <c r="AX836" s="21">
        <f t="shared" si="440"/>
        <v>0</v>
      </c>
      <c r="AY836" s="21">
        <f t="shared" si="441"/>
        <v>0</v>
      </c>
      <c r="AZ836" s="21">
        <f t="shared" si="442"/>
        <v>0</v>
      </c>
      <c r="BA836" s="21">
        <f t="shared" si="443"/>
        <v>0</v>
      </c>
      <c r="BB836" s="21">
        <f t="shared" si="444"/>
        <v>0</v>
      </c>
      <c r="BC836" s="21">
        <f t="shared" si="445"/>
        <v>0</v>
      </c>
      <c r="BD836" s="21">
        <f t="shared" si="446"/>
        <v>0</v>
      </c>
      <c r="BE836" s="21">
        <f t="shared" si="447"/>
        <v>0</v>
      </c>
      <c r="BF836" s="21">
        <f t="shared" si="448"/>
        <v>0</v>
      </c>
      <c r="BG836" s="21">
        <f t="shared" si="449"/>
        <v>0</v>
      </c>
      <c r="BH836" s="21">
        <f t="shared" si="450"/>
        <v>0</v>
      </c>
    </row>
    <row r="837" spans="1:60" ht="63.95" customHeight="1">
      <c r="A837" s="245"/>
      <c r="B837" s="97"/>
      <c r="C837" s="98"/>
      <c r="D837" s="99"/>
      <c r="E837" s="100"/>
      <c r="F837" s="100"/>
      <c r="G837" s="100"/>
      <c r="H837" s="101"/>
      <c r="I837" s="102"/>
      <c r="J837" s="103"/>
      <c r="K837" s="103"/>
      <c r="L837" s="103"/>
      <c r="M837" s="103"/>
      <c r="N837" s="99"/>
      <c r="O837" s="99"/>
      <c r="P837" s="100"/>
      <c r="Q837" s="100"/>
      <c r="R837" s="104"/>
      <c r="S837" s="31" t="str">
        <f t="shared" si="451"/>
        <v/>
      </c>
      <c r="T837" s="105"/>
      <c r="U837" s="101"/>
      <c r="V837" s="107"/>
      <c r="W837" s="169"/>
      <c r="X837" s="170"/>
      <c r="Y837" s="68"/>
      <c r="Z837" s="190">
        <f t="shared" si="420"/>
        <v>1.0165720071704217E-3</v>
      </c>
      <c r="AA837" s="208" t="b">
        <f t="shared" si="421"/>
        <v>0</v>
      </c>
      <c r="AB837" s="20">
        <f t="shared" si="452"/>
        <v>0</v>
      </c>
      <c r="AC837" s="67" t="b">
        <f t="shared" si="453"/>
        <v>1</v>
      </c>
      <c r="AD837" s="200">
        <f t="shared" si="454"/>
        <v>1</v>
      </c>
      <c r="AE837" s="180">
        <f t="shared" si="422"/>
        <v>1</v>
      </c>
      <c r="AF837" s="180">
        <f t="shared" si="423"/>
        <v>0</v>
      </c>
      <c r="AG837" s="180">
        <f t="shared" si="424"/>
        <v>0</v>
      </c>
      <c r="AH837" s="180">
        <f t="shared" si="425"/>
        <v>0</v>
      </c>
      <c r="AI837" s="214" t="str">
        <f t="shared" si="426"/>
        <v/>
      </c>
      <c r="AK837" s="36">
        <f t="shared" si="427"/>
        <v>0</v>
      </c>
      <c r="AL837" s="21">
        <f t="shared" si="428"/>
        <v>0</v>
      </c>
      <c r="AM837" s="21">
        <f t="shared" si="429"/>
        <v>0</v>
      </c>
      <c r="AN837" s="21">
        <f t="shared" si="430"/>
        <v>0</v>
      </c>
      <c r="AO837" s="21">
        <f t="shared" si="431"/>
        <v>0</v>
      </c>
      <c r="AP837" s="21">
        <f t="shared" si="432"/>
        <v>0</v>
      </c>
      <c r="AQ837" s="21">
        <f t="shared" si="433"/>
        <v>0</v>
      </c>
      <c r="AR837" s="21">
        <f t="shared" si="434"/>
        <v>0</v>
      </c>
      <c r="AS837" s="21">
        <f t="shared" si="435"/>
        <v>0</v>
      </c>
      <c r="AT837" s="21">
        <f t="shared" si="436"/>
        <v>0</v>
      </c>
      <c r="AU837" s="21">
        <f t="shared" si="437"/>
        <v>0</v>
      </c>
      <c r="AV837" s="21">
        <f t="shared" si="438"/>
        <v>0</v>
      </c>
      <c r="AW837" s="21">
        <f t="shared" si="439"/>
        <v>0</v>
      </c>
      <c r="AX837" s="21">
        <f t="shared" si="440"/>
        <v>0</v>
      </c>
      <c r="AY837" s="21">
        <f t="shared" si="441"/>
        <v>0</v>
      </c>
      <c r="AZ837" s="21">
        <f t="shared" si="442"/>
        <v>0</v>
      </c>
      <c r="BA837" s="21">
        <f t="shared" si="443"/>
        <v>0</v>
      </c>
      <c r="BB837" s="21">
        <f t="shared" si="444"/>
        <v>0</v>
      </c>
      <c r="BC837" s="21">
        <f t="shared" si="445"/>
        <v>0</v>
      </c>
      <c r="BD837" s="21">
        <f t="shared" si="446"/>
        <v>0</v>
      </c>
      <c r="BE837" s="21">
        <f t="shared" si="447"/>
        <v>0</v>
      </c>
      <c r="BF837" s="21">
        <f t="shared" si="448"/>
        <v>0</v>
      </c>
      <c r="BG837" s="21">
        <f t="shared" si="449"/>
        <v>0</v>
      </c>
      <c r="BH837" s="21">
        <f t="shared" si="450"/>
        <v>0</v>
      </c>
    </row>
    <row r="838" spans="1:60" ht="63.95" customHeight="1">
      <c r="A838" s="245"/>
      <c r="B838" s="97"/>
      <c r="C838" s="98"/>
      <c r="D838" s="99"/>
      <c r="E838" s="100"/>
      <c r="F838" s="100"/>
      <c r="G838" s="100"/>
      <c r="H838" s="101"/>
      <c r="I838" s="102"/>
      <c r="J838" s="103"/>
      <c r="K838" s="103"/>
      <c r="L838" s="103"/>
      <c r="M838" s="103"/>
      <c r="N838" s="99"/>
      <c r="O838" s="99"/>
      <c r="P838" s="100"/>
      <c r="Q838" s="100"/>
      <c r="R838" s="104"/>
      <c r="S838" s="31" t="str">
        <f t="shared" si="451"/>
        <v/>
      </c>
      <c r="T838" s="105"/>
      <c r="U838" s="101"/>
      <c r="V838" s="107"/>
      <c r="W838" s="169"/>
      <c r="X838" s="170"/>
      <c r="Y838" s="68"/>
      <c r="Z838" s="190">
        <f t="shared" si="420"/>
        <v>1.0165720071704217E-3</v>
      </c>
      <c r="AA838" s="208" t="b">
        <f t="shared" si="421"/>
        <v>0</v>
      </c>
      <c r="AB838" s="20">
        <f t="shared" si="452"/>
        <v>0</v>
      </c>
      <c r="AC838" s="67" t="b">
        <f t="shared" si="453"/>
        <v>1</v>
      </c>
      <c r="AD838" s="200">
        <f t="shared" si="454"/>
        <v>1</v>
      </c>
      <c r="AE838" s="180">
        <f t="shared" si="422"/>
        <v>1</v>
      </c>
      <c r="AF838" s="180">
        <f t="shared" si="423"/>
        <v>0</v>
      </c>
      <c r="AG838" s="180">
        <f t="shared" si="424"/>
        <v>0</v>
      </c>
      <c r="AH838" s="180">
        <f t="shared" si="425"/>
        <v>0</v>
      </c>
      <c r="AI838" s="214" t="str">
        <f t="shared" si="426"/>
        <v/>
      </c>
      <c r="AK838" s="36">
        <f t="shared" si="427"/>
        <v>0</v>
      </c>
      <c r="AL838" s="21">
        <f t="shared" si="428"/>
        <v>0</v>
      </c>
      <c r="AM838" s="21">
        <f t="shared" si="429"/>
        <v>0</v>
      </c>
      <c r="AN838" s="21">
        <f t="shared" si="430"/>
        <v>0</v>
      </c>
      <c r="AO838" s="21">
        <f t="shared" si="431"/>
        <v>0</v>
      </c>
      <c r="AP838" s="21">
        <f t="shared" si="432"/>
        <v>0</v>
      </c>
      <c r="AQ838" s="21">
        <f t="shared" si="433"/>
        <v>0</v>
      </c>
      <c r="AR838" s="21">
        <f t="shared" si="434"/>
        <v>0</v>
      </c>
      <c r="AS838" s="21">
        <f t="shared" si="435"/>
        <v>0</v>
      </c>
      <c r="AT838" s="21">
        <f t="shared" si="436"/>
        <v>0</v>
      </c>
      <c r="AU838" s="21">
        <f t="shared" si="437"/>
        <v>0</v>
      </c>
      <c r="AV838" s="21">
        <f t="shared" si="438"/>
        <v>0</v>
      </c>
      <c r="AW838" s="21">
        <f t="shared" si="439"/>
        <v>0</v>
      </c>
      <c r="AX838" s="21">
        <f t="shared" si="440"/>
        <v>0</v>
      </c>
      <c r="AY838" s="21">
        <f t="shared" si="441"/>
        <v>0</v>
      </c>
      <c r="AZ838" s="21">
        <f t="shared" si="442"/>
        <v>0</v>
      </c>
      <c r="BA838" s="21">
        <f t="shared" si="443"/>
        <v>0</v>
      </c>
      <c r="BB838" s="21">
        <f t="shared" si="444"/>
        <v>0</v>
      </c>
      <c r="BC838" s="21">
        <f t="shared" si="445"/>
        <v>0</v>
      </c>
      <c r="BD838" s="21">
        <f t="shared" si="446"/>
        <v>0</v>
      </c>
      <c r="BE838" s="21">
        <f t="shared" si="447"/>
        <v>0</v>
      </c>
      <c r="BF838" s="21">
        <f t="shared" si="448"/>
        <v>0</v>
      </c>
      <c r="BG838" s="21">
        <f t="shared" si="449"/>
        <v>0</v>
      </c>
      <c r="BH838" s="21">
        <f t="shared" si="450"/>
        <v>0</v>
      </c>
    </row>
    <row r="839" spans="1:60" ht="63.95" customHeight="1">
      <c r="A839" s="245"/>
      <c r="B839" s="97"/>
      <c r="C839" s="98"/>
      <c r="D839" s="99"/>
      <c r="E839" s="100"/>
      <c r="F839" s="100"/>
      <c r="G839" s="100"/>
      <c r="H839" s="101"/>
      <c r="I839" s="102"/>
      <c r="J839" s="103"/>
      <c r="K839" s="103"/>
      <c r="L839" s="103"/>
      <c r="M839" s="103"/>
      <c r="N839" s="99"/>
      <c r="O839" s="99"/>
      <c r="P839" s="100"/>
      <c r="Q839" s="100"/>
      <c r="R839" s="104"/>
      <c r="S839" s="31" t="str">
        <f t="shared" si="451"/>
        <v/>
      </c>
      <c r="T839" s="105"/>
      <c r="U839" s="101"/>
      <c r="V839" s="107"/>
      <c r="W839" s="169"/>
      <c r="X839" s="170"/>
      <c r="Y839" s="68"/>
      <c r="Z839" s="190">
        <f t="shared" si="420"/>
        <v>1.0165720071704217E-3</v>
      </c>
      <c r="AA839" s="208" t="b">
        <f t="shared" si="421"/>
        <v>0</v>
      </c>
      <c r="AB839" s="20">
        <f t="shared" si="452"/>
        <v>0</v>
      </c>
      <c r="AC839" s="67" t="b">
        <f t="shared" si="453"/>
        <v>1</v>
      </c>
      <c r="AD839" s="200">
        <f t="shared" si="454"/>
        <v>1</v>
      </c>
      <c r="AE839" s="180">
        <f t="shared" si="422"/>
        <v>1</v>
      </c>
      <c r="AF839" s="180">
        <f t="shared" si="423"/>
        <v>0</v>
      </c>
      <c r="AG839" s="180">
        <f t="shared" si="424"/>
        <v>0</v>
      </c>
      <c r="AH839" s="180">
        <f t="shared" si="425"/>
        <v>0</v>
      </c>
      <c r="AI839" s="214" t="str">
        <f t="shared" si="426"/>
        <v/>
      </c>
      <c r="AK839" s="36">
        <f t="shared" si="427"/>
        <v>0</v>
      </c>
      <c r="AL839" s="21">
        <f t="shared" si="428"/>
        <v>0</v>
      </c>
      <c r="AM839" s="21">
        <f t="shared" si="429"/>
        <v>0</v>
      </c>
      <c r="AN839" s="21">
        <f t="shared" si="430"/>
        <v>0</v>
      </c>
      <c r="AO839" s="21">
        <f t="shared" si="431"/>
        <v>0</v>
      </c>
      <c r="AP839" s="21">
        <f t="shared" si="432"/>
        <v>0</v>
      </c>
      <c r="AQ839" s="21">
        <f t="shared" si="433"/>
        <v>0</v>
      </c>
      <c r="AR839" s="21">
        <f t="shared" si="434"/>
        <v>0</v>
      </c>
      <c r="AS839" s="21">
        <f t="shared" si="435"/>
        <v>0</v>
      </c>
      <c r="AT839" s="21">
        <f t="shared" si="436"/>
        <v>0</v>
      </c>
      <c r="AU839" s="21">
        <f t="shared" si="437"/>
        <v>0</v>
      </c>
      <c r="AV839" s="21">
        <f t="shared" si="438"/>
        <v>0</v>
      </c>
      <c r="AW839" s="21">
        <f t="shared" si="439"/>
        <v>0</v>
      </c>
      <c r="AX839" s="21">
        <f t="shared" si="440"/>
        <v>0</v>
      </c>
      <c r="AY839" s="21">
        <f t="shared" si="441"/>
        <v>0</v>
      </c>
      <c r="AZ839" s="21">
        <f t="shared" si="442"/>
        <v>0</v>
      </c>
      <c r="BA839" s="21">
        <f t="shared" si="443"/>
        <v>0</v>
      </c>
      <c r="BB839" s="21">
        <f t="shared" si="444"/>
        <v>0</v>
      </c>
      <c r="BC839" s="21">
        <f t="shared" si="445"/>
        <v>0</v>
      </c>
      <c r="BD839" s="21">
        <f t="shared" si="446"/>
        <v>0</v>
      </c>
      <c r="BE839" s="21">
        <f t="shared" si="447"/>
        <v>0</v>
      </c>
      <c r="BF839" s="21">
        <f t="shared" si="448"/>
        <v>0</v>
      </c>
      <c r="BG839" s="21">
        <f t="shared" si="449"/>
        <v>0</v>
      </c>
      <c r="BH839" s="21">
        <f t="shared" si="450"/>
        <v>0</v>
      </c>
    </row>
    <row r="840" spans="1:60" ht="63.95" customHeight="1">
      <c r="A840" s="245"/>
      <c r="B840" s="97"/>
      <c r="C840" s="98"/>
      <c r="D840" s="99"/>
      <c r="E840" s="100"/>
      <c r="F840" s="100"/>
      <c r="G840" s="100"/>
      <c r="H840" s="101"/>
      <c r="I840" s="102"/>
      <c r="J840" s="103"/>
      <c r="K840" s="103"/>
      <c r="L840" s="103"/>
      <c r="M840" s="103"/>
      <c r="N840" s="99"/>
      <c r="O840" s="99"/>
      <c r="P840" s="100"/>
      <c r="Q840" s="100"/>
      <c r="R840" s="104"/>
      <c r="S840" s="31" t="str">
        <f t="shared" si="451"/>
        <v/>
      </c>
      <c r="T840" s="105"/>
      <c r="U840" s="101"/>
      <c r="V840" s="107"/>
      <c r="W840" s="169"/>
      <c r="X840" s="170"/>
      <c r="Y840" s="68"/>
      <c r="Z840" s="190">
        <f t="shared" si="420"/>
        <v>1.0165720071704217E-3</v>
      </c>
      <c r="AA840" s="208" t="b">
        <f t="shared" si="421"/>
        <v>0</v>
      </c>
      <c r="AB840" s="20">
        <f t="shared" si="452"/>
        <v>0</v>
      </c>
      <c r="AC840" s="67" t="b">
        <f t="shared" si="453"/>
        <v>1</v>
      </c>
      <c r="AD840" s="200">
        <f t="shared" si="454"/>
        <v>1</v>
      </c>
      <c r="AE840" s="180">
        <f t="shared" si="422"/>
        <v>1</v>
      </c>
      <c r="AF840" s="180">
        <f t="shared" si="423"/>
        <v>0</v>
      </c>
      <c r="AG840" s="180">
        <f t="shared" si="424"/>
        <v>0</v>
      </c>
      <c r="AH840" s="180">
        <f t="shared" si="425"/>
        <v>0</v>
      </c>
      <c r="AI840" s="214" t="str">
        <f t="shared" si="426"/>
        <v/>
      </c>
      <c r="AK840" s="36">
        <f t="shared" si="427"/>
        <v>0</v>
      </c>
      <c r="AL840" s="21">
        <f t="shared" si="428"/>
        <v>0</v>
      </c>
      <c r="AM840" s="21">
        <f t="shared" si="429"/>
        <v>0</v>
      </c>
      <c r="AN840" s="21">
        <f t="shared" si="430"/>
        <v>0</v>
      </c>
      <c r="AO840" s="21">
        <f t="shared" si="431"/>
        <v>0</v>
      </c>
      <c r="AP840" s="21">
        <f t="shared" si="432"/>
        <v>0</v>
      </c>
      <c r="AQ840" s="21">
        <f t="shared" si="433"/>
        <v>0</v>
      </c>
      <c r="AR840" s="21">
        <f t="shared" si="434"/>
        <v>0</v>
      </c>
      <c r="AS840" s="21">
        <f t="shared" si="435"/>
        <v>0</v>
      </c>
      <c r="AT840" s="21">
        <f t="shared" si="436"/>
        <v>0</v>
      </c>
      <c r="AU840" s="21">
        <f t="shared" si="437"/>
        <v>0</v>
      </c>
      <c r="AV840" s="21">
        <f t="shared" si="438"/>
        <v>0</v>
      </c>
      <c r="AW840" s="21">
        <f t="shared" si="439"/>
        <v>0</v>
      </c>
      <c r="AX840" s="21">
        <f t="shared" si="440"/>
        <v>0</v>
      </c>
      <c r="AY840" s="21">
        <f t="shared" si="441"/>
        <v>0</v>
      </c>
      <c r="AZ840" s="21">
        <f t="shared" si="442"/>
        <v>0</v>
      </c>
      <c r="BA840" s="21">
        <f t="shared" si="443"/>
        <v>0</v>
      </c>
      <c r="BB840" s="21">
        <f t="shared" si="444"/>
        <v>0</v>
      </c>
      <c r="BC840" s="21">
        <f t="shared" si="445"/>
        <v>0</v>
      </c>
      <c r="BD840" s="21">
        <f t="shared" si="446"/>
        <v>0</v>
      </c>
      <c r="BE840" s="21">
        <f t="shared" si="447"/>
        <v>0</v>
      </c>
      <c r="BF840" s="21">
        <f t="shared" si="448"/>
        <v>0</v>
      </c>
      <c r="BG840" s="21">
        <f t="shared" si="449"/>
        <v>0</v>
      </c>
      <c r="BH840" s="21">
        <f t="shared" si="450"/>
        <v>0</v>
      </c>
    </row>
    <row r="841" spans="1:60" ht="63.95" customHeight="1">
      <c r="A841" s="245"/>
      <c r="B841" s="97"/>
      <c r="C841" s="98"/>
      <c r="D841" s="99"/>
      <c r="E841" s="100"/>
      <c r="F841" s="100"/>
      <c r="G841" s="100"/>
      <c r="H841" s="101"/>
      <c r="I841" s="102"/>
      <c r="J841" s="103"/>
      <c r="K841" s="103"/>
      <c r="L841" s="103"/>
      <c r="M841" s="103"/>
      <c r="N841" s="99"/>
      <c r="O841" s="99"/>
      <c r="P841" s="100"/>
      <c r="Q841" s="100"/>
      <c r="R841" s="104"/>
      <c r="S841" s="31" t="str">
        <f t="shared" si="451"/>
        <v/>
      </c>
      <c r="T841" s="105"/>
      <c r="U841" s="101"/>
      <c r="V841" s="107"/>
      <c r="W841" s="169"/>
      <c r="X841" s="170"/>
      <c r="Y841" s="68"/>
      <c r="Z841" s="190">
        <f t="shared" si="420"/>
        <v>1.0165720071704217E-3</v>
      </c>
      <c r="AA841" s="208" t="b">
        <f t="shared" si="421"/>
        <v>0</v>
      </c>
      <c r="AB841" s="20">
        <f t="shared" si="452"/>
        <v>0</v>
      </c>
      <c r="AC841" s="67" t="b">
        <f t="shared" si="453"/>
        <v>1</v>
      </c>
      <c r="AD841" s="200">
        <f t="shared" si="454"/>
        <v>1</v>
      </c>
      <c r="AE841" s="180">
        <f t="shared" si="422"/>
        <v>1</v>
      </c>
      <c r="AF841" s="180">
        <f t="shared" si="423"/>
        <v>0</v>
      </c>
      <c r="AG841" s="180">
        <f t="shared" si="424"/>
        <v>0</v>
      </c>
      <c r="AH841" s="180">
        <f t="shared" si="425"/>
        <v>0</v>
      </c>
      <c r="AI841" s="214" t="str">
        <f t="shared" si="426"/>
        <v/>
      </c>
      <c r="AK841" s="36">
        <f t="shared" si="427"/>
        <v>0</v>
      </c>
      <c r="AL841" s="21">
        <f t="shared" si="428"/>
        <v>0</v>
      </c>
      <c r="AM841" s="21">
        <f t="shared" si="429"/>
        <v>0</v>
      </c>
      <c r="AN841" s="21">
        <f t="shared" si="430"/>
        <v>0</v>
      </c>
      <c r="AO841" s="21">
        <f t="shared" si="431"/>
        <v>0</v>
      </c>
      <c r="AP841" s="21">
        <f t="shared" si="432"/>
        <v>0</v>
      </c>
      <c r="AQ841" s="21">
        <f t="shared" si="433"/>
        <v>0</v>
      </c>
      <c r="AR841" s="21">
        <f t="shared" si="434"/>
        <v>0</v>
      </c>
      <c r="AS841" s="21">
        <f t="shared" si="435"/>
        <v>0</v>
      </c>
      <c r="AT841" s="21">
        <f t="shared" si="436"/>
        <v>0</v>
      </c>
      <c r="AU841" s="21">
        <f t="shared" si="437"/>
        <v>0</v>
      </c>
      <c r="AV841" s="21">
        <f t="shared" si="438"/>
        <v>0</v>
      </c>
      <c r="AW841" s="21">
        <f t="shared" si="439"/>
        <v>0</v>
      </c>
      <c r="AX841" s="21">
        <f t="shared" si="440"/>
        <v>0</v>
      </c>
      <c r="AY841" s="21">
        <f t="shared" si="441"/>
        <v>0</v>
      </c>
      <c r="AZ841" s="21">
        <f t="shared" si="442"/>
        <v>0</v>
      </c>
      <c r="BA841" s="21">
        <f t="shared" si="443"/>
        <v>0</v>
      </c>
      <c r="BB841" s="21">
        <f t="shared" si="444"/>
        <v>0</v>
      </c>
      <c r="BC841" s="21">
        <f t="shared" si="445"/>
        <v>0</v>
      </c>
      <c r="BD841" s="21">
        <f t="shared" si="446"/>
        <v>0</v>
      </c>
      <c r="BE841" s="21">
        <f t="shared" si="447"/>
        <v>0</v>
      </c>
      <c r="BF841" s="21">
        <f t="shared" si="448"/>
        <v>0</v>
      </c>
      <c r="BG841" s="21">
        <f t="shared" si="449"/>
        <v>0</v>
      </c>
      <c r="BH841" s="21">
        <f t="shared" si="450"/>
        <v>0</v>
      </c>
    </row>
    <row r="842" spans="1:60" ht="63.95" customHeight="1">
      <c r="A842" s="245"/>
      <c r="B842" s="97"/>
      <c r="C842" s="98"/>
      <c r="D842" s="99"/>
      <c r="E842" s="100"/>
      <c r="F842" s="100"/>
      <c r="G842" s="100"/>
      <c r="H842" s="101"/>
      <c r="I842" s="102"/>
      <c r="J842" s="103"/>
      <c r="K842" s="103"/>
      <c r="L842" s="103"/>
      <c r="M842" s="103"/>
      <c r="N842" s="99"/>
      <c r="O842" s="99"/>
      <c r="P842" s="100"/>
      <c r="Q842" s="100"/>
      <c r="R842" s="104"/>
      <c r="S842" s="31" t="str">
        <f t="shared" si="451"/>
        <v/>
      </c>
      <c r="T842" s="105"/>
      <c r="U842" s="101"/>
      <c r="V842" s="107"/>
      <c r="W842" s="169"/>
      <c r="X842" s="170"/>
      <c r="Y842" s="68"/>
      <c r="Z842" s="190">
        <f t="shared" si="420"/>
        <v>1.0165720071704217E-3</v>
      </c>
      <c r="AA842" s="208" t="b">
        <f t="shared" si="421"/>
        <v>0</v>
      </c>
      <c r="AB842" s="20">
        <f t="shared" si="452"/>
        <v>0</v>
      </c>
      <c r="AC842" s="67" t="b">
        <f t="shared" si="453"/>
        <v>1</v>
      </c>
      <c r="AD842" s="200">
        <f t="shared" si="454"/>
        <v>1</v>
      </c>
      <c r="AE842" s="180">
        <f t="shared" si="422"/>
        <v>1</v>
      </c>
      <c r="AF842" s="180">
        <f t="shared" si="423"/>
        <v>0</v>
      </c>
      <c r="AG842" s="180">
        <f t="shared" si="424"/>
        <v>0</v>
      </c>
      <c r="AH842" s="180">
        <f t="shared" si="425"/>
        <v>0</v>
      </c>
      <c r="AI842" s="214" t="str">
        <f t="shared" si="426"/>
        <v/>
      </c>
      <c r="AK842" s="36">
        <f t="shared" si="427"/>
        <v>0</v>
      </c>
      <c r="AL842" s="21">
        <f t="shared" si="428"/>
        <v>0</v>
      </c>
      <c r="AM842" s="21">
        <f t="shared" si="429"/>
        <v>0</v>
      </c>
      <c r="AN842" s="21">
        <f t="shared" si="430"/>
        <v>0</v>
      </c>
      <c r="AO842" s="21">
        <f t="shared" si="431"/>
        <v>0</v>
      </c>
      <c r="AP842" s="21">
        <f t="shared" si="432"/>
        <v>0</v>
      </c>
      <c r="AQ842" s="21">
        <f t="shared" si="433"/>
        <v>0</v>
      </c>
      <c r="AR842" s="21">
        <f t="shared" si="434"/>
        <v>0</v>
      </c>
      <c r="AS842" s="21">
        <f t="shared" si="435"/>
        <v>0</v>
      </c>
      <c r="AT842" s="21">
        <f t="shared" si="436"/>
        <v>0</v>
      </c>
      <c r="AU842" s="21">
        <f t="shared" si="437"/>
        <v>0</v>
      </c>
      <c r="AV842" s="21">
        <f t="shared" si="438"/>
        <v>0</v>
      </c>
      <c r="AW842" s="21">
        <f t="shared" si="439"/>
        <v>0</v>
      </c>
      <c r="AX842" s="21">
        <f t="shared" si="440"/>
        <v>0</v>
      </c>
      <c r="AY842" s="21">
        <f t="shared" si="441"/>
        <v>0</v>
      </c>
      <c r="AZ842" s="21">
        <f t="shared" si="442"/>
        <v>0</v>
      </c>
      <c r="BA842" s="21">
        <f t="shared" si="443"/>
        <v>0</v>
      </c>
      <c r="BB842" s="21">
        <f t="shared" si="444"/>
        <v>0</v>
      </c>
      <c r="BC842" s="21">
        <f t="shared" si="445"/>
        <v>0</v>
      </c>
      <c r="BD842" s="21">
        <f t="shared" si="446"/>
        <v>0</v>
      </c>
      <c r="BE842" s="21">
        <f t="shared" si="447"/>
        <v>0</v>
      </c>
      <c r="BF842" s="21">
        <f t="shared" si="448"/>
        <v>0</v>
      </c>
      <c r="BG842" s="21">
        <f t="shared" si="449"/>
        <v>0</v>
      </c>
      <c r="BH842" s="21">
        <f t="shared" si="450"/>
        <v>0</v>
      </c>
    </row>
    <row r="843" spans="1:60" ht="63.95" customHeight="1">
      <c r="A843" s="245"/>
      <c r="B843" s="97"/>
      <c r="C843" s="98"/>
      <c r="D843" s="99"/>
      <c r="E843" s="100"/>
      <c r="F843" s="100"/>
      <c r="G843" s="100"/>
      <c r="H843" s="101"/>
      <c r="I843" s="102"/>
      <c r="J843" s="103"/>
      <c r="K843" s="103"/>
      <c r="L843" s="103"/>
      <c r="M843" s="103"/>
      <c r="N843" s="99"/>
      <c r="O843" s="99"/>
      <c r="P843" s="100"/>
      <c r="Q843" s="100"/>
      <c r="R843" s="104"/>
      <c r="S843" s="31" t="str">
        <f t="shared" si="451"/>
        <v/>
      </c>
      <c r="T843" s="105"/>
      <c r="U843" s="101"/>
      <c r="V843" s="107"/>
      <c r="W843" s="169"/>
      <c r="X843" s="170"/>
      <c r="Y843" s="68"/>
      <c r="Z843" s="190">
        <f t="shared" ref="Z843:Z906" si="455">(1/(1+1/EXP(-6.890302+0.02864*C843+1.031436*AK843+0.778425*AL843+0.360346*AN843+0.60263*AM843+0.753107*AO843+0.545244*AP843+0.384306*AR843-0.187684*AS843+1.813184*AQ843+0.767287*AT843+2.269855*AU843-1.12373*AV843+0.15005*AW843-1.208723*BH843-1.205755*AY843+1.265984*AX843+2.604289*AZ843+2.423725*BA843+0.541135*BB843+2.25148*BC843+1.903119*BD843+1.169436*BE843+2.307466*BF843+2.193053*BG843)))</f>
        <v>1.0165720071704217E-3</v>
      </c>
      <c r="AA843" s="208" t="b">
        <f t="shared" ref="AA843:AA906" si="456">AND(C843&lt;&gt;"", D843&lt;&gt;"",E843&lt;&gt;"",F843&lt;&gt;"",G843&lt;&gt;"",H843&lt;&gt;"",I843&lt;&gt;"",J843&lt;&gt;"",K843&lt;&gt;"",L843&lt;&gt;"",M843&lt;&gt;"",N843&lt;&gt;"",O843&lt;&gt;"",P843&lt;&gt;"",Q843&lt;&gt;"",R843&lt;&gt;"")</f>
        <v>0</v>
      </c>
      <c r="AB843" s="20">
        <f t="shared" si="452"/>
        <v>0</v>
      </c>
      <c r="AC843" s="67" t="b">
        <f t="shared" si="453"/>
        <v>1</v>
      </c>
      <c r="AD843" s="200">
        <f t="shared" si="454"/>
        <v>1</v>
      </c>
      <c r="AE843" s="180">
        <f t="shared" ref="AE843:AE906" si="457">IF(AND(B843="", AD843=1), 1, 0)</f>
        <v>1</v>
      </c>
      <c r="AF843" s="180">
        <f t="shared" ref="AF843:AF906" si="458">IF(AND(B843="", AB843=1), 1, 0)</f>
        <v>0</v>
      </c>
      <c r="AG843" s="180">
        <f t="shared" ref="AG843:AG906" si="459">IF(AND(B843="", AD843=0), 1, 0)</f>
        <v>0</v>
      </c>
      <c r="AH843" s="180">
        <f t="shared" ref="AH843:AH906" si="460">IF(AND(B843&lt;&gt;"", AB843=0), 1, 0)</f>
        <v>0</v>
      </c>
      <c r="AI843" s="214" t="str">
        <f t="shared" ref="AI843:AI906" si="461">IF(AE843=1, "", IF(AF843=1, AF$7, IF(AG843=1, AG$7,IF(AH843=1, AH$7,IF(Z843&lt;0.071,AI$2,IF(Z843&gt;=0.071,AI$3,"Whoops!"))))))</f>
        <v/>
      </c>
      <c r="AK843" s="36">
        <f t="shared" ref="AK843:AK906" si="462">IF(D843="male", 1, 0)</f>
        <v>0</v>
      </c>
      <c r="AL843" s="21">
        <f t="shared" ref="AL843:AL906" si="463">IF(G843="yes", 1, 0)</f>
        <v>0</v>
      </c>
      <c r="AM843" s="21">
        <f t="shared" ref="AM843:AM906" si="464">IF(E843=E$3, 1, 0)</f>
        <v>0</v>
      </c>
      <c r="AN843" s="21">
        <f t="shared" ref="AN843:AN906" si="465">IF(E843=E$4, 1, 0)</f>
        <v>0</v>
      </c>
      <c r="AO843" s="21">
        <f t="shared" ref="AO843:AO906" si="466">IF(F843=F$3, 1, 0)</f>
        <v>0</v>
      </c>
      <c r="AP843" s="21">
        <f t="shared" ref="AP843:AP906" si="467">IF(F843=F$4, 1, 0)</f>
        <v>0</v>
      </c>
      <c r="AQ843" s="21">
        <f t="shared" ref="AQ843:AQ906" si="468">IF(H843=H$3, 1, 0)</f>
        <v>0</v>
      </c>
      <c r="AR843" s="21">
        <f t="shared" ref="AR843:AR906" si="469">IF(H843=H$5, 1, 0)</f>
        <v>0</v>
      </c>
      <c r="AS843" s="21">
        <f t="shared" ref="AS843:AS906" si="470">IF(H843=H$4, 1, 0)</f>
        <v>0</v>
      </c>
      <c r="AT843" s="21">
        <f t="shared" ref="AT843:AT906" si="471">IF(K843=K$3, 1, 0)</f>
        <v>0</v>
      </c>
      <c r="AU843" s="21">
        <f t="shared" ref="AU843:AU906" si="472">IF(K843=K$4,1, 0)</f>
        <v>0</v>
      </c>
      <c r="AV843" s="21">
        <f t="shared" ref="AV843:AV906" si="473">IF(K843=K$5,1, 0)</f>
        <v>0</v>
      </c>
      <c r="AW843" s="21">
        <f t="shared" ref="AW843:AW906" si="474">IF(K843=K$6, 1, 0)</f>
        <v>0</v>
      </c>
      <c r="AX843" s="21">
        <f t="shared" ref="AX843:AX906" si="475">IF(M843=M$3,1, 0)</f>
        <v>0</v>
      </c>
      <c r="AY843" s="21">
        <f t="shared" ref="AY843:AY906" si="476">IF(M843=M$4,1,0)</f>
        <v>0</v>
      </c>
      <c r="AZ843" s="21">
        <f t="shared" ref="AZ843:AZ906" si="477">IF(L843="yes",1, 0)</f>
        <v>0</v>
      </c>
      <c r="BA843" s="21">
        <f t="shared" ref="BA843:BA906" si="478">IF(Q843=Q$3,1,0)</f>
        <v>0</v>
      </c>
      <c r="BB843" s="21">
        <f t="shared" ref="BB843:BB906" si="479">IF(Q843=Q$4, 1,0)</f>
        <v>0</v>
      </c>
      <c r="BC843" s="21">
        <f t="shared" ref="BC843:BC906" si="480">IF(N843="yes", 1, 0)</f>
        <v>0</v>
      </c>
      <c r="BD843" s="21">
        <f t="shared" ref="BD843:BD906" si="481">IF(O843="yes",1,0)</f>
        <v>0</v>
      </c>
      <c r="BE843" s="21">
        <f t="shared" ref="BE843:BE906" si="482">IF(P843="yes", 1, 0)</f>
        <v>0</v>
      </c>
      <c r="BF843" s="21">
        <f t="shared" ref="BF843:BF906" si="483">IF(I843="yes", 1, 0)</f>
        <v>0</v>
      </c>
      <c r="BG843" s="21">
        <f t="shared" ref="BG843:BG906" si="484">IF(R843="yes", 1, 0)</f>
        <v>0</v>
      </c>
      <c r="BH843" s="21">
        <f t="shared" ref="BH843:BH906" si="485">IF(J843="yes", 1, 0)</f>
        <v>0</v>
      </c>
    </row>
    <row r="844" spans="1:60" ht="63.95" customHeight="1">
      <c r="A844" s="245"/>
      <c r="B844" s="97"/>
      <c r="C844" s="98"/>
      <c r="D844" s="99"/>
      <c r="E844" s="100"/>
      <c r="F844" s="100"/>
      <c r="G844" s="100"/>
      <c r="H844" s="101"/>
      <c r="I844" s="102"/>
      <c r="J844" s="103"/>
      <c r="K844" s="103"/>
      <c r="L844" s="103"/>
      <c r="M844" s="103"/>
      <c r="N844" s="99"/>
      <c r="O844" s="99"/>
      <c r="P844" s="100"/>
      <c r="Q844" s="100"/>
      <c r="R844" s="104"/>
      <c r="S844" s="31" t="str">
        <f t="shared" ref="S844:S907" si="486">AI844</f>
        <v/>
      </c>
      <c r="T844" s="105"/>
      <c r="U844" s="101"/>
      <c r="V844" s="107"/>
      <c r="W844" s="169"/>
      <c r="X844" s="170"/>
      <c r="Y844" s="68"/>
      <c r="Z844" s="190">
        <f t="shared" si="455"/>
        <v>1.0165720071704217E-3</v>
      </c>
      <c r="AA844" s="208" t="b">
        <f t="shared" si="456"/>
        <v>0</v>
      </c>
      <c r="AB844" s="20">
        <f t="shared" ref="AB844:AB907" si="487">IF(AA844=TRUE, 1, 0)</f>
        <v>0</v>
      </c>
      <c r="AC844" s="67" t="b">
        <f t="shared" ref="AC844:AC907" si="488">AND(C844="", D844="",E844="",F844="",G844="",H844="",I844="",J844="",K844="",L844="",M844="",N844="",O844="",P844="",Q844="",R844="")</f>
        <v>1</v>
      </c>
      <c r="AD844" s="200">
        <f t="shared" ref="AD844:AD907" si="489">IF(AC844=TRUE, 1, 0)</f>
        <v>1</v>
      </c>
      <c r="AE844" s="180">
        <f t="shared" si="457"/>
        <v>1</v>
      </c>
      <c r="AF844" s="180">
        <f t="shared" si="458"/>
        <v>0</v>
      </c>
      <c r="AG844" s="180">
        <f t="shared" si="459"/>
        <v>0</v>
      </c>
      <c r="AH844" s="180">
        <f t="shared" si="460"/>
        <v>0</v>
      </c>
      <c r="AI844" s="214" t="str">
        <f t="shared" si="461"/>
        <v/>
      </c>
      <c r="AK844" s="36">
        <f t="shared" si="462"/>
        <v>0</v>
      </c>
      <c r="AL844" s="21">
        <f t="shared" si="463"/>
        <v>0</v>
      </c>
      <c r="AM844" s="21">
        <f t="shared" si="464"/>
        <v>0</v>
      </c>
      <c r="AN844" s="21">
        <f t="shared" si="465"/>
        <v>0</v>
      </c>
      <c r="AO844" s="21">
        <f t="shared" si="466"/>
        <v>0</v>
      </c>
      <c r="AP844" s="21">
        <f t="shared" si="467"/>
        <v>0</v>
      </c>
      <c r="AQ844" s="21">
        <f t="shared" si="468"/>
        <v>0</v>
      </c>
      <c r="AR844" s="21">
        <f t="shared" si="469"/>
        <v>0</v>
      </c>
      <c r="AS844" s="21">
        <f t="shared" si="470"/>
        <v>0</v>
      </c>
      <c r="AT844" s="21">
        <f t="shared" si="471"/>
        <v>0</v>
      </c>
      <c r="AU844" s="21">
        <f t="shared" si="472"/>
        <v>0</v>
      </c>
      <c r="AV844" s="21">
        <f t="shared" si="473"/>
        <v>0</v>
      </c>
      <c r="AW844" s="21">
        <f t="shared" si="474"/>
        <v>0</v>
      </c>
      <c r="AX844" s="21">
        <f t="shared" si="475"/>
        <v>0</v>
      </c>
      <c r="AY844" s="21">
        <f t="shared" si="476"/>
        <v>0</v>
      </c>
      <c r="AZ844" s="21">
        <f t="shared" si="477"/>
        <v>0</v>
      </c>
      <c r="BA844" s="21">
        <f t="shared" si="478"/>
        <v>0</v>
      </c>
      <c r="BB844" s="21">
        <f t="shared" si="479"/>
        <v>0</v>
      </c>
      <c r="BC844" s="21">
        <f t="shared" si="480"/>
        <v>0</v>
      </c>
      <c r="BD844" s="21">
        <f t="shared" si="481"/>
        <v>0</v>
      </c>
      <c r="BE844" s="21">
        <f t="shared" si="482"/>
        <v>0</v>
      </c>
      <c r="BF844" s="21">
        <f t="shared" si="483"/>
        <v>0</v>
      </c>
      <c r="BG844" s="21">
        <f t="shared" si="484"/>
        <v>0</v>
      </c>
      <c r="BH844" s="21">
        <f t="shared" si="485"/>
        <v>0</v>
      </c>
    </row>
    <row r="845" spans="1:60" ht="63.95" customHeight="1">
      <c r="A845" s="245"/>
      <c r="B845" s="97"/>
      <c r="C845" s="98"/>
      <c r="D845" s="99"/>
      <c r="E845" s="100"/>
      <c r="F845" s="100"/>
      <c r="G845" s="100"/>
      <c r="H845" s="101"/>
      <c r="I845" s="102"/>
      <c r="J845" s="103"/>
      <c r="K845" s="103"/>
      <c r="L845" s="103"/>
      <c r="M845" s="103"/>
      <c r="N845" s="99"/>
      <c r="O845" s="99"/>
      <c r="P845" s="100"/>
      <c r="Q845" s="100"/>
      <c r="R845" s="104"/>
      <c r="S845" s="31" t="str">
        <f t="shared" si="486"/>
        <v/>
      </c>
      <c r="T845" s="105"/>
      <c r="U845" s="101"/>
      <c r="V845" s="107"/>
      <c r="W845" s="169"/>
      <c r="X845" s="170"/>
      <c r="Y845" s="68"/>
      <c r="Z845" s="190">
        <f t="shared" si="455"/>
        <v>1.0165720071704217E-3</v>
      </c>
      <c r="AA845" s="208" t="b">
        <f t="shared" si="456"/>
        <v>0</v>
      </c>
      <c r="AB845" s="20">
        <f t="shared" si="487"/>
        <v>0</v>
      </c>
      <c r="AC845" s="67" t="b">
        <f t="shared" si="488"/>
        <v>1</v>
      </c>
      <c r="AD845" s="200">
        <f t="shared" si="489"/>
        <v>1</v>
      </c>
      <c r="AE845" s="180">
        <f t="shared" si="457"/>
        <v>1</v>
      </c>
      <c r="AF845" s="180">
        <f t="shared" si="458"/>
        <v>0</v>
      </c>
      <c r="AG845" s="180">
        <f t="shared" si="459"/>
        <v>0</v>
      </c>
      <c r="AH845" s="180">
        <f t="shared" si="460"/>
        <v>0</v>
      </c>
      <c r="AI845" s="214" t="str">
        <f t="shared" si="461"/>
        <v/>
      </c>
      <c r="AK845" s="36">
        <f t="shared" si="462"/>
        <v>0</v>
      </c>
      <c r="AL845" s="21">
        <f t="shared" si="463"/>
        <v>0</v>
      </c>
      <c r="AM845" s="21">
        <f t="shared" si="464"/>
        <v>0</v>
      </c>
      <c r="AN845" s="21">
        <f t="shared" si="465"/>
        <v>0</v>
      </c>
      <c r="AO845" s="21">
        <f t="shared" si="466"/>
        <v>0</v>
      </c>
      <c r="AP845" s="21">
        <f t="shared" si="467"/>
        <v>0</v>
      </c>
      <c r="AQ845" s="21">
        <f t="shared" si="468"/>
        <v>0</v>
      </c>
      <c r="AR845" s="21">
        <f t="shared" si="469"/>
        <v>0</v>
      </c>
      <c r="AS845" s="21">
        <f t="shared" si="470"/>
        <v>0</v>
      </c>
      <c r="AT845" s="21">
        <f t="shared" si="471"/>
        <v>0</v>
      </c>
      <c r="AU845" s="21">
        <f t="shared" si="472"/>
        <v>0</v>
      </c>
      <c r="AV845" s="21">
        <f t="shared" si="473"/>
        <v>0</v>
      </c>
      <c r="AW845" s="21">
        <f t="shared" si="474"/>
        <v>0</v>
      </c>
      <c r="AX845" s="21">
        <f t="shared" si="475"/>
        <v>0</v>
      </c>
      <c r="AY845" s="21">
        <f t="shared" si="476"/>
        <v>0</v>
      </c>
      <c r="AZ845" s="21">
        <f t="shared" si="477"/>
        <v>0</v>
      </c>
      <c r="BA845" s="21">
        <f t="shared" si="478"/>
        <v>0</v>
      </c>
      <c r="BB845" s="21">
        <f t="shared" si="479"/>
        <v>0</v>
      </c>
      <c r="BC845" s="21">
        <f t="shared" si="480"/>
        <v>0</v>
      </c>
      <c r="BD845" s="21">
        <f t="shared" si="481"/>
        <v>0</v>
      </c>
      <c r="BE845" s="21">
        <f t="shared" si="482"/>
        <v>0</v>
      </c>
      <c r="BF845" s="21">
        <f t="shared" si="483"/>
        <v>0</v>
      </c>
      <c r="BG845" s="21">
        <f t="shared" si="484"/>
        <v>0</v>
      </c>
      <c r="BH845" s="21">
        <f t="shared" si="485"/>
        <v>0</v>
      </c>
    </row>
    <row r="846" spans="1:60" ht="63.95" customHeight="1">
      <c r="A846" s="245"/>
      <c r="B846" s="97"/>
      <c r="C846" s="98"/>
      <c r="D846" s="99"/>
      <c r="E846" s="100"/>
      <c r="F846" s="100"/>
      <c r="G846" s="100"/>
      <c r="H846" s="101"/>
      <c r="I846" s="102"/>
      <c r="J846" s="103"/>
      <c r="K846" s="103"/>
      <c r="L846" s="103"/>
      <c r="M846" s="103"/>
      <c r="N846" s="99"/>
      <c r="O846" s="99"/>
      <c r="P846" s="100"/>
      <c r="Q846" s="100"/>
      <c r="R846" s="104"/>
      <c r="S846" s="31" t="str">
        <f t="shared" si="486"/>
        <v/>
      </c>
      <c r="T846" s="105"/>
      <c r="U846" s="101"/>
      <c r="V846" s="107"/>
      <c r="W846" s="169"/>
      <c r="X846" s="170"/>
      <c r="Y846" s="68"/>
      <c r="Z846" s="190">
        <f t="shared" si="455"/>
        <v>1.0165720071704217E-3</v>
      </c>
      <c r="AA846" s="208" t="b">
        <f t="shared" si="456"/>
        <v>0</v>
      </c>
      <c r="AB846" s="20">
        <f t="shared" si="487"/>
        <v>0</v>
      </c>
      <c r="AC846" s="67" t="b">
        <f t="shared" si="488"/>
        <v>1</v>
      </c>
      <c r="AD846" s="200">
        <f t="shared" si="489"/>
        <v>1</v>
      </c>
      <c r="AE846" s="180">
        <f t="shared" si="457"/>
        <v>1</v>
      </c>
      <c r="AF846" s="180">
        <f t="shared" si="458"/>
        <v>0</v>
      </c>
      <c r="AG846" s="180">
        <f t="shared" si="459"/>
        <v>0</v>
      </c>
      <c r="AH846" s="180">
        <f t="shared" si="460"/>
        <v>0</v>
      </c>
      <c r="AI846" s="214" t="str">
        <f t="shared" si="461"/>
        <v/>
      </c>
      <c r="AK846" s="36">
        <f t="shared" si="462"/>
        <v>0</v>
      </c>
      <c r="AL846" s="21">
        <f t="shared" si="463"/>
        <v>0</v>
      </c>
      <c r="AM846" s="21">
        <f t="shared" si="464"/>
        <v>0</v>
      </c>
      <c r="AN846" s="21">
        <f t="shared" si="465"/>
        <v>0</v>
      </c>
      <c r="AO846" s="21">
        <f t="shared" si="466"/>
        <v>0</v>
      </c>
      <c r="AP846" s="21">
        <f t="shared" si="467"/>
        <v>0</v>
      </c>
      <c r="AQ846" s="21">
        <f t="shared" si="468"/>
        <v>0</v>
      </c>
      <c r="AR846" s="21">
        <f t="shared" si="469"/>
        <v>0</v>
      </c>
      <c r="AS846" s="21">
        <f t="shared" si="470"/>
        <v>0</v>
      </c>
      <c r="AT846" s="21">
        <f t="shared" si="471"/>
        <v>0</v>
      </c>
      <c r="AU846" s="21">
        <f t="shared" si="472"/>
        <v>0</v>
      </c>
      <c r="AV846" s="21">
        <f t="shared" si="473"/>
        <v>0</v>
      </c>
      <c r="AW846" s="21">
        <f t="shared" si="474"/>
        <v>0</v>
      </c>
      <c r="AX846" s="21">
        <f t="shared" si="475"/>
        <v>0</v>
      </c>
      <c r="AY846" s="21">
        <f t="shared" si="476"/>
        <v>0</v>
      </c>
      <c r="AZ846" s="21">
        <f t="shared" si="477"/>
        <v>0</v>
      </c>
      <c r="BA846" s="21">
        <f t="shared" si="478"/>
        <v>0</v>
      </c>
      <c r="BB846" s="21">
        <f t="shared" si="479"/>
        <v>0</v>
      </c>
      <c r="BC846" s="21">
        <f t="shared" si="480"/>
        <v>0</v>
      </c>
      <c r="BD846" s="21">
        <f t="shared" si="481"/>
        <v>0</v>
      </c>
      <c r="BE846" s="21">
        <f t="shared" si="482"/>
        <v>0</v>
      </c>
      <c r="BF846" s="21">
        <f t="shared" si="483"/>
        <v>0</v>
      </c>
      <c r="BG846" s="21">
        <f t="shared" si="484"/>
        <v>0</v>
      </c>
      <c r="BH846" s="21">
        <f t="shared" si="485"/>
        <v>0</v>
      </c>
    </row>
    <row r="847" spans="1:60" ht="63.95" customHeight="1">
      <c r="A847" s="245"/>
      <c r="B847" s="97"/>
      <c r="C847" s="98"/>
      <c r="D847" s="99"/>
      <c r="E847" s="100"/>
      <c r="F847" s="100"/>
      <c r="G847" s="100"/>
      <c r="H847" s="101"/>
      <c r="I847" s="102"/>
      <c r="J847" s="103"/>
      <c r="K847" s="103"/>
      <c r="L847" s="103"/>
      <c r="M847" s="103"/>
      <c r="N847" s="99"/>
      <c r="O847" s="99"/>
      <c r="P847" s="100"/>
      <c r="Q847" s="100"/>
      <c r="R847" s="104"/>
      <c r="S847" s="31" t="str">
        <f t="shared" si="486"/>
        <v/>
      </c>
      <c r="T847" s="105"/>
      <c r="U847" s="101"/>
      <c r="V847" s="107"/>
      <c r="W847" s="169"/>
      <c r="X847" s="170"/>
      <c r="Y847" s="68"/>
      <c r="Z847" s="190">
        <f t="shared" si="455"/>
        <v>1.0165720071704217E-3</v>
      </c>
      <c r="AA847" s="208" t="b">
        <f t="shared" si="456"/>
        <v>0</v>
      </c>
      <c r="AB847" s="20">
        <f t="shared" si="487"/>
        <v>0</v>
      </c>
      <c r="AC847" s="67" t="b">
        <f t="shared" si="488"/>
        <v>1</v>
      </c>
      <c r="AD847" s="200">
        <f t="shared" si="489"/>
        <v>1</v>
      </c>
      <c r="AE847" s="180">
        <f t="shared" si="457"/>
        <v>1</v>
      </c>
      <c r="AF847" s="180">
        <f t="shared" si="458"/>
        <v>0</v>
      </c>
      <c r="AG847" s="180">
        <f t="shared" si="459"/>
        <v>0</v>
      </c>
      <c r="AH847" s="180">
        <f t="shared" si="460"/>
        <v>0</v>
      </c>
      <c r="AI847" s="214" t="str">
        <f t="shared" si="461"/>
        <v/>
      </c>
      <c r="AK847" s="36">
        <f t="shared" si="462"/>
        <v>0</v>
      </c>
      <c r="AL847" s="21">
        <f t="shared" si="463"/>
        <v>0</v>
      </c>
      <c r="AM847" s="21">
        <f t="shared" si="464"/>
        <v>0</v>
      </c>
      <c r="AN847" s="21">
        <f t="shared" si="465"/>
        <v>0</v>
      </c>
      <c r="AO847" s="21">
        <f t="shared" si="466"/>
        <v>0</v>
      </c>
      <c r="AP847" s="21">
        <f t="shared" si="467"/>
        <v>0</v>
      </c>
      <c r="AQ847" s="21">
        <f t="shared" si="468"/>
        <v>0</v>
      </c>
      <c r="AR847" s="21">
        <f t="shared" si="469"/>
        <v>0</v>
      </c>
      <c r="AS847" s="21">
        <f t="shared" si="470"/>
        <v>0</v>
      </c>
      <c r="AT847" s="21">
        <f t="shared" si="471"/>
        <v>0</v>
      </c>
      <c r="AU847" s="21">
        <f t="shared" si="472"/>
        <v>0</v>
      </c>
      <c r="AV847" s="21">
        <f t="shared" si="473"/>
        <v>0</v>
      </c>
      <c r="AW847" s="21">
        <f t="shared" si="474"/>
        <v>0</v>
      </c>
      <c r="AX847" s="21">
        <f t="shared" si="475"/>
        <v>0</v>
      </c>
      <c r="AY847" s="21">
        <f t="shared" si="476"/>
        <v>0</v>
      </c>
      <c r="AZ847" s="21">
        <f t="shared" si="477"/>
        <v>0</v>
      </c>
      <c r="BA847" s="21">
        <f t="shared" si="478"/>
        <v>0</v>
      </c>
      <c r="BB847" s="21">
        <f t="shared" si="479"/>
        <v>0</v>
      </c>
      <c r="BC847" s="21">
        <f t="shared" si="480"/>
        <v>0</v>
      </c>
      <c r="BD847" s="21">
        <f t="shared" si="481"/>
        <v>0</v>
      </c>
      <c r="BE847" s="21">
        <f t="shared" si="482"/>
        <v>0</v>
      </c>
      <c r="BF847" s="21">
        <f t="shared" si="483"/>
        <v>0</v>
      </c>
      <c r="BG847" s="21">
        <f t="shared" si="484"/>
        <v>0</v>
      </c>
      <c r="BH847" s="21">
        <f t="shared" si="485"/>
        <v>0</v>
      </c>
    </row>
    <row r="848" spans="1:60" ht="63.95" customHeight="1">
      <c r="A848" s="245"/>
      <c r="B848" s="97"/>
      <c r="C848" s="98"/>
      <c r="D848" s="99"/>
      <c r="E848" s="100"/>
      <c r="F848" s="100"/>
      <c r="G848" s="100"/>
      <c r="H848" s="101"/>
      <c r="I848" s="102"/>
      <c r="J848" s="103"/>
      <c r="K848" s="103"/>
      <c r="L848" s="103"/>
      <c r="M848" s="103"/>
      <c r="N848" s="99"/>
      <c r="O848" s="99"/>
      <c r="P848" s="100"/>
      <c r="Q848" s="100"/>
      <c r="R848" s="104"/>
      <c r="S848" s="31" t="str">
        <f t="shared" si="486"/>
        <v/>
      </c>
      <c r="T848" s="105"/>
      <c r="U848" s="101"/>
      <c r="V848" s="107"/>
      <c r="W848" s="169"/>
      <c r="X848" s="170"/>
      <c r="Y848" s="68"/>
      <c r="Z848" s="190">
        <f t="shared" si="455"/>
        <v>1.0165720071704217E-3</v>
      </c>
      <c r="AA848" s="208" t="b">
        <f t="shared" si="456"/>
        <v>0</v>
      </c>
      <c r="AB848" s="20">
        <f t="shared" si="487"/>
        <v>0</v>
      </c>
      <c r="AC848" s="67" t="b">
        <f t="shared" si="488"/>
        <v>1</v>
      </c>
      <c r="AD848" s="200">
        <f t="shared" si="489"/>
        <v>1</v>
      </c>
      <c r="AE848" s="180">
        <f t="shared" si="457"/>
        <v>1</v>
      </c>
      <c r="AF848" s="180">
        <f t="shared" si="458"/>
        <v>0</v>
      </c>
      <c r="AG848" s="180">
        <f t="shared" si="459"/>
        <v>0</v>
      </c>
      <c r="AH848" s="180">
        <f t="shared" si="460"/>
        <v>0</v>
      </c>
      <c r="AI848" s="214" t="str">
        <f t="shared" si="461"/>
        <v/>
      </c>
      <c r="AK848" s="36">
        <f t="shared" si="462"/>
        <v>0</v>
      </c>
      <c r="AL848" s="21">
        <f t="shared" si="463"/>
        <v>0</v>
      </c>
      <c r="AM848" s="21">
        <f t="shared" si="464"/>
        <v>0</v>
      </c>
      <c r="AN848" s="21">
        <f t="shared" si="465"/>
        <v>0</v>
      </c>
      <c r="AO848" s="21">
        <f t="shared" si="466"/>
        <v>0</v>
      </c>
      <c r="AP848" s="21">
        <f t="shared" si="467"/>
        <v>0</v>
      </c>
      <c r="AQ848" s="21">
        <f t="shared" si="468"/>
        <v>0</v>
      </c>
      <c r="AR848" s="21">
        <f t="shared" si="469"/>
        <v>0</v>
      </c>
      <c r="AS848" s="21">
        <f t="shared" si="470"/>
        <v>0</v>
      </c>
      <c r="AT848" s="21">
        <f t="shared" si="471"/>
        <v>0</v>
      </c>
      <c r="AU848" s="21">
        <f t="shared" si="472"/>
        <v>0</v>
      </c>
      <c r="AV848" s="21">
        <f t="shared" si="473"/>
        <v>0</v>
      </c>
      <c r="AW848" s="21">
        <f t="shared" si="474"/>
        <v>0</v>
      </c>
      <c r="AX848" s="21">
        <f t="shared" si="475"/>
        <v>0</v>
      </c>
      <c r="AY848" s="21">
        <f t="shared" si="476"/>
        <v>0</v>
      </c>
      <c r="AZ848" s="21">
        <f t="shared" si="477"/>
        <v>0</v>
      </c>
      <c r="BA848" s="21">
        <f t="shared" si="478"/>
        <v>0</v>
      </c>
      <c r="BB848" s="21">
        <f t="shared" si="479"/>
        <v>0</v>
      </c>
      <c r="BC848" s="21">
        <f t="shared" si="480"/>
        <v>0</v>
      </c>
      <c r="BD848" s="21">
        <f t="shared" si="481"/>
        <v>0</v>
      </c>
      <c r="BE848" s="21">
        <f t="shared" si="482"/>
        <v>0</v>
      </c>
      <c r="BF848" s="21">
        <f t="shared" si="483"/>
        <v>0</v>
      </c>
      <c r="BG848" s="21">
        <f t="shared" si="484"/>
        <v>0</v>
      </c>
      <c r="BH848" s="21">
        <f t="shared" si="485"/>
        <v>0</v>
      </c>
    </row>
    <row r="849" spans="1:60" ht="63.95" customHeight="1">
      <c r="A849" s="245"/>
      <c r="B849" s="97"/>
      <c r="C849" s="98"/>
      <c r="D849" s="99"/>
      <c r="E849" s="100"/>
      <c r="F849" s="100"/>
      <c r="G849" s="100"/>
      <c r="H849" s="101"/>
      <c r="I849" s="102"/>
      <c r="J849" s="103"/>
      <c r="K849" s="103"/>
      <c r="L849" s="103"/>
      <c r="M849" s="103"/>
      <c r="N849" s="99"/>
      <c r="O849" s="99"/>
      <c r="P849" s="100"/>
      <c r="Q849" s="100"/>
      <c r="R849" s="104"/>
      <c r="S849" s="31" t="str">
        <f t="shared" si="486"/>
        <v/>
      </c>
      <c r="T849" s="105"/>
      <c r="U849" s="101"/>
      <c r="V849" s="107"/>
      <c r="W849" s="169"/>
      <c r="X849" s="170"/>
      <c r="Y849" s="68"/>
      <c r="Z849" s="190">
        <f t="shared" si="455"/>
        <v>1.0165720071704217E-3</v>
      </c>
      <c r="AA849" s="208" t="b">
        <f t="shared" si="456"/>
        <v>0</v>
      </c>
      <c r="AB849" s="20">
        <f t="shared" si="487"/>
        <v>0</v>
      </c>
      <c r="AC849" s="67" t="b">
        <f t="shared" si="488"/>
        <v>1</v>
      </c>
      <c r="AD849" s="200">
        <f t="shared" si="489"/>
        <v>1</v>
      </c>
      <c r="AE849" s="180">
        <f t="shared" si="457"/>
        <v>1</v>
      </c>
      <c r="AF849" s="180">
        <f t="shared" si="458"/>
        <v>0</v>
      </c>
      <c r="AG849" s="180">
        <f t="shared" si="459"/>
        <v>0</v>
      </c>
      <c r="AH849" s="180">
        <f t="shared" si="460"/>
        <v>0</v>
      </c>
      <c r="AI849" s="214" t="str">
        <f t="shared" si="461"/>
        <v/>
      </c>
      <c r="AK849" s="36">
        <f t="shared" si="462"/>
        <v>0</v>
      </c>
      <c r="AL849" s="21">
        <f t="shared" si="463"/>
        <v>0</v>
      </c>
      <c r="AM849" s="21">
        <f t="shared" si="464"/>
        <v>0</v>
      </c>
      <c r="AN849" s="21">
        <f t="shared" si="465"/>
        <v>0</v>
      </c>
      <c r="AO849" s="21">
        <f t="shared" si="466"/>
        <v>0</v>
      </c>
      <c r="AP849" s="21">
        <f t="shared" si="467"/>
        <v>0</v>
      </c>
      <c r="AQ849" s="21">
        <f t="shared" si="468"/>
        <v>0</v>
      </c>
      <c r="AR849" s="21">
        <f t="shared" si="469"/>
        <v>0</v>
      </c>
      <c r="AS849" s="21">
        <f t="shared" si="470"/>
        <v>0</v>
      </c>
      <c r="AT849" s="21">
        <f t="shared" si="471"/>
        <v>0</v>
      </c>
      <c r="AU849" s="21">
        <f t="shared" si="472"/>
        <v>0</v>
      </c>
      <c r="AV849" s="21">
        <f t="shared" si="473"/>
        <v>0</v>
      </c>
      <c r="AW849" s="21">
        <f t="shared" si="474"/>
        <v>0</v>
      </c>
      <c r="AX849" s="21">
        <f t="shared" si="475"/>
        <v>0</v>
      </c>
      <c r="AY849" s="21">
        <f t="shared" si="476"/>
        <v>0</v>
      </c>
      <c r="AZ849" s="21">
        <f t="shared" si="477"/>
        <v>0</v>
      </c>
      <c r="BA849" s="21">
        <f t="shared" si="478"/>
        <v>0</v>
      </c>
      <c r="BB849" s="21">
        <f t="shared" si="479"/>
        <v>0</v>
      </c>
      <c r="BC849" s="21">
        <f t="shared" si="480"/>
        <v>0</v>
      </c>
      <c r="BD849" s="21">
        <f t="shared" si="481"/>
        <v>0</v>
      </c>
      <c r="BE849" s="21">
        <f t="shared" si="482"/>
        <v>0</v>
      </c>
      <c r="BF849" s="21">
        <f t="shared" si="483"/>
        <v>0</v>
      </c>
      <c r="BG849" s="21">
        <f t="shared" si="484"/>
        <v>0</v>
      </c>
      <c r="BH849" s="21">
        <f t="shared" si="485"/>
        <v>0</v>
      </c>
    </row>
    <row r="850" spans="1:60" ht="63.95" customHeight="1">
      <c r="A850" s="245"/>
      <c r="B850" s="97"/>
      <c r="C850" s="98"/>
      <c r="D850" s="99"/>
      <c r="E850" s="100"/>
      <c r="F850" s="100"/>
      <c r="G850" s="100"/>
      <c r="H850" s="101"/>
      <c r="I850" s="102"/>
      <c r="J850" s="103"/>
      <c r="K850" s="103"/>
      <c r="L850" s="103"/>
      <c r="M850" s="103"/>
      <c r="N850" s="99"/>
      <c r="O850" s="99"/>
      <c r="P850" s="100"/>
      <c r="Q850" s="100"/>
      <c r="R850" s="104"/>
      <c r="S850" s="31" t="str">
        <f t="shared" si="486"/>
        <v/>
      </c>
      <c r="T850" s="105"/>
      <c r="U850" s="101"/>
      <c r="V850" s="107"/>
      <c r="W850" s="169"/>
      <c r="X850" s="170"/>
      <c r="Y850" s="68"/>
      <c r="Z850" s="190">
        <f t="shared" si="455"/>
        <v>1.0165720071704217E-3</v>
      </c>
      <c r="AA850" s="208" t="b">
        <f t="shared" si="456"/>
        <v>0</v>
      </c>
      <c r="AB850" s="20">
        <f t="shared" si="487"/>
        <v>0</v>
      </c>
      <c r="AC850" s="67" t="b">
        <f t="shared" si="488"/>
        <v>1</v>
      </c>
      <c r="AD850" s="200">
        <f t="shared" si="489"/>
        <v>1</v>
      </c>
      <c r="AE850" s="180">
        <f t="shared" si="457"/>
        <v>1</v>
      </c>
      <c r="AF850" s="180">
        <f t="shared" si="458"/>
        <v>0</v>
      </c>
      <c r="AG850" s="180">
        <f t="shared" si="459"/>
        <v>0</v>
      </c>
      <c r="AH850" s="180">
        <f t="shared" si="460"/>
        <v>0</v>
      </c>
      <c r="AI850" s="214" t="str">
        <f t="shared" si="461"/>
        <v/>
      </c>
      <c r="AK850" s="36">
        <f t="shared" si="462"/>
        <v>0</v>
      </c>
      <c r="AL850" s="21">
        <f t="shared" si="463"/>
        <v>0</v>
      </c>
      <c r="AM850" s="21">
        <f t="shared" si="464"/>
        <v>0</v>
      </c>
      <c r="AN850" s="21">
        <f t="shared" si="465"/>
        <v>0</v>
      </c>
      <c r="AO850" s="21">
        <f t="shared" si="466"/>
        <v>0</v>
      </c>
      <c r="AP850" s="21">
        <f t="shared" si="467"/>
        <v>0</v>
      </c>
      <c r="AQ850" s="21">
        <f t="shared" si="468"/>
        <v>0</v>
      </c>
      <c r="AR850" s="21">
        <f t="shared" si="469"/>
        <v>0</v>
      </c>
      <c r="AS850" s="21">
        <f t="shared" si="470"/>
        <v>0</v>
      </c>
      <c r="AT850" s="21">
        <f t="shared" si="471"/>
        <v>0</v>
      </c>
      <c r="AU850" s="21">
        <f t="shared" si="472"/>
        <v>0</v>
      </c>
      <c r="AV850" s="21">
        <f t="shared" si="473"/>
        <v>0</v>
      </c>
      <c r="AW850" s="21">
        <f t="shared" si="474"/>
        <v>0</v>
      </c>
      <c r="AX850" s="21">
        <f t="shared" si="475"/>
        <v>0</v>
      </c>
      <c r="AY850" s="21">
        <f t="shared" si="476"/>
        <v>0</v>
      </c>
      <c r="AZ850" s="21">
        <f t="shared" si="477"/>
        <v>0</v>
      </c>
      <c r="BA850" s="21">
        <f t="shared" si="478"/>
        <v>0</v>
      </c>
      <c r="BB850" s="21">
        <f t="shared" si="479"/>
        <v>0</v>
      </c>
      <c r="BC850" s="21">
        <f t="shared" si="480"/>
        <v>0</v>
      </c>
      <c r="BD850" s="21">
        <f t="shared" si="481"/>
        <v>0</v>
      </c>
      <c r="BE850" s="21">
        <f t="shared" si="482"/>
        <v>0</v>
      </c>
      <c r="BF850" s="21">
        <f t="shared" si="483"/>
        <v>0</v>
      </c>
      <c r="BG850" s="21">
        <f t="shared" si="484"/>
        <v>0</v>
      </c>
      <c r="BH850" s="21">
        <f t="shared" si="485"/>
        <v>0</v>
      </c>
    </row>
    <row r="851" spans="1:60" ht="63.95" customHeight="1">
      <c r="A851" s="245"/>
      <c r="B851" s="97"/>
      <c r="C851" s="98"/>
      <c r="D851" s="99"/>
      <c r="E851" s="100"/>
      <c r="F851" s="100"/>
      <c r="G851" s="100"/>
      <c r="H851" s="101"/>
      <c r="I851" s="102"/>
      <c r="J851" s="103"/>
      <c r="K851" s="103"/>
      <c r="L851" s="103"/>
      <c r="M851" s="103"/>
      <c r="N851" s="99"/>
      <c r="O851" s="99"/>
      <c r="P851" s="100"/>
      <c r="Q851" s="100"/>
      <c r="R851" s="104"/>
      <c r="S851" s="31" t="str">
        <f t="shared" si="486"/>
        <v/>
      </c>
      <c r="T851" s="105"/>
      <c r="U851" s="101"/>
      <c r="V851" s="107"/>
      <c r="W851" s="169"/>
      <c r="X851" s="170"/>
      <c r="Y851" s="68"/>
      <c r="Z851" s="190">
        <f t="shared" si="455"/>
        <v>1.0165720071704217E-3</v>
      </c>
      <c r="AA851" s="208" t="b">
        <f t="shared" si="456"/>
        <v>0</v>
      </c>
      <c r="AB851" s="20">
        <f t="shared" si="487"/>
        <v>0</v>
      </c>
      <c r="AC851" s="67" t="b">
        <f t="shared" si="488"/>
        <v>1</v>
      </c>
      <c r="AD851" s="200">
        <f t="shared" si="489"/>
        <v>1</v>
      </c>
      <c r="AE851" s="180">
        <f t="shared" si="457"/>
        <v>1</v>
      </c>
      <c r="AF851" s="180">
        <f t="shared" si="458"/>
        <v>0</v>
      </c>
      <c r="AG851" s="180">
        <f t="shared" si="459"/>
        <v>0</v>
      </c>
      <c r="AH851" s="180">
        <f t="shared" si="460"/>
        <v>0</v>
      </c>
      <c r="AI851" s="214" t="str">
        <f t="shared" si="461"/>
        <v/>
      </c>
      <c r="AK851" s="36">
        <f t="shared" si="462"/>
        <v>0</v>
      </c>
      <c r="AL851" s="21">
        <f t="shared" si="463"/>
        <v>0</v>
      </c>
      <c r="AM851" s="21">
        <f t="shared" si="464"/>
        <v>0</v>
      </c>
      <c r="AN851" s="21">
        <f t="shared" si="465"/>
        <v>0</v>
      </c>
      <c r="AO851" s="21">
        <f t="shared" si="466"/>
        <v>0</v>
      </c>
      <c r="AP851" s="21">
        <f t="shared" si="467"/>
        <v>0</v>
      </c>
      <c r="AQ851" s="21">
        <f t="shared" si="468"/>
        <v>0</v>
      </c>
      <c r="AR851" s="21">
        <f t="shared" si="469"/>
        <v>0</v>
      </c>
      <c r="AS851" s="21">
        <f t="shared" si="470"/>
        <v>0</v>
      </c>
      <c r="AT851" s="21">
        <f t="shared" si="471"/>
        <v>0</v>
      </c>
      <c r="AU851" s="21">
        <f t="shared" si="472"/>
        <v>0</v>
      </c>
      <c r="AV851" s="21">
        <f t="shared" si="473"/>
        <v>0</v>
      </c>
      <c r="AW851" s="21">
        <f t="shared" si="474"/>
        <v>0</v>
      </c>
      <c r="AX851" s="21">
        <f t="shared" si="475"/>
        <v>0</v>
      </c>
      <c r="AY851" s="21">
        <f t="shared" si="476"/>
        <v>0</v>
      </c>
      <c r="AZ851" s="21">
        <f t="shared" si="477"/>
        <v>0</v>
      </c>
      <c r="BA851" s="21">
        <f t="shared" si="478"/>
        <v>0</v>
      </c>
      <c r="BB851" s="21">
        <f t="shared" si="479"/>
        <v>0</v>
      </c>
      <c r="BC851" s="21">
        <f t="shared" si="480"/>
        <v>0</v>
      </c>
      <c r="BD851" s="21">
        <f t="shared" si="481"/>
        <v>0</v>
      </c>
      <c r="BE851" s="21">
        <f t="shared" si="482"/>
        <v>0</v>
      </c>
      <c r="BF851" s="21">
        <f t="shared" si="483"/>
        <v>0</v>
      </c>
      <c r="BG851" s="21">
        <f t="shared" si="484"/>
        <v>0</v>
      </c>
      <c r="BH851" s="21">
        <f t="shared" si="485"/>
        <v>0</v>
      </c>
    </row>
    <row r="852" spans="1:60" ht="63.95" customHeight="1">
      <c r="A852" s="245"/>
      <c r="B852" s="97"/>
      <c r="C852" s="98"/>
      <c r="D852" s="99"/>
      <c r="E852" s="100"/>
      <c r="F852" s="100"/>
      <c r="G852" s="100"/>
      <c r="H852" s="101"/>
      <c r="I852" s="102"/>
      <c r="J852" s="103"/>
      <c r="K852" s="103"/>
      <c r="L852" s="103"/>
      <c r="M852" s="103"/>
      <c r="N852" s="99"/>
      <c r="O852" s="99"/>
      <c r="P852" s="100"/>
      <c r="Q852" s="100"/>
      <c r="R852" s="104"/>
      <c r="S852" s="31" t="str">
        <f t="shared" si="486"/>
        <v/>
      </c>
      <c r="T852" s="105"/>
      <c r="U852" s="101"/>
      <c r="V852" s="107"/>
      <c r="W852" s="169"/>
      <c r="X852" s="170"/>
      <c r="Y852" s="68"/>
      <c r="Z852" s="190">
        <f t="shared" si="455"/>
        <v>1.0165720071704217E-3</v>
      </c>
      <c r="AA852" s="208" t="b">
        <f t="shared" si="456"/>
        <v>0</v>
      </c>
      <c r="AB852" s="20">
        <f t="shared" si="487"/>
        <v>0</v>
      </c>
      <c r="AC852" s="67" t="b">
        <f t="shared" si="488"/>
        <v>1</v>
      </c>
      <c r="AD852" s="200">
        <f t="shared" si="489"/>
        <v>1</v>
      </c>
      <c r="AE852" s="180">
        <f t="shared" si="457"/>
        <v>1</v>
      </c>
      <c r="AF852" s="180">
        <f t="shared" si="458"/>
        <v>0</v>
      </c>
      <c r="AG852" s="180">
        <f t="shared" si="459"/>
        <v>0</v>
      </c>
      <c r="AH852" s="180">
        <f t="shared" si="460"/>
        <v>0</v>
      </c>
      <c r="AI852" s="214" t="str">
        <f t="shared" si="461"/>
        <v/>
      </c>
      <c r="AK852" s="36">
        <f t="shared" si="462"/>
        <v>0</v>
      </c>
      <c r="AL852" s="21">
        <f t="shared" si="463"/>
        <v>0</v>
      </c>
      <c r="AM852" s="21">
        <f t="shared" si="464"/>
        <v>0</v>
      </c>
      <c r="AN852" s="21">
        <f t="shared" si="465"/>
        <v>0</v>
      </c>
      <c r="AO852" s="21">
        <f t="shared" si="466"/>
        <v>0</v>
      </c>
      <c r="AP852" s="21">
        <f t="shared" si="467"/>
        <v>0</v>
      </c>
      <c r="AQ852" s="21">
        <f t="shared" si="468"/>
        <v>0</v>
      </c>
      <c r="AR852" s="21">
        <f t="shared" si="469"/>
        <v>0</v>
      </c>
      <c r="AS852" s="21">
        <f t="shared" si="470"/>
        <v>0</v>
      </c>
      <c r="AT852" s="21">
        <f t="shared" si="471"/>
        <v>0</v>
      </c>
      <c r="AU852" s="21">
        <f t="shared" si="472"/>
        <v>0</v>
      </c>
      <c r="AV852" s="21">
        <f t="shared" si="473"/>
        <v>0</v>
      </c>
      <c r="AW852" s="21">
        <f t="shared" si="474"/>
        <v>0</v>
      </c>
      <c r="AX852" s="21">
        <f t="shared" si="475"/>
        <v>0</v>
      </c>
      <c r="AY852" s="21">
        <f t="shared" si="476"/>
        <v>0</v>
      </c>
      <c r="AZ852" s="21">
        <f t="shared" si="477"/>
        <v>0</v>
      </c>
      <c r="BA852" s="21">
        <f t="shared" si="478"/>
        <v>0</v>
      </c>
      <c r="BB852" s="21">
        <f t="shared" si="479"/>
        <v>0</v>
      </c>
      <c r="BC852" s="21">
        <f t="shared" si="480"/>
        <v>0</v>
      </c>
      <c r="BD852" s="21">
        <f t="shared" si="481"/>
        <v>0</v>
      </c>
      <c r="BE852" s="21">
        <f t="shared" si="482"/>
        <v>0</v>
      </c>
      <c r="BF852" s="21">
        <f t="shared" si="483"/>
        <v>0</v>
      </c>
      <c r="BG852" s="21">
        <f t="shared" si="484"/>
        <v>0</v>
      </c>
      <c r="BH852" s="21">
        <f t="shared" si="485"/>
        <v>0</v>
      </c>
    </row>
    <row r="853" spans="1:60" ht="63.95" customHeight="1">
      <c r="A853" s="245"/>
      <c r="B853" s="97"/>
      <c r="C853" s="98"/>
      <c r="D853" s="99"/>
      <c r="E853" s="100"/>
      <c r="F853" s="100"/>
      <c r="G853" s="100"/>
      <c r="H853" s="101"/>
      <c r="I853" s="102"/>
      <c r="J853" s="103"/>
      <c r="K853" s="103"/>
      <c r="L853" s="103"/>
      <c r="M853" s="103"/>
      <c r="N853" s="99"/>
      <c r="O853" s="99"/>
      <c r="P853" s="100"/>
      <c r="Q853" s="100"/>
      <c r="R853" s="104"/>
      <c r="S853" s="31" t="str">
        <f t="shared" si="486"/>
        <v/>
      </c>
      <c r="T853" s="105"/>
      <c r="U853" s="101"/>
      <c r="V853" s="107"/>
      <c r="W853" s="169"/>
      <c r="X853" s="170"/>
      <c r="Y853" s="68"/>
      <c r="Z853" s="190">
        <f t="shared" si="455"/>
        <v>1.0165720071704217E-3</v>
      </c>
      <c r="AA853" s="208" t="b">
        <f t="shared" si="456"/>
        <v>0</v>
      </c>
      <c r="AB853" s="20">
        <f t="shared" si="487"/>
        <v>0</v>
      </c>
      <c r="AC853" s="67" t="b">
        <f t="shared" si="488"/>
        <v>1</v>
      </c>
      <c r="AD853" s="200">
        <f t="shared" si="489"/>
        <v>1</v>
      </c>
      <c r="AE853" s="180">
        <f t="shared" si="457"/>
        <v>1</v>
      </c>
      <c r="AF853" s="180">
        <f t="shared" si="458"/>
        <v>0</v>
      </c>
      <c r="AG853" s="180">
        <f t="shared" si="459"/>
        <v>0</v>
      </c>
      <c r="AH853" s="180">
        <f t="shared" si="460"/>
        <v>0</v>
      </c>
      <c r="AI853" s="214" t="str">
        <f t="shared" si="461"/>
        <v/>
      </c>
      <c r="AK853" s="36">
        <f t="shared" si="462"/>
        <v>0</v>
      </c>
      <c r="AL853" s="21">
        <f t="shared" si="463"/>
        <v>0</v>
      </c>
      <c r="AM853" s="21">
        <f t="shared" si="464"/>
        <v>0</v>
      </c>
      <c r="AN853" s="21">
        <f t="shared" si="465"/>
        <v>0</v>
      </c>
      <c r="AO853" s="21">
        <f t="shared" si="466"/>
        <v>0</v>
      </c>
      <c r="AP853" s="21">
        <f t="shared" si="467"/>
        <v>0</v>
      </c>
      <c r="AQ853" s="21">
        <f t="shared" si="468"/>
        <v>0</v>
      </c>
      <c r="AR853" s="21">
        <f t="shared" si="469"/>
        <v>0</v>
      </c>
      <c r="AS853" s="21">
        <f t="shared" si="470"/>
        <v>0</v>
      </c>
      <c r="AT853" s="21">
        <f t="shared" si="471"/>
        <v>0</v>
      </c>
      <c r="AU853" s="21">
        <f t="shared" si="472"/>
        <v>0</v>
      </c>
      <c r="AV853" s="21">
        <f t="shared" si="473"/>
        <v>0</v>
      </c>
      <c r="AW853" s="21">
        <f t="shared" si="474"/>
        <v>0</v>
      </c>
      <c r="AX853" s="21">
        <f t="shared" si="475"/>
        <v>0</v>
      </c>
      <c r="AY853" s="21">
        <f t="shared" si="476"/>
        <v>0</v>
      </c>
      <c r="AZ853" s="21">
        <f t="shared" si="477"/>
        <v>0</v>
      </c>
      <c r="BA853" s="21">
        <f t="shared" si="478"/>
        <v>0</v>
      </c>
      <c r="BB853" s="21">
        <f t="shared" si="479"/>
        <v>0</v>
      </c>
      <c r="BC853" s="21">
        <f t="shared" si="480"/>
        <v>0</v>
      </c>
      <c r="BD853" s="21">
        <f t="shared" si="481"/>
        <v>0</v>
      </c>
      <c r="BE853" s="21">
        <f t="shared" si="482"/>
        <v>0</v>
      </c>
      <c r="BF853" s="21">
        <f t="shared" si="483"/>
        <v>0</v>
      </c>
      <c r="BG853" s="21">
        <f t="shared" si="484"/>
        <v>0</v>
      </c>
      <c r="BH853" s="21">
        <f t="shared" si="485"/>
        <v>0</v>
      </c>
    </row>
    <row r="854" spans="1:60" ht="63.95" customHeight="1">
      <c r="A854" s="245"/>
      <c r="B854" s="97"/>
      <c r="C854" s="98"/>
      <c r="D854" s="99"/>
      <c r="E854" s="100"/>
      <c r="F854" s="100"/>
      <c r="G854" s="100"/>
      <c r="H854" s="101"/>
      <c r="I854" s="102"/>
      <c r="J854" s="103"/>
      <c r="K854" s="103"/>
      <c r="L854" s="103"/>
      <c r="M854" s="103"/>
      <c r="N854" s="99"/>
      <c r="O854" s="99"/>
      <c r="P854" s="100"/>
      <c r="Q854" s="100"/>
      <c r="R854" s="104"/>
      <c r="S854" s="31" t="str">
        <f t="shared" si="486"/>
        <v/>
      </c>
      <c r="T854" s="105"/>
      <c r="U854" s="101"/>
      <c r="V854" s="107"/>
      <c r="W854" s="169"/>
      <c r="X854" s="170"/>
      <c r="Y854" s="68"/>
      <c r="Z854" s="190">
        <f t="shared" si="455"/>
        <v>1.0165720071704217E-3</v>
      </c>
      <c r="AA854" s="208" t="b">
        <f t="shared" si="456"/>
        <v>0</v>
      </c>
      <c r="AB854" s="20">
        <f t="shared" si="487"/>
        <v>0</v>
      </c>
      <c r="AC854" s="67" t="b">
        <f t="shared" si="488"/>
        <v>1</v>
      </c>
      <c r="AD854" s="200">
        <f t="shared" si="489"/>
        <v>1</v>
      </c>
      <c r="AE854" s="180">
        <f t="shared" si="457"/>
        <v>1</v>
      </c>
      <c r="AF854" s="180">
        <f t="shared" si="458"/>
        <v>0</v>
      </c>
      <c r="AG854" s="180">
        <f t="shared" si="459"/>
        <v>0</v>
      </c>
      <c r="AH854" s="180">
        <f t="shared" si="460"/>
        <v>0</v>
      </c>
      <c r="AI854" s="214" t="str">
        <f t="shared" si="461"/>
        <v/>
      </c>
      <c r="AK854" s="36">
        <f t="shared" si="462"/>
        <v>0</v>
      </c>
      <c r="AL854" s="21">
        <f t="shared" si="463"/>
        <v>0</v>
      </c>
      <c r="AM854" s="21">
        <f t="shared" si="464"/>
        <v>0</v>
      </c>
      <c r="AN854" s="21">
        <f t="shared" si="465"/>
        <v>0</v>
      </c>
      <c r="AO854" s="21">
        <f t="shared" si="466"/>
        <v>0</v>
      </c>
      <c r="AP854" s="21">
        <f t="shared" si="467"/>
        <v>0</v>
      </c>
      <c r="AQ854" s="21">
        <f t="shared" si="468"/>
        <v>0</v>
      </c>
      <c r="AR854" s="21">
        <f t="shared" si="469"/>
        <v>0</v>
      </c>
      <c r="AS854" s="21">
        <f t="shared" si="470"/>
        <v>0</v>
      </c>
      <c r="AT854" s="21">
        <f t="shared" si="471"/>
        <v>0</v>
      </c>
      <c r="AU854" s="21">
        <f t="shared" si="472"/>
        <v>0</v>
      </c>
      <c r="AV854" s="21">
        <f t="shared" si="473"/>
        <v>0</v>
      </c>
      <c r="AW854" s="21">
        <f t="shared" si="474"/>
        <v>0</v>
      </c>
      <c r="AX854" s="21">
        <f t="shared" si="475"/>
        <v>0</v>
      </c>
      <c r="AY854" s="21">
        <f t="shared" si="476"/>
        <v>0</v>
      </c>
      <c r="AZ854" s="21">
        <f t="shared" si="477"/>
        <v>0</v>
      </c>
      <c r="BA854" s="21">
        <f t="shared" si="478"/>
        <v>0</v>
      </c>
      <c r="BB854" s="21">
        <f t="shared" si="479"/>
        <v>0</v>
      </c>
      <c r="BC854" s="21">
        <f t="shared" si="480"/>
        <v>0</v>
      </c>
      <c r="BD854" s="21">
        <f t="shared" si="481"/>
        <v>0</v>
      </c>
      <c r="BE854" s="21">
        <f t="shared" si="482"/>
        <v>0</v>
      </c>
      <c r="BF854" s="21">
        <f t="shared" si="483"/>
        <v>0</v>
      </c>
      <c r="BG854" s="21">
        <f t="shared" si="484"/>
        <v>0</v>
      </c>
      <c r="BH854" s="21">
        <f t="shared" si="485"/>
        <v>0</v>
      </c>
    </row>
    <row r="855" spans="1:60" ht="63.95" customHeight="1">
      <c r="A855" s="245"/>
      <c r="B855" s="97"/>
      <c r="C855" s="98"/>
      <c r="D855" s="99"/>
      <c r="E855" s="100"/>
      <c r="F855" s="100"/>
      <c r="G855" s="100"/>
      <c r="H855" s="101"/>
      <c r="I855" s="102"/>
      <c r="J855" s="103"/>
      <c r="K855" s="103"/>
      <c r="L855" s="103"/>
      <c r="M855" s="103"/>
      <c r="N855" s="99"/>
      <c r="O855" s="99"/>
      <c r="P855" s="100"/>
      <c r="Q855" s="100"/>
      <c r="R855" s="104"/>
      <c r="S855" s="31" t="str">
        <f t="shared" si="486"/>
        <v/>
      </c>
      <c r="T855" s="105"/>
      <c r="U855" s="101"/>
      <c r="V855" s="107"/>
      <c r="W855" s="169"/>
      <c r="X855" s="170"/>
      <c r="Y855" s="68"/>
      <c r="Z855" s="190">
        <f t="shared" si="455"/>
        <v>1.0165720071704217E-3</v>
      </c>
      <c r="AA855" s="208" t="b">
        <f t="shared" si="456"/>
        <v>0</v>
      </c>
      <c r="AB855" s="20">
        <f t="shared" si="487"/>
        <v>0</v>
      </c>
      <c r="AC855" s="67" t="b">
        <f t="shared" si="488"/>
        <v>1</v>
      </c>
      <c r="AD855" s="200">
        <f t="shared" si="489"/>
        <v>1</v>
      </c>
      <c r="AE855" s="180">
        <f t="shared" si="457"/>
        <v>1</v>
      </c>
      <c r="AF855" s="180">
        <f t="shared" si="458"/>
        <v>0</v>
      </c>
      <c r="AG855" s="180">
        <f t="shared" si="459"/>
        <v>0</v>
      </c>
      <c r="AH855" s="180">
        <f t="shared" si="460"/>
        <v>0</v>
      </c>
      <c r="AI855" s="214" t="str">
        <f t="shared" si="461"/>
        <v/>
      </c>
      <c r="AK855" s="36">
        <f t="shared" si="462"/>
        <v>0</v>
      </c>
      <c r="AL855" s="21">
        <f t="shared" si="463"/>
        <v>0</v>
      </c>
      <c r="AM855" s="21">
        <f t="shared" si="464"/>
        <v>0</v>
      </c>
      <c r="AN855" s="21">
        <f t="shared" si="465"/>
        <v>0</v>
      </c>
      <c r="AO855" s="21">
        <f t="shared" si="466"/>
        <v>0</v>
      </c>
      <c r="AP855" s="21">
        <f t="shared" si="467"/>
        <v>0</v>
      </c>
      <c r="AQ855" s="21">
        <f t="shared" si="468"/>
        <v>0</v>
      </c>
      <c r="AR855" s="21">
        <f t="shared" si="469"/>
        <v>0</v>
      </c>
      <c r="AS855" s="21">
        <f t="shared" si="470"/>
        <v>0</v>
      </c>
      <c r="AT855" s="21">
        <f t="shared" si="471"/>
        <v>0</v>
      </c>
      <c r="AU855" s="21">
        <f t="shared" si="472"/>
        <v>0</v>
      </c>
      <c r="AV855" s="21">
        <f t="shared" si="473"/>
        <v>0</v>
      </c>
      <c r="AW855" s="21">
        <f t="shared" si="474"/>
        <v>0</v>
      </c>
      <c r="AX855" s="21">
        <f t="shared" si="475"/>
        <v>0</v>
      </c>
      <c r="AY855" s="21">
        <f t="shared" si="476"/>
        <v>0</v>
      </c>
      <c r="AZ855" s="21">
        <f t="shared" si="477"/>
        <v>0</v>
      </c>
      <c r="BA855" s="21">
        <f t="shared" si="478"/>
        <v>0</v>
      </c>
      <c r="BB855" s="21">
        <f t="shared" si="479"/>
        <v>0</v>
      </c>
      <c r="BC855" s="21">
        <f t="shared" si="480"/>
        <v>0</v>
      </c>
      <c r="BD855" s="21">
        <f t="shared" si="481"/>
        <v>0</v>
      </c>
      <c r="BE855" s="21">
        <f t="shared" si="482"/>
        <v>0</v>
      </c>
      <c r="BF855" s="21">
        <f t="shared" si="483"/>
        <v>0</v>
      </c>
      <c r="BG855" s="21">
        <f t="shared" si="484"/>
        <v>0</v>
      </c>
      <c r="BH855" s="21">
        <f t="shared" si="485"/>
        <v>0</v>
      </c>
    </row>
    <row r="856" spans="1:60" ht="63.95" customHeight="1">
      <c r="A856" s="245"/>
      <c r="B856" s="97"/>
      <c r="C856" s="98"/>
      <c r="D856" s="99"/>
      <c r="E856" s="100"/>
      <c r="F856" s="100"/>
      <c r="G856" s="100"/>
      <c r="H856" s="101"/>
      <c r="I856" s="102"/>
      <c r="J856" s="103"/>
      <c r="K856" s="103"/>
      <c r="L856" s="103"/>
      <c r="M856" s="103"/>
      <c r="N856" s="99"/>
      <c r="O856" s="99"/>
      <c r="P856" s="100"/>
      <c r="Q856" s="100"/>
      <c r="R856" s="104"/>
      <c r="S856" s="31" t="str">
        <f t="shared" si="486"/>
        <v/>
      </c>
      <c r="T856" s="105"/>
      <c r="U856" s="101"/>
      <c r="V856" s="107"/>
      <c r="W856" s="169"/>
      <c r="X856" s="170"/>
      <c r="Y856" s="68"/>
      <c r="Z856" s="190">
        <f t="shared" si="455"/>
        <v>1.0165720071704217E-3</v>
      </c>
      <c r="AA856" s="208" t="b">
        <f t="shared" si="456"/>
        <v>0</v>
      </c>
      <c r="AB856" s="20">
        <f t="shared" si="487"/>
        <v>0</v>
      </c>
      <c r="AC856" s="67" t="b">
        <f t="shared" si="488"/>
        <v>1</v>
      </c>
      <c r="AD856" s="200">
        <f t="shared" si="489"/>
        <v>1</v>
      </c>
      <c r="AE856" s="180">
        <f t="shared" si="457"/>
        <v>1</v>
      </c>
      <c r="AF856" s="180">
        <f t="shared" si="458"/>
        <v>0</v>
      </c>
      <c r="AG856" s="180">
        <f t="shared" si="459"/>
        <v>0</v>
      </c>
      <c r="AH856" s="180">
        <f t="shared" si="460"/>
        <v>0</v>
      </c>
      <c r="AI856" s="214" t="str">
        <f t="shared" si="461"/>
        <v/>
      </c>
      <c r="AK856" s="36">
        <f t="shared" si="462"/>
        <v>0</v>
      </c>
      <c r="AL856" s="21">
        <f t="shared" si="463"/>
        <v>0</v>
      </c>
      <c r="AM856" s="21">
        <f t="shared" si="464"/>
        <v>0</v>
      </c>
      <c r="AN856" s="21">
        <f t="shared" si="465"/>
        <v>0</v>
      </c>
      <c r="AO856" s="21">
        <f t="shared" si="466"/>
        <v>0</v>
      </c>
      <c r="AP856" s="21">
        <f t="shared" si="467"/>
        <v>0</v>
      </c>
      <c r="AQ856" s="21">
        <f t="shared" si="468"/>
        <v>0</v>
      </c>
      <c r="AR856" s="21">
        <f t="shared" si="469"/>
        <v>0</v>
      </c>
      <c r="AS856" s="21">
        <f t="shared" si="470"/>
        <v>0</v>
      </c>
      <c r="AT856" s="21">
        <f t="shared" si="471"/>
        <v>0</v>
      </c>
      <c r="AU856" s="21">
        <f t="shared" si="472"/>
        <v>0</v>
      </c>
      <c r="AV856" s="21">
        <f t="shared" si="473"/>
        <v>0</v>
      </c>
      <c r="AW856" s="21">
        <f t="shared" si="474"/>
        <v>0</v>
      </c>
      <c r="AX856" s="21">
        <f t="shared" si="475"/>
        <v>0</v>
      </c>
      <c r="AY856" s="21">
        <f t="shared" si="476"/>
        <v>0</v>
      </c>
      <c r="AZ856" s="21">
        <f t="shared" si="477"/>
        <v>0</v>
      </c>
      <c r="BA856" s="21">
        <f t="shared" si="478"/>
        <v>0</v>
      </c>
      <c r="BB856" s="21">
        <f t="shared" si="479"/>
        <v>0</v>
      </c>
      <c r="BC856" s="21">
        <f t="shared" si="480"/>
        <v>0</v>
      </c>
      <c r="BD856" s="21">
        <f t="shared" si="481"/>
        <v>0</v>
      </c>
      <c r="BE856" s="21">
        <f t="shared" si="482"/>
        <v>0</v>
      </c>
      <c r="BF856" s="21">
        <f t="shared" si="483"/>
        <v>0</v>
      </c>
      <c r="BG856" s="21">
        <f t="shared" si="484"/>
        <v>0</v>
      </c>
      <c r="BH856" s="21">
        <f t="shared" si="485"/>
        <v>0</v>
      </c>
    </row>
    <row r="857" spans="1:60" ht="63.95" customHeight="1">
      <c r="A857" s="245"/>
      <c r="B857" s="97"/>
      <c r="C857" s="98"/>
      <c r="D857" s="99"/>
      <c r="E857" s="100"/>
      <c r="F857" s="100"/>
      <c r="G857" s="100"/>
      <c r="H857" s="101"/>
      <c r="I857" s="102"/>
      <c r="J857" s="103"/>
      <c r="K857" s="103"/>
      <c r="L857" s="103"/>
      <c r="M857" s="103"/>
      <c r="N857" s="99"/>
      <c r="O857" s="99"/>
      <c r="P857" s="100"/>
      <c r="Q857" s="100"/>
      <c r="R857" s="104"/>
      <c r="S857" s="31" t="str">
        <f t="shared" si="486"/>
        <v/>
      </c>
      <c r="T857" s="105"/>
      <c r="U857" s="101"/>
      <c r="V857" s="107"/>
      <c r="W857" s="169"/>
      <c r="X857" s="170"/>
      <c r="Y857" s="68"/>
      <c r="Z857" s="190">
        <f t="shared" si="455"/>
        <v>1.0165720071704217E-3</v>
      </c>
      <c r="AA857" s="208" t="b">
        <f t="shared" si="456"/>
        <v>0</v>
      </c>
      <c r="AB857" s="20">
        <f t="shared" si="487"/>
        <v>0</v>
      </c>
      <c r="AC857" s="67" t="b">
        <f t="shared" si="488"/>
        <v>1</v>
      </c>
      <c r="AD857" s="200">
        <f t="shared" si="489"/>
        <v>1</v>
      </c>
      <c r="AE857" s="180">
        <f t="shared" si="457"/>
        <v>1</v>
      </c>
      <c r="AF857" s="180">
        <f t="shared" si="458"/>
        <v>0</v>
      </c>
      <c r="AG857" s="180">
        <f t="shared" si="459"/>
        <v>0</v>
      </c>
      <c r="AH857" s="180">
        <f t="shared" si="460"/>
        <v>0</v>
      </c>
      <c r="AI857" s="214" t="str">
        <f t="shared" si="461"/>
        <v/>
      </c>
      <c r="AK857" s="36">
        <f t="shared" si="462"/>
        <v>0</v>
      </c>
      <c r="AL857" s="21">
        <f t="shared" si="463"/>
        <v>0</v>
      </c>
      <c r="AM857" s="21">
        <f t="shared" si="464"/>
        <v>0</v>
      </c>
      <c r="AN857" s="21">
        <f t="shared" si="465"/>
        <v>0</v>
      </c>
      <c r="AO857" s="21">
        <f t="shared" si="466"/>
        <v>0</v>
      </c>
      <c r="AP857" s="21">
        <f t="shared" si="467"/>
        <v>0</v>
      </c>
      <c r="AQ857" s="21">
        <f t="shared" si="468"/>
        <v>0</v>
      </c>
      <c r="AR857" s="21">
        <f t="shared" si="469"/>
        <v>0</v>
      </c>
      <c r="AS857" s="21">
        <f t="shared" si="470"/>
        <v>0</v>
      </c>
      <c r="AT857" s="21">
        <f t="shared" si="471"/>
        <v>0</v>
      </c>
      <c r="AU857" s="21">
        <f t="shared" si="472"/>
        <v>0</v>
      </c>
      <c r="AV857" s="21">
        <f t="shared" si="473"/>
        <v>0</v>
      </c>
      <c r="AW857" s="21">
        <f t="shared" si="474"/>
        <v>0</v>
      </c>
      <c r="AX857" s="21">
        <f t="shared" si="475"/>
        <v>0</v>
      </c>
      <c r="AY857" s="21">
        <f t="shared" si="476"/>
        <v>0</v>
      </c>
      <c r="AZ857" s="21">
        <f t="shared" si="477"/>
        <v>0</v>
      </c>
      <c r="BA857" s="21">
        <f t="shared" si="478"/>
        <v>0</v>
      </c>
      <c r="BB857" s="21">
        <f t="shared" si="479"/>
        <v>0</v>
      </c>
      <c r="BC857" s="21">
        <f t="shared" si="480"/>
        <v>0</v>
      </c>
      <c r="BD857" s="21">
        <f t="shared" si="481"/>
        <v>0</v>
      </c>
      <c r="BE857" s="21">
        <f t="shared" si="482"/>
        <v>0</v>
      </c>
      <c r="BF857" s="21">
        <f t="shared" si="483"/>
        <v>0</v>
      </c>
      <c r="BG857" s="21">
        <f t="shared" si="484"/>
        <v>0</v>
      </c>
      <c r="BH857" s="21">
        <f t="shared" si="485"/>
        <v>0</v>
      </c>
    </row>
    <row r="858" spans="1:60" ht="63.95" customHeight="1">
      <c r="A858" s="245"/>
      <c r="B858" s="97"/>
      <c r="C858" s="98"/>
      <c r="D858" s="99"/>
      <c r="E858" s="100"/>
      <c r="F858" s="100"/>
      <c r="G858" s="100"/>
      <c r="H858" s="101"/>
      <c r="I858" s="102"/>
      <c r="J858" s="103"/>
      <c r="K858" s="103"/>
      <c r="L858" s="103"/>
      <c r="M858" s="103"/>
      <c r="N858" s="99"/>
      <c r="O858" s="99"/>
      <c r="P858" s="100"/>
      <c r="Q858" s="100"/>
      <c r="R858" s="104"/>
      <c r="S858" s="31" t="str">
        <f t="shared" si="486"/>
        <v/>
      </c>
      <c r="T858" s="105"/>
      <c r="U858" s="101"/>
      <c r="V858" s="107"/>
      <c r="W858" s="169"/>
      <c r="X858" s="170"/>
      <c r="Y858" s="68"/>
      <c r="Z858" s="190">
        <f t="shared" si="455"/>
        <v>1.0165720071704217E-3</v>
      </c>
      <c r="AA858" s="208" t="b">
        <f t="shared" si="456"/>
        <v>0</v>
      </c>
      <c r="AB858" s="20">
        <f t="shared" si="487"/>
        <v>0</v>
      </c>
      <c r="AC858" s="67" t="b">
        <f t="shared" si="488"/>
        <v>1</v>
      </c>
      <c r="AD858" s="200">
        <f t="shared" si="489"/>
        <v>1</v>
      </c>
      <c r="AE858" s="180">
        <f t="shared" si="457"/>
        <v>1</v>
      </c>
      <c r="AF858" s="180">
        <f t="shared" si="458"/>
        <v>0</v>
      </c>
      <c r="AG858" s="180">
        <f t="shared" si="459"/>
        <v>0</v>
      </c>
      <c r="AH858" s="180">
        <f t="shared" si="460"/>
        <v>0</v>
      </c>
      <c r="AI858" s="214" t="str">
        <f t="shared" si="461"/>
        <v/>
      </c>
      <c r="AK858" s="36">
        <f t="shared" si="462"/>
        <v>0</v>
      </c>
      <c r="AL858" s="21">
        <f t="shared" si="463"/>
        <v>0</v>
      </c>
      <c r="AM858" s="21">
        <f t="shared" si="464"/>
        <v>0</v>
      </c>
      <c r="AN858" s="21">
        <f t="shared" si="465"/>
        <v>0</v>
      </c>
      <c r="AO858" s="21">
        <f t="shared" si="466"/>
        <v>0</v>
      </c>
      <c r="AP858" s="21">
        <f t="shared" si="467"/>
        <v>0</v>
      </c>
      <c r="AQ858" s="21">
        <f t="shared" si="468"/>
        <v>0</v>
      </c>
      <c r="AR858" s="21">
        <f t="shared" si="469"/>
        <v>0</v>
      </c>
      <c r="AS858" s="21">
        <f t="shared" si="470"/>
        <v>0</v>
      </c>
      <c r="AT858" s="21">
        <f t="shared" si="471"/>
        <v>0</v>
      </c>
      <c r="AU858" s="21">
        <f t="shared" si="472"/>
        <v>0</v>
      </c>
      <c r="AV858" s="21">
        <f t="shared" si="473"/>
        <v>0</v>
      </c>
      <c r="AW858" s="21">
        <f t="shared" si="474"/>
        <v>0</v>
      </c>
      <c r="AX858" s="21">
        <f t="shared" si="475"/>
        <v>0</v>
      </c>
      <c r="AY858" s="21">
        <f t="shared" si="476"/>
        <v>0</v>
      </c>
      <c r="AZ858" s="21">
        <f t="shared" si="477"/>
        <v>0</v>
      </c>
      <c r="BA858" s="21">
        <f t="shared" si="478"/>
        <v>0</v>
      </c>
      <c r="BB858" s="21">
        <f t="shared" si="479"/>
        <v>0</v>
      </c>
      <c r="BC858" s="21">
        <f t="shared" si="480"/>
        <v>0</v>
      </c>
      <c r="BD858" s="21">
        <f t="shared" si="481"/>
        <v>0</v>
      </c>
      <c r="BE858" s="21">
        <f t="shared" si="482"/>
        <v>0</v>
      </c>
      <c r="BF858" s="21">
        <f t="shared" si="483"/>
        <v>0</v>
      </c>
      <c r="BG858" s="21">
        <f t="shared" si="484"/>
        <v>0</v>
      </c>
      <c r="BH858" s="21">
        <f t="shared" si="485"/>
        <v>0</v>
      </c>
    </row>
    <row r="859" spans="1:60" ht="63.95" customHeight="1">
      <c r="A859" s="245"/>
      <c r="B859" s="97"/>
      <c r="C859" s="98"/>
      <c r="D859" s="99"/>
      <c r="E859" s="100"/>
      <c r="F859" s="100"/>
      <c r="G859" s="100"/>
      <c r="H859" s="101"/>
      <c r="I859" s="102"/>
      <c r="J859" s="103"/>
      <c r="K859" s="103"/>
      <c r="L859" s="103"/>
      <c r="M859" s="103"/>
      <c r="N859" s="99"/>
      <c r="O859" s="99"/>
      <c r="P859" s="100"/>
      <c r="Q859" s="100"/>
      <c r="R859" s="104"/>
      <c r="S859" s="31" t="str">
        <f t="shared" si="486"/>
        <v/>
      </c>
      <c r="T859" s="105"/>
      <c r="U859" s="101"/>
      <c r="V859" s="107"/>
      <c r="W859" s="169"/>
      <c r="X859" s="170"/>
      <c r="Y859" s="68"/>
      <c r="Z859" s="190">
        <f t="shared" si="455"/>
        <v>1.0165720071704217E-3</v>
      </c>
      <c r="AA859" s="208" t="b">
        <f t="shared" si="456"/>
        <v>0</v>
      </c>
      <c r="AB859" s="20">
        <f t="shared" si="487"/>
        <v>0</v>
      </c>
      <c r="AC859" s="67" t="b">
        <f t="shared" si="488"/>
        <v>1</v>
      </c>
      <c r="AD859" s="200">
        <f t="shared" si="489"/>
        <v>1</v>
      </c>
      <c r="AE859" s="180">
        <f t="shared" si="457"/>
        <v>1</v>
      </c>
      <c r="AF859" s="180">
        <f t="shared" si="458"/>
        <v>0</v>
      </c>
      <c r="AG859" s="180">
        <f t="shared" si="459"/>
        <v>0</v>
      </c>
      <c r="AH859" s="180">
        <f t="shared" si="460"/>
        <v>0</v>
      </c>
      <c r="AI859" s="214" t="str">
        <f t="shared" si="461"/>
        <v/>
      </c>
      <c r="AK859" s="36">
        <f t="shared" si="462"/>
        <v>0</v>
      </c>
      <c r="AL859" s="21">
        <f t="shared" si="463"/>
        <v>0</v>
      </c>
      <c r="AM859" s="21">
        <f t="shared" si="464"/>
        <v>0</v>
      </c>
      <c r="AN859" s="21">
        <f t="shared" si="465"/>
        <v>0</v>
      </c>
      <c r="AO859" s="21">
        <f t="shared" si="466"/>
        <v>0</v>
      </c>
      <c r="AP859" s="21">
        <f t="shared" si="467"/>
        <v>0</v>
      </c>
      <c r="AQ859" s="21">
        <f t="shared" si="468"/>
        <v>0</v>
      </c>
      <c r="AR859" s="21">
        <f t="shared" si="469"/>
        <v>0</v>
      </c>
      <c r="AS859" s="21">
        <f t="shared" si="470"/>
        <v>0</v>
      </c>
      <c r="AT859" s="21">
        <f t="shared" si="471"/>
        <v>0</v>
      </c>
      <c r="AU859" s="21">
        <f t="shared" si="472"/>
        <v>0</v>
      </c>
      <c r="AV859" s="21">
        <f t="shared" si="473"/>
        <v>0</v>
      </c>
      <c r="AW859" s="21">
        <f t="shared" si="474"/>
        <v>0</v>
      </c>
      <c r="AX859" s="21">
        <f t="shared" si="475"/>
        <v>0</v>
      </c>
      <c r="AY859" s="21">
        <f t="shared" si="476"/>
        <v>0</v>
      </c>
      <c r="AZ859" s="21">
        <f t="shared" si="477"/>
        <v>0</v>
      </c>
      <c r="BA859" s="21">
        <f t="shared" si="478"/>
        <v>0</v>
      </c>
      <c r="BB859" s="21">
        <f t="shared" si="479"/>
        <v>0</v>
      </c>
      <c r="BC859" s="21">
        <f t="shared" si="480"/>
        <v>0</v>
      </c>
      <c r="BD859" s="21">
        <f t="shared" si="481"/>
        <v>0</v>
      </c>
      <c r="BE859" s="21">
        <f t="shared" si="482"/>
        <v>0</v>
      </c>
      <c r="BF859" s="21">
        <f t="shared" si="483"/>
        <v>0</v>
      </c>
      <c r="BG859" s="21">
        <f t="shared" si="484"/>
        <v>0</v>
      </c>
      <c r="BH859" s="21">
        <f t="shared" si="485"/>
        <v>0</v>
      </c>
    </row>
    <row r="860" spans="1:60" ht="63.95" customHeight="1">
      <c r="A860" s="245"/>
      <c r="B860" s="97"/>
      <c r="C860" s="98"/>
      <c r="D860" s="99"/>
      <c r="E860" s="100"/>
      <c r="F860" s="100"/>
      <c r="G860" s="100"/>
      <c r="H860" s="101"/>
      <c r="I860" s="102"/>
      <c r="J860" s="103"/>
      <c r="K860" s="103"/>
      <c r="L860" s="103"/>
      <c r="M860" s="103"/>
      <c r="N860" s="99"/>
      <c r="O860" s="99"/>
      <c r="P860" s="100"/>
      <c r="Q860" s="100"/>
      <c r="R860" s="104"/>
      <c r="S860" s="31" t="str">
        <f t="shared" si="486"/>
        <v/>
      </c>
      <c r="T860" s="105"/>
      <c r="U860" s="101"/>
      <c r="V860" s="107"/>
      <c r="W860" s="169"/>
      <c r="X860" s="170"/>
      <c r="Y860" s="68"/>
      <c r="Z860" s="190">
        <f t="shared" si="455"/>
        <v>1.0165720071704217E-3</v>
      </c>
      <c r="AA860" s="208" t="b">
        <f t="shared" si="456"/>
        <v>0</v>
      </c>
      <c r="AB860" s="20">
        <f t="shared" si="487"/>
        <v>0</v>
      </c>
      <c r="AC860" s="67" t="b">
        <f t="shared" si="488"/>
        <v>1</v>
      </c>
      <c r="AD860" s="200">
        <f t="shared" si="489"/>
        <v>1</v>
      </c>
      <c r="AE860" s="180">
        <f t="shared" si="457"/>
        <v>1</v>
      </c>
      <c r="AF860" s="180">
        <f t="shared" si="458"/>
        <v>0</v>
      </c>
      <c r="AG860" s="180">
        <f t="shared" si="459"/>
        <v>0</v>
      </c>
      <c r="AH860" s="180">
        <f t="shared" si="460"/>
        <v>0</v>
      </c>
      <c r="AI860" s="214" t="str">
        <f t="shared" si="461"/>
        <v/>
      </c>
      <c r="AK860" s="36">
        <f t="shared" si="462"/>
        <v>0</v>
      </c>
      <c r="AL860" s="21">
        <f t="shared" si="463"/>
        <v>0</v>
      </c>
      <c r="AM860" s="21">
        <f t="shared" si="464"/>
        <v>0</v>
      </c>
      <c r="AN860" s="21">
        <f t="shared" si="465"/>
        <v>0</v>
      </c>
      <c r="AO860" s="21">
        <f t="shared" si="466"/>
        <v>0</v>
      </c>
      <c r="AP860" s="21">
        <f t="shared" si="467"/>
        <v>0</v>
      </c>
      <c r="AQ860" s="21">
        <f t="shared" si="468"/>
        <v>0</v>
      </c>
      <c r="AR860" s="21">
        <f t="shared" si="469"/>
        <v>0</v>
      </c>
      <c r="AS860" s="21">
        <f t="shared" si="470"/>
        <v>0</v>
      </c>
      <c r="AT860" s="21">
        <f t="shared" si="471"/>
        <v>0</v>
      </c>
      <c r="AU860" s="21">
        <f t="shared" si="472"/>
        <v>0</v>
      </c>
      <c r="AV860" s="21">
        <f t="shared" si="473"/>
        <v>0</v>
      </c>
      <c r="AW860" s="21">
        <f t="shared" si="474"/>
        <v>0</v>
      </c>
      <c r="AX860" s="21">
        <f t="shared" si="475"/>
        <v>0</v>
      </c>
      <c r="AY860" s="21">
        <f t="shared" si="476"/>
        <v>0</v>
      </c>
      <c r="AZ860" s="21">
        <f t="shared" si="477"/>
        <v>0</v>
      </c>
      <c r="BA860" s="21">
        <f t="shared" si="478"/>
        <v>0</v>
      </c>
      <c r="BB860" s="21">
        <f t="shared" si="479"/>
        <v>0</v>
      </c>
      <c r="BC860" s="21">
        <f t="shared" si="480"/>
        <v>0</v>
      </c>
      <c r="BD860" s="21">
        <f t="shared" si="481"/>
        <v>0</v>
      </c>
      <c r="BE860" s="21">
        <f t="shared" si="482"/>
        <v>0</v>
      </c>
      <c r="BF860" s="21">
        <f t="shared" si="483"/>
        <v>0</v>
      </c>
      <c r="BG860" s="21">
        <f t="shared" si="484"/>
        <v>0</v>
      </c>
      <c r="BH860" s="21">
        <f t="shared" si="485"/>
        <v>0</v>
      </c>
    </row>
    <row r="861" spans="1:60" ht="63.95" customHeight="1">
      <c r="A861" s="245"/>
      <c r="B861" s="97"/>
      <c r="C861" s="98"/>
      <c r="D861" s="99"/>
      <c r="E861" s="100"/>
      <c r="F861" s="100"/>
      <c r="G861" s="100"/>
      <c r="H861" s="101"/>
      <c r="I861" s="102"/>
      <c r="J861" s="103"/>
      <c r="K861" s="103"/>
      <c r="L861" s="103"/>
      <c r="M861" s="103"/>
      <c r="N861" s="99"/>
      <c r="O861" s="99"/>
      <c r="P861" s="100"/>
      <c r="Q861" s="100"/>
      <c r="R861" s="104"/>
      <c r="S861" s="31" t="str">
        <f t="shared" si="486"/>
        <v/>
      </c>
      <c r="T861" s="105"/>
      <c r="U861" s="101"/>
      <c r="V861" s="107"/>
      <c r="W861" s="169"/>
      <c r="X861" s="170"/>
      <c r="Y861" s="68"/>
      <c r="Z861" s="190">
        <f t="shared" si="455"/>
        <v>1.0165720071704217E-3</v>
      </c>
      <c r="AA861" s="208" t="b">
        <f t="shared" si="456"/>
        <v>0</v>
      </c>
      <c r="AB861" s="20">
        <f t="shared" si="487"/>
        <v>0</v>
      </c>
      <c r="AC861" s="67" t="b">
        <f t="shared" si="488"/>
        <v>1</v>
      </c>
      <c r="AD861" s="200">
        <f t="shared" si="489"/>
        <v>1</v>
      </c>
      <c r="AE861" s="180">
        <f t="shared" si="457"/>
        <v>1</v>
      </c>
      <c r="AF861" s="180">
        <f t="shared" si="458"/>
        <v>0</v>
      </c>
      <c r="AG861" s="180">
        <f t="shared" si="459"/>
        <v>0</v>
      </c>
      <c r="AH861" s="180">
        <f t="shared" si="460"/>
        <v>0</v>
      </c>
      <c r="AI861" s="214" t="str">
        <f t="shared" si="461"/>
        <v/>
      </c>
      <c r="AK861" s="36">
        <f t="shared" si="462"/>
        <v>0</v>
      </c>
      <c r="AL861" s="21">
        <f t="shared" si="463"/>
        <v>0</v>
      </c>
      <c r="AM861" s="21">
        <f t="shared" si="464"/>
        <v>0</v>
      </c>
      <c r="AN861" s="21">
        <f t="shared" si="465"/>
        <v>0</v>
      </c>
      <c r="AO861" s="21">
        <f t="shared" si="466"/>
        <v>0</v>
      </c>
      <c r="AP861" s="21">
        <f t="shared" si="467"/>
        <v>0</v>
      </c>
      <c r="AQ861" s="21">
        <f t="shared" si="468"/>
        <v>0</v>
      </c>
      <c r="AR861" s="21">
        <f t="shared" si="469"/>
        <v>0</v>
      </c>
      <c r="AS861" s="21">
        <f t="shared" si="470"/>
        <v>0</v>
      </c>
      <c r="AT861" s="21">
        <f t="shared" si="471"/>
        <v>0</v>
      </c>
      <c r="AU861" s="21">
        <f t="shared" si="472"/>
        <v>0</v>
      </c>
      <c r="AV861" s="21">
        <f t="shared" si="473"/>
        <v>0</v>
      </c>
      <c r="AW861" s="21">
        <f t="shared" si="474"/>
        <v>0</v>
      </c>
      <c r="AX861" s="21">
        <f t="shared" si="475"/>
        <v>0</v>
      </c>
      <c r="AY861" s="21">
        <f t="shared" si="476"/>
        <v>0</v>
      </c>
      <c r="AZ861" s="21">
        <f t="shared" si="477"/>
        <v>0</v>
      </c>
      <c r="BA861" s="21">
        <f t="shared" si="478"/>
        <v>0</v>
      </c>
      <c r="BB861" s="21">
        <f t="shared" si="479"/>
        <v>0</v>
      </c>
      <c r="BC861" s="21">
        <f t="shared" si="480"/>
        <v>0</v>
      </c>
      <c r="BD861" s="21">
        <f t="shared" si="481"/>
        <v>0</v>
      </c>
      <c r="BE861" s="21">
        <f t="shared" si="482"/>
        <v>0</v>
      </c>
      <c r="BF861" s="21">
        <f t="shared" si="483"/>
        <v>0</v>
      </c>
      <c r="BG861" s="21">
        <f t="shared" si="484"/>
        <v>0</v>
      </c>
      <c r="BH861" s="21">
        <f t="shared" si="485"/>
        <v>0</v>
      </c>
    </row>
    <row r="862" spans="1:60" ht="63.95" customHeight="1">
      <c r="A862" s="245"/>
      <c r="B862" s="97"/>
      <c r="C862" s="98"/>
      <c r="D862" s="99"/>
      <c r="E862" s="100"/>
      <c r="F862" s="100"/>
      <c r="G862" s="100"/>
      <c r="H862" s="101"/>
      <c r="I862" s="102"/>
      <c r="J862" s="103"/>
      <c r="K862" s="103"/>
      <c r="L862" s="103"/>
      <c r="M862" s="103"/>
      <c r="N862" s="99"/>
      <c r="O862" s="99"/>
      <c r="P862" s="100"/>
      <c r="Q862" s="100"/>
      <c r="R862" s="104"/>
      <c r="S862" s="31" t="str">
        <f t="shared" si="486"/>
        <v/>
      </c>
      <c r="T862" s="105"/>
      <c r="U862" s="101"/>
      <c r="V862" s="107"/>
      <c r="W862" s="169"/>
      <c r="X862" s="170"/>
      <c r="Y862" s="68"/>
      <c r="Z862" s="190">
        <f t="shared" si="455"/>
        <v>1.0165720071704217E-3</v>
      </c>
      <c r="AA862" s="208" t="b">
        <f t="shared" si="456"/>
        <v>0</v>
      </c>
      <c r="AB862" s="20">
        <f t="shared" si="487"/>
        <v>0</v>
      </c>
      <c r="AC862" s="67" t="b">
        <f t="shared" si="488"/>
        <v>1</v>
      </c>
      <c r="AD862" s="200">
        <f t="shared" si="489"/>
        <v>1</v>
      </c>
      <c r="AE862" s="180">
        <f t="shared" si="457"/>
        <v>1</v>
      </c>
      <c r="AF862" s="180">
        <f t="shared" si="458"/>
        <v>0</v>
      </c>
      <c r="AG862" s="180">
        <f t="shared" si="459"/>
        <v>0</v>
      </c>
      <c r="AH862" s="180">
        <f t="shared" si="460"/>
        <v>0</v>
      </c>
      <c r="AI862" s="214" t="str">
        <f t="shared" si="461"/>
        <v/>
      </c>
      <c r="AK862" s="36">
        <f t="shared" si="462"/>
        <v>0</v>
      </c>
      <c r="AL862" s="21">
        <f t="shared" si="463"/>
        <v>0</v>
      </c>
      <c r="AM862" s="21">
        <f t="shared" si="464"/>
        <v>0</v>
      </c>
      <c r="AN862" s="21">
        <f t="shared" si="465"/>
        <v>0</v>
      </c>
      <c r="AO862" s="21">
        <f t="shared" si="466"/>
        <v>0</v>
      </c>
      <c r="AP862" s="21">
        <f t="shared" si="467"/>
        <v>0</v>
      </c>
      <c r="AQ862" s="21">
        <f t="shared" si="468"/>
        <v>0</v>
      </c>
      <c r="AR862" s="21">
        <f t="shared" si="469"/>
        <v>0</v>
      </c>
      <c r="AS862" s="21">
        <f t="shared" si="470"/>
        <v>0</v>
      </c>
      <c r="AT862" s="21">
        <f t="shared" si="471"/>
        <v>0</v>
      </c>
      <c r="AU862" s="21">
        <f t="shared" si="472"/>
        <v>0</v>
      </c>
      <c r="AV862" s="21">
        <f t="shared" si="473"/>
        <v>0</v>
      </c>
      <c r="AW862" s="21">
        <f t="shared" si="474"/>
        <v>0</v>
      </c>
      <c r="AX862" s="21">
        <f t="shared" si="475"/>
        <v>0</v>
      </c>
      <c r="AY862" s="21">
        <f t="shared" si="476"/>
        <v>0</v>
      </c>
      <c r="AZ862" s="21">
        <f t="shared" si="477"/>
        <v>0</v>
      </c>
      <c r="BA862" s="21">
        <f t="shared" si="478"/>
        <v>0</v>
      </c>
      <c r="BB862" s="21">
        <f t="shared" si="479"/>
        <v>0</v>
      </c>
      <c r="BC862" s="21">
        <f t="shared" si="480"/>
        <v>0</v>
      </c>
      <c r="BD862" s="21">
        <f t="shared" si="481"/>
        <v>0</v>
      </c>
      <c r="BE862" s="21">
        <f t="shared" si="482"/>
        <v>0</v>
      </c>
      <c r="BF862" s="21">
        <f t="shared" si="483"/>
        <v>0</v>
      </c>
      <c r="BG862" s="21">
        <f t="shared" si="484"/>
        <v>0</v>
      </c>
      <c r="BH862" s="21">
        <f t="shared" si="485"/>
        <v>0</v>
      </c>
    </row>
    <row r="863" spans="1:60" ht="63.95" customHeight="1">
      <c r="A863" s="245"/>
      <c r="B863" s="97"/>
      <c r="C863" s="98"/>
      <c r="D863" s="99"/>
      <c r="E863" s="100"/>
      <c r="F863" s="100"/>
      <c r="G863" s="100"/>
      <c r="H863" s="101"/>
      <c r="I863" s="102"/>
      <c r="J863" s="103"/>
      <c r="K863" s="103"/>
      <c r="L863" s="103"/>
      <c r="M863" s="103"/>
      <c r="N863" s="99"/>
      <c r="O863" s="99"/>
      <c r="P863" s="100"/>
      <c r="Q863" s="100"/>
      <c r="R863" s="104"/>
      <c r="S863" s="31" t="str">
        <f t="shared" si="486"/>
        <v/>
      </c>
      <c r="T863" s="105"/>
      <c r="U863" s="101"/>
      <c r="V863" s="107"/>
      <c r="W863" s="169"/>
      <c r="X863" s="170"/>
      <c r="Y863" s="68"/>
      <c r="Z863" s="190">
        <f t="shared" si="455"/>
        <v>1.0165720071704217E-3</v>
      </c>
      <c r="AA863" s="208" t="b">
        <f t="shared" si="456"/>
        <v>0</v>
      </c>
      <c r="AB863" s="20">
        <f t="shared" si="487"/>
        <v>0</v>
      </c>
      <c r="AC863" s="67" t="b">
        <f t="shared" si="488"/>
        <v>1</v>
      </c>
      <c r="AD863" s="200">
        <f t="shared" si="489"/>
        <v>1</v>
      </c>
      <c r="AE863" s="180">
        <f t="shared" si="457"/>
        <v>1</v>
      </c>
      <c r="AF863" s="180">
        <f t="shared" si="458"/>
        <v>0</v>
      </c>
      <c r="AG863" s="180">
        <f t="shared" si="459"/>
        <v>0</v>
      </c>
      <c r="AH863" s="180">
        <f t="shared" si="460"/>
        <v>0</v>
      </c>
      <c r="AI863" s="214" t="str">
        <f t="shared" si="461"/>
        <v/>
      </c>
      <c r="AK863" s="36">
        <f t="shared" si="462"/>
        <v>0</v>
      </c>
      <c r="AL863" s="21">
        <f t="shared" si="463"/>
        <v>0</v>
      </c>
      <c r="AM863" s="21">
        <f t="shared" si="464"/>
        <v>0</v>
      </c>
      <c r="AN863" s="21">
        <f t="shared" si="465"/>
        <v>0</v>
      </c>
      <c r="AO863" s="21">
        <f t="shared" si="466"/>
        <v>0</v>
      </c>
      <c r="AP863" s="21">
        <f t="shared" si="467"/>
        <v>0</v>
      </c>
      <c r="AQ863" s="21">
        <f t="shared" si="468"/>
        <v>0</v>
      </c>
      <c r="AR863" s="21">
        <f t="shared" si="469"/>
        <v>0</v>
      </c>
      <c r="AS863" s="21">
        <f t="shared" si="470"/>
        <v>0</v>
      </c>
      <c r="AT863" s="21">
        <f t="shared" si="471"/>
        <v>0</v>
      </c>
      <c r="AU863" s="21">
        <f t="shared" si="472"/>
        <v>0</v>
      </c>
      <c r="AV863" s="21">
        <f t="shared" si="473"/>
        <v>0</v>
      </c>
      <c r="AW863" s="21">
        <f t="shared" si="474"/>
        <v>0</v>
      </c>
      <c r="AX863" s="21">
        <f t="shared" si="475"/>
        <v>0</v>
      </c>
      <c r="AY863" s="21">
        <f t="shared" si="476"/>
        <v>0</v>
      </c>
      <c r="AZ863" s="21">
        <f t="shared" si="477"/>
        <v>0</v>
      </c>
      <c r="BA863" s="21">
        <f t="shared" si="478"/>
        <v>0</v>
      </c>
      <c r="BB863" s="21">
        <f t="shared" si="479"/>
        <v>0</v>
      </c>
      <c r="BC863" s="21">
        <f t="shared" si="480"/>
        <v>0</v>
      </c>
      <c r="BD863" s="21">
        <f t="shared" si="481"/>
        <v>0</v>
      </c>
      <c r="BE863" s="21">
        <f t="shared" si="482"/>
        <v>0</v>
      </c>
      <c r="BF863" s="21">
        <f t="shared" si="483"/>
        <v>0</v>
      </c>
      <c r="BG863" s="21">
        <f t="shared" si="484"/>
        <v>0</v>
      </c>
      <c r="BH863" s="21">
        <f t="shared" si="485"/>
        <v>0</v>
      </c>
    </row>
    <row r="864" spans="1:60" ht="63.95" customHeight="1">
      <c r="A864" s="245"/>
      <c r="B864" s="97"/>
      <c r="C864" s="98"/>
      <c r="D864" s="99"/>
      <c r="E864" s="100"/>
      <c r="F864" s="100"/>
      <c r="G864" s="100"/>
      <c r="H864" s="101"/>
      <c r="I864" s="102"/>
      <c r="J864" s="103"/>
      <c r="K864" s="103"/>
      <c r="L864" s="103"/>
      <c r="M864" s="103"/>
      <c r="N864" s="99"/>
      <c r="O864" s="99"/>
      <c r="P864" s="100"/>
      <c r="Q864" s="100"/>
      <c r="R864" s="104"/>
      <c r="S864" s="31" t="str">
        <f t="shared" si="486"/>
        <v/>
      </c>
      <c r="T864" s="105"/>
      <c r="U864" s="101"/>
      <c r="V864" s="107"/>
      <c r="W864" s="169"/>
      <c r="X864" s="170"/>
      <c r="Y864" s="68"/>
      <c r="Z864" s="190">
        <f t="shared" si="455"/>
        <v>1.0165720071704217E-3</v>
      </c>
      <c r="AA864" s="208" t="b">
        <f t="shared" si="456"/>
        <v>0</v>
      </c>
      <c r="AB864" s="20">
        <f t="shared" si="487"/>
        <v>0</v>
      </c>
      <c r="AC864" s="67" t="b">
        <f t="shared" si="488"/>
        <v>1</v>
      </c>
      <c r="AD864" s="200">
        <f t="shared" si="489"/>
        <v>1</v>
      </c>
      <c r="AE864" s="180">
        <f t="shared" si="457"/>
        <v>1</v>
      </c>
      <c r="AF864" s="180">
        <f t="shared" si="458"/>
        <v>0</v>
      </c>
      <c r="AG864" s="180">
        <f t="shared" si="459"/>
        <v>0</v>
      </c>
      <c r="AH864" s="180">
        <f t="shared" si="460"/>
        <v>0</v>
      </c>
      <c r="AI864" s="214" t="str">
        <f t="shared" si="461"/>
        <v/>
      </c>
      <c r="AK864" s="36">
        <f t="shared" si="462"/>
        <v>0</v>
      </c>
      <c r="AL864" s="21">
        <f t="shared" si="463"/>
        <v>0</v>
      </c>
      <c r="AM864" s="21">
        <f t="shared" si="464"/>
        <v>0</v>
      </c>
      <c r="AN864" s="21">
        <f t="shared" si="465"/>
        <v>0</v>
      </c>
      <c r="AO864" s="21">
        <f t="shared" si="466"/>
        <v>0</v>
      </c>
      <c r="AP864" s="21">
        <f t="shared" si="467"/>
        <v>0</v>
      </c>
      <c r="AQ864" s="21">
        <f t="shared" si="468"/>
        <v>0</v>
      </c>
      <c r="AR864" s="21">
        <f t="shared" si="469"/>
        <v>0</v>
      </c>
      <c r="AS864" s="21">
        <f t="shared" si="470"/>
        <v>0</v>
      </c>
      <c r="AT864" s="21">
        <f t="shared" si="471"/>
        <v>0</v>
      </c>
      <c r="AU864" s="21">
        <f t="shared" si="472"/>
        <v>0</v>
      </c>
      <c r="AV864" s="21">
        <f t="shared" si="473"/>
        <v>0</v>
      </c>
      <c r="AW864" s="21">
        <f t="shared" si="474"/>
        <v>0</v>
      </c>
      <c r="AX864" s="21">
        <f t="shared" si="475"/>
        <v>0</v>
      </c>
      <c r="AY864" s="21">
        <f t="shared" si="476"/>
        <v>0</v>
      </c>
      <c r="AZ864" s="21">
        <f t="shared" si="477"/>
        <v>0</v>
      </c>
      <c r="BA864" s="21">
        <f t="shared" si="478"/>
        <v>0</v>
      </c>
      <c r="BB864" s="21">
        <f t="shared" si="479"/>
        <v>0</v>
      </c>
      <c r="BC864" s="21">
        <f t="shared" si="480"/>
        <v>0</v>
      </c>
      <c r="BD864" s="21">
        <f t="shared" si="481"/>
        <v>0</v>
      </c>
      <c r="BE864" s="21">
        <f t="shared" si="482"/>
        <v>0</v>
      </c>
      <c r="BF864" s="21">
        <f t="shared" si="483"/>
        <v>0</v>
      </c>
      <c r="BG864" s="21">
        <f t="shared" si="484"/>
        <v>0</v>
      </c>
      <c r="BH864" s="21">
        <f t="shared" si="485"/>
        <v>0</v>
      </c>
    </row>
    <row r="865" spans="1:60" ht="63.95" customHeight="1">
      <c r="A865" s="245"/>
      <c r="B865" s="97"/>
      <c r="C865" s="98"/>
      <c r="D865" s="99"/>
      <c r="E865" s="100"/>
      <c r="F865" s="100"/>
      <c r="G865" s="100"/>
      <c r="H865" s="101"/>
      <c r="I865" s="102"/>
      <c r="J865" s="103"/>
      <c r="K865" s="103"/>
      <c r="L865" s="103"/>
      <c r="M865" s="103"/>
      <c r="N865" s="99"/>
      <c r="O865" s="99"/>
      <c r="P865" s="100"/>
      <c r="Q865" s="100"/>
      <c r="R865" s="104"/>
      <c r="S865" s="31" t="str">
        <f t="shared" si="486"/>
        <v/>
      </c>
      <c r="T865" s="105"/>
      <c r="U865" s="101"/>
      <c r="V865" s="107"/>
      <c r="W865" s="169"/>
      <c r="X865" s="170"/>
      <c r="Y865" s="68"/>
      <c r="Z865" s="190">
        <f t="shared" si="455"/>
        <v>1.0165720071704217E-3</v>
      </c>
      <c r="AA865" s="208" t="b">
        <f t="shared" si="456"/>
        <v>0</v>
      </c>
      <c r="AB865" s="20">
        <f t="shared" si="487"/>
        <v>0</v>
      </c>
      <c r="AC865" s="67" t="b">
        <f t="shared" si="488"/>
        <v>1</v>
      </c>
      <c r="AD865" s="200">
        <f t="shared" si="489"/>
        <v>1</v>
      </c>
      <c r="AE865" s="180">
        <f t="shared" si="457"/>
        <v>1</v>
      </c>
      <c r="AF865" s="180">
        <f t="shared" si="458"/>
        <v>0</v>
      </c>
      <c r="AG865" s="180">
        <f t="shared" si="459"/>
        <v>0</v>
      </c>
      <c r="AH865" s="180">
        <f t="shared" si="460"/>
        <v>0</v>
      </c>
      <c r="AI865" s="214" t="str">
        <f t="shared" si="461"/>
        <v/>
      </c>
      <c r="AK865" s="36">
        <f t="shared" si="462"/>
        <v>0</v>
      </c>
      <c r="AL865" s="21">
        <f t="shared" si="463"/>
        <v>0</v>
      </c>
      <c r="AM865" s="21">
        <f t="shared" si="464"/>
        <v>0</v>
      </c>
      <c r="AN865" s="21">
        <f t="shared" si="465"/>
        <v>0</v>
      </c>
      <c r="AO865" s="21">
        <f t="shared" si="466"/>
        <v>0</v>
      </c>
      <c r="AP865" s="21">
        <f t="shared" si="467"/>
        <v>0</v>
      </c>
      <c r="AQ865" s="21">
        <f t="shared" si="468"/>
        <v>0</v>
      </c>
      <c r="AR865" s="21">
        <f t="shared" si="469"/>
        <v>0</v>
      </c>
      <c r="AS865" s="21">
        <f t="shared" si="470"/>
        <v>0</v>
      </c>
      <c r="AT865" s="21">
        <f t="shared" si="471"/>
        <v>0</v>
      </c>
      <c r="AU865" s="21">
        <f t="shared" si="472"/>
        <v>0</v>
      </c>
      <c r="AV865" s="21">
        <f t="shared" si="473"/>
        <v>0</v>
      </c>
      <c r="AW865" s="21">
        <f t="shared" si="474"/>
        <v>0</v>
      </c>
      <c r="AX865" s="21">
        <f t="shared" si="475"/>
        <v>0</v>
      </c>
      <c r="AY865" s="21">
        <f t="shared" si="476"/>
        <v>0</v>
      </c>
      <c r="AZ865" s="21">
        <f t="shared" si="477"/>
        <v>0</v>
      </c>
      <c r="BA865" s="21">
        <f t="shared" si="478"/>
        <v>0</v>
      </c>
      <c r="BB865" s="21">
        <f t="shared" si="479"/>
        <v>0</v>
      </c>
      <c r="BC865" s="21">
        <f t="shared" si="480"/>
        <v>0</v>
      </c>
      <c r="BD865" s="21">
        <f t="shared" si="481"/>
        <v>0</v>
      </c>
      <c r="BE865" s="21">
        <f t="shared" si="482"/>
        <v>0</v>
      </c>
      <c r="BF865" s="21">
        <f t="shared" si="483"/>
        <v>0</v>
      </c>
      <c r="BG865" s="21">
        <f t="shared" si="484"/>
        <v>0</v>
      </c>
      <c r="BH865" s="21">
        <f t="shared" si="485"/>
        <v>0</v>
      </c>
    </row>
    <row r="866" spans="1:60" ht="63.95" customHeight="1">
      <c r="A866" s="245"/>
      <c r="B866" s="97"/>
      <c r="C866" s="98"/>
      <c r="D866" s="99"/>
      <c r="E866" s="100"/>
      <c r="F866" s="100"/>
      <c r="G866" s="100"/>
      <c r="H866" s="101"/>
      <c r="I866" s="102"/>
      <c r="J866" s="103"/>
      <c r="K866" s="103"/>
      <c r="L866" s="103"/>
      <c r="M866" s="103"/>
      <c r="N866" s="99"/>
      <c r="O866" s="99"/>
      <c r="P866" s="100"/>
      <c r="Q866" s="100"/>
      <c r="R866" s="104"/>
      <c r="S866" s="31" t="str">
        <f t="shared" si="486"/>
        <v/>
      </c>
      <c r="T866" s="105"/>
      <c r="U866" s="101"/>
      <c r="V866" s="107"/>
      <c r="W866" s="169"/>
      <c r="X866" s="170"/>
      <c r="Y866" s="68"/>
      <c r="Z866" s="190">
        <f t="shared" si="455"/>
        <v>1.0165720071704217E-3</v>
      </c>
      <c r="AA866" s="208" t="b">
        <f t="shared" si="456"/>
        <v>0</v>
      </c>
      <c r="AB866" s="20">
        <f t="shared" si="487"/>
        <v>0</v>
      </c>
      <c r="AC866" s="67" t="b">
        <f t="shared" si="488"/>
        <v>1</v>
      </c>
      <c r="AD866" s="200">
        <f t="shared" si="489"/>
        <v>1</v>
      </c>
      <c r="AE866" s="180">
        <f t="shared" si="457"/>
        <v>1</v>
      </c>
      <c r="AF866" s="180">
        <f t="shared" si="458"/>
        <v>0</v>
      </c>
      <c r="AG866" s="180">
        <f t="shared" si="459"/>
        <v>0</v>
      </c>
      <c r="AH866" s="180">
        <f t="shared" si="460"/>
        <v>0</v>
      </c>
      <c r="AI866" s="214" t="str">
        <f t="shared" si="461"/>
        <v/>
      </c>
      <c r="AK866" s="36">
        <f t="shared" si="462"/>
        <v>0</v>
      </c>
      <c r="AL866" s="21">
        <f t="shared" si="463"/>
        <v>0</v>
      </c>
      <c r="AM866" s="21">
        <f t="shared" si="464"/>
        <v>0</v>
      </c>
      <c r="AN866" s="21">
        <f t="shared" si="465"/>
        <v>0</v>
      </c>
      <c r="AO866" s="21">
        <f t="shared" si="466"/>
        <v>0</v>
      </c>
      <c r="AP866" s="21">
        <f t="shared" si="467"/>
        <v>0</v>
      </c>
      <c r="AQ866" s="21">
        <f t="shared" si="468"/>
        <v>0</v>
      </c>
      <c r="AR866" s="21">
        <f t="shared" si="469"/>
        <v>0</v>
      </c>
      <c r="AS866" s="21">
        <f t="shared" si="470"/>
        <v>0</v>
      </c>
      <c r="AT866" s="21">
        <f t="shared" si="471"/>
        <v>0</v>
      </c>
      <c r="AU866" s="21">
        <f t="shared" si="472"/>
        <v>0</v>
      </c>
      <c r="AV866" s="21">
        <f t="shared" si="473"/>
        <v>0</v>
      </c>
      <c r="AW866" s="21">
        <f t="shared" si="474"/>
        <v>0</v>
      </c>
      <c r="AX866" s="21">
        <f t="shared" si="475"/>
        <v>0</v>
      </c>
      <c r="AY866" s="21">
        <f t="shared" si="476"/>
        <v>0</v>
      </c>
      <c r="AZ866" s="21">
        <f t="shared" si="477"/>
        <v>0</v>
      </c>
      <c r="BA866" s="21">
        <f t="shared" si="478"/>
        <v>0</v>
      </c>
      <c r="BB866" s="21">
        <f t="shared" si="479"/>
        <v>0</v>
      </c>
      <c r="BC866" s="21">
        <f t="shared" si="480"/>
        <v>0</v>
      </c>
      <c r="BD866" s="21">
        <f t="shared" si="481"/>
        <v>0</v>
      </c>
      <c r="BE866" s="21">
        <f t="shared" si="482"/>
        <v>0</v>
      </c>
      <c r="BF866" s="21">
        <f t="shared" si="483"/>
        <v>0</v>
      </c>
      <c r="BG866" s="21">
        <f t="shared" si="484"/>
        <v>0</v>
      </c>
      <c r="BH866" s="21">
        <f t="shared" si="485"/>
        <v>0</v>
      </c>
    </row>
    <row r="867" spans="1:60" ht="63.95" customHeight="1">
      <c r="A867" s="245"/>
      <c r="B867" s="97"/>
      <c r="C867" s="98"/>
      <c r="D867" s="99"/>
      <c r="E867" s="100"/>
      <c r="F867" s="100"/>
      <c r="G867" s="100"/>
      <c r="H867" s="101"/>
      <c r="I867" s="102"/>
      <c r="J867" s="103"/>
      <c r="K867" s="103"/>
      <c r="L867" s="103"/>
      <c r="M867" s="103"/>
      <c r="N867" s="99"/>
      <c r="O867" s="99"/>
      <c r="P867" s="100"/>
      <c r="Q867" s="100"/>
      <c r="R867" s="104"/>
      <c r="S867" s="31" t="str">
        <f t="shared" si="486"/>
        <v/>
      </c>
      <c r="T867" s="105"/>
      <c r="U867" s="101"/>
      <c r="V867" s="107"/>
      <c r="W867" s="169"/>
      <c r="X867" s="170"/>
      <c r="Y867" s="68"/>
      <c r="Z867" s="190">
        <f t="shared" si="455"/>
        <v>1.0165720071704217E-3</v>
      </c>
      <c r="AA867" s="208" t="b">
        <f t="shared" si="456"/>
        <v>0</v>
      </c>
      <c r="AB867" s="20">
        <f t="shared" si="487"/>
        <v>0</v>
      </c>
      <c r="AC867" s="67" t="b">
        <f t="shared" si="488"/>
        <v>1</v>
      </c>
      <c r="AD867" s="200">
        <f t="shared" si="489"/>
        <v>1</v>
      </c>
      <c r="AE867" s="180">
        <f t="shared" si="457"/>
        <v>1</v>
      </c>
      <c r="AF867" s="180">
        <f t="shared" si="458"/>
        <v>0</v>
      </c>
      <c r="AG867" s="180">
        <f t="shared" si="459"/>
        <v>0</v>
      </c>
      <c r="AH867" s="180">
        <f t="shared" si="460"/>
        <v>0</v>
      </c>
      <c r="AI867" s="214" t="str">
        <f t="shared" si="461"/>
        <v/>
      </c>
      <c r="AK867" s="36">
        <f t="shared" si="462"/>
        <v>0</v>
      </c>
      <c r="AL867" s="21">
        <f t="shared" si="463"/>
        <v>0</v>
      </c>
      <c r="AM867" s="21">
        <f t="shared" si="464"/>
        <v>0</v>
      </c>
      <c r="AN867" s="21">
        <f t="shared" si="465"/>
        <v>0</v>
      </c>
      <c r="AO867" s="21">
        <f t="shared" si="466"/>
        <v>0</v>
      </c>
      <c r="AP867" s="21">
        <f t="shared" si="467"/>
        <v>0</v>
      </c>
      <c r="AQ867" s="21">
        <f t="shared" si="468"/>
        <v>0</v>
      </c>
      <c r="AR867" s="21">
        <f t="shared" si="469"/>
        <v>0</v>
      </c>
      <c r="AS867" s="21">
        <f t="shared" si="470"/>
        <v>0</v>
      </c>
      <c r="AT867" s="21">
        <f t="shared" si="471"/>
        <v>0</v>
      </c>
      <c r="AU867" s="21">
        <f t="shared" si="472"/>
        <v>0</v>
      </c>
      <c r="AV867" s="21">
        <f t="shared" si="473"/>
        <v>0</v>
      </c>
      <c r="AW867" s="21">
        <f t="shared" si="474"/>
        <v>0</v>
      </c>
      <c r="AX867" s="21">
        <f t="shared" si="475"/>
        <v>0</v>
      </c>
      <c r="AY867" s="21">
        <f t="shared" si="476"/>
        <v>0</v>
      </c>
      <c r="AZ867" s="21">
        <f t="shared" si="477"/>
        <v>0</v>
      </c>
      <c r="BA867" s="21">
        <f t="shared" si="478"/>
        <v>0</v>
      </c>
      <c r="BB867" s="21">
        <f t="shared" si="479"/>
        <v>0</v>
      </c>
      <c r="BC867" s="21">
        <f t="shared" si="480"/>
        <v>0</v>
      </c>
      <c r="BD867" s="21">
        <f t="shared" si="481"/>
        <v>0</v>
      </c>
      <c r="BE867" s="21">
        <f t="shared" si="482"/>
        <v>0</v>
      </c>
      <c r="BF867" s="21">
        <f t="shared" si="483"/>
        <v>0</v>
      </c>
      <c r="BG867" s="21">
        <f t="shared" si="484"/>
        <v>0</v>
      </c>
      <c r="BH867" s="21">
        <f t="shared" si="485"/>
        <v>0</v>
      </c>
    </row>
    <row r="868" spans="1:60" ht="63.95" customHeight="1">
      <c r="A868" s="245"/>
      <c r="B868" s="97"/>
      <c r="C868" s="98"/>
      <c r="D868" s="99"/>
      <c r="E868" s="100"/>
      <c r="F868" s="100"/>
      <c r="G868" s="100"/>
      <c r="H868" s="101"/>
      <c r="I868" s="102"/>
      <c r="J868" s="103"/>
      <c r="K868" s="103"/>
      <c r="L868" s="103"/>
      <c r="M868" s="103"/>
      <c r="N868" s="99"/>
      <c r="O868" s="99"/>
      <c r="P868" s="100"/>
      <c r="Q868" s="100"/>
      <c r="R868" s="104"/>
      <c r="S868" s="31" t="str">
        <f t="shared" si="486"/>
        <v/>
      </c>
      <c r="T868" s="105"/>
      <c r="U868" s="101"/>
      <c r="V868" s="107"/>
      <c r="W868" s="169"/>
      <c r="X868" s="170"/>
      <c r="Y868" s="68"/>
      <c r="Z868" s="190">
        <f t="shared" si="455"/>
        <v>1.0165720071704217E-3</v>
      </c>
      <c r="AA868" s="208" t="b">
        <f t="shared" si="456"/>
        <v>0</v>
      </c>
      <c r="AB868" s="20">
        <f t="shared" si="487"/>
        <v>0</v>
      </c>
      <c r="AC868" s="67" t="b">
        <f t="shared" si="488"/>
        <v>1</v>
      </c>
      <c r="AD868" s="200">
        <f t="shared" si="489"/>
        <v>1</v>
      </c>
      <c r="AE868" s="180">
        <f t="shared" si="457"/>
        <v>1</v>
      </c>
      <c r="AF868" s="180">
        <f t="shared" si="458"/>
        <v>0</v>
      </c>
      <c r="AG868" s="180">
        <f t="shared" si="459"/>
        <v>0</v>
      </c>
      <c r="AH868" s="180">
        <f t="shared" si="460"/>
        <v>0</v>
      </c>
      <c r="AI868" s="214" t="str">
        <f t="shared" si="461"/>
        <v/>
      </c>
      <c r="AK868" s="36">
        <f t="shared" si="462"/>
        <v>0</v>
      </c>
      <c r="AL868" s="21">
        <f t="shared" si="463"/>
        <v>0</v>
      </c>
      <c r="AM868" s="21">
        <f t="shared" si="464"/>
        <v>0</v>
      </c>
      <c r="AN868" s="21">
        <f t="shared" si="465"/>
        <v>0</v>
      </c>
      <c r="AO868" s="21">
        <f t="shared" si="466"/>
        <v>0</v>
      </c>
      <c r="AP868" s="21">
        <f t="shared" si="467"/>
        <v>0</v>
      </c>
      <c r="AQ868" s="21">
        <f t="shared" si="468"/>
        <v>0</v>
      </c>
      <c r="AR868" s="21">
        <f t="shared" si="469"/>
        <v>0</v>
      </c>
      <c r="AS868" s="21">
        <f t="shared" si="470"/>
        <v>0</v>
      </c>
      <c r="AT868" s="21">
        <f t="shared" si="471"/>
        <v>0</v>
      </c>
      <c r="AU868" s="21">
        <f t="shared" si="472"/>
        <v>0</v>
      </c>
      <c r="AV868" s="21">
        <f t="shared" si="473"/>
        <v>0</v>
      </c>
      <c r="AW868" s="21">
        <f t="shared" si="474"/>
        <v>0</v>
      </c>
      <c r="AX868" s="21">
        <f t="shared" si="475"/>
        <v>0</v>
      </c>
      <c r="AY868" s="21">
        <f t="shared" si="476"/>
        <v>0</v>
      </c>
      <c r="AZ868" s="21">
        <f t="shared" si="477"/>
        <v>0</v>
      </c>
      <c r="BA868" s="21">
        <f t="shared" si="478"/>
        <v>0</v>
      </c>
      <c r="BB868" s="21">
        <f t="shared" si="479"/>
        <v>0</v>
      </c>
      <c r="BC868" s="21">
        <f t="shared" si="480"/>
        <v>0</v>
      </c>
      <c r="BD868" s="21">
        <f t="shared" si="481"/>
        <v>0</v>
      </c>
      <c r="BE868" s="21">
        <f t="shared" si="482"/>
        <v>0</v>
      </c>
      <c r="BF868" s="21">
        <f t="shared" si="483"/>
        <v>0</v>
      </c>
      <c r="BG868" s="21">
        <f t="shared" si="484"/>
        <v>0</v>
      </c>
      <c r="BH868" s="21">
        <f t="shared" si="485"/>
        <v>0</v>
      </c>
    </row>
    <row r="869" spans="1:60" ht="63.95" customHeight="1">
      <c r="A869" s="245"/>
      <c r="B869" s="97"/>
      <c r="C869" s="98"/>
      <c r="D869" s="99"/>
      <c r="E869" s="100"/>
      <c r="F869" s="100"/>
      <c r="G869" s="100"/>
      <c r="H869" s="101"/>
      <c r="I869" s="102"/>
      <c r="J869" s="103"/>
      <c r="K869" s="103"/>
      <c r="L869" s="103"/>
      <c r="M869" s="103"/>
      <c r="N869" s="99"/>
      <c r="O869" s="99"/>
      <c r="P869" s="100"/>
      <c r="Q869" s="100"/>
      <c r="R869" s="104"/>
      <c r="S869" s="31" t="str">
        <f t="shared" si="486"/>
        <v/>
      </c>
      <c r="T869" s="105"/>
      <c r="U869" s="101"/>
      <c r="V869" s="107"/>
      <c r="W869" s="169"/>
      <c r="X869" s="170"/>
      <c r="Y869" s="68"/>
      <c r="Z869" s="190">
        <f t="shared" si="455"/>
        <v>1.0165720071704217E-3</v>
      </c>
      <c r="AA869" s="208" t="b">
        <f t="shared" si="456"/>
        <v>0</v>
      </c>
      <c r="AB869" s="20">
        <f t="shared" si="487"/>
        <v>0</v>
      </c>
      <c r="AC869" s="67" t="b">
        <f t="shared" si="488"/>
        <v>1</v>
      </c>
      <c r="AD869" s="200">
        <f t="shared" si="489"/>
        <v>1</v>
      </c>
      <c r="AE869" s="180">
        <f t="shared" si="457"/>
        <v>1</v>
      </c>
      <c r="AF869" s="180">
        <f t="shared" si="458"/>
        <v>0</v>
      </c>
      <c r="AG869" s="180">
        <f t="shared" si="459"/>
        <v>0</v>
      </c>
      <c r="AH869" s="180">
        <f t="shared" si="460"/>
        <v>0</v>
      </c>
      <c r="AI869" s="214" t="str">
        <f t="shared" si="461"/>
        <v/>
      </c>
      <c r="AK869" s="36">
        <f t="shared" si="462"/>
        <v>0</v>
      </c>
      <c r="AL869" s="21">
        <f t="shared" si="463"/>
        <v>0</v>
      </c>
      <c r="AM869" s="21">
        <f t="shared" si="464"/>
        <v>0</v>
      </c>
      <c r="AN869" s="21">
        <f t="shared" si="465"/>
        <v>0</v>
      </c>
      <c r="AO869" s="21">
        <f t="shared" si="466"/>
        <v>0</v>
      </c>
      <c r="AP869" s="21">
        <f t="shared" si="467"/>
        <v>0</v>
      </c>
      <c r="AQ869" s="21">
        <f t="shared" si="468"/>
        <v>0</v>
      </c>
      <c r="AR869" s="21">
        <f t="shared" si="469"/>
        <v>0</v>
      </c>
      <c r="AS869" s="21">
        <f t="shared" si="470"/>
        <v>0</v>
      </c>
      <c r="AT869" s="21">
        <f t="shared" si="471"/>
        <v>0</v>
      </c>
      <c r="AU869" s="21">
        <f t="shared" si="472"/>
        <v>0</v>
      </c>
      <c r="AV869" s="21">
        <f t="shared" si="473"/>
        <v>0</v>
      </c>
      <c r="AW869" s="21">
        <f t="shared" si="474"/>
        <v>0</v>
      </c>
      <c r="AX869" s="21">
        <f t="shared" si="475"/>
        <v>0</v>
      </c>
      <c r="AY869" s="21">
        <f t="shared" si="476"/>
        <v>0</v>
      </c>
      <c r="AZ869" s="21">
        <f t="shared" si="477"/>
        <v>0</v>
      </c>
      <c r="BA869" s="21">
        <f t="shared" si="478"/>
        <v>0</v>
      </c>
      <c r="BB869" s="21">
        <f t="shared" si="479"/>
        <v>0</v>
      </c>
      <c r="BC869" s="21">
        <f t="shared" si="480"/>
        <v>0</v>
      </c>
      <c r="BD869" s="21">
        <f t="shared" si="481"/>
        <v>0</v>
      </c>
      <c r="BE869" s="21">
        <f t="shared" si="482"/>
        <v>0</v>
      </c>
      <c r="BF869" s="21">
        <f t="shared" si="483"/>
        <v>0</v>
      </c>
      <c r="BG869" s="21">
        <f t="shared" si="484"/>
        <v>0</v>
      </c>
      <c r="BH869" s="21">
        <f t="shared" si="485"/>
        <v>0</v>
      </c>
    </row>
    <row r="870" spans="1:60" ht="63.95" customHeight="1">
      <c r="A870" s="245"/>
      <c r="B870" s="97"/>
      <c r="C870" s="98"/>
      <c r="D870" s="99"/>
      <c r="E870" s="100"/>
      <c r="F870" s="100"/>
      <c r="G870" s="100"/>
      <c r="H870" s="101"/>
      <c r="I870" s="102"/>
      <c r="J870" s="103"/>
      <c r="K870" s="103"/>
      <c r="L870" s="103"/>
      <c r="M870" s="103"/>
      <c r="N870" s="99"/>
      <c r="O870" s="99"/>
      <c r="P870" s="100"/>
      <c r="Q870" s="100"/>
      <c r="R870" s="104"/>
      <c r="S870" s="31" t="str">
        <f t="shared" si="486"/>
        <v/>
      </c>
      <c r="T870" s="105"/>
      <c r="U870" s="101"/>
      <c r="V870" s="107"/>
      <c r="W870" s="169"/>
      <c r="X870" s="170"/>
      <c r="Y870" s="68"/>
      <c r="Z870" s="190">
        <f t="shared" si="455"/>
        <v>1.0165720071704217E-3</v>
      </c>
      <c r="AA870" s="208" t="b">
        <f t="shared" si="456"/>
        <v>0</v>
      </c>
      <c r="AB870" s="20">
        <f t="shared" si="487"/>
        <v>0</v>
      </c>
      <c r="AC870" s="67" t="b">
        <f t="shared" si="488"/>
        <v>1</v>
      </c>
      <c r="AD870" s="200">
        <f t="shared" si="489"/>
        <v>1</v>
      </c>
      <c r="AE870" s="180">
        <f t="shared" si="457"/>
        <v>1</v>
      </c>
      <c r="AF870" s="180">
        <f t="shared" si="458"/>
        <v>0</v>
      </c>
      <c r="AG870" s="180">
        <f t="shared" si="459"/>
        <v>0</v>
      </c>
      <c r="AH870" s="180">
        <f t="shared" si="460"/>
        <v>0</v>
      </c>
      <c r="AI870" s="214" t="str">
        <f t="shared" si="461"/>
        <v/>
      </c>
      <c r="AK870" s="36">
        <f t="shared" si="462"/>
        <v>0</v>
      </c>
      <c r="AL870" s="21">
        <f t="shared" si="463"/>
        <v>0</v>
      </c>
      <c r="AM870" s="21">
        <f t="shared" si="464"/>
        <v>0</v>
      </c>
      <c r="AN870" s="21">
        <f t="shared" si="465"/>
        <v>0</v>
      </c>
      <c r="AO870" s="21">
        <f t="shared" si="466"/>
        <v>0</v>
      </c>
      <c r="AP870" s="21">
        <f t="shared" si="467"/>
        <v>0</v>
      </c>
      <c r="AQ870" s="21">
        <f t="shared" si="468"/>
        <v>0</v>
      </c>
      <c r="AR870" s="21">
        <f t="shared" si="469"/>
        <v>0</v>
      </c>
      <c r="AS870" s="21">
        <f t="shared" si="470"/>
        <v>0</v>
      </c>
      <c r="AT870" s="21">
        <f t="shared" si="471"/>
        <v>0</v>
      </c>
      <c r="AU870" s="21">
        <f t="shared" si="472"/>
        <v>0</v>
      </c>
      <c r="AV870" s="21">
        <f t="shared" si="473"/>
        <v>0</v>
      </c>
      <c r="AW870" s="21">
        <f t="shared" si="474"/>
        <v>0</v>
      </c>
      <c r="AX870" s="21">
        <f t="shared" si="475"/>
        <v>0</v>
      </c>
      <c r="AY870" s="21">
        <f t="shared" si="476"/>
        <v>0</v>
      </c>
      <c r="AZ870" s="21">
        <f t="shared" si="477"/>
        <v>0</v>
      </c>
      <c r="BA870" s="21">
        <f t="shared" si="478"/>
        <v>0</v>
      </c>
      <c r="BB870" s="21">
        <f t="shared" si="479"/>
        <v>0</v>
      </c>
      <c r="BC870" s="21">
        <f t="shared" si="480"/>
        <v>0</v>
      </c>
      <c r="BD870" s="21">
        <f t="shared" si="481"/>
        <v>0</v>
      </c>
      <c r="BE870" s="21">
        <f t="shared" si="482"/>
        <v>0</v>
      </c>
      <c r="BF870" s="21">
        <f t="shared" si="483"/>
        <v>0</v>
      </c>
      <c r="BG870" s="21">
        <f t="shared" si="484"/>
        <v>0</v>
      </c>
      <c r="BH870" s="21">
        <f t="shared" si="485"/>
        <v>0</v>
      </c>
    </row>
    <row r="871" spans="1:60" ht="63.95" customHeight="1">
      <c r="A871" s="245"/>
      <c r="B871" s="97"/>
      <c r="C871" s="98"/>
      <c r="D871" s="99"/>
      <c r="E871" s="100"/>
      <c r="F871" s="100"/>
      <c r="G871" s="100"/>
      <c r="H871" s="101"/>
      <c r="I871" s="102"/>
      <c r="J871" s="103"/>
      <c r="K871" s="103"/>
      <c r="L871" s="103"/>
      <c r="M871" s="103"/>
      <c r="N871" s="99"/>
      <c r="O871" s="99"/>
      <c r="P871" s="100"/>
      <c r="Q871" s="100"/>
      <c r="R871" s="104"/>
      <c r="S871" s="31" t="str">
        <f t="shared" si="486"/>
        <v/>
      </c>
      <c r="T871" s="105"/>
      <c r="U871" s="101"/>
      <c r="V871" s="107"/>
      <c r="W871" s="169"/>
      <c r="X871" s="170"/>
      <c r="Y871" s="68"/>
      <c r="Z871" s="190">
        <f t="shared" si="455"/>
        <v>1.0165720071704217E-3</v>
      </c>
      <c r="AA871" s="208" t="b">
        <f t="shared" si="456"/>
        <v>0</v>
      </c>
      <c r="AB871" s="20">
        <f t="shared" si="487"/>
        <v>0</v>
      </c>
      <c r="AC871" s="67" t="b">
        <f t="shared" si="488"/>
        <v>1</v>
      </c>
      <c r="AD871" s="200">
        <f t="shared" si="489"/>
        <v>1</v>
      </c>
      <c r="AE871" s="180">
        <f t="shared" si="457"/>
        <v>1</v>
      </c>
      <c r="AF871" s="180">
        <f t="shared" si="458"/>
        <v>0</v>
      </c>
      <c r="AG871" s="180">
        <f t="shared" si="459"/>
        <v>0</v>
      </c>
      <c r="AH871" s="180">
        <f t="shared" si="460"/>
        <v>0</v>
      </c>
      <c r="AI871" s="214" t="str">
        <f t="shared" si="461"/>
        <v/>
      </c>
      <c r="AK871" s="36">
        <f t="shared" si="462"/>
        <v>0</v>
      </c>
      <c r="AL871" s="21">
        <f t="shared" si="463"/>
        <v>0</v>
      </c>
      <c r="AM871" s="21">
        <f t="shared" si="464"/>
        <v>0</v>
      </c>
      <c r="AN871" s="21">
        <f t="shared" si="465"/>
        <v>0</v>
      </c>
      <c r="AO871" s="21">
        <f t="shared" si="466"/>
        <v>0</v>
      </c>
      <c r="AP871" s="21">
        <f t="shared" si="467"/>
        <v>0</v>
      </c>
      <c r="AQ871" s="21">
        <f t="shared" si="468"/>
        <v>0</v>
      </c>
      <c r="AR871" s="21">
        <f t="shared" si="469"/>
        <v>0</v>
      </c>
      <c r="AS871" s="21">
        <f t="shared" si="470"/>
        <v>0</v>
      </c>
      <c r="AT871" s="21">
        <f t="shared" si="471"/>
        <v>0</v>
      </c>
      <c r="AU871" s="21">
        <f t="shared" si="472"/>
        <v>0</v>
      </c>
      <c r="AV871" s="21">
        <f t="shared" si="473"/>
        <v>0</v>
      </c>
      <c r="AW871" s="21">
        <f t="shared" si="474"/>
        <v>0</v>
      </c>
      <c r="AX871" s="21">
        <f t="shared" si="475"/>
        <v>0</v>
      </c>
      <c r="AY871" s="21">
        <f t="shared" si="476"/>
        <v>0</v>
      </c>
      <c r="AZ871" s="21">
        <f t="shared" si="477"/>
        <v>0</v>
      </c>
      <c r="BA871" s="21">
        <f t="shared" si="478"/>
        <v>0</v>
      </c>
      <c r="BB871" s="21">
        <f t="shared" si="479"/>
        <v>0</v>
      </c>
      <c r="BC871" s="21">
        <f t="shared" si="480"/>
        <v>0</v>
      </c>
      <c r="BD871" s="21">
        <f t="shared" si="481"/>
        <v>0</v>
      </c>
      <c r="BE871" s="21">
        <f t="shared" si="482"/>
        <v>0</v>
      </c>
      <c r="BF871" s="21">
        <f t="shared" si="483"/>
        <v>0</v>
      </c>
      <c r="BG871" s="21">
        <f t="shared" si="484"/>
        <v>0</v>
      </c>
      <c r="BH871" s="21">
        <f t="shared" si="485"/>
        <v>0</v>
      </c>
    </row>
    <row r="872" spans="1:60" ht="63.95" customHeight="1">
      <c r="A872" s="245"/>
      <c r="B872" s="97"/>
      <c r="C872" s="98"/>
      <c r="D872" s="99"/>
      <c r="E872" s="100"/>
      <c r="F872" s="100"/>
      <c r="G872" s="100"/>
      <c r="H872" s="101"/>
      <c r="I872" s="102"/>
      <c r="J872" s="103"/>
      <c r="K872" s="103"/>
      <c r="L872" s="103"/>
      <c r="M872" s="103"/>
      <c r="N872" s="99"/>
      <c r="O872" s="99"/>
      <c r="P872" s="100"/>
      <c r="Q872" s="100"/>
      <c r="R872" s="104"/>
      <c r="S872" s="31" t="str">
        <f t="shared" si="486"/>
        <v/>
      </c>
      <c r="T872" s="105"/>
      <c r="U872" s="101"/>
      <c r="V872" s="107"/>
      <c r="W872" s="169"/>
      <c r="X872" s="170"/>
      <c r="Y872" s="68"/>
      <c r="Z872" s="190">
        <f t="shared" si="455"/>
        <v>1.0165720071704217E-3</v>
      </c>
      <c r="AA872" s="208" t="b">
        <f t="shared" si="456"/>
        <v>0</v>
      </c>
      <c r="AB872" s="20">
        <f t="shared" si="487"/>
        <v>0</v>
      </c>
      <c r="AC872" s="67" t="b">
        <f t="shared" si="488"/>
        <v>1</v>
      </c>
      <c r="AD872" s="200">
        <f t="shared" si="489"/>
        <v>1</v>
      </c>
      <c r="AE872" s="180">
        <f t="shared" si="457"/>
        <v>1</v>
      </c>
      <c r="AF872" s="180">
        <f t="shared" si="458"/>
        <v>0</v>
      </c>
      <c r="AG872" s="180">
        <f t="shared" si="459"/>
        <v>0</v>
      </c>
      <c r="AH872" s="180">
        <f t="shared" si="460"/>
        <v>0</v>
      </c>
      <c r="AI872" s="214" t="str">
        <f t="shared" si="461"/>
        <v/>
      </c>
      <c r="AK872" s="36">
        <f t="shared" si="462"/>
        <v>0</v>
      </c>
      <c r="AL872" s="21">
        <f t="shared" si="463"/>
        <v>0</v>
      </c>
      <c r="AM872" s="21">
        <f t="shared" si="464"/>
        <v>0</v>
      </c>
      <c r="AN872" s="21">
        <f t="shared" si="465"/>
        <v>0</v>
      </c>
      <c r="AO872" s="21">
        <f t="shared" si="466"/>
        <v>0</v>
      </c>
      <c r="AP872" s="21">
        <f t="shared" si="467"/>
        <v>0</v>
      </c>
      <c r="AQ872" s="21">
        <f t="shared" si="468"/>
        <v>0</v>
      </c>
      <c r="AR872" s="21">
        <f t="shared" si="469"/>
        <v>0</v>
      </c>
      <c r="AS872" s="21">
        <f t="shared" si="470"/>
        <v>0</v>
      </c>
      <c r="AT872" s="21">
        <f t="shared" si="471"/>
        <v>0</v>
      </c>
      <c r="AU872" s="21">
        <f t="shared" si="472"/>
        <v>0</v>
      </c>
      <c r="AV872" s="21">
        <f t="shared" si="473"/>
        <v>0</v>
      </c>
      <c r="AW872" s="21">
        <f t="shared" si="474"/>
        <v>0</v>
      </c>
      <c r="AX872" s="21">
        <f t="shared" si="475"/>
        <v>0</v>
      </c>
      <c r="AY872" s="21">
        <f t="shared" si="476"/>
        <v>0</v>
      </c>
      <c r="AZ872" s="21">
        <f t="shared" si="477"/>
        <v>0</v>
      </c>
      <c r="BA872" s="21">
        <f t="shared" si="478"/>
        <v>0</v>
      </c>
      <c r="BB872" s="21">
        <f t="shared" si="479"/>
        <v>0</v>
      </c>
      <c r="BC872" s="21">
        <f t="shared" si="480"/>
        <v>0</v>
      </c>
      <c r="BD872" s="21">
        <f t="shared" si="481"/>
        <v>0</v>
      </c>
      <c r="BE872" s="21">
        <f t="shared" si="482"/>
        <v>0</v>
      </c>
      <c r="BF872" s="21">
        <f t="shared" si="483"/>
        <v>0</v>
      </c>
      <c r="BG872" s="21">
        <f t="shared" si="484"/>
        <v>0</v>
      </c>
      <c r="BH872" s="21">
        <f t="shared" si="485"/>
        <v>0</v>
      </c>
    </row>
    <row r="873" spans="1:60" ht="63.95" customHeight="1">
      <c r="A873" s="245"/>
      <c r="B873" s="97"/>
      <c r="C873" s="98"/>
      <c r="D873" s="99"/>
      <c r="E873" s="100"/>
      <c r="F873" s="100"/>
      <c r="G873" s="100"/>
      <c r="H873" s="101"/>
      <c r="I873" s="102"/>
      <c r="J873" s="103"/>
      <c r="K873" s="103"/>
      <c r="L873" s="103"/>
      <c r="M873" s="103"/>
      <c r="N873" s="99"/>
      <c r="O873" s="99"/>
      <c r="P873" s="100"/>
      <c r="Q873" s="100"/>
      <c r="R873" s="104"/>
      <c r="S873" s="31" t="str">
        <f t="shared" si="486"/>
        <v/>
      </c>
      <c r="T873" s="105"/>
      <c r="U873" s="101"/>
      <c r="V873" s="107"/>
      <c r="W873" s="169"/>
      <c r="X873" s="170"/>
      <c r="Y873" s="68"/>
      <c r="Z873" s="190">
        <f t="shared" si="455"/>
        <v>1.0165720071704217E-3</v>
      </c>
      <c r="AA873" s="208" t="b">
        <f t="shared" si="456"/>
        <v>0</v>
      </c>
      <c r="AB873" s="20">
        <f t="shared" si="487"/>
        <v>0</v>
      </c>
      <c r="AC873" s="67" t="b">
        <f t="shared" si="488"/>
        <v>1</v>
      </c>
      <c r="AD873" s="200">
        <f t="shared" si="489"/>
        <v>1</v>
      </c>
      <c r="AE873" s="180">
        <f t="shared" si="457"/>
        <v>1</v>
      </c>
      <c r="AF873" s="180">
        <f t="shared" si="458"/>
        <v>0</v>
      </c>
      <c r="AG873" s="180">
        <f t="shared" si="459"/>
        <v>0</v>
      </c>
      <c r="AH873" s="180">
        <f t="shared" si="460"/>
        <v>0</v>
      </c>
      <c r="AI873" s="214" t="str">
        <f t="shared" si="461"/>
        <v/>
      </c>
      <c r="AK873" s="36">
        <f t="shared" si="462"/>
        <v>0</v>
      </c>
      <c r="AL873" s="21">
        <f t="shared" si="463"/>
        <v>0</v>
      </c>
      <c r="AM873" s="21">
        <f t="shared" si="464"/>
        <v>0</v>
      </c>
      <c r="AN873" s="21">
        <f t="shared" si="465"/>
        <v>0</v>
      </c>
      <c r="AO873" s="21">
        <f t="shared" si="466"/>
        <v>0</v>
      </c>
      <c r="AP873" s="21">
        <f t="shared" si="467"/>
        <v>0</v>
      </c>
      <c r="AQ873" s="21">
        <f t="shared" si="468"/>
        <v>0</v>
      </c>
      <c r="AR873" s="21">
        <f t="shared" si="469"/>
        <v>0</v>
      </c>
      <c r="AS873" s="21">
        <f t="shared" si="470"/>
        <v>0</v>
      </c>
      <c r="AT873" s="21">
        <f t="shared" si="471"/>
        <v>0</v>
      </c>
      <c r="AU873" s="21">
        <f t="shared" si="472"/>
        <v>0</v>
      </c>
      <c r="AV873" s="21">
        <f t="shared" si="473"/>
        <v>0</v>
      </c>
      <c r="AW873" s="21">
        <f t="shared" si="474"/>
        <v>0</v>
      </c>
      <c r="AX873" s="21">
        <f t="shared" si="475"/>
        <v>0</v>
      </c>
      <c r="AY873" s="21">
        <f t="shared" si="476"/>
        <v>0</v>
      </c>
      <c r="AZ873" s="21">
        <f t="shared" si="477"/>
        <v>0</v>
      </c>
      <c r="BA873" s="21">
        <f t="shared" si="478"/>
        <v>0</v>
      </c>
      <c r="BB873" s="21">
        <f t="shared" si="479"/>
        <v>0</v>
      </c>
      <c r="BC873" s="21">
        <f t="shared" si="480"/>
        <v>0</v>
      </c>
      <c r="BD873" s="21">
        <f t="shared" si="481"/>
        <v>0</v>
      </c>
      <c r="BE873" s="21">
        <f t="shared" si="482"/>
        <v>0</v>
      </c>
      <c r="BF873" s="21">
        <f t="shared" si="483"/>
        <v>0</v>
      </c>
      <c r="BG873" s="21">
        <f t="shared" si="484"/>
        <v>0</v>
      </c>
      <c r="BH873" s="21">
        <f t="shared" si="485"/>
        <v>0</v>
      </c>
    </row>
    <row r="874" spans="1:60" ht="63.95" customHeight="1">
      <c r="A874" s="245"/>
      <c r="B874" s="97"/>
      <c r="C874" s="98"/>
      <c r="D874" s="99"/>
      <c r="E874" s="100"/>
      <c r="F874" s="100"/>
      <c r="G874" s="100"/>
      <c r="H874" s="101"/>
      <c r="I874" s="102"/>
      <c r="J874" s="103"/>
      <c r="K874" s="103"/>
      <c r="L874" s="103"/>
      <c r="M874" s="103"/>
      <c r="N874" s="99"/>
      <c r="O874" s="99"/>
      <c r="P874" s="100"/>
      <c r="Q874" s="100"/>
      <c r="R874" s="104"/>
      <c r="S874" s="31" t="str">
        <f t="shared" si="486"/>
        <v/>
      </c>
      <c r="T874" s="105"/>
      <c r="U874" s="101"/>
      <c r="V874" s="107"/>
      <c r="W874" s="169"/>
      <c r="X874" s="170"/>
      <c r="Y874" s="68"/>
      <c r="Z874" s="190">
        <f t="shared" si="455"/>
        <v>1.0165720071704217E-3</v>
      </c>
      <c r="AA874" s="208" t="b">
        <f t="shared" si="456"/>
        <v>0</v>
      </c>
      <c r="AB874" s="20">
        <f t="shared" si="487"/>
        <v>0</v>
      </c>
      <c r="AC874" s="67" t="b">
        <f t="shared" si="488"/>
        <v>1</v>
      </c>
      <c r="AD874" s="200">
        <f t="shared" si="489"/>
        <v>1</v>
      </c>
      <c r="AE874" s="180">
        <f t="shared" si="457"/>
        <v>1</v>
      </c>
      <c r="AF874" s="180">
        <f t="shared" si="458"/>
        <v>0</v>
      </c>
      <c r="AG874" s="180">
        <f t="shared" si="459"/>
        <v>0</v>
      </c>
      <c r="AH874" s="180">
        <f t="shared" si="460"/>
        <v>0</v>
      </c>
      <c r="AI874" s="214" t="str">
        <f t="shared" si="461"/>
        <v/>
      </c>
      <c r="AK874" s="36">
        <f t="shared" si="462"/>
        <v>0</v>
      </c>
      <c r="AL874" s="21">
        <f t="shared" si="463"/>
        <v>0</v>
      </c>
      <c r="AM874" s="21">
        <f t="shared" si="464"/>
        <v>0</v>
      </c>
      <c r="AN874" s="21">
        <f t="shared" si="465"/>
        <v>0</v>
      </c>
      <c r="AO874" s="21">
        <f t="shared" si="466"/>
        <v>0</v>
      </c>
      <c r="AP874" s="21">
        <f t="shared" si="467"/>
        <v>0</v>
      </c>
      <c r="AQ874" s="21">
        <f t="shared" si="468"/>
        <v>0</v>
      </c>
      <c r="AR874" s="21">
        <f t="shared" si="469"/>
        <v>0</v>
      </c>
      <c r="AS874" s="21">
        <f t="shared" si="470"/>
        <v>0</v>
      </c>
      <c r="AT874" s="21">
        <f t="shared" si="471"/>
        <v>0</v>
      </c>
      <c r="AU874" s="21">
        <f t="shared" si="472"/>
        <v>0</v>
      </c>
      <c r="AV874" s="21">
        <f t="shared" si="473"/>
        <v>0</v>
      </c>
      <c r="AW874" s="21">
        <f t="shared" si="474"/>
        <v>0</v>
      </c>
      <c r="AX874" s="21">
        <f t="shared" si="475"/>
        <v>0</v>
      </c>
      <c r="AY874" s="21">
        <f t="shared" si="476"/>
        <v>0</v>
      </c>
      <c r="AZ874" s="21">
        <f t="shared" si="477"/>
        <v>0</v>
      </c>
      <c r="BA874" s="21">
        <f t="shared" si="478"/>
        <v>0</v>
      </c>
      <c r="BB874" s="21">
        <f t="shared" si="479"/>
        <v>0</v>
      </c>
      <c r="BC874" s="21">
        <f t="shared" si="480"/>
        <v>0</v>
      </c>
      <c r="BD874" s="21">
        <f t="shared" si="481"/>
        <v>0</v>
      </c>
      <c r="BE874" s="21">
        <f t="shared" si="482"/>
        <v>0</v>
      </c>
      <c r="BF874" s="21">
        <f t="shared" si="483"/>
        <v>0</v>
      </c>
      <c r="BG874" s="21">
        <f t="shared" si="484"/>
        <v>0</v>
      </c>
      <c r="BH874" s="21">
        <f t="shared" si="485"/>
        <v>0</v>
      </c>
    </row>
    <row r="875" spans="1:60" ht="63.95" customHeight="1">
      <c r="A875" s="245"/>
      <c r="B875" s="97"/>
      <c r="C875" s="98"/>
      <c r="D875" s="99"/>
      <c r="E875" s="100"/>
      <c r="F875" s="100"/>
      <c r="G875" s="100"/>
      <c r="H875" s="101"/>
      <c r="I875" s="102"/>
      <c r="J875" s="103"/>
      <c r="K875" s="103"/>
      <c r="L875" s="103"/>
      <c r="M875" s="103"/>
      <c r="N875" s="99"/>
      <c r="O875" s="99"/>
      <c r="P875" s="100"/>
      <c r="Q875" s="100"/>
      <c r="R875" s="104"/>
      <c r="S875" s="31" t="str">
        <f t="shared" si="486"/>
        <v/>
      </c>
      <c r="T875" s="105"/>
      <c r="U875" s="101"/>
      <c r="V875" s="107"/>
      <c r="W875" s="169"/>
      <c r="X875" s="170"/>
      <c r="Y875" s="68"/>
      <c r="Z875" s="190">
        <f t="shared" si="455"/>
        <v>1.0165720071704217E-3</v>
      </c>
      <c r="AA875" s="208" t="b">
        <f t="shared" si="456"/>
        <v>0</v>
      </c>
      <c r="AB875" s="20">
        <f t="shared" si="487"/>
        <v>0</v>
      </c>
      <c r="AC875" s="67" t="b">
        <f t="shared" si="488"/>
        <v>1</v>
      </c>
      <c r="AD875" s="200">
        <f t="shared" si="489"/>
        <v>1</v>
      </c>
      <c r="AE875" s="180">
        <f t="shared" si="457"/>
        <v>1</v>
      </c>
      <c r="AF875" s="180">
        <f t="shared" si="458"/>
        <v>0</v>
      </c>
      <c r="AG875" s="180">
        <f t="shared" si="459"/>
        <v>0</v>
      </c>
      <c r="AH875" s="180">
        <f t="shared" si="460"/>
        <v>0</v>
      </c>
      <c r="AI875" s="214" t="str">
        <f t="shared" si="461"/>
        <v/>
      </c>
      <c r="AK875" s="36">
        <f t="shared" si="462"/>
        <v>0</v>
      </c>
      <c r="AL875" s="21">
        <f t="shared" si="463"/>
        <v>0</v>
      </c>
      <c r="AM875" s="21">
        <f t="shared" si="464"/>
        <v>0</v>
      </c>
      <c r="AN875" s="21">
        <f t="shared" si="465"/>
        <v>0</v>
      </c>
      <c r="AO875" s="21">
        <f t="shared" si="466"/>
        <v>0</v>
      </c>
      <c r="AP875" s="21">
        <f t="shared" si="467"/>
        <v>0</v>
      </c>
      <c r="AQ875" s="21">
        <f t="shared" si="468"/>
        <v>0</v>
      </c>
      <c r="AR875" s="21">
        <f t="shared" si="469"/>
        <v>0</v>
      </c>
      <c r="AS875" s="21">
        <f t="shared" si="470"/>
        <v>0</v>
      </c>
      <c r="AT875" s="21">
        <f t="shared" si="471"/>
        <v>0</v>
      </c>
      <c r="AU875" s="21">
        <f t="shared" si="472"/>
        <v>0</v>
      </c>
      <c r="AV875" s="21">
        <f t="shared" si="473"/>
        <v>0</v>
      </c>
      <c r="AW875" s="21">
        <f t="shared" si="474"/>
        <v>0</v>
      </c>
      <c r="AX875" s="21">
        <f t="shared" si="475"/>
        <v>0</v>
      </c>
      <c r="AY875" s="21">
        <f t="shared" si="476"/>
        <v>0</v>
      </c>
      <c r="AZ875" s="21">
        <f t="shared" si="477"/>
        <v>0</v>
      </c>
      <c r="BA875" s="21">
        <f t="shared" si="478"/>
        <v>0</v>
      </c>
      <c r="BB875" s="21">
        <f t="shared" si="479"/>
        <v>0</v>
      </c>
      <c r="BC875" s="21">
        <f t="shared" si="480"/>
        <v>0</v>
      </c>
      <c r="BD875" s="21">
        <f t="shared" si="481"/>
        <v>0</v>
      </c>
      <c r="BE875" s="21">
        <f t="shared" si="482"/>
        <v>0</v>
      </c>
      <c r="BF875" s="21">
        <f t="shared" si="483"/>
        <v>0</v>
      </c>
      <c r="BG875" s="21">
        <f t="shared" si="484"/>
        <v>0</v>
      </c>
      <c r="BH875" s="21">
        <f t="shared" si="485"/>
        <v>0</v>
      </c>
    </row>
    <row r="876" spans="1:60" ht="63.95" customHeight="1">
      <c r="A876" s="245"/>
      <c r="B876" s="97"/>
      <c r="C876" s="98"/>
      <c r="D876" s="99"/>
      <c r="E876" s="100"/>
      <c r="F876" s="100"/>
      <c r="G876" s="100"/>
      <c r="H876" s="101"/>
      <c r="I876" s="102"/>
      <c r="J876" s="103"/>
      <c r="K876" s="103"/>
      <c r="L876" s="103"/>
      <c r="M876" s="103"/>
      <c r="N876" s="99"/>
      <c r="O876" s="99"/>
      <c r="P876" s="100"/>
      <c r="Q876" s="100"/>
      <c r="R876" s="104"/>
      <c r="S876" s="31" t="str">
        <f t="shared" si="486"/>
        <v/>
      </c>
      <c r="T876" s="105"/>
      <c r="U876" s="101"/>
      <c r="V876" s="107"/>
      <c r="W876" s="169"/>
      <c r="X876" s="170"/>
      <c r="Y876" s="68"/>
      <c r="Z876" s="190">
        <f t="shared" si="455"/>
        <v>1.0165720071704217E-3</v>
      </c>
      <c r="AA876" s="208" t="b">
        <f t="shared" si="456"/>
        <v>0</v>
      </c>
      <c r="AB876" s="20">
        <f t="shared" si="487"/>
        <v>0</v>
      </c>
      <c r="AC876" s="67" t="b">
        <f t="shared" si="488"/>
        <v>1</v>
      </c>
      <c r="AD876" s="200">
        <f t="shared" si="489"/>
        <v>1</v>
      </c>
      <c r="AE876" s="180">
        <f t="shared" si="457"/>
        <v>1</v>
      </c>
      <c r="AF876" s="180">
        <f t="shared" si="458"/>
        <v>0</v>
      </c>
      <c r="AG876" s="180">
        <f t="shared" si="459"/>
        <v>0</v>
      </c>
      <c r="AH876" s="180">
        <f t="shared" si="460"/>
        <v>0</v>
      </c>
      <c r="AI876" s="214" t="str">
        <f t="shared" si="461"/>
        <v/>
      </c>
      <c r="AK876" s="36">
        <f t="shared" si="462"/>
        <v>0</v>
      </c>
      <c r="AL876" s="21">
        <f t="shared" si="463"/>
        <v>0</v>
      </c>
      <c r="AM876" s="21">
        <f t="shared" si="464"/>
        <v>0</v>
      </c>
      <c r="AN876" s="21">
        <f t="shared" si="465"/>
        <v>0</v>
      </c>
      <c r="AO876" s="21">
        <f t="shared" si="466"/>
        <v>0</v>
      </c>
      <c r="AP876" s="21">
        <f t="shared" si="467"/>
        <v>0</v>
      </c>
      <c r="AQ876" s="21">
        <f t="shared" si="468"/>
        <v>0</v>
      </c>
      <c r="AR876" s="21">
        <f t="shared" si="469"/>
        <v>0</v>
      </c>
      <c r="AS876" s="21">
        <f t="shared" si="470"/>
        <v>0</v>
      </c>
      <c r="AT876" s="21">
        <f t="shared" si="471"/>
        <v>0</v>
      </c>
      <c r="AU876" s="21">
        <f t="shared" si="472"/>
        <v>0</v>
      </c>
      <c r="AV876" s="21">
        <f t="shared" si="473"/>
        <v>0</v>
      </c>
      <c r="AW876" s="21">
        <f t="shared" si="474"/>
        <v>0</v>
      </c>
      <c r="AX876" s="21">
        <f t="shared" si="475"/>
        <v>0</v>
      </c>
      <c r="AY876" s="21">
        <f t="shared" si="476"/>
        <v>0</v>
      </c>
      <c r="AZ876" s="21">
        <f t="shared" si="477"/>
        <v>0</v>
      </c>
      <c r="BA876" s="21">
        <f t="shared" si="478"/>
        <v>0</v>
      </c>
      <c r="BB876" s="21">
        <f t="shared" si="479"/>
        <v>0</v>
      </c>
      <c r="BC876" s="21">
        <f t="shared" si="480"/>
        <v>0</v>
      </c>
      <c r="BD876" s="21">
        <f t="shared" si="481"/>
        <v>0</v>
      </c>
      <c r="BE876" s="21">
        <f t="shared" si="482"/>
        <v>0</v>
      </c>
      <c r="BF876" s="21">
        <f t="shared" si="483"/>
        <v>0</v>
      </c>
      <c r="BG876" s="21">
        <f t="shared" si="484"/>
        <v>0</v>
      </c>
      <c r="BH876" s="21">
        <f t="shared" si="485"/>
        <v>0</v>
      </c>
    </row>
    <row r="877" spans="1:60" ht="63.95" customHeight="1">
      <c r="A877" s="245"/>
      <c r="B877" s="97"/>
      <c r="C877" s="98"/>
      <c r="D877" s="99"/>
      <c r="E877" s="100"/>
      <c r="F877" s="100"/>
      <c r="G877" s="100"/>
      <c r="H877" s="101"/>
      <c r="I877" s="102"/>
      <c r="J877" s="103"/>
      <c r="K877" s="103"/>
      <c r="L877" s="103"/>
      <c r="M877" s="103"/>
      <c r="N877" s="99"/>
      <c r="O877" s="99"/>
      <c r="P877" s="100"/>
      <c r="Q877" s="100"/>
      <c r="R877" s="104"/>
      <c r="S877" s="31" t="str">
        <f t="shared" si="486"/>
        <v/>
      </c>
      <c r="T877" s="105"/>
      <c r="U877" s="101"/>
      <c r="V877" s="107"/>
      <c r="W877" s="169"/>
      <c r="X877" s="170"/>
      <c r="Y877" s="68"/>
      <c r="Z877" s="190">
        <f t="shared" si="455"/>
        <v>1.0165720071704217E-3</v>
      </c>
      <c r="AA877" s="208" t="b">
        <f t="shared" si="456"/>
        <v>0</v>
      </c>
      <c r="AB877" s="20">
        <f t="shared" si="487"/>
        <v>0</v>
      </c>
      <c r="AC877" s="67" t="b">
        <f t="shared" si="488"/>
        <v>1</v>
      </c>
      <c r="AD877" s="200">
        <f t="shared" si="489"/>
        <v>1</v>
      </c>
      <c r="AE877" s="180">
        <f t="shared" si="457"/>
        <v>1</v>
      </c>
      <c r="AF877" s="180">
        <f t="shared" si="458"/>
        <v>0</v>
      </c>
      <c r="AG877" s="180">
        <f t="shared" si="459"/>
        <v>0</v>
      </c>
      <c r="AH877" s="180">
        <f t="shared" si="460"/>
        <v>0</v>
      </c>
      <c r="AI877" s="214" t="str">
        <f t="shared" si="461"/>
        <v/>
      </c>
      <c r="AK877" s="36">
        <f t="shared" si="462"/>
        <v>0</v>
      </c>
      <c r="AL877" s="21">
        <f t="shared" si="463"/>
        <v>0</v>
      </c>
      <c r="AM877" s="21">
        <f t="shared" si="464"/>
        <v>0</v>
      </c>
      <c r="AN877" s="21">
        <f t="shared" si="465"/>
        <v>0</v>
      </c>
      <c r="AO877" s="21">
        <f t="shared" si="466"/>
        <v>0</v>
      </c>
      <c r="AP877" s="21">
        <f t="shared" si="467"/>
        <v>0</v>
      </c>
      <c r="AQ877" s="21">
        <f t="shared" si="468"/>
        <v>0</v>
      </c>
      <c r="AR877" s="21">
        <f t="shared" si="469"/>
        <v>0</v>
      </c>
      <c r="AS877" s="21">
        <f t="shared" si="470"/>
        <v>0</v>
      </c>
      <c r="AT877" s="21">
        <f t="shared" si="471"/>
        <v>0</v>
      </c>
      <c r="AU877" s="21">
        <f t="shared" si="472"/>
        <v>0</v>
      </c>
      <c r="AV877" s="21">
        <f t="shared" si="473"/>
        <v>0</v>
      </c>
      <c r="AW877" s="21">
        <f t="shared" si="474"/>
        <v>0</v>
      </c>
      <c r="AX877" s="21">
        <f t="shared" si="475"/>
        <v>0</v>
      </c>
      <c r="AY877" s="21">
        <f t="shared" si="476"/>
        <v>0</v>
      </c>
      <c r="AZ877" s="21">
        <f t="shared" si="477"/>
        <v>0</v>
      </c>
      <c r="BA877" s="21">
        <f t="shared" si="478"/>
        <v>0</v>
      </c>
      <c r="BB877" s="21">
        <f t="shared" si="479"/>
        <v>0</v>
      </c>
      <c r="BC877" s="21">
        <f t="shared" si="480"/>
        <v>0</v>
      </c>
      <c r="BD877" s="21">
        <f t="shared" si="481"/>
        <v>0</v>
      </c>
      <c r="BE877" s="21">
        <f t="shared" si="482"/>
        <v>0</v>
      </c>
      <c r="BF877" s="21">
        <f t="shared" si="483"/>
        <v>0</v>
      </c>
      <c r="BG877" s="21">
        <f t="shared" si="484"/>
        <v>0</v>
      </c>
      <c r="BH877" s="21">
        <f t="shared" si="485"/>
        <v>0</v>
      </c>
    </row>
    <row r="878" spans="1:60" ht="63.95" customHeight="1">
      <c r="A878" s="245"/>
      <c r="B878" s="97"/>
      <c r="C878" s="98"/>
      <c r="D878" s="99"/>
      <c r="E878" s="100"/>
      <c r="F878" s="100"/>
      <c r="G878" s="100"/>
      <c r="H878" s="101"/>
      <c r="I878" s="102"/>
      <c r="J878" s="103"/>
      <c r="K878" s="103"/>
      <c r="L878" s="103"/>
      <c r="M878" s="103"/>
      <c r="N878" s="99"/>
      <c r="O878" s="99"/>
      <c r="P878" s="100"/>
      <c r="Q878" s="100"/>
      <c r="R878" s="104"/>
      <c r="S878" s="31" t="str">
        <f t="shared" si="486"/>
        <v/>
      </c>
      <c r="T878" s="105"/>
      <c r="U878" s="101"/>
      <c r="V878" s="107"/>
      <c r="W878" s="169"/>
      <c r="X878" s="170"/>
      <c r="Y878" s="68"/>
      <c r="Z878" s="190">
        <f t="shared" si="455"/>
        <v>1.0165720071704217E-3</v>
      </c>
      <c r="AA878" s="208" t="b">
        <f t="shared" si="456"/>
        <v>0</v>
      </c>
      <c r="AB878" s="20">
        <f t="shared" si="487"/>
        <v>0</v>
      </c>
      <c r="AC878" s="67" t="b">
        <f t="shared" si="488"/>
        <v>1</v>
      </c>
      <c r="AD878" s="200">
        <f t="shared" si="489"/>
        <v>1</v>
      </c>
      <c r="AE878" s="180">
        <f t="shared" si="457"/>
        <v>1</v>
      </c>
      <c r="AF878" s="180">
        <f t="shared" si="458"/>
        <v>0</v>
      </c>
      <c r="AG878" s="180">
        <f t="shared" si="459"/>
        <v>0</v>
      </c>
      <c r="AH878" s="180">
        <f t="shared" si="460"/>
        <v>0</v>
      </c>
      <c r="AI878" s="214" t="str">
        <f t="shared" si="461"/>
        <v/>
      </c>
      <c r="AK878" s="36">
        <f t="shared" si="462"/>
        <v>0</v>
      </c>
      <c r="AL878" s="21">
        <f t="shared" si="463"/>
        <v>0</v>
      </c>
      <c r="AM878" s="21">
        <f t="shared" si="464"/>
        <v>0</v>
      </c>
      <c r="AN878" s="21">
        <f t="shared" si="465"/>
        <v>0</v>
      </c>
      <c r="AO878" s="21">
        <f t="shared" si="466"/>
        <v>0</v>
      </c>
      <c r="AP878" s="21">
        <f t="shared" si="467"/>
        <v>0</v>
      </c>
      <c r="AQ878" s="21">
        <f t="shared" si="468"/>
        <v>0</v>
      </c>
      <c r="AR878" s="21">
        <f t="shared" si="469"/>
        <v>0</v>
      </c>
      <c r="AS878" s="21">
        <f t="shared" si="470"/>
        <v>0</v>
      </c>
      <c r="AT878" s="21">
        <f t="shared" si="471"/>
        <v>0</v>
      </c>
      <c r="AU878" s="21">
        <f t="shared" si="472"/>
        <v>0</v>
      </c>
      <c r="AV878" s="21">
        <f t="shared" si="473"/>
        <v>0</v>
      </c>
      <c r="AW878" s="21">
        <f t="shared" si="474"/>
        <v>0</v>
      </c>
      <c r="AX878" s="21">
        <f t="shared" si="475"/>
        <v>0</v>
      </c>
      <c r="AY878" s="21">
        <f t="shared" si="476"/>
        <v>0</v>
      </c>
      <c r="AZ878" s="21">
        <f t="shared" si="477"/>
        <v>0</v>
      </c>
      <c r="BA878" s="21">
        <f t="shared" si="478"/>
        <v>0</v>
      </c>
      <c r="BB878" s="21">
        <f t="shared" si="479"/>
        <v>0</v>
      </c>
      <c r="BC878" s="21">
        <f t="shared" si="480"/>
        <v>0</v>
      </c>
      <c r="BD878" s="21">
        <f t="shared" si="481"/>
        <v>0</v>
      </c>
      <c r="BE878" s="21">
        <f t="shared" si="482"/>
        <v>0</v>
      </c>
      <c r="BF878" s="21">
        <f t="shared" si="483"/>
        <v>0</v>
      </c>
      <c r="BG878" s="21">
        <f t="shared" si="484"/>
        <v>0</v>
      </c>
      <c r="BH878" s="21">
        <f t="shared" si="485"/>
        <v>0</v>
      </c>
    </row>
    <row r="879" spans="1:60" ht="63.95" customHeight="1">
      <c r="A879" s="245"/>
      <c r="B879" s="97"/>
      <c r="C879" s="98"/>
      <c r="D879" s="99"/>
      <c r="E879" s="100"/>
      <c r="F879" s="100"/>
      <c r="G879" s="100"/>
      <c r="H879" s="101"/>
      <c r="I879" s="102"/>
      <c r="J879" s="103"/>
      <c r="K879" s="103"/>
      <c r="L879" s="103"/>
      <c r="M879" s="103"/>
      <c r="N879" s="99"/>
      <c r="O879" s="99"/>
      <c r="P879" s="100"/>
      <c r="Q879" s="100"/>
      <c r="R879" s="104"/>
      <c r="S879" s="31" t="str">
        <f t="shared" si="486"/>
        <v/>
      </c>
      <c r="T879" s="105"/>
      <c r="U879" s="101"/>
      <c r="V879" s="107"/>
      <c r="W879" s="169"/>
      <c r="X879" s="170"/>
      <c r="Y879" s="68"/>
      <c r="Z879" s="190">
        <f t="shared" si="455"/>
        <v>1.0165720071704217E-3</v>
      </c>
      <c r="AA879" s="208" t="b">
        <f t="shared" si="456"/>
        <v>0</v>
      </c>
      <c r="AB879" s="20">
        <f t="shared" si="487"/>
        <v>0</v>
      </c>
      <c r="AC879" s="67" t="b">
        <f t="shared" si="488"/>
        <v>1</v>
      </c>
      <c r="AD879" s="200">
        <f t="shared" si="489"/>
        <v>1</v>
      </c>
      <c r="AE879" s="180">
        <f t="shared" si="457"/>
        <v>1</v>
      </c>
      <c r="AF879" s="180">
        <f t="shared" si="458"/>
        <v>0</v>
      </c>
      <c r="AG879" s="180">
        <f t="shared" si="459"/>
        <v>0</v>
      </c>
      <c r="AH879" s="180">
        <f t="shared" si="460"/>
        <v>0</v>
      </c>
      <c r="AI879" s="214" t="str">
        <f t="shared" si="461"/>
        <v/>
      </c>
      <c r="AK879" s="36">
        <f t="shared" si="462"/>
        <v>0</v>
      </c>
      <c r="AL879" s="21">
        <f t="shared" si="463"/>
        <v>0</v>
      </c>
      <c r="AM879" s="21">
        <f t="shared" si="464"/>
        <v>0</v>
      </c>
      <c r="AN879" s="21">
        <f t="shared" si="465"/>
        <v>0</v>
      </c>
      <c r="AO879" s="21">
        <f t="shared" si="466"/>
        <v>0</v>
      </c>
      <c r="AP879" s="21">
        <f t="shared" si="467"/>
        <v>0</v>
      </c>
      <c r="AQ879" s="21">
        <f t="shared" si="468"/>
        <v>0</v>
      </c>
      <c r="AR879" s="21">
        <f t="shared" si="469"/>
        <v>0</v>
      </c>
      <c r="AS879" s="21">
        <f t="shared" si="470"/>
        <v>0</v>
      </c>
      <c r="AT879" s="21">
        <f t="shared" si="471"/>
        <v>0</v>
      </c>
      <c r="AU879" s="21">
        <f t="shared" si="472"/>
        <v>0</v>
      </c>
      <c r="AV879" s="21">
        <f t="shared" si="473"/>
        <v>0</v>
      </c>
      <c r="AW879" s="21">
        <f t="shared" si="474"/>
        <v>0</v>
      </c>
      <c r="AX879" s="21">
        <f t="shared" si="475"/>
        <v>0</v>
      </c>
      <c r="AY879" s="21">
        <f t="shared" si="476"/>
        <v>0</v>
      </c>
      <c r="AZ879" s="21">
        <f t="shared" si="477"/>
        <v>0</v>
      </c>
      <c r="BA879" s="21">
        <f t="shared" si="478"/>
        <v>0</v>
      </c>
      <c r="BB879" s="21">
        <f t="shared" si="479"/>
        <v>0</v>
      </c>
      <c r="BC879" s="21">
        <f t="shared" si="480"/>
        <v>0</v>
      </c>
      <c r="BD879" s="21">
        <f t="shared" si="481"/>
        <v>0</v>
      </c>
      <c r="BE879" s="21">
        <f t="shared" si="482"/>
        <v>0</v>
      </c>
      <c r="BF879" s="21">
        <f t="shared" si="483"/>
        <v>0</v>
      </c>
      <c r="BG879" s="21">
        <f t="shared" si="484"/>
        <v>0</v>
      </c>
      <c r="BH879" s="21">
        <f t="shared" si="485"/>
        <v>0</v>
      </c>
    </row>
    <row r="880" spans="1:60" ht="63.95" customHeight="1">
      <c r="A880" s="245"/>
      <c r="B880" s="97"/>
      <c r="C880" s="98"/>
      <c r="D880" s="99"/>
      <c r="E880" s="100"/>
      <c r="F880" s="100"/>
      <c r="G880" s="100"/>
      <c r="H880" s="101"/>
      <c r="I880" s="102"/>
      <c r="J880" s="103"/>
      <c r="K880" s="103"/>
      <c r="L880" s="103"/>
      <c r="M880" s="103"/>
      <c r="N880" s="99"/>
      <c r="O880" s="99"/>
      <c r="P880" s="100"/>
      <c r="Q880" s="100"/>
      <c r="R880" s="104"/>
      <c r="S880" s="31" t="str">
        <f t="shared" si="486"/>
        <v/>
      </c>
      <c r="T880" s="105"/>
      <c r="U880" s="101"/>
      <c r="V880" s="107"/>
      <c r="W880" s="169"/>
      <c r="X880" s="170"/>
      <c r="Y880" s="68"/>
      <c r="Z880" s="190">
        <f t="shared" si="455"/>
        <v>1.0165720071704217E-3</v>
      </c>
      <c r="AA880" s="208" t="b">
        <f t="shared" si="456"/>
        <v>0</v>
      </c>
      <c r="AB880" s="20">
        <f t="shared" si="487"/>
        <v>0</v>
      </c>
      <c r="AC880" s="67" t="b">
        <f t="shared" si="488"/>
        <v>1</v>
      </c>
      <c r="AD880" s="200">
        <f t="shared" si="489"/>
        <v>1</v>
      </c>
      <c r="AE880" s="180">
        <f t="shared" si="457"/>
        <v>1</v>
      </c>
      <c r="AF880" s="180">
        <f t="shared" si="458"/>
        <v>0</v>
      </c>
      <c r="AG880" s="180">
        <f t="shared" si="459"/>
        <v>0</v>
      </c>
      <c r="AH880" s="180">
        <f t="shared" si="460"/>
        <v>0</v>
      </c>
      <c r="AI880" s="214" t="str">
        <f t="shared" si="461"/>
        <v/>
      </c>
      <c r="AK880" s="36">
        <f t="shared" si="462"/>
        <v>0</v>
      </c>
      <c r="AL880" s="21">
        <f t="shared" si="463"/>
        <v>0</v>
      </c>
      <c r="AM880" s="21">
        <f t="shared" si="464"/>
        <v>0</v>
      </c>
      <c r="AN880" s="21">
        <f t="shared" si="465"/>
        <v>0</v>
      </c>
      <c r="AO880" s="21">
        <f t="shared" si="466"/>
        <v>0</v>
      </c>
      <c r="AP880" s="21">
        <f t="shared" si="467"/>
        <v>0</v>
      </c>
      <c r="AQ880" s="21">
        <f t="shared" si="468"/>
        <v>0</v>
      </c>
      <c r="AR880" s="21">
        <f t="shared" si="469"/>
        <v>0</v>
      </c>
      <c r="AS880" s="21">
        <f t="shared" si="470"/>
        <v>0</v>
      </c>
      <c r="AT880" s="21">
        <f t="shared" si="471"/>
        <v>0</v>
      </c>
      <c r="AU880" s="21">
        <f t="shared" si="472"/>
        <v>0</v>
      </c>
      <c r="AV880" s="21">
        <f t="shared" si="473"/>
        <v>0</v>
      </c>
      <c r="AW880" s="21">
        <f t="shared" si="474"/>
        <v>0</v>
      </c>
      <c r="AX880" s="21">
        <f t="shared" si="475"/>
        <v>0</v>
      </c>
      <c r="AY880" s="21">
        <f t="shared" si="476"/>
        <v>0</v>
      </c>
      <c r="AZ880" s="21">
        <f t="shared" si="477"/>
        <v>0</v>
      </c>
      <c r="BA880" s="21">
        <f t="shared" si="478"/>
        <v>0</v>
      </c>
      <c r="BB880" s="21">
        <f t="shared" si="479"/>
        <v>0</v>
      </c>
      <c r="BC880" s="21">
        <f t="shared" si="480"/>
        <v>0</v>
      </c>
      <c r="BD880" s="21">
        <f t="shared" si="481"/>
        <v>0</v>
      </c>
      <c r="BE880" s="21">
        <f t="shared" si="482"/>
        <v>0</v>
      </c>
      <c r="BF880" s="21">
        <f t="shared" si="483"/>
        <v>0</v>
      </c>
      <c r="BG880" s="21">
        <f t="shared" si="484"/>
        <v>0</v>
      </c>
      <c r="BH880" s="21">
        <f t="shared" si="485"/>
        <v>0</v>
      </c>
    </row>
    <row r="881" spans="1:60" ht="63.95" customHeight="1">
      <c r="A881" s="245"/>
      <c r="B881" s="97"/>
      <c r="C881" s="98"/>
      <c r="D881" s="99"/>
      <c r="E881" s="100"/>
      <c r="F881" s="100"/>
      <c r="G881" s="100"/>
      <c r="H881" s="101"/>
      <c r="I881" s="102"/>
      <c r="J881" s="103"/>
      <c r="K881" s="103"/>
      <c r="L881" s="103"/>
      <c r="M881" s="103"/>
      <c r="N881" s="99"/>
      <c r="O881" s="99"/>
      <c r="P881" s="100"/>
      <c r="Q881" s="100"/>
      <c r="R881" s="104"/>
      <c r="S881" s="31" t="str">
        <f t="shared" si="486"/>
        <v/>
      </c>
      <c r="T881" s="105"/>
      <c r="U881" s="101"/>
      <c r="V881" s="107"/>
      <c r="W881" s="169"/>
      <c r="X881" s="170"/>
      <c r="Y881" s="68"/>
      <c r="Z881" s="190">
        <f t="shared" si="455"/>
        <v>1.0165720071704217E-3</v>
      </c>
      <c r="AA881" s="208" t="b">
        <f t="shared" si="456"/>
        <v>0</v>
      </c>
      <c r="AB881" s="20">
        <f t="shared" si="487"/>
        <v>0</v>
      </c>
      <c r="AC881" s="67" t="b">
        <f t="shared" si="488"/>
        <v>1</v>
      </c>
      <c r="AD881" s="200">
        <f t="shared" si="489"/>
        <v>1</v>
      </c>
      <c r="AE881" s="180">
        <f t="shared" si="457"/>
        <v>1</v>
      </c>
      <c r="AF881" s="180">
        <f t="shared" si="458"/>
        <v>0</v>
      </c>
      <c r="AG881" s="180">
        <f t="shared" si="459"/>
        <v>0</v>
      </c>
      <c r="AH881" s="180">
        <f t="shared" si="460"/>
        <v>0</v>
      </c>
      <c r="AI881" s="214" t="str">
        <f t="shared" si="461"/>
        <v/>
      </c>
      <c r="AK881" s="36">
        <f t="shared" si="462"/>
        <v>0</v>
      </c>
      <c r="AL881" s="21">
        <f t="shared" si="463"/>
        <v>0</v>
      </c>
      <c r="AM881" s="21">
        <f t="shared" si="464"/>
        <v>0</v>
      </c>
      <c r="AN881" s="21">
        <f t="shared" si="465"/>
        <v>0</v>
      </c>
      <c r="AO881" s="21">
        <f t="shared" si="466"/>
        <v>0</v>
      </c>
      <c r="AP881" s="21">
        <f t="shared" si="467"/>
        <v>0</v>
      </c>
      <c r="AQ881" s="21">
        <f t="shared" si="468"/>
        <v>0</v>
      </c>
      <c r="AR881" s="21">
        <f t="shared" si="469"/>
        <v>0</v>
      </c>
      <c r="AS881" s="21">
        <f t="shared" si="470"/>
        <v>0</v>
      </c>
      <c r="AT881" s="21">
        <f t="shared" si="471"/>
        <v>0</v>
      </c>
      <c r="AU881" s="21">
        <f t="shared" si="472"/>
        <v>0</v>
      </c>
      <c r="AV881" s="21">
        <f t="shared" si="473"/>
        <v>0</v>
      </c>
      <c r="AW881" s="21">
        <f t="shared" si="474"/>
        <v>0</v>
      </c>
      <c r="AX881" s="21">
        <f t="shared" si="475"/>
        <v>0</v>
      </c>
      <c r="AY881" s="21">
        <f t="shared" si="476"/>
        <v>0</v>
      </c>
      <c r="AZ881" s="21">
        <f t="shared" si="477"/>
        <v>0</v>
      </c>
      <c r="BA881" s="21">
        <f t="shared" si="478"/>
        <v>0</v>
      </c>
      <c r="BB881" s="21">
        <f t="shared" si="479"/>
        <v>0</v>
      </c>
      <c r="BC881" s="21">
        <f t="shared" si="480"/>
        <v>0</v>
      </c>
      <c r="BD881" s="21">
        <f t="shared" si="481"/>
        <v>0</v>
      </c>
      <c r="BE881" s="21">
        <f t="shared" si="482"/>
        <v>0</v>
      </c>
      <c r="BF881" s="21">
        <f t="shared" si="483"/>
        <v>0</v>
      </c>
      <c r="BG881" s="21">
        <f t="shared" si="484"/>
        <v>0</v>
      </c>
      <c r="BH881" s="21">
        <f t="shared" si="485"/>
        <v>0</v>
      </c>
    </row>
    <row r="882" spans="1:60" ht="63.95" customHeight="1">
      <c r="A882" s="245"/>
      <c r="B882" s="97"/>
      <c r="C882" s="98"/>
      <c r="D882" s="99"/>
      <c r="E882" s="100"/>
      <c r="F882" s="100"/>
      <c r="G882" s="100"/>
      <c r="H882" s="101"/>
      <c r="I882" s="102"/>
      <c r="J882" s="103"/>
      <c r="K882" s="103"/>
      <c r="L882" s="103"/>
      <c r="M882" s="103"/>
      <c r="N882" s="99"/>
      <c r="O882" s="99"/>
      <c r="P882" s="100"/>
      <c r="Q882" s="100"/>
      <c r="R882" s="104"/>
      <c r="S882" s="31" t="str">
        <f t="shared" si="486"/>
        <v/>
      </c>
      <c r="T882" s="105"/>
      <c r="U882" s="101"/>
      <c r="V882" s="107"/>
      <c r="W882" s="169"/>
      <c r="X882" s="170"/>
      <c r="Y882" s="68"/>
      <c r="Z882" s="190">
        <f t="shared" si="455"/>
        <v>1.0165720071704217E-3</v>
      </c>
      <c r="AA882" s="208" t="b">
        <f t="shared" si="456"/>
        <v>0</v>
      </c>
      <c r="AB882" s="20">
        <f t="shared" si="487"/>
        <v>0</v>
      </c>
      <c r="AC882" s="67" t="b">
        <f t="shared" si="488"/>
        <v>1</v>
      </c>
      <c r="AD882" s="200">
        <f t="shared" si="489"/>
        <v>1</v>
      </c>
      <c r="AE882" s="180">
        <f t="shared" si="457"/>
        <v>1</v>
      </c>
      <c r="AF882" s="180">
        <f t="shared" si="458"/>
        <v>0</v>
      </c>
      <c r="AG882" s="180">
        <f t="shared" si="459"/>
        <v>0</v>
      </c>
      <c r="AH882" s="180">
        <f t="shared" si="460"/>
        <v>0</v>
      </c>
      <c r="AI882" s="214" t="str">
        <f t="shared" si="461"/>
        <v/>
      </c>
      <c r="AK882" s="36">
        <f t="shared" si="462"/>
        <v>0</v>
      </c>
      <c r="AL882" s="21">
        <f t="shared" si="463"/>
        <v>0</v>
      </c>
      <c r="AM882" s="21">
        <f t="shared" si="464"/>
        <v>0</v>
      </c>
      <c r="AN882" s="21">
        <f t="shared" si="465"/>
        <v>0</v>
      </c>
      <c r="AO882" s="21">
        <f t="shared" si="466"/>
        <v>0</v>
      </c>
      <c r="AP882" s="21">
        <f t="shared" si="467"/>
        <v>0</v>
      </c>
      <c r="AQ882" s="21">
        <f t="shared" si="468"/>
        <v>0</v>
      </c>
      <c r="AR882" s="21">
        <f t="shared" si="469"/>
        <v>0</v>
      </c>
      <c r="AS882" s="21">
        <f t="shared" si="470"/>
        <v>0</v>
      </c>
      <c r="AT882" s="21">
        <f t="shared" si="471"/>
        <v>0</v>
      </c>
      <c r="AU882" s="21">
        <f t="shared" si="472"/>
        <v>0</v>
      </c>
      <c r="AV882" s="21">
        <f t="shared" si="473"/>
        <v>0</v>
      </c>
      <c r="AW882" s="21">
        <f t="shared" si="474"/>
        <v>0</v>
      </c>
      <c r="AX882" s="21">
        <f t="shared" si="475"/>
        <v>0</v>
      </c>
      <c r="AY882" s="21">
        <f t="shared" si="476"/>
        <v>0</v>
      </c>
      <c r="AZ882" s="21">
        <f t="shared" si="477"/>
        <v>0</v>
      </c>
      <c r="BA882" s="21">
        <f t="shared" si="478"/>
        <v>0</v>
      </c>
      <c r="BB882" s="21">
        <f t="shared" si="479"/>
        <v>0</v>
      </c>
      <c r="BC882" s="21">
        <f t="shared" si="480"/>
        <v>0</v>
      </c>
      <c r="BD882" s="21">
        <f t="shared" si="481"/>
        <v>0</v>
      </c>
      <c r="BE882" s="21">
        <f t="shared" si="482"/>
        <v>0</v>
      </c>
      <c r="BF882" s="21">
        <f t="shared" si="483"/>
        <v>0</v>
      </c>
      <c r="BG882" s="21">
        <f t="shared" si="484"/>
        <v>0</v>
      </c>
      <c r="BH882" s="21">
        <f t="shared" si="485"/>
        <v>0</v>
      </c>
    </row>
    <row r="883" spans="1:60" ht="63.95" customHeight="1">
      <c r="A883" s="245"/>
      <c r="B883" s="97"/>
      <c r="C883" s="98"/>
      <c r="D883" s="99"/>
      <c r="E883" s="100"/>
      <c r="F883" s="100"/>
      <c r="G883" s="100"/>
      <c r="H883" s="101"/>
      <c r="I883" s="102"/>
      <c r="J883" s="103"/>
      <c r="K883" s="103"/>
      <c r="L883" s="103"/>
      <c r="M883" s="103"/>
      <c r="N883" s="99"/>
      <c r="O883" s="99"/>
      <c r="P883" s="100"/>
      <c r="Q883" s="100"/>
      <c r="R883" s="104"/>
      <c r="S883" s="31" t="str">
        <f t="shared" si="486"/>
        <v/>
      </c>
      <c r="T883" s="105"/>
      <c r="U883" s="101"/>
      <c r="V883" s="107"/>
      <c r="W883" s="169"/>
      <c r="X883" s="170"/>
      <c r="Y883" s="68"/>
      <c r="Z883" s="190">
        <f t="shared" si="455"/>
        <v>1.0165720071704217E-3</v>
      </c>
      <c r="AA883" s="208" t="b">
        <f t="shared" si="456"/>
        <v>0</v>
      </c>
      <c r="AB883" s="20">
        <f t="shared" si="487"/>
        <v>0</v>
      </c>
      <c r="AC883" s="67" t="b">
        <f t="shared" si="488"/>
        <v>1</v>
      </c>
      <c r="AD883" s="200">
        <f t="shared" si="489"/>
        <v>1</v>
      </c>
      <c r="AE883" s="180">
        <f t="shared" si="457"/>
        <v>1</v>
      </c>
      <c r="AF883" s="180">
        <f t="shared" si="458"/>
        <v>0</v>
      </c>
      <c r="AG883" s="180">
        <f t="shared" si="459"/>
        <v>0</v>
      </c>
      <c r="AH883" s="180">
        <f t="shared" si="460"/>
        <v>0</v>
      </c>
      <c r="AI883" s="214" t="str">
        <f t="shared" si="461"/>
        <v/>
      </c>
      <c r="AK883" s="36">
        <f t="shared" si="462"/>
        <v>0</v>
      </c>
      <c r="AL883" s="21">
        <f t="shared" si="463"/>
        <v>0</v>
      </c>
      <c r="AM883" s="21">
        <f t="shared" si="464"/>
        <v>0</v>
      </c>
      <c r="AN883" s="21">
        <f t="shared" si="465"/>
        <v>0</v>
      </c>
      <c r="AO883" s="21">
        <f t="shared" si="466"/>
        <v>0</v>
      </c>
      <c r="AP883" s="21">
        <f t="shared" si="467"/>
        <v>0</v>
      </c>
      <c r="AQ883" s="21">
        <f t="shared" si="468"/>
        <v>0</v>
      </c>
      <c r="AR883" s="21">
        <f t="shared" si="469"/>
        <v>0</v>
      </c>
      <c r="AS883" s="21">
        <f t="shared" si="470"/>
        <v>0</v>
      </c>
      <c r="AT883" s="21">
        <f t="shared" si="471"/>
        <v>0</v>
      </c>
      <c r="AU883" s="21">
        <f t="shared" si="472"/>
        <v>0</v>
      </c>
      <c r="AV883" s="21">
        <f t="shared" si="473"/>
        <v>0</v>
      </c>
      <c r="AW883" s="21">
        <f t="shared" si="474"/>
        <v>0</v>
      </c>
      <c r="AX883" s="21">
        <f t="shared" si="475"/>
        <v>0</v>
      </c>
      <c r="AY883" s="21">
        <f t="shared" si="476"/>
        <v>0</v>
      </c>
      <c r="AZ883" s="21">
        <f t="shared" si="477"/>
        <v>0</v>
      </c>
      <c r="BA883" s="21">
        <f t="shared" si="478"/>
        <v>0</v>
      </c>
      <c r="BB883" s="21">
        <f t="shared" si="479"/>
        <v>0</v>
      </c>
      <c r="BC883" s="21">
        <f t="shared" si="480"/>
        <v>0</v>
      </c>
      <c r="BD883" s="21">
        <f t="shared" si="481"/>
        <v>0</v>
      </c>
      <c r="BE883" s="21">
        <f t="shared" si="482"/>
        <v>0</v>
      </c>
      <c r="BF883" s="21">
        <f t="shared" si="483"/>
        <v>0</v>
      </c>
      <c r="BG883" s="21">
        <f t="shared" si="484"/>
        <v>0</v>
      </c>
      <c r="BH883" s="21">
        <f t="shared" si="485"/>
        <v>0</v>
      </c>
    </row>
    <row r="884" spans="1:60" ht="63.95" customHeight="1">
      <c r="A884" s="245"/>
      <c r="B884" s="97"/>
      <c r="C884" s="98"/>
      <c r="D884" s="99"/>
      <c r="E884" s="100"/>
      <c r="F884" s="100"/>
      <c r="G884" s="100"/>
      <c r="H884" s="101"/>
      <c r="I884" s="102"/>
      <c r="J884" s="103"/>
      <c r="K884" s="103"/>
      <c r="L884" s="103"/>
      <c r="M884" s="103"/>
      <c r="N884" s="99"/>
      <c r="O884" s="99"/>
      <c r="P884" s="100"/>
      <c r="Q884" s="100"/>
      <c r="R884" s="104"/>
      <c r="S884" s="31" t="str">
        <f t="shared" si="486"/>
        <v/>
      </c>
      <c r="T884" s="105"/>
      <c r="U884" s="101"/>
      <c r="V884" s="107"/>
      <c r="W884" s="169"/>
      <c r="X884" s="170"/>
      <c r="Y884" s="68"/>
      <c r="Z884" s="190">
        <f t="shared" si="455"/>
        <v>1.0165720071704217E-3</v>
      </c>
      <c r="AA884" s="208" t="b">
        <f t="shared" si="456"/>
        <v>0</v>
      </c>
      <c r="AB884" s="20">
        <f t="shared" si="487"/>
        <v>0</v>
      </c>
      <c r="AC884" s="67" t="b">
        <f t="shared" si="488"/>
        <v>1</v>
      </c>
      <c r="AD884" s="200">
        <f t="shared" si="489"/>
        <v>1</v>
      </c>
      <c r="AE884" s="180">
        <f t="shared" si="457"/>
        <v>1</v>
      </c>
      <c r="AF884" s="180">
        <f t="shared" si="458"/>
        <v>0</v>
      </c>
      <c r="AG884" s="180">
        <f t="shared" si="459"/>
        <v>0</v>
      </c>
      <c r="AH884" s="180">
        <f t="shared" si="460"/>
        <v>0</v>
      </c>
      <c r="AI884" s="214" t="str">
        <f t="shared" si="461"/>
        <v/>
      </c>
      <c r="AK884" s="36">
        <f t="shared" si="462"/>
        <v>0</v>
      </c>
      <c r="AL884" s="21">
        <f t="shared" si="463"/>
        <v>0</v>
      </c>
      <c r="AM884" s="21">
        <f t="shared" si="464"/>
        <v>0</v>
      </c>
      <c r="AN884" s="21">
        <f t="shared" si="465"/>
        <v>0</v>
      </c>
      <c r="AO884" s="21">
        <f t="shared" si="466"/>
        <v>0</v>
      </c>
      <c r="AP884" s="21">
        <f t="shared" si="467"/>
        <v>0</v>
      </c>
      <c r="AQ884" s="21">
        <f t="shared" si="468"/>
        <v>0</v>
      </c>
      <c r="AR884" s="21">
        <f t="shared" si="469"/>
        <v>0</v>
      </c>
      <c r="AS884" s="21">
        <f t="shared" si="470"/>
        <v>0</v>
      </c>
      <c r="AT884" s="21">
        <f t="shared" si="471"/>
        <v>0</v>
      </c>
      <c r="AU884" s="21">
        <f t="shared" si="472"/>
        <v>0</v>
      </c>
      <c r="AV884" s="21">
        <f t="shared" si="473"/>
        <v>0</v>
      </c>
      <c r="AW884" s="21">
        <f t="shared" si="474"/>
        <v>0</v>
      </c>
      <c r="AX884" s="21">
        <f t="shared" si="475"/>
        <v>0</v>
      </c>
      <c r="AY884" s="21">
        <f t="shared" si="476"/>
        <v>0</v>
      </c>
      <c r="AZ884" s="21">
        <f t="shared" si="477"/>
        <v>0</v>
      </c>
      <c r="BA884" s="21">
        <f t="shared" si="478"/>
        <v>0</v>
      </c>
      <c r="BB884" s="21">
        <f t="shared" si="479"/>
        <v>0</v>
      </c>
      <c r="BC884" s="21">
        <f t="shared" si="480"/>
        <v>0</v>
      </c>
      <c r="BD884" s="21">
        <f t="shared" si="481"/>
        <v>0</v>
      </c>
      <c r="BE884" s="21">
        <f t="shared" si="482"/>
        <v>0</v>
      </c>
      <c r="BF884" s="21">
        <f t="shared" si="483"/>
        <v>0</v>
      </c>
      <c r="BG884" s="21">
        <f t="shared" si="484"/>
        <v>0</v>
      </c>
      <c r="BH884" s="21">
        <f t="shared" si="485"/>
        <v>0</v>
      </c>
    </row>
    <row r="885" spans="1:60" ht="63.95" customHeight="1">
      <c r="A885" s="245"/>
      <c r="B885" s="97"/>
      <c r="C885" s="98"/>
      <c r="D885" s="99"/>
      <c r="E885" s="100"/>
      <c r="F885" s="100"/>
      <c r="G885" s="100"/>
      <c r="H885" s="101"/>
      <c r="I885" s="102"/>
      <c r="J885" s="103"/>
      <c r="K885" s="103"/>
      <c r="L885" s="103"/>
      <c r="M885" s="103"/>
      <c r="N885" s="99"/>
      <c r="O885" s="99"/>
      <c r="P885" s="100"/>
      <c r="Q885" s="100"/>
      <c r="R885" s="104"/>
      <c r="S885" s="31" t="str">
        <f t="shared" si="486"/>
        <v/>
      </c>
      <c r="T885" s="105"/>
      <c r="U885" s="101"/>
      <c r="V885" s="107"/>
      <c r="W885" s="169"/>
      <c r="X885" s="170"/>
      <c r="Y885" s="68"/>
      <c r="Z885" s="190">
        <f t="shared" si="455"/>
        <v>1.0165720071704217E-3</v>
      </c>
      <c r="AA885" s="208" t="b">
        <f t="shared" si="456"/>
        <v>0</v>
      </c>
      <c r="AB885" s="20">
        <f t="shared" si="487"/>
        <v>0</v>
      </c>
      <c r="AC885" s="67" t="b">
        <f t="shared" si="488"/>
        <v>1</v>
      </c>
      <c r="AD885" s="200">
        <f t="shared" si="489"/>
        <v>1</v>
      </c>
      <c r="AE885" s="180">
        <f t="shared" si="457"/>
        <v>1</v>
      </c>
      <c r="AF885" s="180">
        <f t="shared" si="458"/>
        <v>0</v>
      </c>
      <c r="AG885" s="180">
        <f t="shared" si="459"/>
        <v>0</v>
      </c>
      <c r="AH885" s="180">
        <f t="shared" si="460"/>
        <v>0</v>
      </c>
      <c r="AI885" s="214" t="str">
        <f t="shared" si="461"/>
        <v/>
      </c>
      <c r="AK885" s="36">
        <f t="shared" si="462"/>
        <v>0</v>
      </c>
      <c r="AL885" s="21">
        <f t="shared" si="463"/>
        <v>0</v>
      </c>
      <c r="AM885" s="21">
        <f t="shared" si="464"/>
        <v>0</v>
      </c>
      <c r="AN885" s="21">
        <f t="shared" si="465"/>
        <v>0</v>
      </c>
      <c r="AO885" s="21">
        <f t="shared" si="466"/>
        <v>0</v>
      </c>
      <c r="AP885" s="21">
        <f t="shared" si="467"/>
        <v>0</v>
      </c>
      <c r="AQ885" s="21">
        <f t="shared" si="468"/>
        <v>0</v>
      </c>
      <c r="AR885" s="21">
        <f t="shared" si="469"/>
        <v>0</v>
      </c>
      <c r="AS885" s="21">
        <f t="shared" si="470"/>
        <v>0</v>
      </c>
      <c r="AT885" s="21">
        <f t="shared" si="471"/>
        <v>0</v>
      </c>
      <c r="AU885" s="21">
        <f t="shared" si="472"/>
        <v>0</v>
      </c>
      <c r="AV885" s="21">
        <f t="shared" si="473"/>
        <v>0</v>
      </c>
      <c r="AW885" s="21">
        <f t="shared" si="474"/>
        <v>0</v>
      </c>
      <c r="AX885" s="21">
        <f t="shared" si="475"/>
        <v>0</v>
      </c>
      <c r="AY885" s="21">
        <f t="shared" si="476"/>
        <v>0</v>
      </c>
      <c r="AZ885" s="21">
        <f t="shared" si="477"/>
        <v>0</v>
      </c>
      <c r="BA885" s="21">
        <f t="shared" si="478"/>
        <v>0</v>
      </c>
      <c r="BB885" s="21">
        <f t="shared" si="479"/>
        <v>0</v>
      </c>
      <c r="BC885" s="21">
        <f t="shared" si="480"/>
        <v>0</v>
      </c>
      <c r="BD885" s="21">
        <f t="shared" si="481"/>
        <v>0</v>
      </c>
      <c r="BE885" s="21">
        <f t="shared" si="482"/>
        <v>0</v>
      </c>
      <c r="BF885" s="21">
        <f t="shared" si="483"/>
        <v>0</v>
      </c>
      <c r="BG885" s="21">
        <f t="shared" si="484"/>
        <v>0</v>
      </c>
      <c r="BH885" s="21">
        <f t="shared" si="485"/>
        <v>0</v>
      </c>
    </row>
    <row r="886" spans="1:60" ht="63.95" customHeight="1">
      <c r="A886" s="245"/>
      <c r="B886" s="97"/>
      <c r="C886" s="98"/>
      <c r="D886" s="99"/>
      <c r="E886" s="100"/>
      <c r="F886" s="100"/>
      <c r="G886" s="100"/>
      <c r="H886" s="101"/>
      <c r="I886" s="102"/>
      <c r="J886" s="103"/>
      <c r="K886" s="103"/>
      <c r="L886" s="103"/>
      <c r="M886" s="103"/>
      <c r="N886" s="99"/>
      <c r="O886" s="99"/>
      <c r="P886" s="100"/>
      <c r="Q886" s="100"/>
      <c r="R886" s="104"/>
      <c r="S886" s="31" t="str">
        <f t="shared" si="486"/>
        <v/>
      </c>
      <c r="T886" s="105"/>
      <c r="U886" s="101"/>
      <c r="V886" s="107"/>
      <c r="W886" s="169"/>
      <c r="X886" s="170"/>
      <c r="Y886" s="68"/>
      <c r="Z886" s="190">
        <f t="shared" si="455"/>
        <v>1.0165720071704217E-3</v>
      </c>
      <c r="AA886" s="208" t="b">
        <f t="shared" si="456"/>
        <v>0</v>
      </c>
      <c r="AB886" s="20">
        <f t="shared" si="487"/>
        <v>0</v>
      </c>
      <c r="AC886" s="67" t="b">
        <f t="shared" si="488"/>
        <v>1</v>
      </c>
      <c r="AD886" s="200">
        <f t="shared" si="489"/>
        <v>1</v>
      </c>
      <c r="AE886" s="180">
        <f t="shared" si="457"/>
        <v>1</v>
      </c>
      <c r="AF886" s="180">
        <f t="shared" si="458"/>
        <v>0</v>
      </c>
      <c r="AG886" s="180">
        <f t="shared" si="459"/>
        <v>0</v>
      </c>
      <c r="AH886" s="180">
        <f t="shared" si="460"/>
        <v>0</v>
      </c>
      <c r="AI886" s="214" t="str">
        <f t="shared" si="461"/>
        <v/>
      </c>
      <c r="AK886" s="36">
        <f t="shared" si="462"/>
        <v>0</v>
      </c>
      <c r="AL886" s="21">
        <f t="shared" si="463"/>
        <v>0</v>
      </c>
      <c r="AM886" s="21">
        <f t="shared" si="464"/>
        <v>0</v>
      </c>
      <c r="AN886" s="21">
        <f t="shared" si="465"/>
        <v>0</v>
      </c>
      <c r="AO886" s="21">
        <f t="shared" si="466"/>
        <v>0</v>
      </c>
      <c r="AP886" s="21">
        <f t="shared" si="467"/>
        <v>0</v>
      </c>
      <c r="AQ886" s="21">
        <f t="shared" si="468"/>
        <v>0</v>
      </c>
      <c r="AR886" s="21">
        <f t="shared" si="469"/>
        <v>0</v>
      </c>
      <c r="AS886" s="21">
        <f t="shared" si="470"/>
        <v>0</v>
      </c>
      <c r="AT886" s="21">
        <f t="shared" si="471"/>
        <v>0</v>
      </c>
      <c r="AU886" s="21">
        <f t="shared" si="472"/>
        <v>0</v>
      </c>
      <c r="AV886" s="21">
        <f t="shared" si="473"/>
        <v>0</v>
      </c>
      <c r="AW886" s="21">
        <f t="shared" si="474"/>
        <v>0</v>
      </c>
      <c r="AX886" s="21">
        <f t="shared" si="475"/>
        <v>0</v>
      </c>
      <c r="AY886" s="21">
        <f t="shared" si="476"/>
        <v>0</v>
      </c>
      <c r="AZ886" s="21">
        <f t="shared" si="477"/>
        <v>0</v>
      </c>
      <c r="BA886" s="21">
        <f t="shared" si="478"/>
        <v>0</v>
      </c>
      <c r="BB886" s="21">
        <f t="shared" si="479"/>
        <v>0</v>
      </c>
      <c r="BC886" s="21">
        <f t="shared" si="480"/>
        <v>0</v>
      </c>
      <c r="BD886" s="21">
        <f t="shared" si="481"/>
        <v>0</v>
      </c>
      <c r="BE886" s="21">
        <f t="shared" si="482"/>
        <v>0</v>
      </c>
      <c r="BF886" s="21">
        <f t="shared" si="483"/>
        <v>0</v>
      </c>
      <c r="BG886" s="21">
        <f t="shared" si="484"/>
        <v>0</v>
      </c>
      <c r="BH886" s="21">
        <f t="shared" si="485"/>
        <v>0</v>
      </c>
    </row>
    <row r="887" spans="1:60" ht="63.95" customHeight="1">
      <c r="A887" s="245"/>
      <c r="B887" s="97"/>
      <c r="C887" s="98"/>
      <c r="D887" s="99"/>
      <c r="E887" s="100"/>
      <c r="F887" s="100"/>
      <c r="G887" s="100"/>
      <c r="H887" s="101"/>
      <c r="I887" s="102"/>
      <c r="J887" s="103"/>
      <c r="K887" s="103"/>
      <c r="L887" s="103"/>
      <c r="M887" s="103"/>
      <c r="N887" s="99"/>
      <c r="O887" s="99"/>
      <c r="P887" s="100"/>
      <c r="Q887" s="100"/>
      <c r="R887" s="104"/>
      <c r="S887" s="31" t="str">
        <f t="shared" si="486"/>
        <v/>
      </c>
      <c r="T887" s="105"/>
      <c r="U887" s="101"/>
      <c r="V887" s="107"/>
      <c r="W887" s="169"/>
      <c r="X887" s="170"/>
      <c r="Y887" s="68"/>
      <c r="Z887" s="190">
        <f t="shared" si="455"/>
        <v>1.0165720071704217E-3</v>
      </c>
      <c r="AA887" s="208" t="b">
        <f t="shared" si="456"/>
        <v>0</v>
      </c>
      <c r="AB887" s="20">
        <f t="shared" si="487"/>
        <v>0</v>
      </c>
      <c r="AC887" s="67" t="b">
        <f t="shared" si="488"/>
        <v>1</v>
      </c>
      <c r="AD887" s="200">
        <f t="shared" si="489"/>
        <v>1</v>
      </c>
      <c r="AE887" s="180">
        <f t="shared" si="457"/>
        <v>1</v>
      </c>
      <c r="AF887" s="180">
        <f t="shared" si="458"/>
        <v>0</v>
      </c>
      <c r="AG887" s="180">
        <f t="shared" si="459"/>
        <v>0</v>
      </c>
      <c r="AH887" s="180">
        <f t="shared" si="460"/>
        <v>0</v>
      </c>
      <c r="AI887" s="214" t="str">
        <f t="shared" si="461"/>
        <v/>
      </c>
      <c r="AK887" s="36">
        <f t="shared" si="462"/>
        <v>0</v>
      </c>
      <c r="AL887" s="21">
        <f t="shared" si="463"/>
        <v>0</v>
      </c>
      <c r="AM887" s="21">
        <f t="shared" si="464"/>
        <v>0</v>
      </c>
      <c r="AN887" s="21">
        <f t="shared" si="465"/>
        <v>0</v>
      </c>
      <c r="AO887" s="21">
        <f t="shared" si="466"/>
        <v>0</v>
      </c>
      <c r="AP887" s="21">
        <f t="shared" si="467"/>
        <v>0</v>
      </c>
      <c r="AQ887" s="21">
        <f t="shared" si="468"/>
        <v>0</v>
      </c>
      <c r="AR887" s="21">
        <f t="shared" si="469"/>
        <v>0</v>
      </c>
      <c r="AS887" s="21">
        <f t="shared" si="470"/>
        <v>0</v>
      </c>
      <c r="AT887" s="21">
        <f t="shared" si="471"/>
        <v>0</v>
      </c>
      <c r="AU887" s="21">
        <f t="shared" si="472"/>
        <v>0</v>
      </c>
      <c r="AV887" s="21">
        <f t="shared" si="473"/>
        <v>0</v>
      </c>
      <c r="AW887" s="21">
        <f t="shared" si="474"/>
        <v>0</v>
      </c>
      <c r="AX887" s="21">
        <f t="shared" si="475"/>
        <v>0</v>
      </c>
      <c r="AY887" s="21">
        <f t="shared" si="476"/>
        <v>0</v>
      </c>
      <c r="AZ887" s="21">
        <f t="shared" si="477"/>
        <v>0</v>
      </c>
      <c r="BA887" s="21">
        <f t="shared" si="478"/>
        <v>0</v>
      </c>
      <c r="BB887" s="21">
        <f t="shared" si="479"/>
        <v>0</v>
      </c>
      <c r="BC887" s="21">
        <f t="shared" si="480"/>
        <v>0</v>
      </c>
      <c r="BD887" s="21">
        <f t="shared" si="481"/>
        <v>0</v>
      </c>
      <c r="BE887" s="21">
        <f t="shared" si="482"/>
        <v>0</v>
      </c>
      <c r="BF887" s="21">
        <f t="shared" si="483"/>
        <v>0</v>
      </c>
      <c r="BG887" s="21">
        <f t="shared" si="484"/>
        <v>0</v>
      </c>
      <c r="BH887" s="21">
        <f t="shared" si="485"/>
        <v>0</v>
      </c>
    </row>
    <row r="888" spans="1:60" ht="63.95" customHeight="1">
      <c r="A888" s="245"/>
      <c r="B888" s="97"/>
      <c r="C888" s="98"/>
      <c r="D888" s="99"/>
      <c r="E888" s="100"/>
      <c r="F888" s="100"/>
      <c r="G888" s="100"/>
      <c r="H888" s="101"/>
      <c r="I888" s="102"/>
      <c r="J888" s="103"/>
      <c r="K888" s="103"/>
      <c r="L888" s="103"/>
      <c r="M888" s="103"/>
      <c r="N888" s="99"/>
      <c r="O888" s="99"/>
      <c r="P888" s="100"/>
      <c r="Q888" s="100"/>
      <c r="R888" s="104"/>
      <c r="S888" s="31" t="str">
        <f t="shared" si="486"/>
        <v/>
      </c>
      <c r="T888" s="105"/>
      <c r="U888" s="101"/>
      <c r="V888" s="107"/>
      <c r="W888" s="169"/>
      <c r="X888" s="170"/>
      <c r="Y888" s="68"/>
      <c r="Z888" s="190">
        <f t="shared" si="455"/>
        <v>1.0165720071704217E-3</v>
      </c>
      <c r="AA888" s="208" t="b">
        <f t="shared" si="456"/>
        <v>0</v>
      </c>
      <c r="AB888" s="20">
        <f t="shared" si="487"/>
        <v>0</v>
      </c>
      <c r="AC888" s="67" t="b">
        <f t="shared" si="488"/>
        <v>1</v>
      </c>
      <c r="AD888" s="200">
        <f t="shared" si="489"/>
        <v>1</v>
      </c>
      <c r="AE888" s="180">
        <f t="shared" si="457"/>
        <v>1</v>
      </c>
      <c r="AF888" s="180">
        <f t="shared" si="458"/>
        <v>0</v>
      </c>
      <c r="AG888" s="180">
        <f t="shared" si="459"/>
        <v>0</v>
      </c>
      <c r="AH888" s="180">
        <f t="shared" si="460"/>
        <v>0</v>
      </c>
      <c r="AI888" s="214" t="str">
        <f t="shared" si="461"/>
        <v/>
      </c>
      <c r="AK888" s="36">
        <f t="shared" si="462"/>
        <v>0</v>
      </c>
      <c r="AL888" s="21">
        <f t="shared" si="463"/>
        <v>0</v>
      </c>
      <c r="AM888" s="21">
        <f t="shared" si="464"/>
        <v>0</v>
      </c>
      <c r="AN888" s="21">
        <f t="shared" si="465"/>
        <v>0</v>
      </c>
      <c r="AO888" s="21">
        <f t="shared" si="466"/>
        <v>0</v>
      </c>
      <c r="AP888" s="21">
        <f t="shared" si="467"/>
        <v>0</v>
      </c>
      <c r="AQ888" s="21">
        <f t="shared" si="468"/>
        <v>0</v>
      </c>
      <c r="AR888" s="21">
        <f t="shared" si="469"/>
        <v>0</v>
      </c>
      <c r="AS888" s="21">
        <f t="shared" si="470"/>
        <v>0</v>
      </c>
      <c r="AT888" s="21">
        <f t="shared" si="471"/>
        <v>0</v>
      </c>
      <c r="AU888" s="21">
        <f t="shared" si="472"/>
        <v>0</v>
      </c>
      <c r="AV888" s="21">
        <f t="shared" si="473"/>
        <v>0</v>
      </c>
      <c r="AW888" s="21">
        <f t="shared" si="474"/>
        <v>0</v>
      </c>
      <c r="AX888" s="21">
        <f t="shared" si="475"/>
        <v>0</v>
      </c>
      <c r="AY888" s="21">
        <f t="shared" si="476"/>
        <v>0</v>
      </c>
      <c r="AZ888" s="21">
        <f t="shared" si="477"/>
        <v>0</v>
      </c>
      <c r="BA888" s="21">
        <f t="shared" si="478"/>
        <v>0</v>
      </c>
      <c r="BB888" s="21">
        <f t="shared" si="479"/>
        <v>0</v>
      </c>
      <c r="BC888" s="21">
        <f t="shared" si="480"/>
        <v>0</v>
      </c>
      <c r="BD888" s="21">
        <f t="shared" si="481"/>
        <v>0</v>
      </c>
      <c r="BE888" s="21">
        <f t="shared" si="482"/>
        <v>0</v>
      </c>
      <c r="BF888" s="21">
        <f t="shared" si="483"/>
        <v>0</v>
      </c>
      <c r="BG888" s="21">
        <f t="shared" si="484"/>
        <v>0</v>
      </c>
      <c r="BH888" s="21">
        <f t="shared" si="485"/>
        <v>0</v>
      </c>
    </row>
    <row r="889" spans="1:60" ht="63.95" customHeight="1">
      <c r="A889" s="245"/>
      <c r="B889" s="97"/>
      <c r="C889" s="98"/>
      <c r="D889" s="99"/>
      <c r="E889" s="100"/>
      <c r="F889" s="100"/>
      <c r="G889" s="100"/>
      <c r="H889" s="101"/>
      <c r="I889" s="102"/>
      <c r="J889" s="103"/>
      <c r="K889" s="103"/>
      <c r="L889" s="103"/>
      <c r="M889" s="103"/>
      <c r="N889" s="99"/>
      <c r="O889" s="99"/>
      <c r="P889" s="100"/>
      <c r="Q889" s="100"/>
      <c r="R889" s="104"/>
      <c r="S889" s="31" t="str">
        <f t="shared" si="486"/>
        <v/>
      </c>
      <c r="T889" s="105"/>
      <c r="U889" s="101"/>
      <c r="V889" s="107"/>
      <c r="W889" s="169"/>
      <c r="X889" s="170"/>
      <c r="Y889" s="68"/>
      <c r="Z889" s="190">
        <f t="shared" si="455"/>
        <v>1.0165720071704217E-3</v>
      </c>
      <c r="AA889" s="208" t="b">
        <f t="shared" si="456"/>
        <v>0</v>
      </c>
      <c r="AB889" s="20">
        <f t="shared" si="487"/>
        <v>0</v>
      </c>
      <c r="AC889" s="67" t="b">
        <f t="shared" si="488"/>
        <v>1</v>
      </c>
      <c r="AD889" s="200">
        <f t="shared" si="489"/>
        <v>1</v>
      </c>
      <c r="AE889" s="180">
        <f t="shared" si="457"/>
        <v>1</v>
      </c>
      <c r="AF889" s="180">
        <f t="shared" si="458"/>
        <v>0</v>
      </c>
      <c r="AG889" s="180">
        <f t="shared" si="459"/>
        <v>0</v>
      </c>
      <c r="AH889" s="180">
        <f t="shared" si="460"/>
        <v>0</v>
      </c>
      <c r="AI889" s="214" t="str">
        <f t="shared" si="461"/>
        <v/>
      </c>
      <c r="AK889" s="36">
        <f t="shared" si="462"/>
        <v>0</v>
      </c>
      <c r="AL889" s="21">
        <f t="shared" si="463"/>
        <v>0</v>
      </c>
      <c r="AM889" s="21">
        <f t="shared" si="464"/>
        <v>0</v>
      </c>
      <c r="AN889" s="21">
        <f t="shared" si="465"/>
        <v>0</v>
      </c>
      <c r="AO889" s="21">
        <f t="shared" si="466"/>
        <v>0</v>
      </c>
      <c r="AP889" s="21">
        <f t="shared" si="467"/>
        <v>0</v>
      </c>
      <c r="AQ889" s="21">
        <f t="shared" si="468"/>
        <v>0</v>
      </c>
      <c r="AR889" s="21">
        <f t="shared" si="469"/>
        <v>0</v>
      </c>
      <c r="AS889" s="21">
        <f t="shared" si="470"/>
        <v>0</v>
      </c>
      <c r="AT889" s="21">
        <f t="shared" si="471"/>
        <v>0</v>
      </c>
      <c r="AU889" s="21">
        <f t="shared" si="472"/>
        <v>0</v>
      </c>
      <c r="AV889" s="21">
        <f t="shared" si="473"/>
        <v>0</v>
      </c>
      <c r="AW889" s="21">
        <f t="shared" si="474"/>
        <v>0</v>
      </c>
      <c r="AX889" s="21">
        <f t="shared" si="475"/>
        <v>0</v>
      </c>
      <c r="AY889" s="21">
        <f t="shared" si="476"/>
        <v>0</v>
      </c>
      <c r="AZ889" s="21">
        <f t="shared" si="477"/>
        <v>0</v>
      </c>
      <c r="BA889" s="21">
        <f t="shared" si="478"/>
        <v>0</v>
      </c>
      <c r="BB889" s="21">
        <f t="shared" si="479"/>
        <v>0</v>
      </c>
      <c r="BC889" s="21">
        <f t="shared" si="480"/>
        <v>0</v>
      </c>
      <c r="BD889" s="21">
        <f t="shared" si="481"/>
        <v>0</v>
      </c>
      <c r="BE889" s="21">
        <f t="shared" si="482"/>
        <v>0</v>
      </c>
      <c r="BF889" s="21">
        <f t="shared" si="483"/>
        <v>0</v>
      </c>
      <c r="BG889" s="21">
        <f t="shared" si="484"/>
        <v>0</v>
      </c>
      <c r="BH889" s="21">
        <f t="shared" si="485"/>
        <v>0</v>
      </c>
    </row>
    <row r="890" spans="1:60" ht="63.95" customHeight="1">
      <c r="A890" s="245"/>
      <c r="B890" s="97"/>
      <c r="C890" s="98"/>
      <c r="D890" s="99"/>
      <c r="E890" s="100"/>
      <c r="F890" s="100"/>
      <c r="G890" s="100"/>
      <c r="H890" s="101"/>
      <c r="I890" s="102"/>
      <c r="J890" s="103"/>
      <c r="K890" s="103"/>
      <c r="L890" s="103"/>
      <c r="M890" s="103"/>
      <c r="N890" s="99"/>
      <c r="O890" s="99"/>
      <c r="P890" s="100"/>
      <c r="Q890" s="100"/>
      <c r="R890" s="104"/>
      <c r="S890" s="31" t="str">
        <f t="shared" si="486"/>
        <v/>
      </c>
      <c r="T890" s="105"/>
      <c r="U890" s="101"/>
      <c r="V890" s="107"/>
      <c r="W890" s="169"/>
      <c r="X890" s="170"/>
      <c r="Y890" s="68"/>
      <c r="Z890" s="190">
        <f t="shared" si="455"/>
        <v>1.0165720071704217E-3</v>
      </c>
      <c r="AA890" s="208" t="b">
        <f t="shared" si="456"/>
        <v>0</v>
      </c>
      <c r="AB890" s="20">
        <f t="shared" si="487"/>
        <v>0</v>
      </c>
      <c r="AC890" s="67" t="b">
        <f t="shared" si="488"/>
        <v>1</v>
      </c>
      <c r="AD890" s="200">
        <f t="shared" si="489"/>
        <v>1</v>
      </c>
      <c r="AE890" s="180">
        <f t="shared" si="457"/>
        <v>1</v>
      </c>
      <c r="AF890" s="180">
        <f t="shared" si="458"/>
        <v>0</v>
      </c>
      <c r="AG890" s="180">
        <f t="shared" si="459"/>
        <v>0</v>
      </c>
      <c r="AH890" s="180">
        <f t="shared" si="460"/>
        <v>0</v>
      </c>
      <c r="AI890" s="214" t="str">
        <f t="shared" si="461"/>
        <v/>
      </c>
      <c r="AK890" s="36">
        <f t="shared" si="462"/>
        <v>0</v>
      </c>
      <c r="AL890" s="21">
        <f t="shared" si="463"/>
        <v>0</v>
      </c>
      <c r="AM890" s="21">
        <f t="shared" si="464"/>
        <v>0</v>
      </c>
      <c r="AN890" s="21">
        <f t="shared" si="465"/>
        <v>0</v>
      </c>
      <c r="AO890" s="21">
        <f t="shared" si="466"/>
        <v>0</v>
      </c>
      <c r="AP890" s="21">
        <f t="shared" si="467"/>
        <v>0</v>
      </c>
      <c r="AQ890" s="21">
        <f t="shared" si="468"/>
        <v>0</v>
      </c>
      <c r="AR890" s="21">
        <f t="shared" si="469"/>
        <v>0</v>
      </c>
      <c r="AS890" s="21">
        <f t="shared" si="470"/>
        <v>0</v>
      </c>
      <c r="AT890" s="21">
        <f t="shared" si="471"/>
        <v>0</v>
      </c>
      <c r="AU890" s="21">
        <f t="shared" si="472"/>
        <v>0</v>
      </c>
      <c r="AV890" s="21">
        <f t="shared" si="473"/>
        <v>0</v>
      </c>
      <c r="AW890" s="21">
        <f t="shared" si="474"/>
        <v>0</v>
      </c>
      <c r="AX890" s="21">
        <f t="shared" si="475"/>
        <v>0</v>
      </c>
      <c r="AY890" s="21">
        <f t="shared" si="476"/>
        <v>0</v>
      </c>
      <c r="AZ890" s="21">
        <f t="shared" si="477"/>
        <v>0</v>
      </c>
      <c r="BA890" s="21">
        <f t="shared" si="478"/>
        <v>0</v>
      </c>
      <c r="BB890" s="21">
        <f t="shared" si="479"/>
        <v>0</v>
      </c>
      <c r="BC890" s="21">
        <f t="shared" si="480"/>
        <v>0</v>
      </c>
      <c r="BD890" s="21">
        <f t="shared" si="481"/>
        <v>0</v>
      </c>
      <c r="BE890" s="21">
        <f t="shared" si="482"/>
        <v>0</v>
      </c>
      <c r="BF890" s="21">
        <f t="shared" si="483"/>
        <v>0</v>
      </c>
      <c r="BG890" s="21">
        <f t="shared" si="484"/>
        <v>0</v>
      </c>
      <c r="BH890" s="21">
        <f t="shared" si="485"/>
        <v>0</v>
      </c>
    </row>
    <row r="891" spans="1:60" ht="63.95" customHeight="1">
      <c r="A891" s="245"/>
      <c r="B891" s="97"/>
      <c r="C891" s="98"/>
      <c r="D891" s="99"/>
      <c r="E891" s="100"/>
      <c r="F891" s="100"/>
      <c r="G891" s="100"/>
      <c r="H891" s="101"/>
      <c r="I891" s="102"/>
      <c r="J891" s="103"/>
      <c r="K891" s="103"/>
      <c r="L891" s="103"/>
      <c r="M891" s="103"/>
      <c r="N891" s="99"/>
      <c r="O891" s="99"/>
      <c r="P891" s="100"/>
      <c r="Q891" s="100"/>
      <c r="R891" s="104"/>
      <c r="S891" s="31" t="str">
        <f t="shared" si="486"/>
        <v/>
      </c>
      <c r="T891" s="105"/>
      <c r="U891" s="101"/>
      <c r="V891" s="107"/>
      <c r="W891" s="169"/>
      <c r="X891" s="170"/>
      <c r="Y891" s="68"/>
      <c r="Z891" s="190">
        <f t="shared" si="455"/>
        <v>1.0165720071704217E-3</v>
      </c>
      <c r="AA891" s="208" t="b">
        <f t="shared" si="456"/>
        <v>0</v>
      </c>
      <c r="AB891" s="20">
        <f t="shared" si="487"/>
        <v>0</v>
      </c>
      <c r="AC891" s="67" t="b">
        <f t="shared" si="488"/>
        <v>1</v>
      </c>
      <c r="AD891" s="200">
        <f t="shared" si="489"/>
        <v>1</v>
      </c>
      <c r="AE891" s="180">
        <f t="shared" si="457"/>
        <v>1</v>
      </c>
      <c r="AF891" s="180">
        <f t="shared" si="458"/>
        <v>0</v>
      </c>
      <c r="AG891" s="180">
        <f t="shared" si="459"/>
        <v>0</v>
      </c>
      <c r="AH891" s="180">
        <f t="shared" si="460"/>
        <v>0</v>
      </c>
      <c r="AI891" s="214" t="str">
        <f t="shared" si="461"/>
        <v/>
      </c>
      <c r="AK891" s="36">
        <f t="shared" si="462"/>
        <v>0</v>
      </c>
      <c r="AL891" s="21">
        <f t="shared" si="463"/>
        <v>0</v>
      </c>
      <c r="AM891" s="21">
        <f t="shared" si="464"/>
        <v>0</v>
      </c>
      <c r="AN891" s="21">
        <f t="shared" si="465"/>
        <v>0</v>
      </c>
      <c r="AO891" s="21">
        <f t="shared" si="466"/>
        <v>0</v>
      </c>
      <c r="AP891" s="21">
        <f t="shared" si="467"/>
        <v>0</v>
      </c>
      <c r="AQ891" s="21">
        <f t="shared" si="468"/>
        <v>0</v>
      </c>
      <c r="AR891" s="21">
        <f t="shared" si="469"/>
        <v>0</v>
      </c>
      <c r="AS891" s="21">
        <f t="shared" si="470"/>
        <v>0</v>
      </c>
      <c r="AT891" s="21">
        <f t="shared" si="471"/>
        <v>0</v>
      </c>
      <c r="AU891" s="21">
        <f t="shared" si="472"/>
        <v>0</v>
      </c>
      <c r="AV891" s="21">
        <f t="shared" si="473"/>
        <v>0</v>
      </c>
      <c r="AW891" s="21">
        <f t="shared" si="474"/>
        <v>0</v>
      </c>
      <c r="AX891" s="21">
        <f t="shared" si="475"/>
        <v>0</v>
      </c>
      <c r="AY891" s="21">
        <f t="shared" si="476"/>
        <v>0</v>
      </c>
      <c r="AZ891" s="21">
        <f t="shared" si="477"/>
        <v>0</v>
      </c>
      <c r="BA891" s="21">
        <f t="shared" si="478"/>
        <v>0</v>
      </c>
      <c r="BB891" s="21">
        <f t="shared" si="479"/>
        <v>0</v>
      </c>
      <c r="BC891" s="21">
        <f t="shared" si="480"/>
        <v>0</v>
      </c>
      <c r="BD891" s="21">
        <f t="shared" si="481"/>
        <v>0</v>
      </c>
      <c r="BE891" s="21">
        <f t="shared" si="482"/>
        <v>0</v>
      </c>
      <c r="BF891" s="21">
        <f t="shared" si="483"/>
        <v>0</v>
      </c>
      <c r="BG891" s="21">
        <f t="shared" si="484"/>
        <v>0</v>
      </c>
      <c r="BH891" s="21">
        <f t="shared" si="485"/>
        <v>0</v>
      </c>
    </row>
    <row r="892" spans="1:60" ht="63.95" customHeight="1">
      <c r="A892" s="245"/>
      <c r="B892" s="97"/>
      <c r="C892" s="98"/>
      <c r="D892" s="99"/>
      <c r="E892" s="100"/>
      <c r="F892" s="100"/>
      <c r="G892" s="100"/>
      <c r="H892" s="101"/>
      <c r="I892" s="102"/>
      <c r="J892" s="103"/>
      <c r="K892" s="103"/>
      <c r="L892" s="103"/>
      <c r="M892" s="103"/>
      <c r="N892" s="99"/>
      <c r="O892" s="99"/>
      <c r="P892" s="100"/>
      <c r="Q892" s="100"/>
      <c r="R892" s="104"/>
      <c r="S892" s="31" t="str">
        <f t="shared" si="486"/>
        <v/>
      </c>
      <c r="T892" s="105"/>
      <c r="U892" s="101"/>
      <c r="V892" s="107"/>
      <c r="W892" s="169"/>
      <c r="X892" s="170"/>
      <c r="Y892" s="68"/>
      <c r="Z892" s="190">
        <f t="shared" si="455"/>
        <v>1.0165720071704217E-3</v>
      </c>
      <c r="AA892" s="208" t="b">
        <f t="shared" si="456"/>
        <v>0</v>
      </c>
      <c r="AB892" s="20">
        <f t="shared" si="487"/>
        <v>0</v>
      </c>
      <c r="AC892" s="67" t="b">
        <f t="shared" si="488"/>
        <v>1</v>
      </c>
      <c r="AD892" s="200">
        <f t="shared" si="489"/>
        <v>1</v>
      </c>
      <c r="AE892" s="180">
        <f t="shared" si="457"/>
        <v>1</v>
      </c>
      <c r="AF892" s="180">
        <f t="shared" si="458"/>
        <v>0</v>
      </c>
      <c r="AG892" s="180">
        <f t="shared" si="459"/>
        <v>0</v>
      </c>
      <c r="AH892" s="180">
        <f t="shared" si="460"/>
        <v>0</v>
      </c>
      <c r="AI892" s="214" t="str">
        <f t="shared" si="461"/>
        <v/>
      </c>
      <c r="AK892" s="36">
        <f t="shared" si="462"/>
        <v>0</v>
      </c>
      <c r="AL892" s="21">
        <f t="shared" si="463"/>
        <v>0</v>
      </c>
      <c r="AM892" s="21">
        <f t="shared" si="464"/>
        <v>0</v>
      </c>
      <c r="AN892" s="21">
        <f t="shared" si="465"/>
        <v>0</v>
      </c>
      <c r="AO892" s="21">
        <f t="shared" si="466"/>
        <v>0</v>
      </c>
      <c r="AP892" s="21">
        <f t="shared" si="467"/>
        <v>0</v>
      </c>
      <c r="AQ892" s="21">
        <f t="shared" si="468"/>
        <v>0</v>
      </c>
      <c r="AR892" s="21">
        <f t="shared" si="469"/>
        <v>0</v>
      </c>
      <c r="AS892" s="21">
        <f t="shared" si="470"/>
        <v>0</v>
      </c>
      <c r="AT892" s="21">
        <f t="shared" si="471"/>
        <v>0</v>
      </c>
      <c r="AU892" s="21">
        <f t="shared" si="472"/>
        <v>0</v>
      </c>
      <c r="AV892" s="21">
        <f t="shared" si="473"/>
        <v>0</v>
      </c>
      <c r="AW892" s="21">
        <f t="shared" si="474"/>
        <v>0</v>
      </c>
      <c r="AX892" s="21">
        <f t="shared" si="475"/>
        <v>0</v>
      </c>
      <c r="AY892" s="21">
        <f t="shared" si="476"/>
        <v>0</v>
      </c>
      <c r="AZ892" s="21">
        <f t="shared" si="477"/>
        <v>0</v>
      </c>
      <c r="BA892" s="21">
        <f t="shared" si="478"/>
        <v>0</v>
      </c>
      <c r="BB892" s="21">
        <f t="shared" si="479"/>
        <v>0</v>
      </c>
      <c r="BC892" s="21">
        <f t="shared" si="480"/>
        <v>0</v>
      </c>
      <c r="BD892" s="21">
        <f t="shared" si="481"/>
        <v>0</v>
      </c>
      <c r="BE892" s="21">
        <f t="shared" si="482"/>
        <v>0</v>
      </c>
      <c r="BF892" s="21">
        <f t="shared" si="483"/>
        <v>0</v>
      </c>
      <c r="BG892" s="21">
        <f t="shared" si="484"/>
        <v>0</v>
      </c>
      <c r="BH892" s="21">
        <f t="shared" si="485"/>
        <v>0</v>
      </c>
    </row>
    <row r="893" spans="1:60" ht="63.95" customHeight="1">
      <c r="A893" s="245"/>
      <c r="B893" s="97"/>
      <c r="C893" s="98"/>
      <c r="D893" s="99"/>
      <c r="E893" s="100"/>
      <c r="F893" s="100"/>
      <c r="G893" s="100"/>
      <c r="H893" s="101"/>
      <c r="I893" s="102"/>
      <c r="J893" s="103"/>
      <c r="K893" s="103"/>
      <c r="L893" s="103"/>
      <c r="M893" s="103"/>
      <c r="N893" s="99"/>
      <c r="O893" s="99"/>
      <c r="P893" s="100"/>
      <c r="Q893" s="100"/>
      <c r="R893" s="104"/>
      <c r="S893" s="31" t="str">
        <f t="shared" si="486"/>
        <v/>
      </c>
      <c r="T893" s="105"/>
      <c r="U893" s="101"/>
      <c r="V893" s="107"/>
      <c r="W893" s="169"/>
      <c r="X893" s="170"/>
      <c r="Y893" s="68"/>
      <c r="Z893" s="190">
        <f t="shared" si="455"/>
        <v>1.0165720071704217E-3</v>
      </c>
      <c r="AA893" s="208" t="b">
        <f t="shared" si="456"/>
        <v>0</v>
      </c>
      <c r="AB893" s="20">
        <f t="shared" si="487"/>
        <v>0</v>
      </c>
      <c r="AC893" s="67" t="b">
        <f t="shared" si="488"/>
        <v>1</v>
      </c>
      <c r="AD893" s="200">
        <f t="shared" si="489"/>
        <v>1</v>
      </c>
      <c r="AE893" s="180">
        <f t="shared" si="457"/>
        <v>1</v>
      </c>
      <c r="AF893" s="180">
        <f t="shared" si="458"/>
        <v>0</v>
      </c>
      <c r="AG893" s="180">
        <f t="shared" si="459"/>
        <v>0</v>
      </c>
      <c r="AH893" s="180">
        <f t="shared" si="460"/>
        <v>0</v>
      </c>
      <c r="AI893" s="214" t="str">
        <f t="shared" si="461"/>
        <v/>
      </c>
      <c r="AK893" s="36">
        <f t="shared" si="462"/>
        <v>0</v>
      </c>
      <c r="AL893" s="21">
        <f t="shared" si="463"/>
        <v>0</v>
      </c>
      <c r="AM893" s="21">
        <f t="shared" si="464"/>
        <v>0</v>
      </c>
      <c r="AN893" s="21">
        <f t="shared" si="465"/>
        <v>0</v>
      </c>
      <c r="AO893" s="21">
        <f t="shared" si="466"/>
        <v>0</v>
      </c>
      <c r="AP893" s="21">
        <f t="shared" si="467"/>
        <v>0</v>
      </c>
      <c r="AQ893" s="21">
        <f t="shared" si="468"/>
        <v>0</v>
      </c>
      <c r="AR893" s="21">
        <f t="shared" si="469"/>
        <v>0</v>
      </c>
      <c r="AS893" s="21">
        <f t="shared" si="470"/>
        <v>0</v>
      </c>
      <c r="AT893" s="21">
        <f t="shared" si="471"/>
        <v>0</v>
      </c>
      <c r="AU893" s="21">
        <f t="shared" si="472"/>
        <v>0</v>
      </c>
      <c r="AV893" s="21">
        <f t="shared" si="473"/>
        <v>0</v>
      </c>
      <c r="AW893" s="21">
        <f t="shared" si="474"/>
        <v>0</v>
      </c>
      <c r="AX893" s="21">
        <f t="shared" si="475"/>
        <v>0</v>
      </c>
      <c r="AY893" s="21">
        <f t="shared" si="476"/>
        <v>0</v>
      </c>
      <c r="AZ893" s="21">
        <f t="shared" si="477"/>
        <v>0</v>
      </c>
      <c r="BA893" s="21">
        <f t="shared" si="478"/>
        <v>0</v>
      </c>
      <c r="BB893" s="21">
        <f t="shared" si="479"/>
        <v>0</v>
      </c>
      <c r="BC893" s="21">
        <f t="shared" si="480"/>
        <v>0</v>
      </c>
      <c r="BD893" s="21">
        <f t="shared" si="481"/>
        <v>0</v>
      </c>
      <c r="BE893" s="21">
        <f t="shared" si="482"/>
        <v>0</v>
      </c>
      <c r="BF893" s="21">
        <f t="shared" si="483"/>
        <v>0</v>
      </c>
      <c r="BG893" s="21">
        <f t="shared" si="484"/>
        <v>0</v>
      </c>
      <c r="BH893" s="21">
        <f t="shared" si="485"/>
        <v>0</v>
      </c>
    </row>
    <row r="894" spans="1:60" ht="63.95" customHeight="1">
      <c r="A894" s="245"/>
      <c r="B894" s="97"/>
      <c r="C894" s="98"/>
      <c r="D894" s="99"/>
      <c r="E894" s="100"/>
      <c r="F894" s="100"/>
      <c r="G894" s="100"/>
      <c r="H894" s="101"/>
      <c r="I894" s="102"/>
      <c r="J894" s="103"/>
      <c r="K894" s="103"/>
      <c r="L894" s="103"/>
      <c r="M894" s="103"/>
      <c r="N894" s="99"/>
      <c r="O894" s="99"/>
      <c r="P894" s="100"/>
      <c r="Q894" s="100"/>
      <c r="R894" s="104"/>
      <c r="S894" s="31" t="str">
        <f t="shared" si="486"/>
        <v/>
      </c>
      <c r="T894" s="105"/>
      <c r="U894" s="101"/>
      <c r="V894" s="107"/>
      <c r="W894" s="169"/>
      <c r="X894" s="170"/>
      <c r="Y894" s="68"/>
      <c r="Z894" s="190">
        <f t="shared" si="455"/>
        <v>1.0165720071704217E-3</v>
      </c>
      <c r="AA894" s="208" t="b">
        <f t="shared" si="456"/>
        <v>0</v>
      </c>
      <c r="AB894" s="20">
        <f t="shared" si="487"/>
        <v>0</v>
      </c>
      <c r="AC894" s="67" t="b">
        <f t="shared" si="488"/>
        <v>1</v>
      </c>
      <c r="AD894" s="200">
        <f t="shared" si="489"/>
        <v>1</v>
      </c>
      <c r="AE894" s="180">
        <f t="shared" si="457"/>
        <v>1</v>
      </c>
      <c r="AF894" s="180">
        <f t="shared" si="458"/>
        <v>0</v>
      </c>
      <c r="AG894" s="180">
        <f t="shared" si="459"/>
        <v>0</v>
      </c>
      <c r="AH894" s="180">
        <f t="shared" si="460"/>
        <v>0</v>
      </c>
      <c r="AI894" s="214" t="str">
        <f t="shared" si="461"/>
        <v/>
      </c>
      <c r="AK894" s="36">
        <f t="shared" si="462"/>
        <v>0</v>
      </c>
      <c r="AL894" s="21">
        <f t="shared" si="463"/>
        <v>0</v>
      </c>
      <c r="AM894" s="21">
        <f t="shared" si="464"/>
        <v>0</v>
      </c>
      <c r="AN894" s="21">
        <f t="shared" si="465"/>
        <v>0</v>
      </c>
      <c r="AO894" s="21">
        <f t="shared" si="466"/>
        <v>0</v>
      </c>
      <c r="AP894" s="21">
        <f t="shared" si="467"/>
        <v>0</v>
      </c>
      <c r="AQ894" s="21">
        <f t="shared" si="468"/>
        <v>0</v>
      </c>
      <c r="AR894" s="21">
        <f t="shared" si="469"/>
        <v>0</v>
      </c>
      <c r="AS894" s="21">
        <f t="shared" si="470"/>
        <v>0</v>
      </c>
      <c r="AT894" s="21">
        <f t="shared" si="471"/>
        <v>0</v>
      </c>
      <c r="AU894" s="21">
        <f t="shared" si="472"/>
        <v>0</v>
      </c>
      <c r="AV894" s="21">
        <f t="shared" si="473"/>
        <v>0</v>
      </c>
      <c r="AW894" s="21">
        <f t="shared" si="474"/>
        <v>0</v>
      </c>
      <c r="AX894" s="21">
        <f t="shared" si="475"/>
        <v>0</v>
      </c>
      <c r="AY894" s="21">
        <f t="shared" si="476"/>
        <v>0</v>
      </c>
      <c r="AZ894" s="21">
        <f t="shared" si="477"/>
        <v>0</v>
      </c>
      <c r="BA894" s="21">
        <f t="shared" si="478"/>
        <v>0</v>
      </c>
      <c r="BB894" s="21">
        <f t="shared" si="479"/>
        <v>0</v>
      </c>
      <c r="BC894" s="21">
        <f t="shared" si="480"/>
        <v>0</v>
      </c>
      <c r="BD894" s="21">
        <f t="shared" si="481"/>
        <v>0</v>
      </c>
      <c r="BE894" s="21">
        <f t="shared" si="482"/>
        <v>0</v>
      </c>
      <c r="BF894" s="21">
        <f t="shared" si="483"/>
        <v>0</v>
      </c>
      <c r="BG894" s="21">
        <f t="shared" si="484"/>
        <v>0</v>
      </c>
      <c r="BH894" s="21">
        <f t="shared" si="485"/>
        <v>0</v>
      </c>
    </row>
    <row r="895" spans="1:60" ht="63.95" customHeight="1">
      <c r="A895" s="245"/>
      <c r="B895" s="97"/>
      <c r="C895" s="98"/>
      <c r="D895" s="99"/>
      <c r="E895" s="100"/>
      <c r="F895" s="100"/>
      <c r="G895" s="100"/>
      <c r="H895" s="101"/>
      <c r="I895" s="102"/>
      <c r="J895" s="103"/>
      <c r="K895" s="103"/>
      <c r="L895" s="103"/>
      <c r="M895" s="103"/>
      <c r="N895" s="99"/>
      <c r="O895" s="99"/>
      <c r="P895" s="100"/>
      <c r="Q895" s="100"/>
      <c r="R895" s="104"/>
      <c r="S895" s="31" t="str">
        <f t="shared" si="486"/>
        <v/>
      </c>
      <c r="T895" s="105"/>
      <c r="U895" s="101"/>
      <c r="V895" s="107"/>
      <c r="W895" s="169"/>
      <c r="X895" s="170"/>
      <c r="Y895" s="68"/>
      <c r="Z895" s="190">
        <f t="shared" si="455"/>
        <v>1.0165720071704217E-3</v>
      </c>
      <c r="AA895" s="208" t="b">
        <f t="shared" si="456"/>
        <v>0</v>
      </c>
      <c r="AB895" s="20">
        <f t="shared" si="487"/>
        <v>0</v>
      </c>
      <c r="AC895" s="67" t="b">
        <f t="shared" si="488"/>
        <v>1</v>
      </c>
      <c r="AD895" s="200">
        <f t="shared" si="489"/>
        <v>1</v>
      </c>
      <c r="AE895" s="180">
        <f t="shared" si="457"/>
        <v>1</v>
      </c>
      <c r="AF895" s="180">
        <f t="shared" si="458"/>
        <v>0</v>
      </c>
      <c r="AG895" s="180">
        <f t="shared" si="459"/>
        <v>0</v>
      </c>
      <c r="AH895" s="180">
        <f t="shared" si="460"/>
        <v>0</v>
      </c>
      <c r="AI895" s="214" t="str">
        <f t="shared" si="461"/>
        <v/>
      </c>
      <c r="AK895" s="36">
        <f t="shared" si="462"/>
        <v>0</v>
      </c>
      <c r="AL895" s="21">
        <f t="shared" si="463"/>
        <v>0</v>
      </c>
      <c r="AM895" s="21">
        <f t="shared" si="464"/>
        <v>0</v>
      </c>
      <c r="AN895" s="21">
        <f t="shared" si="465"/>
        <v>0</v>
      </c>
      <c r="AO895" s="21">
        <f t="shared" si="466"/>
        <v>0</v>
      </c>
      <c r="AP895" s="21">
        <f t="shared" si="467"/>
        <v>0</v>
      </c>
      <c r="AQ895" s="21">
        <f t="shared" si="468"/>
        <v>0</v>
      </c>
      <c r="AR895" s="21">
        <f t="shared" si="469"/>
        <v>0</v>
      </c>
      <c r="AS895" s="21">
        <f t="shared" si="470"/>
        <v>0</v>
      </c>
      <c r="AT895" s="21">
        <f t="shared" si="471"/>
        <v>0</v>
      </c>
      <c r="AU895" s="21">
        <f t="shared" si="472"/>
        <v>0</v>
      </c>
      <c r="AV895" s="21">
        <f t="shared" si="473"/>
        <v>0</v>
      </c>
      <c r="AW895" s="21">
        <f t="shared" si="474"/>
        <v>0</v>
      </c>
      <c r="AX895" s="21">
        <f t="shared" si="475"/>
        <v>0</v>
      </c>
      <c r="AY895" s="21">
        <f t="shared" si="476"/>
        <v>0</v>
      </c>
      <c r="AZ895" s="21">
        <f t="shared" si="477"/>
        <v>0</v>
      </c>
      <c r="BA895" s="21">
        <f t="shared" si="478"/>
        <v>0</v>
      </c>
      <c r="BB895" s="21">
        <f t="shared" si="479"/>
        <v>0</v>
      </c>
      <c r="BC895" s="21">
        <f t="shared" si="480"/>
        <v>0</v>
      </c>
      <c r="BD895" s="21">
        <f t="shared" si="481"/>
        <v>0</v>
      </c>
      <c r="BE895" s="21">
        <f t="shared" si="482"/>
        <v>0</v>
      </c>
      <c r="BF895" s="21">
        <f t="shared" si="483"/>
        <v>0</v>
      </c>
      <c r="BG895" s="21">
        <f t="shared" si="484"/>
        <v>0</v>
      </c>
      <c r="BH895" s="21">
        <f t="shared" si="485"/>
        <v>0</v>
      </c>
    </row>
    <row r="896" spans="1:60" ht="63.95" customHeight="1">
      <c r="A896" s="245"/>
      <c r="B896" s="97"/>
      <c r="C896" s="98"/>
      <c r="D896" s="99"/>
      <c r="E896" s="100"/>
      <c r="F896" s="100"/>
      <c r="G896" s="100"/>
      <c r="H896" s="101"/>
      <c r="I896" s="102"/>
      <c r="J896" s="103"/>
      <c r="K896" s="103"/>
      <c r="L896" s="103"/>
      <c r="M896" s="103"/>
      <c r="N896" s="99"/>
      <c r="O896" s="99"/>
      <c r="P896" s="100"/>
      <c r="Q896" s="100"/>
      <c r="R896" s="104"/>
      <c r="S896" s="31" t="str">
        <f t="shared" si="486"/>
        <v/>
      </c>
      <c r="T896" s="105"/>
      <c r="U896" s="101"/>
      <c r="V896" s="107"/>
      <c r="W896" s="169"/>
      <c r="X896" s="170"/>
      <c r="Y896" s="68"/>
      <c r="Z896" s="190">
        <f t="shared" si="455"/>
        <v>1.0165720071704217E-3</v>
      </c>
      <c r="AA896" s="208" t="b">
        <f t="shared" si="456"/>
        <v>0</v>
      </c>
      <c r="AB896" s="20">
        <f t="shared" si="487"/>
        <v>0</v>
      </c>
      <c r="AC896" s="67" t="b">
        <f t="shared" si="488"/>
        <v>1</v>
      </c>
      <c r="AD896" s="200">
        <f t="shared" si="489"/>
        <v>1</v>
      </c>
      <c r="AE896" s="180">
        <f t="shared" si="457"/>
        <v>1</v>
      </c>
      <c r="AF896" s="180">
        <f t="shared" si="458"/>
        <v>0</v>
      </c>
      <c r="AG896" s="180">
        <f t="shared" si="459"/>
        <v>0</v>
      </c>
      <c r="AH896" s="180">
        <f t="shared" si="460"/>
        <v>0</v>
      </c>
      <c r="AI896" s="214" t="str">
        <f t="shared" si="461"/>
        <v/>
      </c>
      <c r="AK896" s="36">
        <f t="shared" si="462"/>
        <v>0</v>
      </c>
      <c r="AL896" s="21">
        <f t="shared" si="463"/>
        <v>0</v>
      </c>
      <c r="AM896" s="21">
        <f t="shared" si="464"/>
        <v>0</v>
      </c>
      <c r="AN896" s="21">
        <f t="shared" si="465"/>
        <v>0</v>
      </c>
      <c r="AO896" s="21">
        <f t="shared" si="466"/>
        <v>0</v>
      </c>
      <c r="AP896" s="21">
        <f t="shared" si="467"/>
        <v>0</v>
      </c>
      <c r="AQ896" s="21">
        <f t="shared" si="468"/>
        <v>0</v>
      </c>
      <c r="AR896" s="21">
        <f t="shared" si="469"/>
        <v>0</v>
      </c>
      <c r="AS896" s="21">
        <f t="shared" si="470"/>
        <v>0</v>
      </c>
      <c r="AT896" s="21">
        <f t="shared" si="471"/>
        <v>0</v>
      </c>
      <c r="AU896" s="21">
        <f t="shared" si="472"/>
        <v>0</v>
      </c>
      <c r="AV896" s="21">
        <f t="shared" si="473"/>
        <v>0</v>
      </c>
      <c r="AW896" s="21">
        <f t="shared" si="474"/>
        <v>0</v>
      </c>
      <c r="AX896" s="21">
        <f t="shared" si="475"/>
        <v>0</v>
      </c>
      <c r="AY896" s="21">
        <f t="shared" si="476"/>
        <v>0</v>
      </c>
      <c r="AZ896" s="21">
        <f t="shared" si="477"/>
        <v>0</v>
      </c>
      <c r="BA896" s="21">
        <f t="shared" si="478"/>
        <v>0</v>
      </c>
      <c r="BB896" s="21">
        <f t="shared" si="479"/>
        <v>0</v>
      </c>
      <c r="BC896" s="21">
        <f t="shared" si="480"/>
        <v>0</v>
      </c>
      <c r="BD896" s="21">
        <f t="shared" si="481"/>
        <v>0</v>
      </c>
      <c r="BE896" s="21">
        <f t="shared" si="482"/>
        <v>0</v>
      </c>
      <c r="BF896" s="21">
        <f t="shared" si="483"/>
        <v>0</v>
      </c>
      <c r="BG896" s="21">
        <f t="shared" si="484"/>
        <v>0</v>
      </c>
      <c r="BH896" s="21">
        <f t="shared" si="485"/>
        <v>0</v>
      </c>
    </row>
    <row r="897" spans="1:60" ht="63.95" customHeight="1">
      <c r="A897" s="245"/>
      <c r="B897" s="97"/>
      <c r="C897" s="98"/>
      <c r="D897" s="99"/>
      <c r="E897" s="100"/>
      <c r="F897" s="100"/>
      <c r="G897" s="100"/>
      <c r="H897" s="101"/>
      <c r="I897" s="102"/>
      <c r="J897" s="103"/>
      <c r="K897" s="103"/>
      <c r="L897" s="103"/>
      <c r="M897" s="103"/>
      <c r="N897" s="99"/>
      <c r="O897" s="99"/>
      <c r="P897" s="100"/>
      <c r="Q897" s="100"/>
      <c r="R897" s="104"/>
      <c r="S897" s="31" t="str">
        <f t="shared" si="486"/>
        <v/>
      </c>
      <c r="T897" s="105"/>
      <c r="U897" s="101"/>
      <c r="V897" s="107"/>
      <c r="W897" s="169"/>
      <c r="X897" s="170"/>
      <c r="Y897" s="68"/>
      <c r="Z897" s="190">
        <f t="shared" si="455"/>
        <v>1.0165720071704217E-3</v>
      </c>
      <c r="AA897" s="208" t="b">
        <f t="shared" si="456"/>
        <v>0</v>
      </c>
      <c r="AB897" s="20">
        <f t="shared" si="487"/>
        <v>0</v>
      </c>
      <c r="AC897" s="67" t="b">
        <f t="shared" si="488"/>
        <v>1</v>
      </c>
      <c r="AD897" s="200">
        <f t="shared" si="489"/>
        <v>1</v>
      </c>
      <c r="AE897" s="180">
        <f t="shared" si="457"/>
        <v>1</v>
      </c>
      <c r="AF897" s="180">
        <f t="shared" si="458"/>
        <v>0</v>
      </c>
      <c r="AG897" s="180">
        <f t="shared" si="459"/>
        <v>0</v>
      </c>
      <c r="AH897" s="180">
        <f t="shared" si="460"/>
        <v>0</v>
      </c>
      <c r="AI897" s="214" t="str">
        <f t="shared" si="461"/>
        <v/>
      </c>
      <c r="AK897" s="36">
        <f t="shared" si="462"/>
        <v>0</v>
      </c>
      <c r="AL897" s="21">
        <f t="shared" si="463"/>
        <v>0</v>
      </c>
      <c r="AM897" s="21">
        <f t="shared" si="464"/>
        <v>0</v>
      </c>
      <c r="AN897" s="21">
        <f t="shared" si="465"/>
        <v>0</v>
      </c>
      <c r="AO897" s="21">
        <f t="shared" si="466"/>
        <v>0</v>
      </c>
      <c r="AP897" s="21">
        <f t="shared" si="467"/>
        <v>0</v>
      </c>
      <c r="AQ897" s="21">
        <f t="shared" si="468"/>
        <v>0</v>
      </c>
      <c r="AR897" s="21">
        <f t="shared" si="469"/>
        <v>0</v>
      </c>
      <c r="AS897" s="21">
        <f t="shared" si="470"/>
        <v>0</v>
      </c>
      <c r="AT897" s="21">
        <f t="shared" si="471"/>
        <v>0</v>
      </c>
      <c r="AU897" s="21">
        <f t="shared" si="472"/>
        <v>0</v>
      </c>
      <c r="AV897" s="21">
        <f t="shared" si="473"/>
        <v>0</v>
      </c>
      <c r="AW897" s="21">
        <f t="shared" si="474"/>
        <v>0</v>
      </c>
      <c r="AX897" s="21">
        <f t="shared" si="475"/>
        <v>0</v>
      </c>
      <c r="AY897" s="21">
        <f t="shared" si="476"/>
        <v>0</v>
      </c>
      <c r="AZ897" s="21">
        <f t="shared" si="477"/>
        <v>0</v>
      </c>
      <c r="BA897" s="21">
        <f t="shared" si="478"/>
        <v>0</v>
      </c>
      <c r="BB897" s="21">
        <f t="shared" si="479"/>
        <v>0</v>
      </c>
      <c r="BC897" s="21">
        <f t="shared" si="480"/>
        <v>0</v>
      </c>
      <c r="BD897" s="21">
        <f t="shared" si="481"/>
        <v>0</v>
      </c>
      <c r="BE897" s="21">
        <f t="shared" si="482"/>
        <v>0</v>
      </c>
      <c r="BF897" s="21">
        <f t="shared" si="483"/>
        <v>0</v>
      </c>
      <c r="BG897" s="21">
        <f t="shared" si="484"/>
        <v>0</v>
      </c>
      <c r="BH897" s="21">
        <f t="shared" si="485"/>
        <v>0</v>
      </c>
    </row>
    <row r="898" spans="1:60" ht="63.95" customHeight="1">
      <c r="A898" s="245"/>
      <c r="B898" s="97"/>
      <c r="C898" s="98"/>
      <c r="D898" s="99"/>
      <c r="E898" s="100"/>
      <c r="F898" s="100"/>
      <c r="G898" s="100"/>
      <c r="H898" s="101"/>
      <c r="I898" s="102"/>
      <c r="J898" s="103"/>
      <c r="K898" s="103"/>
      <c r="L898" s="103"/>
      <c r="M898" s="103"/>
      <c r="N898" s="99"/>
      <c r="O898" s="99"/>
      <c r="P898" s="100"/>
      <c r="Q898" s="100"/>
      <c r="R898" s="104"/>
      <c r="S898" s="31" t="str">
        <f t="shared" si="486"/>
        <v/>
      </c>
      <c r="T898" s="105"/>
      <c r="U898" s="101"/>
      <c r="V898" s="107"/>
      <c r="W898" s="169"/>
      <c r="X898" s="170"/>
      <c r="Y898" s="68"/>
      <c r="Z898" s="190">
        <f t="shared" si="455"/>
        <v>1.0165720071704217E-3</v>
      </c>
      <c r="AA898" s="208" t="b">
        <f t="shared" si="456"/>
        <v>0</v>
      </c>
      <c r="AB898" s="20">
        <f t="shared" si="487"/>
        <v>0</v>
      </c>
      <c r="AC898" s="67" t="b">
        <f t="shared" si="488"/>
        <v>1</v>
      </c>
      <c r="AD898" s="200">
        <f t="shared" si="489"/>
        <v>1</v>
      </c>
      <c r="AE898" s="180">
        <f t="shared" si="457"/>
        <v>1</v>
      </c>
      <c r="AF898" s="180">
        <f t="shared" si="458"/>
        <v>0</v>
      </c>
      <c r="AG898" s="180">
        <f t="shared" si="459"/>
        <v>0</v>
      </c>
      <c r="AH898" s="180">
        <f t="shared" si="460"/>
        <v>0</v>
      </c>
      <c r="AI898" s="214" t="str">
        <f t="shared" si="461"/>
        <v/>
      </c>
      <c r="AK898" s="36">
        <f t="shared" si="462"/>
        <v>0</v>
      </c>
      <c r="AL898" s="21">
        <f t="shared" si="463"/>
        <v>0</v>
      </c>
      <c r="AM898" s="21">
        <f t="shared" si="464"/>
        <v>0</v>
      </c>
      <c r="AN898" s="21">
        <f t="shared" si="465"/>
        <v>0</v>
      </c>
      <c r="AO898" s="21">
        <f t="shared" si="466"/>
        <v>0</v>
      </c>
      <c r="AP898" s="21">
        <f t="shared" si="467"/>
        <v>0</v>
      </c>
      <c r="AQ898" s="21">
        <f t="shared" si="468"/>
        <v>0</v>
      </c>
      <c r="AR898" s="21">
        <f t="shared" si="469"/>
        <v>0</v>
      </c>
      <c r="AS898" s="21">
        <f t="shared" si="470"/>
        <v>0</v>
      </c>
      <c r="AT898" s="21">
        <f t="shared" si="471"/>
        <v>0</v>
      </c>
      <c r="AU898" s="21">
        <f t="shared" si="472"/>
        <v>0</v>
      </c>
      <c r="AV898" s="21">
        <f t="shared" si="473"/>
        <v>0</v>
      </c>
      <c r="AW898" s="21">
        <f t="shared" si="474"/>
        <v>0</v>
      </c>
      <c r="AX898" s="21">
        <f t="shared" si="475"/>
        <v>0</v>
      </c>
      <c r="AY898" s="21">
        <f t="shared" si="476"/>
        <v>0</v>
      </c>
      <c r="AZ898" s="21">
        <f t="shared" si="477"/>
        <v>0</v>
      </c>
      <c r="BA898" s="21">
        <f t="shared" si="478"/>
        <v>0</v>
      </c>
      <c r="BB898" s="21">
        <f t="shared" si="479"/>
        <v>0</v>
      </c>
      <c r="BC898" s="21">
        <f t="shared" si="480"/>
        <v>0</v>
      </c>
      <c r="BD898" s="21">
        <f t="shared" si="481"/>
        <v>0</v>
      </c>
      <c r="BE898" s="21">
        <f t="shared" si="482"/>
        <v>0</v>
      </c>
      <c r="BF898" s="21">
        <f t="shared" si="483"/>
        <v>0</v>
      </c>
      <c r="BG898" s="21">
        <f t="shared" si="484"/>
        <v>0</v>
      </c>
      <c r="BH898" s="21">
        <f t="shared" si="485"/>
        <v>0</v>
      </c>
    </row>
    <row r="899" spans="1:60" ht="63.95" customHeight="1">
      <c r="A899" s="245"/>
      <c r="B899" s="97"/>
      <c r="C899" s="98"/>
      <c r="D899" s="99"/>
      <c r="E899" s="100"/>
      <c r="F899" s="100"/>
      <c r="G899" s="100"/>
      <c r="H899" s="101"/>
      <c r="I899" s="102"/>
      <c r="J899" s="103"/>
      <c r="K899" s="103"/>
      <c r="L899" s="103"/>
      <c r="M899" s="103"/>
      <c r="N899" s="99"/>
      <c r="O899" s="99"/>
      <c r="P899" s="100"/>
      <c r="Q899" s="100"/>
      <c r="R899" s="104"/>
      <c r="S899" s="31" t="str">
        <f t="shared" si="486"/>
        <v/>
      </c>
      <c r="T899" s="105"/>
      <c r="U899" s="101"/>
      <c r="V899" s="107"/>
      <c r="W899" s="169"/>
      <c r="X899" s="170"/>
      <c r="Y899" s="68"/>
      <c r="Z899" s="190">
        <f t="shared" si="455"/>
        <v>1.0165720071704217E-3</v>
      </c>
      <c r="AA899" s="208" t="b">
        <f t="shared" si="456"/>
        <v>0</v>
      </c>
      <c r="AB899" s="20">
        <f t="shared" si="487"/>
        <v>0</v>
      </c>
      <c r="AC899" s="67" t="b">
        <f t="shared" si="488"/>
        <v>1</v>
      </c>
      <c r="AD899" s="200">
        <f t="shared" si="489"/>
        <v>1</v>
      </c>
      <c r="AE899" s="180">
        <f t="shared" si="457"/>
        <v>1</v>
      </c>
      <c r="AF899" s="180">
        <f t="shared" si="458"/>
        <v>0</v>
      </c>
      <c r="AG899" s="180">
        <f t="shared" si="459"/>
        <v>0</v>
      </c>
      <c r="AH899" s="180">
        <f t="shared" si="460"/>
        <v>0</v>
      </c>
      <c r="AI899" s="214" t="str">
        <f t="shared" si="461"/>
        <v/>
      </c>
      <c r="AK899" s="36">
        <f t="shared" si="462"/>
        <v>0</v>
      </c>
      <c r="AL899" s="21">
        <f t="shared" si="463"/>
        <v>0</v>
      </c>
      <c r="AM899" s="21">
        <f t="shared" si="464"/>
        <v>0</v>
      </c>
      <c r="AN899" s="21">
        <f t="shared" si="465"/>
        <v>0</v>
      </c>
      <c r="AO899" s="21">
        <f t="shared" si="466"/>
        <v>0</v>
      </c>
      <c r="AP899" s="21">
        <f t="shared" si="467"/>
        <v>0</v>
      </c>
      <c r="AQ899" s="21">
        <f t="shared" si="468"/>
        <v>0</v>
      </c>
      <c r="AR899" s="21">
        <f t="shared" si="469"/>
        <v>0</v>
      </c>
      <c r="AS899" s="21">
        <f t="shared" si="470"/>
        <v>0</v>
      </c>
      <c r="AT899" s="21">
        <f t="shared" si="471"/>
        <v>0</v>
      </c>
      <c r="AU899" s="21">
        <f t="shared" si="472"/>
        <v>0</v>
      </c>
      <c r="AV899" s="21">
        <f t="shared" si="473"/>
        <v>0</v>
      </c>
      <c r="AW899" s="21">
        <f t="shared" si="474"/>
        <v>0</v>
      </c>
      <c r="AX899" s="21">
        <f t="shared" si="475"/>
        <v>0</v>
      </c>
      <c r="AY899" s="21">
        <f t="shared" si="476"/>
        <v>0</v>
      </c>
      <c r="AZ899" s="21">
        <f t="shared" si="477"/>
        <v>0</v>
      </c>
      <c r="BA899" s="21">
        <f t="shared" si="478"/>
        <v>0</v>
      </c>
      <c r="BB899" s="21">
        <f t="shared" si="479"/>
        <v>0</v>
      </c>
      <c r="BC899" s="21">
        <f t="shared" si="480"/>
        <v>0</v>
      </c>
      <c r="BD899" s="21">
        <f t="shared" si="481"/>
        <v>0</v>
      </c>
      <c r="BE899" s="21">
        <f t="shared" si="482"/>
        <v>0</v>
      </c>
      <c r="BF899" s="21">
        <f t="shared" si="483"/>
        <v>0</v>
      </c>
      <c r="BG899" s="21">
        <f t="shared" si="484"/>
        <v>0</v>
      </c>
      <c r="BH899" s="21">
        <f t="shared" si="485"/>
        <v>0</v>
      </c>
    </row>
    <row r="900" spans="1:60" ht="63.95" customHeight="1">
      <c r="A900" s="245"/>
      <c r="B900" s="97"/>
      <c r="C900" s="98"/>
      <c r="D900" s="99"/>
      <c r="E900" s="100"/>
      <c r="F900" s="100"/>
      <c r="G900" s="100"/>
      <c r="H900" s="101"/>
      <c r="I900" s="102"/>
      <c r="J900" s="103"/>
      <c r="K900" s="103"/>
      <c r="L900" s="103"/>
      <c r="M900" s="103"/>
      <c r="N900" s="99"/>
      <c r="O900" s="99"/>
      <c r="P900" s="100"/>
      <c r="Q900" s="100"/>
      <c r="R900" s="104"/>
      <c r="S900" s="31" t="str">
        <f t="shared" si="486"/>
        <v/>
      </c>
      <c r="T900" s="105"/>
      <c r="U900" s="101"/>
      <c r="V900" s="107"/>
      <c r="W900" s="169"/>
      <c r="X900" s="170"/>
      <c r="Y900" s="68"/>
      <c r="Z900" s="190">
        <f t="shared" si="455"/>
        <v>1.0165720071704217E-3</v>
      </c>
      <c r="AA900" s="208" t="b">
        <f t="shared" si="456"/>
        <v>0</v>
      </c>
      <c r="AB900" s="20">
        <f t="shared" si="487"/>
        <v>0</v>
      </c>
      <c r="AC900" s="67" t="b">
        <f t="shared" si="488"/>
        <v>1</v>
      </c>
      <c r="AD900" s="200">
        <f t="shared" si="489"/>
        <v>1</v>
      </c>
      <c r="AE900" s="180">
        <f t="shared" si="457"/>
        <v>1</v>
      </c>
      <c r="AF900" s="180">
        <f t="shared" si="458"/>
        <v>0</v>
      </c>
      <c r="AG900" s="180">
        <f t="shared" si="459"/>
        <v>0</v>
      </c>
      <c r="AH900" s="180">
        <f t="shared" si="460"/>
        <v>0</v>
      </c>
      <c r="AI900" s="214" t="str">
        <f t="shared" si="461"/>
        <v/>
      </c>
      <c r="AK900" s="36">
        <f t="shared" si="462"/>
        <v>0</v>
      </c>
      <c r="AL900" s="21">
        <f t="shared" si="463"/>
        <v>0</v>
      </c>
      <c r="AM900" s="21">
        <f t="shared" si="464"/>
        <v>0</v>
      </c>
      <c r="AN900" s="21">
        <f t="shared" si="465"/>
        <v>0</v>
      </c>
      <c r="AO900" s="21">
        <f t="shared" si="466"/>
        <v>0</v>
      </c>
      <c r="AP900" s="21">
        <f t="shared" si="467"/>
        <v>0</v>
      </c>
      <c r="AQ900" s="21">
        <f t="shared" si="468"/>
        <v>0</v>
      </c>
      <c r="AR900" s="21">
        <f t="shared" si="469"/>
        <v>0</v>
      </c>
      <c r="AS900" s="21">
        <f t="shared" si="470"/>
        <v>0</v>
      </c>
      <c r="AT900" s="21">
        <f t="shared" si="471"/>
        <v>0</v>
      </c>
      <c r="AU900" s="21">
        <f t="shared" si="472"/>
        <v>0</v>
      </c>
      <c r="AV900" s="21">
        <f t="shared" si="473"/>
        <v>0</v>
      </c>
      <c r="AW900" s="21">
        <f t="shared" si="474"/>
        <v>0</v>
      </c>
      <c r="AX900" s="21">
        <f t="shared" si="475"/>
        <v>0</v>
      </c>
      <c r="AY900" s="21">
        <f t="shared" si="476"/>
        <v>0</v>
      </c>
      <c r="AZ900" s="21">
        <f t="shared" si="477"/>
        <v>0</v>
      </c>
      <c r="BA900" s="21">
        <f t="shared" si="478"/>
        <v>0</v>
      </c>
      <c r="BB900" s="21">
        <f t="shared" si="479"/>
        <v>0</v>
      </c>
      <c r="BC900" s="21">
        <f t="shared" si="480"/>
        <v>0</v>
      </c>
      <c r="BD900" s="21">
        <f t="shared" si="481"/>
        <v>0</v>
      </c>
      <c r="BE900" s="21">
        <f t="shared" si="482"/>
        <v>0</v>
      </c>
      <c r="BF900" s="21">
        <f t="shared" si="483"/>
        <v>0</v>
      </c>
      <c r="BG900" s="21">
        <f t="shared" si="484"/>
        <v>0</v>
      </c>
      <c r="BH900" s="21">
        <f t="shared" si="485"/>
        <v>0</v>
      </c>
    </row>
    <row r="901" spans="1:60" ht="63.95" customHeight="1">
      <c r="A901" s="245"/>
      <c r="B901" s="97"/>
      <c r="C901" s="98"/>
      <c r="D901" s="99"/>
      <c r="E901" s="100"/>
      <c r="F901" s="100"/>
      <c r="G901" s="100"/>
      <c r="H901" s="101"/>
      <c r="I901" s="102"/>
      <c r="J901" s="103"/>
      <c r="K901" s="103"/>
      <c r="L901" s="103"/>
      <c r="M901" s="103"/>
      <c r="N901" s="99"/>
      <c r="O901" s="99"/>
      <c r="P901" s="100"/>
      <c r="Q901" s="100"/>
      <c r="R901" s="104"/>
      <c r="S901" s="31" t="str">
        <f t="shared" si="486"/>
        <v/>
      </c>
      <c r="T901" s="105"/>
      <c r="U901" s="101"/>
      <c r="V901" s="107"/>
      <c r="W901" s="169"/>
      <c r="X901" s="170"/>
      <c r="Y901" s="68"/>
      <c r="Z901" s="190">
        <f t="shared" si="455"/>
        <v>1.0165720071704217E-3</v>
      </c>
      <c r="AA901" s="208" t="b">
        <f t="shared" si="456"/>
        <v>0</v>
      </c>
      <c r="AB901" s="20">
        <f t="shared" si="487"/>
        <v>0</v>
      </c>
      <c r="AC901" s="67" t="b">
        <f t="shared" si="488"/>
        <v>1</v>
      </c>
      <c r="AD901" s="200">
        <f t="shared" si="489"/>
        <v>1</v>
      </c>
      <c r="AE901" s="180">
        <f t="shared" si="457"/>
        <v>1</v>
      </c>
      <c r="AF901" s="180">
        <f t="shared" si="458"/>
        <v>0</v>
      </c>
      <c r="AG901" s="180">
        <f t="shared" si="459"/>
        <v>0</v>
      </c>
      <c r="AH901" s="180">
        <f t="shared" si="460"/>
        <v>0</v>
      </c>
      <c r="AI901" s="214" t="str">
        <f t="shared" si="461"/>
        <v/>
      </c>
      <c r="AK901" s="36">
        <f t="shared" si="462"/>
        <v>0</v>
      </c>
      <c r="AL901" s="21">
        <f t="shared" si="463"/>
        <v>0</v>
      </c>
      <c r="AM901" s="21">
        <f t="shared" si="464"/>
        <v>0</v>
      </c>
      <c r="AN901" s="21">
        <f t="shared" si="465"/>
        <v>0</v>
      </c>
      <c r="AO901" s="21">
        <f t="shared" si="466"/>
        <v>0</v>
      </c>
      <c r="AP901" s="21">
        <f t="shared" si="467"/>
        <v>0</v>
      </c>
      <c r="AQ901" s="21">
        <f t="shared" si="468"/>
        <v>0</v>
      </c>
      <c r="AR901" s="21">
        <f t="shared" si="469"/>
        <v>0</v>
      </c>
      <c r="AS901" s="21">
        <f t="shared" si="470"/>
        <v>0</v>
      </c>
      <c r="AT901" s="21">
        <f t="shared" si="471"/>
        <v>0</v>
      </c>
      <c r="AU901" s="21">
        <f t="shared" si="472"/>
        <v>0</v>
      </c>
      <c r="AV901" s="21">
        <f t="shared" si="473"/>
        <v>0</v>
      </c>
      <c r="AW901" s="21">
        <f t="shared" si="474"/>
        <v>0</v>
      </c>
      <c r="AX901" s="21">
        <f t="shared" si="475"/>
        <v>0</v>
      </c>
      <c r="AY901" s="21">
        <f t="shared" si="476"/>
        <v>0</v>
      </c>
      <c r="AZ901" s="21">
        <f t="shared" si="477"/>
        <v>0</v>
      </c>
      <c r="BA901" s="21">
        <f t="shared" si="478"/>
        <v>0</v>
      </c>
      <c r="BB901" s="21">
        <f t="shared" si="479"/>
        <v>0</v>
      </c>
      <c r="BC901" s="21">
        <f t="shared" si="480"/>
        <v>0</v>
      </c>
      <c r="BD901" s="21">
        <f t="shared" si="481"/>
        <v>0</v>
      </c>
      <c r="BE901" s="21">
        <f t="shared" si="482"/>
        <v>0</v>
      </c>
      <c r="BF901" s="21">
        <f t="shared" si="483"/>
        <v>0</v>
      </c>
      <c r="BG901" s="21">
        <f t="shared" si="484"/>
        <v>0</v>
      </c>
      <c r="BH901" s="21">
        <f t="shared" si="485"/>
        <v>0</v>
      </c>
    </row>
    <row r="902" spans="1:60" ht="63.95" customHeight="1">
      <c r="A902" s="245"/>
      <c r="B902" s="97"/>
      <c r="C902" s="98"/>
      <c r="D902" s="99"/>
      <c r="E902" s="100"/>
      <c r="F902" s="100"/>
      <c r="G902" s="100"/>
      <c r="H902" s="101"/>
      <c r="I902" s="102"/>
      <c r="J902" s="103"/>
      <c r="K902" s="103"/>
      <c r="L902" s="103"/>
      <c r="M902" s="103"/>
      <c r="N902" s="99"/>
      <c r="O902" s="99"/>
      <c r="P902" s="100"/>
      <c r="Q902" s="100"/>
      <c r="R902" s="104"/>
      <c r="S902" s="31" t="str">
        <f t="shared" si="486"/>
        <v/>
      </c>
      <c r="T902" s="105"/>
      <c r="U902" s="101"/>
      <c r="V902" s="107"/>
      <c r="W902" s="169"/>
      <c r="X902" s="170"/>
      <c r="Y902" s="68"/>
      <c r="Z902" s="190">
        <f t="shared" si="455"/>
        <v>1.0165720071704217E-3</v>
      </c>
      <c r="AA902" s="208" t="b">
        <f t="shared" si="456"/>
        <v>0</v>
      </c>
      <c r="AB902" s="20">
        <f t="shared" si="487"/>
        <v>0</v>
      </c>
      <c r="AC902" s="67" t="b">
        <f t="shared" si="488"/>
        <v>1</v>
      </c>
      <c r="AD902" s="200">
        <f t="shared" si="489"/>
        <v>1</v>
      </c>
      <c r="AE902" s="180">
        <f t="shared" si="457"/>
        <v>1</v>
      </c>
      <c r="AF902" s="180">
        <f t="shared" si="458"/>
        <v>0</v>
      </c>
      <c r="AG902" s="180">
        <f t="shared" si="459"/>
        <v>0</v>
      </c>
      <c r="AH902" s="180">
        <f t="shared" si="460"/>
        <v>0</v>
      </c>
      <c r="AI902" s="214" t="str">
        <f t="shared" si="461"/>
        <v/>
      </c>
      <c r="AK902" s="36">
        <f t="shared" si="462"/>
        <v>0</v>
      </c>
      <c r="AL902" s="21">
        <f t="shared" si="463"/>
        <v>0</v>
      </c>
      <c r="AM902" s="21">
        <f t="shared" si="464"/>
        <v>0</v>
      </c>
      <c r="AN902" s="21">
        <f t="shared" si="465"/>
        <v>0</v>
      </c>
      <c r="AO902" s="21">
        <f t="shared" si="466"/>
        <v>0</v>
      </c>
      <c r="AP902" s="21">
        <f t="shared" si="467"/>
        <v>0</v>
      </c>
      <c r="AQ902" s="21">
        <f t="shared" si="468"/>
        <v>0</v>
      </c>
      <c r="AR902" s="21">
        <f t="shared" si="469"/>
        <v>0</v>
      </c>
      <c r="AS902" s="21">
        <f t="shared" si="470"/>
        <v>0</v>
      </c>
      <c r="AT902" s="21">
        <f t="shared" si="471"/>
        <v>0</v>
      </c>
      <c r="AU902" s="21">
        <f t="shared" si="472"/>
        <v>0</v>
      </c>
      <c r="AV902" s="21">
        <f t="shared" si="473"/>
        <v>0</v>
      </c>
      <c r="AW902" s="21">
        <f t="shared" si="474"/>
        <v>0</v>
      </c>
      <c r="AX902" s="21">
        <f t="shared" si="475"/>
        <v>0</v>
      </c>
      <c r="AY902" s="21">
        <f t="shared" si="476"/>
        <v>0</v>
      </c>
      <c r="AZ902" s="21">
        <f t="shared" si="477"/>
        <v>0</v>
      </c>
      <c r="BA902" s="21">
        <f t="shared" si="478"/>
        <v>0</v>
      </c>
      <c r="BB902" s="21">
        <f t="shared" si="479"/>
        <v>0</v>
      </c>
      <c r="BC902" s="21">
        <f t="shared" si="480"/>
        <v>0</v>
      </c>
      <c r="BD902" s="21">
        <f t="shared" si="481"/>
        <v>0</v>
      </c>
      <c r="BE902" s="21">
        <f t="shared" si="482"/>
        <v>0</v>
      </c>
      <c r="BF902" s="21">
        <f t="shared" si="483"/>
        <v>0</v>
      </c>
      <c r="BG902" s="21">
        <f t="shared" si="484"/>
        <v>0</v>
      </c>
      <c r="BH902" s="21">
        <f t="shared" si="485"/>
        <v>0</v>
      </c>
    </row>
    <row r="903" spans="1:60" ht="63.95" customHeight="1">
      <c r="A903" s="245"/>
      <c r="B903" s="97"/>
      <c r="C903" s="98"/>
      <c r="D903" s="99"/>
      <c r="E903" s="100"/>
      <c r="F903" s="100"/>
      <c r="G903" s="100"/>
      <c r="H903" s="101"/>
      <c r="I903" s="102"/>
      <c r="J903" s="103"/>
      <c r="K903" s="103"/>
      <c r="L903" s="103"/>
      <c r="M903" s="103"/>
      <c r="N903" s="99"/>
      <c r="O903" s="99"/>
      <c r="P903" s="100"/>
      <c r="Q903" s="100"/>
      <c r="R903" s="104"/>
      <c r="S903" s="31" t="str">
        <f t="shared" si="486"/>
        <v/>
      </c>
      <c r="T903" s="105"/>
      <c r="U903" s="101"/>
      <c r="V903" s="107"/>
      <c r="W903" s="169"/>
      <c r="X903" s="170"/>
      <c r="Y903" s="68"/>
      <c r="Z903" s="190">
        <f t="shared" si="455"/>
        <v>1.0165720071704217E-3</v>
      </c>
      <c r="AA903" s="208" t="b">
        <f t="shared" si="456"/>
        <v>0</v>
      </c>
      <c r="AB903" s="20">
        <f t="shared" si="487"/>
        <v>0</v>
      </c>
      <c r="AC903" s="67" t="b">
        <f t="shared" si="488"/>
        <v>1</v>
      </c>
      <c r="AD903" s="200">
        <f t="shared" si="489"/>
        <v>1</v>
      </c>
      <c r="AE903" s="180">
        <f t="shared" si="457"/>
        <v>1</v>
      </c>
      <c r="AF903" s="180">
        <f t="shared" si="458"/>
        <v>0</v>
      </c>
      <c r="AG903" s="180">
        <f t="shared" si="459"/>
        <v>0</v>
      </c>
      <c r="AH903" s="180">
        <f t="shared" si="460"/>
        <v>0</v>
      </c>
      <c r="AI903" s="214" t="str">
        <f t="shared" si="461"/>
        <v/>
      </c>
      <c r="AK903" s="36">
        <f t="shared" si="462"/>
        <v>0</v>
      </c>
      <c r="AL903" s="21">
        <f t="shared" si="463"/>
        <v>0</v>
      </c>
      <c r="AM903" s="21">
        <f t="shared" si="464"/>
        <v>0</v>
      </c>
      <c r="AN903" s="21">
        <f t="shared" si="465"/>
        <v>0</v>
      </c>
      <c r="AO903" s="21">
        <f t="shared" si="466"/>
        <v>0</v>
      </c>
      <c r="AP903" s="21">
        <f t="shared" si="467"/>
        <v>0</v>
      </c>
      <c r="AQ903" s="21">
        <f t="shared" si="468"/>
        <v>0</v>
      </c>
      <c r="AR903" s="21">
        <f t="shared" si="469"/>
        <v>0</v>
      </c>
      <c r="AS903" s="21">
        <f t="shared" si="470"/>
        <v>0</v>
      </c>
      <c r="AT903" s="21">
        <f t="shared" si="471"/>
        <v>0</v>
      </c>
      <c r="AU903" s="21">
        <f t="shared" si="472"/>
        <v>0</v>
      </c>
      <c r="AV903" s="21">
        <f t="shared" si="473"/>
        <v>0</v>
      </c>
      <c r="AW903" s="21">
        <f t="shared" si="474"/>
        <v>0</v>
      </c>
      <c r="AX903" s="21">
        <f t="shared" si="475"/>
        <v>0</v>
      </c>
      <c r="AY903" s="21">
        <f t="shared" si="476"/>
        <v>0</v>
      </c>
      <c r="AZ903" s="21">
        <f t="shared" si="477"/>
        <v>0</v>
      </c>
      <c r="BA903" s="21">
        <f t="shared" si="478"/>
        <v>0</v>
      </c>
      <c r="BB903" s="21">
        <f t="shared" si="479"/>
        <v>0</v>
      </c>
      <c r="BC903" s="21">
        <f t="shared" si="480"/>
        <v>0</v>
      </c>
      <c r="BD903" s="21">
        <f t="shared" si="481"/>
        <v>0</v>
      </c>
      <c r="BE903" s="21">
        <f t="shared" si="482"/>
        <v>0</v>
      </c>
      <c r="BF903" s="21">
        <f t="shared" si="483"/>
        <v>0</v>
      </c>
      <c r="BG903" s="21">
        <f t="shared" si="484"/>
        <v>0</v>
      </c>
      <c r="BH903" s="21">
        <f t="shared" si="485"/>
        <v>0</v>
      </c>
    </row>
    <row r="904" spans="1:60" ht="63.95" customHeight="1">
      <c r="A904" s="245"/>
      <c r="B904" s="97"/>
      <c r="C904" s="98"/>
      <c r="D904" s="99"/>
      <c r="E904" s="100"/>
      <c r="F904" s="100"/>
      <c r="G904" s="100"/>
      <c r="H904" s="101"/>
      <c r="I904" s="102"/>
      <c r="J904" s="103"/>
      <c r="K904" s="103"/>
      <c r="L904" s="103"/>
      <c r="M904" s="103"/>
      <c r="N904" s="99"/>
      <c r="O904" s="99"/>
      <c r="P904" s="100"/>
      <c r="Q904" s="100"/>
      <c r="R904" s="104"/>
      <c r="S904" s="31" t="str">
        <f t="shared" si="486"/>
        <v/>
      </c>
      <c r="T904" s="105"/>
      <c r="U904" s="101"/>
      <c r="V904" s="107"/>
      <c r="W904" s="169"/>
      <c r="X904" s="170"/>
      <c r="Y904" s="68"/>
      <c r="Z904" s="190">
        <f t="shared" si="455"/>
        <v>1.0165720071704217E-3</v>
      </c>
      <c r="AA904" s="208" t="b">
        <f t="shared" si="456"/>
        <v>0</v>
      </c>
      <c r="AB904" s="20">
        <f t="shared" si="487"/>
        <v>0</v>
      </c>
      <c r="AC904" s="67" t="b">
        <f t="shared" si="488"/>
        <v>1</v>
      </c>
      <c r="AD904" s="200">
        <f t="shared" si="489"/>
        <v>1</v>
      </c>
      <c r="AE904" s="180">
        <f t="shared" si="457"/>
        <v>1</v>
      </c>
      <c r="AF904" s="180">
        <f t="shared" si="458"/>
        <v>0</v>
      </c>
      <c r="AG904" s="180">
        <f t="shared" si="459"/>
        <v>0</v>
      </c>
      <c r="AH904" s="180">
        <f t="shared" si="460"/>
        <v>0</v>
      </c>
      <c r="AI904" s="214" t="str">
        <f t="shared" si="461"/>
        <v/>
      </c>
      <c r="AK904" s="36">
        <f t="shared" si="462"/>
        <v>0</v>
      </c>
      <c r="AL904" s="21">
        <f t="shared" si="463"/>
        <v>0</v>
      </c>
      <c r="AM904" s="21">
        <f t="shared" si="464"/>
        <v>0</v>
      </c>
      <c r="AN904" s="21">
        <f t="shared" si="465"/>
        <v>0</v>
      </c>
      <c r="AO904" s="21">
        <f t="shared" si="466"/>
        <v>0</v>
      </c>
      <c r="AP904" s="21">
        <f t="shared" si="467"/>
        <v>0</v>
      </c>
      <c r="AQ904" s="21">
        <f t="shared" si="468"/>
        <v>0</v>
      </c>
      <c r="AR904" s="21">
        <f t="shared" si="469"/>
        <v>0</v>
      </c>
      <c r="AS904" s="21">
        <f t="shared" si="470"/>
        <v>0</v>
      </c>
      <c r="AT904" s="21">
        <f t="shared" si="471"/>
        <v>0</v>
      </c>
      <c r="AU904" s="21">
        <f t="shared" si="472"/>
        <v>0</v>
      </c>
      <c r="AV904" s="21">
        <f t="shared" si="473"/>
        <v>0</v>
      </c>
      <c r="AW904" s="21">
        <f t="shared" si="474"/>
        <v>0</v>
      </c>
      <c r="AX904" s="21">
        <f t="shared" si="475"/>
        <v>0</v>
      </c>
      <c r="AY904" s="21">
        <f t="shared" si="476"/>
        <v>0</v>
      </c>
      <c r="AZ904" s="21">
        <f t="shared" si="477"/>
        <v>0</v>
      </c>
      <c r="BA904" s="21">
        <f t="shared" si="478"/>
        <v>0</v>
      </c>
      <c r="BB904" s="21">
        <f t="shared" si="479"/>
        <v>0</v>
      </c>
      <c r="BC904" s="21">
        <f t="shared" si="480"/>
        <v>0</v>
      </c>
      <c r="BD904" s="21">
        <f t="shared" si="481"/>
        <v>0</v>
      </c>
      <c r="BE904" s="21">
        <f t="shared" si="482"/>
        <v>0</v>
      </c>
      <c r="BF904" s="21">
        <f t="shared" si="483"/>
        <v>0</v>
      </c>
      <c r="BG904" s="21">
        <f t="shared" si="484"/>
        <v>0</v>
      </c>
      <c r="BH904" s="21">
        <f t="shared" si="485"/>
        <v>0</v>
      </c>
    </row>
    <row r="905" spans="1:60" ht="63.95" customHeight="1">
      <c r="A905" s="245"/>
      <c r="B905" s="97"/>
      <c r="C905" s="98"/>
      <c r="D905" s="99"/>
      <c r="E905" s="100"/>
      <c r="F905" s="100"/>
      <c r="G905" s="100"/>
      <c r="H905" s="101"/>
      <c r="I905" s="102"/>
      <c r="J905" s="103"/>
      <c r="K905" s="103"/>
      <c r="L905" s="103"/>
      <c r="M905" s="103"/>
      <c r="N905" s="99"/>
      <c r="O905" s="99"/>
      <c r="P905" s="100"/>
      <c r="Q905" s="100"/>
      <c r="R905" s="104"/>
      <c r="S905" s="31" t="str">
        <f t="shared" si="486"/>
        <v/>
      </c>
      <c r="T905" s="105"/>
      <c r="U905" s="101"/>
      <c r="V905" s="107"/>
      <c r="W905" s="169"/>
      <c r="X905" s="170"/>
      <c r="Y905" s="68"/>
      <c r="Z905" s="190">
        <f t="shared" si="455"/>
        <v>1.0165720071704217E-3</v>
      </c>
      <c r="AA905" s="208" t="b">
        <f t="shared" si="456"/>
        <v>0</v>
      </c>
      <c r="AB905" s="20">
        <f t="shared" si="487"/>
        <v>0</v>
      </c>
      <c r="AC905" s="67" t="b">
        <f t="shared" si="488"/>
        <v>1</v>
      </c>
      <c r="AD905" s="200">
        <f t="shared" si="489"/>
        <v>1</v>
      </c>
      <c r="AE905" s="180">
        <f t="shared" si="457"/>
        <v>1</v>
      </c>
      <c r="AF905" s="180">
        <f t="shared" si="458"/>
        <v>0</v>
      </c>
      <c r="AG905" s="180">
        <f t="shared" si="459"/>
        <v>0</v>
      </c>
      <c r="AH905" s="180">
        <f t="shared" si="460"/>
        <v>0</v>
      </c>
      <c r="AI905" s="214" t="str">
        <f t="shared" si="461"/>
        <v/>
      </c>
      <c r="AK905" s="36">
        <f t="shared" si="462"/>
        <v>0</v>
      </c>
      <c r="AL905" s="21">
        <f t="shared" si="463"/>
        <v>0</v>
      </c>
      <c r="AM905" s="21">
        <f t="shared" si="464"/>
        <v>0</v>
      </c>
      <c r="AN905" s="21">
        <f t="shared" si="465"/>
        <v>0</v>
      </c>
      <c r="AO905" s="21">
        <f t="shared" si="466"/>
        <v>0</v>
      </c>
      <c r="AP905" s="21">
        <f t="shared" si="467"/>
        <v>0</v>
      </c>
      <c r="AQ905" s="21">
        <f t="shared" si="468"/>
        <v>0</v>
      </c>
      <c r="AR905" s="21">
        <f t="shared" si="469"/>
        <v>0</v>
      </c>
      <c r="AS905" s="21">
        <f t="shared" si="470"/>
        <v>0</v>
      </c>
      <c r="AT905" s="21">
        <f t="shared" si="471"/>
        <v>0</v>
      </c>
      <c r="AU905" s="21">
        <f t="shared" si="472"/>
        <v>0</v>
      </c>
      <c r="AV905" s="21">
        <f t="shared" si="473"/>
        <v>0</v>
      </c>
      <c r="AW905" s="21">
        <f t="shared" si="474"/>
        <v>0</v>
      </c>
      <c r="AX905" s="21">
        <f t="shared" si="475"/>
        <v>0</v>
      </c>
      <c r="AY905" s="21">
        <f t="shared" si="476"/>
        <v>0</v>
      </c>
      <c r="AZ905" s="21">
        <f t="shared" si="477"/>
        <v>0</v>
      </c>
      <c r="BA905" s="21">
        <f t="shared" si="478"/>
        <v>0</v>
      </c>
      <c r="BB905" s="21">
        <f t="shared" si="479"/>
        <v>0</v>
      </c>
      <c r="BC905" s="21">
        <f t="shared" si="480"/>
        <v>0</v>
      </c>
      <c r="BD905" s="21">
        <f t="shared" si="481"/>
        <v>0</v>
      </c>
      <c r="BE905" s="21">
        <f t="shared" si="482"/>
        <v>0</v>
      </c>
      <c r="BF905" s="21">
        <f t="shared" si="483"/>
        <v>0</v>
      </c>
      <c r="BG905" s="21">
        <f t="shared" si="484"/>
        <v>0</v>
      </c>
      <c r="BH905" s="21">
        <f t="shared" si="485"/>
        <v>0</v>
      </c>
    </row>
    <row r="906" spans="1:60" ht="63.95" customHeight="1">
      <c r="A906" s="245"/>
      <c r="B906" s="97"/>
      <c r="C906" s="98"/>
      <c r="D906" s="99"/>
      <c r="E906" s="100"/>
      <c r="F906" s="100"/>
      <c r="G906" s="100"/>
      <c r="H906" s="101"/>
      <c r="I906" s="102"/>
      <c r="J906" s="103"/>
      <c r="K906" s="103"/>
      <c r="L906" s="103"/>
      <c r="M906" s="103"/>
      <c r="N906" s="99"/>
      <c r="O906" s="99"/>
      <c r="P906" s="100"/>
      <c r="Q906" s="100"/>
      <c r="R906" s="104"/>
      <c r="S906" s="31" t="str">
        <f t="shared" si="486"/>
        <v/>
      </c>
      <c r="T906" s="105"/>
      <c r="U906" s="101"/>
      <c r="V906" s="107"/>
      <c r="W906" s="169"/>
      <c r="X906" s="170"/>
      <c r="Y906" s="68"/>
      <c r="Z906" s="190">
        <f t="shared" si="455"/>
        <v>1.0165720071704217E-3</v>
      </c>
      <c r="AA906" s="208" t="b">
        <f t="shared" si="456"/>
        <v>0</v>
      </c>
      <c r="AB906" s="20">
        <f t="shared" si="487"/>
        <v>0</v>
      </c>
      <c r="AC906" s="67" t="b">
        <f t="shared" si="488"/>
        <v>1</v>
      </c>
      <c r="AD906" s="200">
        <f t="shared" si="489"/>
        <v>1</v>
      </c>
      <c r="AE906" s="180">
        <f t="shared" si="457"/>
        <v>1</v>
      </c>
      <c r="AF906" s="180">
        <f t="shared" si="458"/>
        <v>0</v>
      </c>
      <c r="AG906" s="180">
        <f t="shared" si="459"/>
        <v>0</v>
      </c>
      <c r="AH906" s="180">
        <f t="shared" si="460"/>
        <v>0</v>
      </c>
      <c r="AI906" s="214" t="str">
        <f t="shared" si="461"/>
        <v/>
      </c>
      <c r="AK906" s="36">
        <f t="shared" si="462"/>
        <v>0</v>
      </c>
      <c r="AL906" s="21">
        <f t="shared" si="463"/>
        <v>0</v>
      </c>
      <c r="AM906" s="21">
        <f t="shared" si="464"/>
        <v>0</v>
      </c>
      <c r="AN906" s="21">
        <f t="shared" si="465"/>
        <v>0</v>
      </c>
      <c r="AO906" s="21">
        <f t="shared" si="466"/>
        <v>0</v>
      </c>
      <c r="AP906" s="21">
        <f t="shared" si="467"/>
        <v>0</v>
      </c>
      <c r="AQ906" s="21">
        <f t="shared" si="468"/>
        <v>0</v>
      </c>
      <c r="AR906" s="21">
        <f t="shared" si="469"/>
        <v>0</v>
      </c>
      <c r="AS906" s="21">
        <f t="shared" si="470"/>
        <v>0</v>
      </c>
      <c r="AT906" s="21">
        <f t="shared" si="471"/>
        <v>0</v>
      </c>
      <c r="AU906" s="21">
        <f t="shared" si="472"/>
        <v>0</v>
      </c>
      <c r="AV906" s="21">
        <f t="shared" si="473"/>
        <v>0</v>
      </c>
      <c r="AW906" s="21">
        <f t="shared" si="474"/>
        <v>0</v>
      </c>
      <c r="AX906" s="21">
        <f t="shared" si="475"/>
        <v>0</v>
      </c>
      <c r="AY906" s="21">
        <f t="shared" si="476"/>
        <v>0</v>
      </c>
      <c r="AZ906" s="21">
        <f t="shared" si="477"/>
        <v>0</v>
      </c>
      <c r="BA906" s="21">
        <f t="shared" si="478"/>
        <v>0</v>
      </c>
      <c r="BB906" s="21">
        <f t="shared" si="479"/>
        <v>0</v>
      </c>
      <c r="BC906" s="21">
        <f t="shared" si="480"/>
        <v>0</v>
      </c>
      <c r="BD906" s="21">
        <f t="shared" si="481"/>
        <v>0</v>
      </c>
      <c r="BE906" s="21">
        <f t="shared" si="482"/>
        <v>0</v>
      </c>
      <c r="BF906" s="21">
        <f t="shared" si="483"/>
        <v>0</v>
      </c>
      <c r="BG906" s="21">
        <f t="shared" si="484"/>
        <v>0</v>
      </c>
      <c r="BH906" s="21">
        <f t="shared" si="485"/>
        <v>0</v>
      </c>
    </row>
    <row r="907" spans="1:60" ht="63.95" customHeight="1">
      <c r="A907" s="245"/>
      <c r="B907" s="97"/>
      <c r="C907" s="98"/>
      <c r="D907" s="99"/>
      <c r="E907" s="100"/>
      <c r="F907" s="100"/>
      <c r="G907" s="100"/>
      <c r="H907" s="101"/>
      <c r="I907" s="102"/>
      <c r="J907" s="103"/>
      <c r="K907" s="103"/>
      <c r="L907" s="103"/>
      <c r="M907" s="103"/>
      <c r="N907" s="99"/>
      <c r="O907" s="99"/>
      <c r="P907" s="100"/>
      <c r="Q907" s="100"/>
      <c r="R907" s="104"/>
      <c r="S907" s="31" t="str">
        <f t="shared" si="486"/>
        <v/>
      </c>
      <c r="T907" s="105"/>
      <c r="U907" s="101"/>
      <c r="V907" s="107"/>
      <c r="W907" s="169"/>
      <c r="X907" s="170"/>
      <c r="Y907" s="68"/>
      <c r="Z907" s="190">
        <f t="shared" ref="Z907:Z970" si="490">(1/(1+1/EXP(-6.890302+0.02864*C907+1.031436*AK907+0.778425*AL907+0.360346*AN907+0.60263*AM907+0.753107*AO907+0.545244*AP907+0.384306*AR907-0.187684*AS907+1.813184*AQ907+0.767287*AT907+2.269855*AU907-1.12373*AV907+0.15005*AW907-1.208723*BH907-1.205755*AY907+1.265984*AX907+2.604289*AZ907+2.423725*BA907+0.541135*BB907+2.25148*BC907+1.903119*BD907+1.169436*BE907+2.307466*BF907+2.193053*BG907)))</f>
        <v>1.0165720071704217E-3</v>
      </c>
      <c r="AA907" s="208" t="b">
        <f t="shared" ref="AA907:AA970" si="491">AND(C907&lt;&gt;"", D907&lt;&gt;"",E907&lt;&gt;"",F907&lt;&gt;"",G907&lt;&gt;"",H907&lt;&gt;"",I907&lt;&gt;"",J907&lt;&gt;"",K907&lt;&gt;"",L907&lt;&gt;"",M907&lt;&gt;"",N907&lt;&gt;"",O907&lt;&gt;"",P907&lt;&gt;"",Q907&lt;&gt;"",R907&lt;&gt;"")</f>
        <v>0</v>
      </c>
      <c r="AB907" s="20">
        <f t="shared" si="487"/>
        <v>0</v>
      </c>
      <c r="AC907" s="67" t="b">
        <f t="shared" si="488"/>
        <v>1</v>
      </c>
      <c r="AD907" s="200">
        <f t="shared" si="489"/>
        <v>1</v>
      </c>
      <c r="AE907" s="180">
        <f t="shared" ref="AE907:AE970" si="492">IF(AND(B907="", AD907=1), 1, 0)</f>
        <v>1</v>
      </c>
      <c r="AF907" s="180">
        <f t="shared" ref="AF907:AF970" si="493">IF(AND(B907="", AB907=1), 1, 0)</f>
        <v>0</v>
      </c>
      <c r="AG907" s="180">
        <f t="shared" ref="AG907:AG970" si="494">IF(AND(B907="", AD907=0), 1, 0)</f>
        <v>0</v>
      </c>
      <c r="AH907" s="180">
        <f t="shared" ref="AH907:AH970" si="495">IF(AND(B907&lt;&gt;"", AB907=0), 1, 0)</f>
        <v>0</v>
      </c>
      <c r="AI907" s="214" t="str">
        <f t="shared" ref="AI907:AI970" si="496">IF(AE907=1, "", IF(AF907=1, AF$7, IF(AG907=1, AG$7,IF(AH907=1, AH$7,IF(Z907&lt;0.071,AI$2,IF(Z907&gt;=0.071,AI$3,"Whoops!"))))))</f>
        <v/>
      </c>
      <c r="AK907" s="36">
        <f t="shared" ref="AK907:AK970" si="497">IF(D907="male", 1, 0)</f>
        <v>0</v>
      </c>
      <c r="AL907" s="21">
        <f t="shared" ref="AL907:AL970" si="498">IF(G907="yes", 1, 0)</f>
        <v>0</v>
      </c>
      <c r="AM907" s="21">
        <f t="shared" ref="AM907:AM970" si="499">IF(E907=E$3, 1, 0)</f>
        <v>0</v>
      </c>
      <c r="AN907" s="21">
        <f t="shared" ref="AN907:AN970" si="500">IF(E907=E$4, 1, 0)</f>
        <v>0</v>
      </c>
      <c r="AO907" s="21">
        <f t="shared" ref="AO907:AO970" si="501">IF(F907=F$3, 1, 0)</f>
        <v>0</v>
      </c>
      <c r="AP907" s="21">
        <f t="shared" ref="AP907:AP970" si="502">IF(F907=F$4, 1, 0)</f>
        <v>0</v>
      </c>
      <c r="AQ907" s="21">
        <f t="shared" ref="AQ907:AQ970" si="503">IF(H907=H$3, 1, 0)</f>
        <v>0</v>
      </c>
      <c r="AR907" s="21">
        <f t="shared" ref="AR907:AR970" si="504">IF(H907=H$5, 1, 0)</f>
        <v>0</v>
      </c>
      <c r="AS907" s="21">
        <f t="shared" ref="AS907:AS970" si="505">IF(H907=H$4, 1, 0)</f>
        <v>0</v>
      </c>
      <c r="AT907" s="21">
        <f t="shared" ref="AT907:AT970" si="506">IF(K907=K$3, 1, 0)</f>
        <v>0</v>
      </c>
      <c r="AU907" s="21">
        <f t="shared" ref="AU907:AU970" si="507">IF(K907=K$4,1, 0)</f>
        <v>0</v>
      </c>
      <c r="AV907" s="21">
        <f t="shared" ref="AV907:AV970" si="508">IF(K907=K$5,1, 0)</f>
        <v>0</v>
      </c>
      <c r="AW907" s="21">
        <f t="shared" ref="AW907:AW970" si="509">IF(K907=K$6, 1, 0)</f>
        <v>0</v>
      </c>
      <c r="AX907" s="21">
        <f t="shared" ref="AX907:AX970" si="510">IF(M907=M$3,1, 0)</f>
        <v>0</v>
      </c>
      <c r="AY907" s="21">
        <f t="shared" ref="AY907:AY970" si="511">IF(M907=M$4,1,0)</f>
        <v>0</v>
      </c>
      <c r="AZ907" s="21">
        <f t="shared" ref="AZ907:AZ970" si="512">IF(L907="yes",1, 0)</f>
        <v>0</v>
      </c>
      <c r="BA907" s="21">
        <f t="shared" ref="BA907:BA970" si="513">IF(Q907=Q$3,1,0)</f>
        <v>0</v>
      </c>
      <c r="BB907" s="21">
        <f t="shared" ref="BB907:BB970" si="514">IF(Q907=Q$4, 1,0)</f>
        <v>0</v>
      </c>
      <c r="BC907" s="21">
        <f t="shared" ref="BC907:BC970" si="515">IF(N907="yes", 1, 0)</f>
        <v>0</v>
      </c>
      <c r="BD907" s="21">
        <f t="shared" ref="BD907:BD970" si="516">IF(O907="yes",1,0)</f>
        <v>0</v>
      </c>
      <c r="BE907" s="21">
        <f t="shared" ref="BE907:BE970" si="517">IF(P907="yes", 1, 0)</f>
        <v>0</v>
      </c>
      <c r="BF907" s="21">
        <f t="shared" ref="BF907:BF970" si="518">IF(I907="yes", 1, 0)</f>
        <v>0</v>
      </c>
      <c r="BG907" s="21">
        <f t="shared" ref="BG907:BG970" si="519">IF(R907="yes", 1, 0)</f>
        <v>0</v>
      </c>
      <c r="BH907" s="21">
        <f t="shared" ref="BH907:BH970" si="520">IF(J907="yes", 1, 0)</f>
        <v>0</v>
      </c>
    </row>
    <row r="908" spans="1:60" ht="63.95" customHeight="1">
      <c r="A908" s="245"/>
      <c r="B908" s="97"/>
      <c r="C908" s="98"/>
      <c r="D908" s="99"/>
      <c r="E908" s="100"/>
      <c r="F908" s="100"/>
      <c r="G908" s="100"/>
      <c r="H908" s="101"/>
      <c r="I908" s="102"/>
      <c r="J908" s="103"/>
      <c r="K908" s="103"/>
      <c r="L908" s="103"/>
      <c r="M908" s="103"/>
      <c r="N908" s="99"/>
      <c r="O908" s="99"/>
      <c r="P908" s="100"/>
      <c r="Q908" s="100"/>
      <c r="R908" s="104"/>
      <c r="S908" s="31" t="str">
        <f t="shared" ref="S908:S971" si="521">AI908</f>
        <v/>
      </c>
      <c r="T908" s="105"/>
      <c r="U908" s="101"/>
      <c r="V908" s="107"/>
      <c r="W908" s="169"/>
      <c r="X908" s="170"/>
      <c r="Y908" s="68"/>
      <c r="Z908" s="190">
        <f t="shared" si="490"/>
        <v>1.0165720071704217E-3</v>
      </c>
      <c r="AA908" s="208" t="b">
        <f t="shared" si="491"/>
        <v>0</v>
      </c>
      <c r="AB908" s="20">
        <f t="shared" ref="AB908:AB971" si="522">IF(AA908=TRUE, 1, 0)</f>
        <v>0</v>
      </c>
      <c r="AC908" s="67" t="b">
        <f t="shared" ref="AC908:AC971" si="523">AND(C908="", D908="",E908="",F908="",G908="",H908="",I908="",J908="",K908="",L908="",M908="",N908="",O908="",P908="",Q908="",R908="")</f>
        <v>1</v>
      </c>
      <c r="AD908" s="200">
        <f t="shared" ref="AD908:AD971" si="524">IF(AC908=TRUE, 1, 0)</f>
        <v>1</v>
      </c>
      <c r="AE908" s="180">
        <f t="shared" si="492"/>
        <v>1</v>
      </c>
      <c r="AF908" s="180">
        <f t="shared" si="493"/>
        <v>0</v>
      </c>
      <c r="AG908" s="180">
        <f t="shared" si="494"/>
        <v>0</v>
      </c>
      <c r="AH908" s="180">
        <f t="shared" si="495"/>
        <v>0</v>
      </c>
      <c r="AI908" s="214" t="str">
        <f t="shared" si="496"/>
        <v/>
      </c>
      <c r="AK908" s="36">
        <f t="shared" si="497"/>
        <v>0</v>
      </c>
      <c r="AL908" s="21">
        <f t="shared" si="498"/>
        <v>0</v>
      </c>
      <c r="AM908" s="21">
        <f t="shared" si="499"/>
        <v>0</v>
      </c>
      <c r="AN908" s="21">
        <f t="shared" si="500"/>
        <v>0</v>
      </c>
      <c r="AO908" s="21">
        <f t="shared" si="501"/>
        <v>0</v>
      </c>
      <c r="AP908" s="21">
        <f t="shared" si="502"/>
        <v>0</v>
      </c>
      <c r="AQ908" s="21">
        <f t="shared" si="503"/>
        <v>0</v>
      </c>
      <c r="AR908" s="21">
        <f t="shared" si="504"/>
        <v>0</v>
      </c>
      <c r="AS908" s="21">
        <f t="shared" si="505"/>
        <v>0</v>
      </c>
      <c r="AT908" s="21">
        <f t="shared" si="506"/>
        <v>0</v>
      </c>
      <c r="AU908" s="21">
        <f t="shared" si="507"/>
        <v>0</v>
      </c>
      <c r="AV908" s="21">
        <f t="shared" si="508"/>
        <v>0</v>
      </c>
      <c r="AW908" s="21">
        <f t="shared" si="509"/>
        <v>0</v>
      </c>
      <c r="AX908" s="21">
        <f t="shared" si="510"/>
        <v>0</v>
      </c>
      <c r="AY908" s="21">
        <f t="shared" si="511"/>
        <v>0</v>
      </c>
      <c r="AZ908" s="21">
        <f t="shared" si="512"/>
        <v>0</v>
      </c>
      <c r="BA908" s="21">
        <f t="shared" si="513"/>
        <v>0</v>
      </c>
      <c r="BB908" s="21">
        <f t="shared" si="514"/>
        <v>0</v>
      </c>
      <c r="BC908" s="21">
        <f t="shared" si="515"/>
        <v>0</v>
      </c>
      <c r="BD908" s="21">
        <f t="shared" si="516"/>
        <v>0</v>
      </c>
      <c r="BE908" s="21">
        <f t="shared" si="517"/>
        <v>0</v>
      </c>
      <c r="BF908" s="21">
        <f t="shared" si="518"/>
        <v>0</v>
      </c>
      <c r="BG908" s="21">
        <f t="shared" si="519"/>
        <v>0</v>
      </c>
      <c r="BH908" s="21">
        <f t="shared" si="520"/>
        <v>0</v>
      </c>
    </row>
    <row r="909" spans="1:60" ht="63.95" customHeight="1">
      <c r="A909" s="245"/>
      <c r="B909" s="97"/>
      <c r="C909" s="98"/>
      <c r="D909" s="99"/>
      <c r="E909" s="100"/>
      <c r="F909" s="100"/>
      <c r="G909" s="100"/>
      <c r="H909" s="101"/>
      <c r="I909" s="102"/>
      <c r="J909" s="103"/>
      <c r="K909" s="103"/>
      <c r="L909" s="103"/>
      <c r="M909" s="103"/>
      <c r="N909" s="99"/>
      <c r="O909" s="99"/>
      <c r="P909" s="100"/>
      <c r="Q909" s="100"/>
      <c r="R909" s="104"/>
      <c r="S909" s="31" t="str">
        <f t="shared" si="521"/>
        <v/>
      </c>
      <c r="T909" s="105"/>
      <c r="U909" s="101"/>
      <c r="V909" s="107"/>
      <c r="W909" s="169"/>
      <c r="X909" s="170"/>
      <c r="Y909" s="68"/>
      <c r="Z909" s="190">
        <f t="shared" si="490"/>
        <v>1.0165720071704217E-3</v>
      </c>
      <c r="AA909" s="208" t="b">
        <f t="shared" si="491"/>
        <v>0</v>
      </c>
      <c r="AB909" s="20">
        <f t="shared" si="522"/>
        <v>0</v>
      </c>
      <c r="AC909" s="67" t="b">
        <f t="shared" si="523"/>
        <v>1</v>
      </c>
      <c r="AD909" s="200">
        <f t="shared" si="524"/>
        <v>1</v>
      </c>
      <c r="AE909" s="180">
        <f t="shared" si="492"/>
        <v>1</v>
      </c>
      <c r="AF909" s="180">
        <f t="shared" si="493"/>
        <v>0</v>
      </c>
      <c r="AG909" s="180">
        <f t="shared" si="494"/>
        <v>0</v>
      </c>
      <c r="AH909" s="180">
        <f t="shared" si="495"/>
        <v>0</v>
      </c>
      <c r="AI909" s="214" t="str">
        <f t="shared" si="496"/>
        <v/>
      </c>
      <c r="AK909" s="36">
        <f t="shared" si="497"/>
        <v>0</v>
      </c>
      <c r="AL909" s="21">
        <f t="shared" si="498"/>
        <v>0</v>
      </c>
      <c r="AM909" s="21">
        <f t="shared" si="499"/>
        <v>0</v>
      </c>
      <c r="AN909" s="21">
        <f t="shared" si="500"/>
        <v>0</v>
      </c>
      <c r="AO909" s="21">
        <f t="shared" si="501"/>
        <v>0</v>
      </c>
      <c r="AP909" s="21">
        <f t="shared" si="502"/>
        <v>0</v>
      </c>
      <c r="AQ909" s="21">
        <f t="shared" si="503"/>
        <v>0</v>
      </c>
      <c r="AR909" s="21">
        <f t="shared" si="504"/>
        <v>0</v>
      </c>
      <c r="AS909" s="21">
        <f t="shared" si="505"/>
        <v>0</v>
      </c>
      <c r="AT909" s="21">
        <f t="shared" si="506"/>
        <v>0</v>
      </c>
      <c r="AU909" s="21">
        <f t="shared" si="507"/>
        <v>0</v>
      </c>
      <c r="AV909" s="21">
        <f t="shared" si="508"/>
        <v>0</v>
      </c>
      <c r="AW909" s="21">
        <f t="shared" si="509"/>
        <v>0</v>
      </c>
      <c r="AX909" s="21">
        <f t="shared" si="510"/>
        <v>0</v>
      </c>
      <c r="AY909" s="21">
        <f t="shared" si="511"/>
        <v>0</v>
      </c>
      <c r="AZ909" s="21">
        <f t="shared" si="512"/>
        <v>0</v>
      </c>
      <c r="BA909" s="21">
        <f t="shared" si="513"/>
        <v>0</v>
      </c>
      <c r="BB909" s="21">
        <f t="shared" si="514"/>
        <v>0</v>
      </c>
      <c r="BC909" s="21">
        <f t="shared" si="515"/>
        <v>0</v>
      </c>
      <c r="BD909" s="21">
        <f t="shared" si="516"/>
        <v>0</v>
      </c>
      <c r="BE909" s="21">
        <f t="shared" si="517"/>
        <v>0</v>
      </c>
      <c r="BF909" s="21">
        <f t="shared" si="518"/>
        <v>0</v>
      </c>
      <c r="BG909" s="21">
        <f t="shared" si="519"/>
        <v>0</v>
      </c>
      <c r="BH909" s="21">
        <f t="shared" si="520"/>
        <v>0</v>
      </c>
    </row>
    <row r="910" spans="1:60" ht="63.95" customHeight="1">
      <c r="A910" s="245"/>
      <c r="B910" s="97"/>
      <c r="C910" s="98"/>
      <c r="D910" s="99"/>
      <c r="E910" s="100"/>
      <c r="F910" s="100"/>
      <c r="G910" s="100"/>
      <c r="H910" s="101"/>
      <c r="I910" s="102"/>
      <c r="J910" s="103"/>
      <c r="K910" s="103"/>
      <c r="L910" s="103"/>
      <c r="M910" s="103"/>
      <c r="N910" s="99"/>
      <c r="O910" s="99"/>
      <c r="P910" s="100"/>
      <c r="Q910" s="100"/>
      <c r="R910" s="104"/>
      <c r="S910" s="31" t="str">
        <f t="shared" si="521"/>
        <v/>
      </c>
      <c r="T910" s="105"/>
      <c r="U910" s="101"/>
      <c r="V910" s="107"/>
      <c r="W910" s="169"/>
      <c r="X910" s="170"/>
      <c r="Y910" s="68"/>
      <c r="Z910" s="190">
        <f t="shared" si="490"/>
        <v>1.0165720071704217E-3</v>
      </c>
      <c r="AA910" s="208" t="b">
        <f t="shared" si="491"/>
        <v>0</v>
      </c>
      <c r="AB910" s="20">
        <f t="shared" si="522"/>
        <v>0</v>
      </c>
      <c r="AC910" s="67" t="b">
        <f t="shared" si="523"/>
        <v>1</v>
      </c>
      <c r="AD910" s="200">
        <f t="shared" si="524"/>
        <v>1</v>
      </c>
      <c r="AE910" s="180">
        <f t="shared" si="492"/>
        <v>1</v>
      </c>
      <c r="AF910" s="180">
        <f t="shared" si="493"/>
        <v>0</v>
      </c>
      <c r="AG910" s="180">
        <f t="shared" si="494"/>
        <v>0</v>
      </c>
      <c r="AH910" s="180">
        <f t="shared" si="495"/>
        <v>0</v>
      </c>
      <c r="AI910" s="214" t="str">
        <f t="shared" si="496"/>
        <v/>
      </c>
      <c r="AK910" s="36">
        <f t="shared" si="497"/>
        <v>0</v>
      </c>
      <c r="AL910" s="21">
        <f t="shared" si="498"/>
        <v>0</v>
      </c>
      <c r="AM910" s="21">
        <f t="shared" si="499"/>
        <v>0</v>
      </c>
      <c r="AN910" s="21">
        <f t="shared" si="500"/>
        <v>0</v>
      </c>
      <c r="AO910" s="21">
        <f t="shared" si="501"/>
        <v>0</v>
      </c>
      <c r="AP910" s="21">
        <f t="shared" si="502"/>
        <v>0</v>
      </c>
      <c r="AQ910" s="21">
        <f t="shared" si="503"/>
        <v>0</v>
      </c>
      <c r="AR910" s="21">
        <f t="shared" si="504"/>
        <v>0</v>
      </c>
      <c r="AS910" s="21">
        <f t="shared" si="505"/>
        <v>0</v>
      </c>
      <c r="AT910" s="21">
        <f t="shared" si="506"/>
        <v>0</v>
      </c>
      <c r="AU910" s="21">
        <f t="shared" si="507"/>
        <v>0</v>
      </c>
      <c r="AV910" s="21">
        <f t="shared" si="508"/>
        <v>0</v>
      </c>
      <c r="AW910" s="21">
        <f t="shared" si="509"/>
        <v>0</v>
      </c>
      <c r="AX910" s="21">
        <f t="shared" si="510"/>
        <v>0</v>
      </c>
      <c r="AY910" s="21">
        <f t="shared" si="511"/>
        <v>0</v>
      </c>
      <c r="AZ910" s="21">
        <f t="shared" si="512"/>
        <v>0</v>
      </c>
      <c r="BA910" s="21">
        <f t="shared" si="513"/>
        <v>0</v>
      </c>
      <c r="BB910" s="21">
        <f t="shared" si="514"/>
        <v>0</v>
      </c>
      <c r="BC910" s="21">
        <f t="shared" si="515"/>
        <v>0</v>
      </c>
      <c r="BD910" s="21">
        <f t="shared" si="516"/>
        <v>0</v>
      </c>
      <c r="BE910" s="21">
        <f t="shared" si="517"/>
        <v>0</v>
      </c>
      <c r="BF910" s="21">
        <f t="shared" si="518"/>
        <v>0</v>
      </c>
      <c r="BG910" s="21">
        <f t="shared" si="519"/>
        <v>0</v>
      </c>
      <c r="BH910" s="21">
        <f t="shared" si="520"/>
        <v>0</v>
      </c>
    </row>
    <row r="911" spans="1:60" ht="63.95" customHeight="1">
      <c r="A911" s="245"/>
      <c r="B911" s="97"/>
      <c r="C911" s="98"/>
      <c r="D911" s="99"/>
      <c r="E911" s="100"/>
      <c r="F911" s="100"/>
      <c r="G911" s="100"/>
      <c r="H911" s="101"/>
      <c r="I911" s="102"/>
      <c r="J911" s="103"/>
      <c r="K911" s="103"/>
      <c r="L911" s="103"/>
      <c r="M911" s="103"/>
      <c r="N911" s="99"/>
      <c r="O911" s="99"/>
      <c r="P911" s="100"/>
      <c r="Q911" s="100"/>
      <c r="R911" s="104"/>
      <c r="S911" s="31" t="str">
        <f t="shared" si="521"/>
        <v/>
      </c>
      <c r="T911" s="105"/>
      <c r="U911" s="101"/>
      <c r="V911" s="107"/>
      <c r="W911" s="169"/>
      <c r="X911" s="170"/>
      <c r="Y911" s="68"/>
      <c r="Z911" s="190">
        <f t="shared" si="490"/>
        <v>1.0165720071704217E-3</v>
      </c>
      <c r="AA911" s="208" t="b">
        <f t="shared" si="491"/>
        <v>0</v>
      </c>
      <c r="AB911" s="20">
        <f t="shared" si="522"/>
        <v>0</v>
      </c>
      <c r="AC911" s="67" t="b">
        <f t="shared" si="523"/>
        <v>1</v>
      </c>
      <c r="AD911" s="200">
        <f t="shared" si="524"/>
        <v>1</v>
      </c>
      <c r="AE911" s="180">
        <f t="shared" si="492"/>
        <v>1</v>
      </c>
      <c r="AF911" s="180">
        <f t="shared" si="493"/>
        <v>0</v>
      </c>
      <c r="AG911" s="180">
        <f t="shared" si="494"/>
        <v>0</v>
      </c>
      <c r="AH911" s="180">
        <f t="shared" si="495"/>
        <v>0</v>
      </c>
      <c r="AI911" s="214" t="str">
        <f t="shared" si="496"/>
        <v/>
      </c>
      <c r="AK911" s="36">
        <f t="shared" si="497"/>
        <v>0</v>
      </c>
      <c r="AL911" s="21">
        <f t="shared" si="498"/>
        <v>0</v>
      </c>
      <c r="AM911" s="21">
        <f t="shared" si="499"/>
        <v>0</v>
      </c>
      <c r="AN911" s="21">
        <f t="shared" si="500"/>
        <v>0</v>
      </c>
      <c r="AO911" s="21">
        <f t="shared" si="501"/>
        <v>0</v>
      </c>
      <c r="AP911" s="21">
        <f t="shared" si="502"/>
        <v>0</v>
      </c>
      <c r="AQ911" s="21">
        <f t="shared" si="503"/>
        <v>0</v>
      </c>
      <c r="AR911" s="21">
        <f t="shared" si="504"/>
        <v>0</v>
      </c>
      <c r="AS911" s="21">
        <f t="shared" si="505"/>
        <v>0</v>
      </c>
      <c r="AT911" s="21">
        <f t="shared" si="506"/>
        <v>0</v>
      </c>
      <c r="AU911" s="21">
        <f t="shared" si="507"/>
        <v>0</v>
      </c>
      <c r="AV911" s="21">
        <f t="shared" si="508"/>
        <v>0</v>
      </c>
      <c r="AW911" s="21">
        <f t="shared" si="509"/>
        <v>0</v>
      </c>
      <c r="AX911" s="21">
        <f t="shared" si="510"/>
        <v>0</v>
      </c>
      <c r="AY911" s="21">
        <f t="shared" si="511"/>
        <v>0</v>
      </c>
      <c r="AZ911" s="21">
        <f t="shared" si="512"/>
        <v>0</v>
      </c>
      <c r="BA911" s="21">
        <f t="shared" si="513"/>
        <v>0</v>
      </c>
      <c r="BB911" s="21">
        <f t="shared" si="514"/>
        <v>0</v>
      </c>
      <c r="BC911" s="21">
        <f t="shared" si="515"/>
        <v>0</v>
      </c>
      <c r="BD911" s="21">
        <f t="shared" si="516"/>
        <v>0</v>
      </c>
      <c r="BE911" s="21">
        <f t="shared" si="517"/>
        <v>0</v>
      </c>
      <c r="BF911" s="21">
        <f t="shared" si="518"/>
        <v>0</v>
      </c>
      <c r="BG911" s="21">
        <f t="shared" si="519"/>
        <v>0</v>
      </c>
      <c r="BH911" s="21">
        <f t="shared" si="520"/>
        <v>0</v>
      </c>
    </row>
    <row r="912" spans="1:60" ht="63.95" customHeight="1">
      <c r="A912" s="245"/>
      <c r="B912" s="97"/>
      <c r="C912" s="98"/>
      <c r="D912" s="99"/>
      <c r="E912" s="100"/>
      <c r="F912" s="100"/>
      <c r="G912" s="100"/>
      <c r="H912" s="101"/>
      <c r="I912" s="102"/>
      <c r="J912" s="103"/>
      <c r="K912" s="103"/>
      <c r="L912" s="103"/>
      <c r="M912" s="103"/>
      <c r="N912" s="99"/>
      <c r="O912" s="99"/>
      <c r="P912" s="100"/>
      <c r="Q912" s="100"/>
      <c r="R912" s="104"/>
      <c r="S912" s="31" t="str">
        <f t="shared" si="521"/>
        <v/>
      </c>
      <c r="T912" s="105"/>
      <c r="U912" s="101"/>
      <c r="V912" s="107"/>
      <c r="W912" s="169"/>
      <c r="X912" s="170"/>
      <c r="Y912" s="68"/>
      <c r="Z912" s="190">
        <f t="shared" si="490"/>
        <v>1.0165720071704217E-3</v>
      </c>
      <c r="AA912" s="208" t="b">
        <f t="shared" si="491"/>
        <v>0</v>
      </c>
      <c r="AB912" s="20">
        <f t="shared" si="522"/>
        <v>0</v>
      </c>
      <c r="AC912" s="67" t="b">
        <f t="shared" si="523"/>
        <v>1</v>
      </c>
      <c r="AD912" s="200">
        <f t="shared" si="524"/>
        <v>1</v>
      </c>
      <c r="AE912" s="180">
        <f t="shared" si="492"/>
        <v>1</v>
      </c>
      <c r="AF912" s="180">
        <f t="shared" si="493"/>
        <v>0</v>
      </c>
      <c r="AG912" s="180">
        <f t="shared" si="494"/>
        <v>0</v>
      </c>
      <c r="AH912" s="180">
        <f t="shared" si="495"/>
        <v>0</v>
      </c>
      <c r="AI912" s="214" t="str">
        <f t="shared" si="496"/>
        <v/>
      </c>
      <c r="AK912" s="36">
        <f t="shared" si="497"/>
        <v>0</v>
      </c>
      <c r="AL912" s="21">
        <f t="shared" si="498"/>
        <v>0</v>
      </c>
      <c r="AM912" s="21">
        <f t="shared" si="499"/>
        <v>0</v>
      </c>
      <c r="AN912" s="21">
        <f t="shared" si="500"/>
        <v>0</v>
      </c>
      <c r="AO912" s="21">
        <f t="shared" si="501"/>
        <v>0</v>
      </c>
      <c r="AP912" s="21">
        <f t="shared" si="502"/>
        <v>0</v>
      </c>
      <c r="AQ912" s="21">
        <f t="shared" si="503"/>
        <v>0</v>
      </c>
      <c r="AR912" s="21">
        <f t="shared" si="504"/>
        <v>0</v>
      </c>
      <c r="AS912" s="21">
        <f t="shared" si="505"/>
        <v>0</v>
      </c>
      <c r="AT912" s="21">
        <f t="shared" si="506"/>
        <v>0</v>
      </c>
      <c r="AU912" s="21">
        <f t="shared" si="507"/>
        <v>0</v>
      </c>
      <c r="AV912" s="21">
        <f t="shared" si="508"/>
        <v>0</v>
      </c>
      <c r="AW912" s="21">
        <f t="shared" si="509"/>
        <v>0</v>
      </c>
      <c r="AX912" s="21">
        <f t="shared" si="510"/>
        <v>0</v>
      </c>
      <c r="AY912" s="21">
        <f t="shared" si="511"/>
        <v>0</v>
      </c>
      <c r="AZ912" s="21">
        <f t="shared" si="512"/>
        <v>0</v>
      </c>
      <c r="BA912" s="21">
        <f t="shared" si="513"/>
        <v>0</v>
      </c>
      <c r="BB912" s="21">
        <f t="shared" si="514"/>
        <v>0</v>
      </c>
      <c r="BC912" s="21">
        <f t="shared" si="515"/>
        <v>0</v>
      </c>
      <c r="BD912" s="21">
        <f t="shared" si="516"/>
        <v>0</v>
      </c>
      <c r="BE912" s="21">
        <f t="shared" si="517"/>
        <v>0</v>
      </c>
      <c r="BF912" s="21">
        <f t="shared" si="518"/>
        <v>0</v>
      </c>
      <c r="BG912" s="21">
        <f t="shared" si="519"/>
        <v>0</v>
      </c>
      <c r="BH912" s="21">
        <f t="shared" si="520"/>
        <v>0</v>
      </c>
    </row>
    <row r="913" spans="1:60" ht="63.95" customHeight="1">
      <c r="A913" s="245"/>
      <c r="B913" s="97"/>
      <c r="C913" s="98"/>
      <c r="D913" s="99"/>
      <c r="E913" s="100"/>
      <c r="F913" s="100"/>
      <c r="G913" s="100"/>
      <c r="H913" s="101"/>
      <c r="I913" s="102"/>
      <c r="J913" s="103"/>
      <c r="K913" s="103"/>
      <c r="L913" s="103"/>
      <c r="M913" s="103"/>
      <c r="N913" s="99"/>
      <c r="O913" s="99"/>
      <c r="P913" s="100"/>
      <c r="Q913" s="100"/>
      <c r="R913" s="104"/>
      <c r="S913" s="31" t="str">
        <f t="shared" si="521"/>
        <v/>
      </c>
      <c r="T913" s="105"/>
      <c r="U913" s="101"/>
      <c r="V913" s="107"/>
      <c r="W913" s="169"/>
      <c r="X913" s="170"/>
      <c r="Y913" s="68"/>
      <c r="Z913" s="190">
        <f t="shared" si="490"/>
        <v>1.0165720071704217E-3</v>
      </c>
      <c r="AA913" s="208" t="b">
        <f t="shared" si="491"/>
        <v>0</v>
      </c>
      <c r="AB913" s="20">
        <f t="shared" si="522"/>
        <v>0</v>
      </c>
      <c r="AC913" s="67" t="b">
        <f t="shared" si="523"/>
        <v>1</v>
      </c>
      <c r="AD913" s="200">
        <f t="shared" si="524"/>
        <v>1</v>
      </c>
      <c r="AE913" s="180">
        <f t="shared" si="492"/>
        <v>1</v>
      </c>
      <c r="AF913" s="180">
        <f t="shared" si="493"/>
        <v>0</v>
      </c>
      <c r="AG913" s="180">
        <f t="shared" si="494"/>
        <v>0</v>
      </c>
      <c r="AH913" s="180">
        <f t="shared" si="495"/>
        <v>0</v>
      </c>
      <c r="AI913" s="214" t="str">
        <f t="shared" si="496"/>
        <v/>
      </c>
      <c r="AK913" s="36">
        <f t="shared" si="497"/>
        <v>0</v>
      </c>
      <c r="AL913" s="21">
        <f t="shared" si="498"/>
        <v>0</v>
      </c>
      <c r="AM913" s="21">
        <f t="shared" si="499"/>
        <v>0</v>
      </c>
      <c r="AN913" s="21">
        <f t="shared" si="500"/>
        <v>0</v>
      </c>
      <c r="AO913" s="21">
        <f t="shared" si="501"/>
        <v>0</v>
      </c>
      <c r="AP913" s="21">
        <f t="shared" si="502"/>
        <v>0</v>
      </c>
      <c r="AQ913" s="21">
        <f t="shared" si="503"/>
        <v>0</v>
      </c>
      <c r="AR913" s="21">
        <f t="shared" si="504"/>
        <v>0</v>
      </c>
      <c r="AS913" s="21">
        <f t="shared" si="505"/>
        <v>0</v>
      </c>
      <c r="AT913" s="21">
        <f t="shared" si="506"/>
        <v>0</v>
      </c>
      <c r="AU913" s="21">
        <f t="shared" si="507"/>
        <v>0</v>
      </c>
      <c r="AV913" s="21">
        <f t="shared" si="508"/>
        <v>0</v>
      </c>
      <c r="AW913" s="21">
        <f t="shared" si="509"/>
        <v>0</v>
      </c>
      <c r="AX913" s="21">
        <f t="shared" si="510"/>
        <v>0</v>
      </c>
      <c r="AY913" s="21">
        <f t="shared" si="511"/>
        <v>0</v>
      </c>
      <c r="AZ913" s="21">
        <f t="shared" si="512"/>
        <v>0</v>
      </c>
      <c r="BA913" s="21">
        <f t="shared" si="513"/>
        <v>0</v>
      </c>
      <c r="BB913" s="21">
        <f t="shared" si="514"/>
        <v>0</v>
      </c>
      <c r="BC913" s="21">
        <f t="shared" si="515"/>
        <v>0</v>
      </c>
      <c r="BD913" s="21">
        <f t="shared" si="516"/>
        <v>0</v>
      </c>
      <c r="BE913" s="21">
        <f t="shared" si="517"/>
        <v>0</v>
      </c>
      <c r="BF913" s="21">
        <f t="shared" si="518"/>
        <v>0</v>
      </c>
      <c r="BG913" s="21">
        <f t="shared" si="519"/>
        <v>0</v>
      </c>
      <c r="BH913" s="21">
        <f t="shared" si="520"/>
        <v>0</v>
      </c>
    </row>
    <row r="914" spans="1:60" ht="63.95" customHeight="1">
      <c r="A914" s="245"/>
      <c r="B914" s="97"/>
      <c r="C914" s="98"/>
      <c r="D914" s="99"/>
      <c r="E914" s="100"/>
      <c r="F914" s="100"/>
      <c r="G914" s="100"/>
      <c r="H914" s="101"/>
      <c r="I914" s="102"/>
      <c r="J914" s="103"/>
      <c r="K914" s="103"/>
      <c r="L914" s="103"/>
      <c r="M914" s="103"/>
      <c r="N914" s="99"/>
      <c r="O914" s="99"/>
      <c r="P914" s="100"/>
      <c r="Q914" s="100"/>
      <c r="R914" s="104"/>
      <c r="S914" s="31" t="str">
        <f t="shared" si="521"/>
        <v/>
      </c>
      <c r="T914" s="105"/>
      <c r="U914" s="101"/>
      <c r="V914" s="107"/>
      <c r="W914" s="169"/>
      <c r="X914" s="170"/>
      <c r="Y914" s="68"/>
      <c r="Z914" s="190">
        <f t="shared" si="490"/>
        <v>1.0165720071704217E-3</v>
      </c>
      <c r="AA914" s="208" t="b">
        <f t="shared" si="491"/>
        <v>0</v>
      </c>
      <c r="AB914" s="20">
        <f t="shared" si="522"/>
        <v>0</v>
      </c>
      <c r="AC914" s="67" t="b">
        <f t="shared" si="523"/>
        <v>1</v>
      </c>
      <c r="AD914" s="200">
        <f t="shared" si="524"/>
        <v>1</v>
      </c>
      <c r="AE914" s="180">
        <f t="shared" si="492"/>
        <v>1</v>
      </c>
      <c r="AF914" s="180">
        <f t="shared" si="493"/>
        <v>0</v>
      </c>
      <c r="AG914" s="180">
        <f t="shared" si="494"/>
        <v>0</v>
      </c>
      <c r="AH914" s="180">
        <f t="shared" si="495"/>
        <v>0</v>
      </c>
      <c r="AI914" s="214" t="str">
        <f t="shared" si="496"/>
        <v/>
      </c>
      <c r="AK914" s="36">
        <f t="shared" si="497"/>
        <v>0</v>
      </c>
      <c r="AL914" s="21">
        <f t="shared" si="498"/>
        <v>0</v>
      </c>
      <c r="AM914" s="21">
        <f t="shared" si="499"/>
        <v>0</v>
      </c>
      <c r="AN914" s="21">
        <f t="shared" si="500"/>
        <v>0</v>
      </c>
      <c r="AO914" s="21">
        <f t="shared" si="501"/>
        <v>0</v>
      </c>
      <c r="AP914" s="21">
        <f t="shared" si="502"/>
        <v>0</v>
      </c>
      <c r="AQ914" s="21">
        <f t="shared" si="503"/>
        <v>0</v>
      </c>
      <c r="AR914" s="21">
        <f t="shared" si="504"/>
        <v>0</v>
      </c>
      <c r="AS914" s="21">
        <f t="shared" si="505"/>
        <v>0</v>
      </c>
      <c r="AT914" s="21">
        <f t="shared" si="506"/>
        <v>0</v>
      </c>
      <c r="AU914" s="21">
        <f t="shared" si="507"/>
        <v>0</v>
      </c>
      <c r="AV914" s="21">
        <f t="shared" si="508"/>
        <v>0</v>
      </c>
      <c r="AW914" s="21">
        <f t="shared" si="509"/>
        <v>0</v>
      </c>
      <c r="AX914" s="21">
        <f t="shared" si="510"/>
        <v>0</v>
      </c>
      <c r="AY914" s="21">
        <f t="shared" si="511"/>
        <v>0</v>
      </c>
      <c r="AZ914" s="21">
        <f t="shared" si="512"/>
        <v>0</v>
      </c>
      <c r="BA914" s="21">
        <f t="shared" si="513"/>
        <v>0</v>
      </c>
      <c r="BB914" s="21">
        <f t="shared" si="514"/>
        <v>0</v>
      </c>
      <c r="BC914" s="21">
        <f t="shared" si="515"/>
        <v>0</v>
      </c>
      <c r="BD914" s="21">
        <f t="shared" si="516"/>
        <v>0</v>
      </c>
      <c r="BE914" s="21">
        <f t="shared" si="517"/>
        <v>0</v>
      </c>
      <c r="BF914" s="21">
        <f t="shared" si="518"/>
        <v>0</v>
      </c>
      <c r="BG914" s="21">
        <f t="shared" si="519"/>
        <v>0</v>
      </c>
      <c r="BH914" s="21">
        <f t="shared" si="520"/>
        <v>0</v>
      </c>
    </row>
    <row r="915" spans="1:60" ht="63.95" customHeight="1">
      <c r="A915" s="245"/>
      <c r="B915" s="97"/>
      <c r="C915" s="98"/>
      <c r="D915" s="99"/>
      <c r="E915" s="100"/>
      <c r="F915" s="100"/>
      <c r="G915" s="100"/>
      <c r="H915" s="101"/>
      <c r="I915" s="102"/>
      <c r="J915" s="103"/>
      <c r="K915" s="103"/>
      <c r="L915" s="103"/>
      <c r="M915" s="103"/>
      <c r="N915" s="99"/>
      <c r="O915" s="99"/>
      <c r="P915" s="100"/>
      <c r="Q915" s="100"/>
      <c r="R915" s="104"/>
      <c r="S915" s="31" t="str">
        <f t="shared" si="521"/>
        <v/>
      </c>
      <c r="T915" s="105"/>
      <c r="U915" s="101"/>
      <c r="V915" s="107"/>
      <c r="W915" s="169"/>
      <c r="X915" s="170"/>
      <c r="Y915" s="68"/>
      <c r="Z915" s="190">
        <f t="shared" si="490"/>
        <v>1.0165720071704217E-3</v>
      </c>
      <c r="AA915" s="208" t="b">
        <f t="shared" si="491"/>
        <v>0</v>
      </c>
      <c r="AB915" s="20">
        <f t="shared" si="522"/>
        <v>0</v>
      </c>
      <c r="AC915" s="67" t="b">
        <f t="shared" si="523"/>
        <v>1</v>
      </c>
      <c r="AD915" s="200">
        <f t="shared" si="524"/>
        <v>1</v>
      </c>
      <c r="AE915" s="180">
        <f t="shared" si="492"/>
        <v>1</v>
      </c>
      <c r="AF915" s="180">
        <f t="shared" si="493"/>
        <v>0</v>
      </c>
      <c r="AG915" s="180">
        <f t="shared" si="494"/>
        <v>0</v>
      </c>
      <c r="AH915" s="180">
        <f t="shared" si="495"/>
        <v>0</v>
      </c>
      <c r="AI915" s="214" t="str">
        <f t="shared" si="496"/>
        <v/>
      </c>
      <c r="AK915" s="36">
        <f t="shared" si="497"/>
        <v>0</v>
      </c>
      <c r="AL915" s="21">
        <f t="shared" si="498"/>
        <v>0</v>
      </c>
      <c r="AM915" s="21">
        <f t="shared" si="499"/>
        <v>0</v>
      </c>
      <c r="AN915" s="21">
        <f t="shared" si="500"/>
        <v>0</v>
      </c>
      <c r="AO915" s="21">
        <f t="shared" si="501"/>
        <v>0</v>
      </c>
      <c r="AP915" s="21">
        <f t="shared" si="502"/>
        <v>0</v>
      </c>
      <c r="AQ915" s="21">
        <f t="shared" si="503"/>
        <v>0</v>
      </c>
      <c r="AR915" s="21">
        <f t="shared" si="504"/>
        <v>0</v>
      </c>
      <c r="AS915" s="21">
        <f t="shared" si="505"/>
        <v>0</v>
      </c>
      <c r="AT915" s="21">
        <f t="shared" si="506"/>
        <v>0</v>
      </c>
      <c r="AU915" s="21">
        <f t="shared" si="507"/>
        <v>0</v>
      </c>
      <c r="AV915" s="21">
        <f t="shared" si="508"/>
        <v>0</v>
      </c>
      <c r="AW915" s="21">
        <f t="shared" si="509"/>
        <v>0</v>
      </c>
      <c r="AX915" s="21">
        <f t="shared" si="510"/>
        <v>0</v>
      </c>
      <c r="AY915" s="21">
        <f t="shared" si="511"/>
        <v>0</v>
      </c>
      <c r="AZ915" s="21">
        <f t="shared" si="512"/>
        <v>0</v>
      </c>
      <c r="BA915" s="21">
        <f t="shared" si="513"/>
        <v>0</v>
      </c>
      <c r="BB915" s="21">
        <f t="shared" si="514"/>
        <v>0</v>
      </c>
      <c r="BC915" s="21">
        <f t="shared" si="515"/>
        <v>0</v>
      </c>
      <c r="BD915" s="21">
        <f t="shared" si="516"/>
        <v>0</v>
      </c>
      <c r="BE915" s="21">
        <f t="shared" si="517"/>
        <v>0</v>
      </c>
      <c r="BF915" s="21">
        <f t="shared" si="518"/>
        <v>0</v>
      </c>
      <c r="BG915" s="21">
        <f t="shared" si="519"/>
        <v>0</v>
      </c>
      <c r="BH915" s="21">
        <f t="shared" si="520"/>
        <v>0</v>
      </c>
    </row>
    <row r="916" spans="1:60" ht="63.95" customHeight="1">
      <c r="A916" s="245"/>
      <c r="B916" s="97"/>
      <c r="C916" s="98"/>
      <c r="D916" s="99"/>
      <c r="E916" s="100"/>
      <c r="F916" s="100"/>
      <c r="G916" s="100"/>
      <c r="H916" s="101"/>
      <c r="I916" s="102"/>
      <c r="J916" s="103"/>
      <c r="K916" s="103"/>
      <c r="L916" s="103"/>
      <c r="M916" s="103"/>
      <c r="N916" s="99"/>
      <c r="O916" s="99"/>
      <c r="P916" s="100"/>
      <c r="Q916" s="100"/>
      <c r="R916" s="104"/>
      <c r="S916" s="31" t="str">
        <f t="shared" si="521"/>
        <v/>
      </c>
      <c r="T916" s="105"/>
      <c r="U916" s="101"/>
      <c r="V916" s="107"/>
      <c r="W916" s="169"/>
      <c r="X916" s="170"/>
      <c r="Y916" s="68"/>
      <c r="Z916" s="190">
        <f t="shared" si="490"/>
        <v>1.0165720071704217E-3</v>
      </c>
      <c r="AA916" s="208" t="b">
        <f t="shared" si="491"/>
        <v>0</v>
      </c>
      <c r="AB916" s="20">
        <f t="shared" si="522"/>
        <v>0</v>
      </c>
      <c r="AC916" s="67" t="b">
        <f t="shared" si="523"/>
        <v>1</v>
      </c>
      <c r="AD916" s="200">
        <f t="shared" si="524"/>
        <v>1</v>
      </c>
      <c r="AE916" s="180">
        <f t="shared" si="492"/>
        <v>1</v>
      </c>
      <c r="AF916" s="180">
        <f t="shared" si="493"/>
        <v>0</v>
      </c>
      <c r="AG916" s="180">
        <f t="shared" si="494"/>
        <v>0</v>
      </c>
      <c r="AH916" s="180">
        <f t="shared" si="495"/>
        <v>0</v>
      </c>
      <c r="AI916" s="214" t="str">
        <f t="shared" si="496"/>
        <v/>
      </c>
      <c r="AK916" s="36">
        <f t="shared" si="497"/>
        <v>0</v>
      </c>
      <c r="AL916" s="21">
        <f t="shared" si="498"/>
        <v>0</v>
      </c>
      <c r="AM916" s="21">
        <f t="shared" si="499"/>
        <v>0</v>
      </c>
      <c r="AN916" s="21">
        <f t="shared" si="500"/>
        <v>0</v>
      </c>
      <c r="AO916" s="21">
        <f t="shared" si="501"/>
        <v>0</v>
      </c>
      <c r="AP916" s="21">
        <f t="shared" si="502"/>
        <v>0</v>
      </c>
      <c r="AQ916" s="21">
        <f t="shared" si="503"/>
        <v>0</v>
      </c>
      <c r="AR916" s="21">
        <f t="shared" si="504"/>
        <v>0</v>
      </c>
      <c r="AS916" s="21">
        <f t="shared" si="505"/>
        <v>0</v>
      </c>
      <c r="AT916" s="21">
        <f t="shared" si="506"/>
        <v>0</v>
      </c>
      <c r="AU916" s="21">
        <f t="shared" si="507"/>
        <v>0</v>
      </c>
      <c r="AV916" s="21">
        <f t="shared" si="508"/>
        <v>0</v>
      </c>
      <c r="AW916" s="21">
        <f t="shared" si="509"/>
        <v>0</v>
      </c>
      <c r="AX916" s="21">
        <f t="shared" si="510"/>
        <v>0</v>
      </c>
      <c r="AY916" s="21">
        <f t="shared" si="511"/>
        <v>0</v>
      </c>
      <c r="AZ916" s="21">
        <f t="shared" si="512"/>
        <v>0</v>
      </c>
      <c r="BA916" s="21">
        <f t="shared" si="513"/>
        <v>0</v>
      </c>
      <c r="BB916" s="21">
        <f t="shared" si="514"/>
        <v>0</v>
      </c>
      <c r="BC916" s="21">
        <f t="shared" si="515"/>
        <v>0</v>
      </c>
      <c r="BD916" s="21">
        <f t="shared" si="516"/>
        <v>0</v>
      </c>
      <c r="BE916" s="21">
        <f t="shared" si="517"/>
        <v>0</v>
      </c>
      <c r="BF916" s="21">
        <f t="shared" si="518"/>
        <v>0</v>
      </c>
      <c r="BG916" s="21">
        <f t="shared" si="519"/>
        <v>0</v>
      </c>
      <c r="BH916" s="21">
        <f t="shared" si="520"/>
        <v>0</v>
      </c>
    </row>
    <row r="917" spans="1:60" ht="63.95" customHeight="1">
      <c r="A917" s="245"/>
      <c r="B917" s="97"/>
      <c r="C917" s="98"/>
      <c r="D917" s="99"/>
      <c r="E917" s="100"/>
      <c r="F917" s="100"/>
      <c r="G917" s="100"/>
      <c r="H917" s="101"/>
      <c r="I917" s="102"/>
      <c r="J917" s="103"/>
      <c r="K917" s="103"/>
      <c r="L917" s="103"/>
      <c r="M917" s="103"/>
      <c r="N917" s="99"/>
      <c r="O917" s="99"/>
      <c r="P917" s="100"/>
      <c r="Q917" s="100"/>
      <c r="R917" s="104"/>
      <c r="S917" s="31" t="str">
        <f t="shared" si="521"/>
        <v/>
      </c>
      <c r="T917" s="105"/>
      <c r="U917" s="101"/>
      <c r="V917" s="107"/>
      <c r="W917" s="169"/>
      <c r="X917" s="170"/>
      <c r="Y917" s="68"/>
      <c r="Z917" s="190">
        <f t="shared" si="490"/>
        <v>1.0165720071704217E-3</v>
      </c>
      <c r="AA917" s="208" t="b">
        <f t="shared" si="491"/>
        <v>0</v>
      </c>
      <c r="AB917" s="20">
        <f t="shared" si="522"/>
        <v>0</v>
      </c>
      <c r="AC917" s="67" t="b">
        <f t="shared" si="523"/>
        <v>1</v>
      </c>
      <c r="AD917" s="200">
        <f t="shared" si="524"/>
        <v>1</v>
      </c>
      <c r="AE917" s="180">
        <f t="shared" si="492"/>
        <v>1</v>
      </c>
      <c r="AF917" s="180">
        <f t="shared" si="493"/>
        <v>0</v>
      </c>
      <c r="AG917" s="180">
        <f t="shared" si="494"/>
        <v>0</v>
      </c>
      <c r="AH917" s="180">
        <f t="shared" si="495"/>
        <v>0</v>
      </c>
      <c r="AI917" s="214" t="str">
        <f t="shared" si="496"/>
        <v/>
      </c>
      <c r="AK917" s="36">
        <f t="shared" si="497"/>
        <v>0</v>
      </c>
      <c r="AL917" s="21">
        <f t="shared" si="498"/>
        <v>0</v>
      </c>
      <c r="AM917" s="21">
        <f t="shared" si="499"/>
        <v>0</v>
      </c>
      <c r="AN917" s="21">
        <f t="shared" si="500"/>
        <v>0</v>
      </c>
      <c r="AO917" s="21">
        <f t="shared" si="501"/>
        <v>0</v>
      </c>
      <c r="AP917" s="21">
        <f t="shared" si="502"/>
        <v>0</v>
      </c>
      <c r="AQ917" s="21">
        <f t="shared" si="503"/>
        <v>0</v>
      </c>
      <c r="AR917" s="21">
        <f t="shared" si="504"/>
        <v>0</v>
      </c>
      <c r="AS917" s="21">
        <f t="shared" si="505"/>
        <v>0</v>
      </c>
      <c r="AT917" s="21">
        <f t="shared" si="506"/>
        <v>0</v>
      </c>
      <c r="AU917" s="21">
        <f t="shared" si="507"/>
        <v>0</v>
      </c>
      <c r="AV917" s="21">
        <f t="shared" si="508"/>
        <v>0</v>
      </c>
      <c r="AW917" s="21">
        <f t="shared" si="509"/>
        <v>0</v>
      </c>
      <c r="AX917" s="21">
        <f t="shared" si="510"/>
        <v>0</v>
      </c>
      <c r="AY917" s="21">
        <f t="shared" si="511"/>
        <v>0</v>
      </c>
      <c r="AZ917" s="21">
        <f t="shared" si="512"/>
        <v>0</v>
      </c>
      <c r="BA917" s="21">
        <f t="shared" si="513"/>
        <v>0</v>
      </c>
      <c r="BB917" s="21">
        <f t="shared" si="514"/>
        <v>0</v>
      </c>
      <c r="BC917" s="21">
        <f t="shared" si="515"/>
        <v>0</v>
      </c>
      <c r="BD917" s="21">
        <f t="shared" si="516"/>
        <v>0</v>
      </c>
      <c r="BE917" s="21">
        <f t="shared" si="517"/>
        <v>0</v>
      </c>
      <c r="BF917" s="21">
        <f t="shared" si="518"/>
        <v>0</v>
      </c>
      <c r="BG917" s="21">
        <f t="shared" si="519"/>
        <v>0</v>
      </c>
      <c r="BH917" s="21">
        <f t="shared" si="520"/>
        <v>0</v>
      </c>
    </row>
    <row r="918" spans="1:60" ht="63.95" customHeight="1">
      <c r="A918" s="245"/>
      <c r="B918" s="97"/>
      <c r="C918" s="98"/>
      <c r="D918" s="99"/>
      <c r="E918" s="100"/>
      <c r="F918" s="100"/>
      <c r="G918" s="100"/>
      <c r="H918" s="101"/>
      <c r="I918" s="102"/>
      <c r="J918" s="103"/>
      <c r="K918" s="103"/>
      <c r="L918" s="103"/>
      <c r="M918" s="103"/>
      <c r="N918" s="99"/>
      <c r="O918" s="99"/>
      <c r="P918" s="100"/>
      <c r="Q918" s="100"/>
      <c r="R918" s="104"/>
      <c r="S918" s="31" t="str">
        <f t="shared" si="521"/>
        <v/>
      </c>
      <c r="T918" s="105"/>
      <c r="U918" s="101"/>
      <c r="V918" s="107"/>
      <c r="W918" s="169"/>
      <c r="X918" s="170"/>
      <c r="Y918" s="68"/>
      <c r="Z918" s="190">
        <f t="shared" si="490"/>
        <v>1.0165720071704217E-3</v>
      </c>
      <c r="AA918" s="208" t="b">
        <f t="shared" si="491"/>
        <v>0</v>
      </c>
      <c r="AB918" s="20">
        <f t="shared" si="522"/>
        <v>0</v>
      </c>
      <c r="AC918" s="67" t="b">
        <f t="shared" si="523"/>
        <v>1</v>
      </c>
      <c r="AD918" s="200">
        <f t="shared" si="524"/>
        <v>1</v>
      </c>
      <c r="AE918" s="180">
        <f t="shared" si="492"/>
        <v>1</v>
      </c>
      <c r="AF918" s="180">
        <f t="shared" si="493"/>
        <v>0</v>
      </c>
      <c r="AG918" s="180">
        <f t="shared" si="494"/>
        <v>0</v>
      </c>
      <c r="AH918" s="180">
        <f t="shared" si="495"/>
        <v>0</v>
      </c>
      <c r="AI918" s="214" t="str">
        <f t="shared" si="496"/>
        <v/>
      </c>
      <c r="AK918" s="36">
        <f t="shared" si="497"/>
        <v>0</v>
      </c>
      <c r="AL918" s="21">
        <f t="shared" si="498"/>
        <v>0</v>
      </c>
      <c r="AM918" s="21">
        <f t="shared" si="499"/>
        <v>0</v>
      </c>
      <c r="AN918" s="21">
        <f t="shared" si="500"/>
        <v>0</v>
      </c>
      <c r="AO918" s="21">
        <f t="shared" si="501"/>
        <v>0</v>
      </c>
      <c r="AP918" s="21">
        <f t="shared" si="502"/>
        <v>0</v>
      </c>
      <c r="AQ918" s="21">
        <f t="shared" si="503"/>
        <v>0</v>
      </c>
      <c r="AR918" s="21">
        <f t="shared" si="504"/>
        <v>0</v>
      </c>
      <c r="AS918" s="21">
        <f t="shared" si="505"/>
        <v>0</v>
      </c>
      <c r="AT918" s="21">
        <f t="shared" si="506"/>
        <v>0</v>
      </c>
      <c r="AU918" s="21">
        <f t="shared" si="507"/>
        <v>0</v>
      </c>
      <c r="AV918" s="21">
        <f t="shared" si="508"/>
        <v>0</v>
      </c>
      <c r="AW918" s="21">
        <f t="shared" si="509"/>
        <v>0</v>
      </c>
      <c r="AX918" s="21">
        <f t="shared" si="510"/>
        <v>0</v>
      </c>
      <c r="AY918" s="21">
        <f t="shared" si="511"/>
        <v>0</v>
      </c>
      <c r="AZ918" s="21">
        <f t="shared" si="512"/>
        <v>0</v>
      </c>
      <c r="BA918" s="21">
        <f t="shared" si="513"/>
        <v>0</v>
      </c>
      <c r="BB918" s="21">
        <f t="shared" si="514"/>
        <v>0</v>
      </c>
      <c r="BC918" s="21">
        <f t="shared" si="515"/>
        <v>0</v>
      </c>
      <c r="BD918" s="21">
        <f t="shared" si="516"/>
        <v>0</v>
      </c>
      <c r="BE918" s="21">
        <f t="shared" si="517"/>
        <v>0</v>
      </c>
      <c r="BF918" s="21">
        <f t="shared" si="518"/>
        <v>0</v>
      </c>
      <c r="BG918" s="21">
        <f t="shared" si="519"/>
        <v>0</v>
      </c>
      <c r="BH918" s="21">
        <f t="shared" si="520"/>
        <v>0</v>
      </c>
    </row>
    <row r="919" spans="1:60" ht="63.95" customHeight="1">
      <c r="A919" s="245"/>
      <c r="B919" s="97"/>
      <c r="C919" s="98"/>
      <c r="D919" s="99"/>
      <c r="E919" s="100"/>
      <c r="F919" s="100"/>
      <c r="G919" s="100"/>
      <c r="H919" s="101"/>
      <c r="I919" s="102"/>
      <c r="J919" s="103"/>
      <c r="K919" s="103"/>
      <c r="L919" s="103"/>
      <c r="M919" s="103"/>
      <c r="N919" s="99"/>
      <c r="O919" s="99"/>
      <c r="P919" s="100"/>
      <c r="Q919" s="100"/>
      <c r="R919" s="104"/>
      <c r="S919" s="31" t="str">
        <f t="shared" si="521"/>
        <v/>
      </c>
      <c r="T919" s="105"/>
      <c r="U919" s="101"/>
      <c r="V919" s="107"/>
      <c r="W919" s="169"/>
      <c r="X919" s="170"/>
      <c r="Y919" s="68"/>
      <c r="Z919" s="190">
        <f t="shared" si="490"/>
        <v>1.0165720071704217E-3</v>
      </c>
      <c r="AA919" s="208" t="b">
        <f t="shared" si="491"/>
        <v>0</v>
      </c>
      <c r="AB919" s="20">
        <f t="shared" si="522"/>
        <v>0</v>
      </c>
      <c r="AC919" s="67" t="b">
        <f t="shared" si="523"/>
        <v>1</v>
      </c>
      <c r="AD919" s="200">
        <f t="shared" si="524"/>
        <v>1</v>
      </c>
      <c r="AE919" s="180">
        <f t="shared" si="492"/>
        <v>1</v>
      </c>
      <c r="AF919" s="180">
        <f t="shared" si="493"/>
        <v>0</v>
      </c>
      <c r="AG919" s="180">
        <f t="shared" si="494"/>
        <v>0</v>
      </c>
      <c r="AH919" s="180">
        <f t="shared" si="495"/>
        <v>0</v>
      </c>
      <c r="AI919" s="214" t="str">
        <f t="shared" si="496"/>
        <v/>
      </c>
      <c r="AK919" s="36">
        <f t="shared" si="497"/>
        <v>0</v>
      </c>
      <c r="AL919" s="21">
        <f t="shared" si="498"/>
        <v>0</v>
      </c>
      <c r="AM919" s="21">
        <f t="shared" si="499"/>
        <v>0</v>
      </c>
      <c r="AN919" s="21">
        <f t="shared" si="500"/>
        <v>0</v>
      </c>
      <c r="AO919" s="21">
        <f t="shared" si="501"/>
        <v>0</v>
      </c>
      <c r="AP919" s="21">
        <f t="shared" si="502"/>
        <v>0</v>
      </c>
      <c r="AQ919" s="21">
        <f t="shared" si="503"/>
        <v>0</v>
      </c>
      <c r="AR919" s="21">
        <f t="shared" si="504"/>
        <v>0</v>
      </c>
      <c r="AS919" s="21">
        <f t="shared" si="505"/>
        <v>0</v>
      </c>
      <c r="AT919" s="21">
        <f t="shared" si="506"/>
        <v>0</v>
      </c>
      <c r="AU919" s="21">
        <f t="shared" si="507"/>
        <v>0</v>
      </c>
      <c r="AV919" s="21">
        <f t="shared" si="508"/>
        <v>0</v>
      </c>
      <c r="AW919" s="21">
        <f t="shared" si="509"/>
        <v>0</v>
      </c>
      <c r="AX919" s="21">
        <f t="shared" si="510"/>
        <v>0</v>
      </c>
      <c r="AY919" s="21">
        <f t="shared" si="511"/>
        <v>0</v>
      </c>
      <c r="AZ919" s="21">
        <f t="shared" si="512"/>
        <v>0</v>
      </c>
      <c r="BA919" s="21">
        <f t="shared" si="513"/>
        <v>0</v>
      </c>
      <c r="BB919" s="21">
        <f t="shared" si="514"/>
        <v>0</v>
      </c>
      <c r="BC919" s="21">
        <f t="shared" si="515"/>
        <v>0</v>
      </c>
      <c r="BD919" s="21">
        <f t="shared" si="516"/>
        <v>0</v>
      </c>
      <c r="BE919" s="21">
        <f t="shared" si="517"/>
        <v>0</v>
      </c>
      <c r="BF919" s="21">
        <f t="shared" si="518"/>
        <v>0</v>
      </c>
      <c r="BG919" s="21">
        <f t="shared" si="519"/>
        <v>0</v>
      </c>
      <c r="BH919" s="21">
        <f t="shared" si="520"/>
        <v>0</v>
      </c>
    </row>
    <row r="920" spans="1:60" ht="63.95" customHeight="1">
      <c r="A920" s="245"/>
      <c r="B920" s="97"/>
      <c r="C920" s="98"/>
      <c r="D920" s="99"/>
      <c r="E920" s="100"/>
      <c r="F920" s="100"/>
      <c r="G920" s="100"/>
      <c r="H920" s="101"/>
      <c r="I920" s="102"/>
      <c r="J920" s="103"/>
      <c r="K920" s="103"/>
      <c r="L920" s="103"/>
      <c r="M920" s="103"/>
      <c r="N920" s="99"/>
      <c r="O920" s="99"/>
      <c r="P920" s="100"/>
      <c r="Q920" s="100"/>
      <c r="R920" s="104"/>
      <c r="S920" s="31" t="str">
        <f t="shared" si="521"/>
        <v/>
      </c>
      <c r="T920" s="105"/>
      <c r="U920" s="101"/>
      <c r="V920" s="107"/>
      <c r="W920" s="169"/>
      <c r="X920" s="170"/>
      <c r="Y920" s="68"/>
      <c r="Z920" s="190">
        <f t="shared" si="490"/>
        <v>1.0165720071704217E-3</v>
      </c>
      <c r="AA920" s="208" t="b">
        <f t="shared" si="491"/>
        <v>0</v>
      </c>
      <c r="AB920" s="20">
        <f t="shared" si="522"/>
        <v>0</v>
      </c>
      <c r="AC920" s="67" t="b">
        <f t="shared" si="523"/>
        <v>1</v>
      </c>
      <c r="AD920" s="200">
        <f t="shared" si="524"/>
        <v>1</v>
      </c>
      <c r="AE920" s="180">
        <f t="shared" si="492"/>
        <v>1</v>
      </c>
      <c r="AF920" s="180">
        <f t="shared" si="493"/>
        <v>0</v>
      </c>
      <c r="AG920" s="180">
        <f t="shared" si="494"/>
        <v>0</v>
      </c>
      <c r="AH920" s="180">
        <f t="shared" si="495"/>
        <v>0</v>
      </c>
      <c r="AI920" s="214" t="str">
        <f t="shared" si="496"/>
        <v/>
      </c>
      <c r="AK920" s="36">
        <f t="shared" si="497"/>
        <v>0</v>
      </c>
      <c r="AL920" s="21">
        <f t="shared" si="498"/>
        <v>0</v>
      </c>
      <c r="AM920" s="21">
        <f t="shared" si="499"/>
        <v>0</v>
      </c>
      <c r="AN920" s="21">
        <f t="shared" si="500"/>
        <v>0</v>
      </c>
      <c r="AO920" s="21">
        <f t="shared" si="501"/>
        <v>0</v>
      </c>
      <c r="AP920" s="21">
        <f t="shared" si="502"/>
        <v>0</v>
      </c>
      <c r="AQ920" s="21">
        <f t="shared" si="503"/>
        <v>0</v>
      </c>
      <c r="AR920" s="21">
        <f t="shared" si="504"/>
        <v>0</v>
      </c>
      <c r="AS920" s="21">
        <f t="shared" si="505"/>
        <v>0</v>
      </c>
      <c r="AT920" s="21">
        <f t="shared" si="506"/>
        <v>0</v>
      </c>
      <c r="AU920" s="21">
        <f t="shared" si="507"/>
        <v>0</v>
      </c>
      <c r="AV920" s="21">
        <f t="shared" si="508"/>
        <v>0</v>
      </c>
      <c r="AW920" s="21">
        <f t="shared" si="509"/>
        <v>0</v>
      </c>
      <c r="AX920" s="21">
        <f t="shared" si="510"/>
        <v>0</v>
      </c>
      <c r="AY920" s="21">
        <f t="shared" si="511"/>
        <v>0</v>
      </c>
      <c r="AZ920" s="21">
        <f t="shared" si="512"/>
        <v>0</v>
      </c>
      <c r="BA920" s="21">
        <f t="shared" si="513"/>
        <v>0</v>
      </c>
      <c r="BB920" s="21">
        <f t="shared" si="514"/>
        <v>0</v>
      </c>
      <c r="BC920" s="21">
        <f t="shared" si="515"/>
        <v>0</v>
      </c>
      <c r="BD920" s="21">
        <f t="shared" si="516"/>
        <v>0</v>
      </c>
      <c r="BE920" s="21">
        <f t="shared" si="517"/>
        <v>0</v>
      </c>
      <c r="BF920" s="21">
        <f t="shared" si="518"/>
        <v>0</v>
      </c>
      <c r="BG920" s="21">
        <f t="shared" si="519"/>
        <v>0</v>
      </c>
      <c r="BH920" s="21">
        <f t="shared" si="520"/>
        <v>0</v>
      </c>
    </row>
    <row r="921" spans="1:60" ht="63.95" customHeight="1">
      <c r="A921" s="245"/>
      <c r="B921" s="97"/>
      <c r="C921" s="98"/>
      <c r="D921" s="99"/>
      <c r="E921" s="100"/>
      <c r="F921" s="100"/>
      <c r="G921" s="100"/>
      <c r="H921" s="101"/>
      <c r="I921" s="102"/>
      <c r="J921" s="103"/>
      <c r="K921" s="103"/>
      <c r="L921" s="103"/>
      <c r="M921" s="103"/>
      <c r="N921" s="99"/>
      <c r="O921" s="99"/>
      <c r="P921" s="100"/>
      <c r="Q921" s="100"/>
      <c r="R921" s="104"/>
      <c r="S921" s="31" t="str">
        <f t="shared" si="521"/>
        <v/>
      </c>
      <c r="T921" s="105"/>
      <c r="U921" s="101"/>
      <c r="V921" s="107"/>
      <c r="W921" s="169"/>
      <c r="X921" s="170"/>
      <c r="Y921" s="68"/>
      <c r="Z921" s="190">
        <f t="shared" si="490"/>
        <v>1.0165720071704217E-3</v>
      </c>
      <c r="AA921" s="208" t="b">
        <f t="shared" si="491"/>
        <v>0</v>
      </c>
      <c r="AB921" s="20">
        <f t="shared" si="522"/>
        <v>0</v>
      </c>
      <c r="AC921" s="67" t="b">
        <f t="shared" si="523"/>
        <v>1</v>
      </c>
      <c r="AD921" s="200">
        <f t="shared" si="524"/>
        <v>1</v>
      </c>
      <c r="AE921" s="180">
        <f t="shared" si="492"/>
        <v>1</v>
      </c>
      <c r="AF921" s="180">
        <f t="shared" si="493"/>
        <v>0</v>
      </c>
      <c r="AG921" s="180">
        <f t="shared" si="494"/>
        <v>0</v>
      </c>
      <c r="AH921" s="180">
        <f t="shared" si="495"/>
        <v>0</v>
      </c>
      <c r="AI921" s="214" t="str">
        <f t="shared" si="496"/>
        <v/>
      </c>
      <c r="AK921" s="36">
        <f t="shared" si="497"/>
        <v>0</v>
      </c>
      <c r="AL921" s="21">
        <f t="shared" si="498"/>
        <v>0</v>
      </c>
      <c r="AM921" s="21">
        <f t="shared" si="499"/>
        <v>0</v>
      </c>
      <c r="AN921" s="21">
        <f t="shared" si="500"/>
        <v>0</v>
      </c>
      <c r="AO921" s="21">
        <f t="shared" si="501"/>
        <v>0</v>
      </c>
      <c r="AP921" s="21">
        <f t="shared" si="502"/>
        <v>0</v>
      </c>
      <c r="AQ921" s="21">
        <f t="shared" si="503"/>
        <v>0</v>
      </c>
      <c r="AR921" s="21">
        <f t="shared" si="504"/>
        <v>0</v>
      </c>
      <c r="AS921" s="21">
        <f t="shared" si="505"/>
        <v>0</v>
      </c>
      <c r="AT921" s="21">
        <f t="shared" si="506"/>
        <v>0</v>
      </c>
      <c r="AU921" s="21">
        <f t="shared" si="507"/>
        <v>0</v>
      </c>
      <c r="AV921" s="21">
        <f t="shared" si="508"/>
        <v>0</v>
      </c>
      <c r="AW921" s="21">
        <f t="shared" si="509"/>
        <v>0</v>
      </c>
      <c r="AX921" s="21">
        <f t="shared" si="510"/>
        <v>0</v>
      </c>
      <c r="AY921" s="21">
        <f t="shared" si="511"/>
        <v>0</v>
      </c>
      <c r="AZ921" s="21">
        <f t="shared" si="512"/>
        <v>0</v>
      </c>
      <c r="BA921" s="21">
        <f t="shared" si="513"/>
        <v>0</v>
      </c>
      <c r="BB921" s="21">
        <f t="shared" si="514"/>
        <v>0</v>
      </c>
      <c r="BC921" s="21">
        <f t="shared" si="515"/>
        <v>0</v>
      </c>
      <c r="BD921" s="21">
        <f t="shared" si="516"/>
        <v>0</v>
      </c>
      <c r="BE921" s="21">
        <f t="shared" si="517"/>
        <v>0</v>
      </c>
      <c r="BF921" s="21">
        <f t="shared" si="518"/>
        <v>0</v>
      </c>
      <c r="BG921" s="21">
        <f t="shared" si="519"/>
        <v>0</v>
      </c>
      <c r="BH921" s="21">
        <f t="shared" si="520"/>
        <v>0</v>
      </c>
    </row>
    <row r="922" spans="1:60" ht="63.95" customHeight="1">
      <c r="A922" s="245"/>
      <c r="B922" s="97"/>
      <c r="C922" s="98"/>
      <c r="D922" s="99"/>
      <c r="E922" s="100"/>
      <c r="F922" s="100"/>
      <c r="G922" s="100"/>
      <c r="H922" s="101"/>
      <c r="I922" s="102"/>
      <c r="J922" s="103"/>
      <c r="K922" s="103"/>
      <c r="L922" s="103"/>
      <c r="M922" s="103"/>
      <c r="N922" s="99"/>
      <c r="O922" s="99"/>
      <c r="P922" s="100"/>
      <c r="Q922" s="100"/>
      <c r="R922" s="104"/>
      <c r="S922" s="31" t="str">
        <f t="shared" si="521"/>
        <v/>
      </c>
      <c r="T922" s="105"/>
      <c r="U922" s="101"/>
      <c r="V922" s="107"/>
      <c r="W922" s="169"/>
      <c r="X922" s="170"/>
      <c r="Y922" s="68"/>
      <c r="Z922" s="190">
        <f t="shared" si="490"/>
        <v>1.0165720071704217E-3</v>
      </c>
      <c r="AA922" s="208" t="b">
        <f t="shared" si="491"/>
        <v>0</v>
      </c>
      <c r="AB922" s="20">
        <f t="shared" si="522"/>
        <v>0</v>
      </c>
      <c r="AC922" s="67" t="b">
        <f t="shared" si="523"/>
        <v>1</v>
      </c>
      <c r="AD922" s="200">
        <f t="shared" si="524"/>
        <v>1</v>
      </c>
      <c r="AE922" s="180">
        <f t="shared" si="492"/>
        <v>1</v>
      </c>
      <c r="AF922" s="180">
        <f t="shared" si="493"/>
        <v>0</v>
      </c>
      <c r="AG922" s="180">
        <f t="shared" si="494"/>
        <v>0</v>
      </c>
      <c r="AH922" s="180">
        <f t="shared" si="495"/>
        <v>0</v>
      </c>
      <c r="AI922" s="214" t="str">
        <f t="shared" si="496"/>
        <v/>
      </c>
      <c r="AK922" s="36">
        <f t="shared" si="497"/>
        <v>0</v>
      </c>
      <c r="AL922" s="21">
        <f t="shared" si="498"/>
        <v>0</v>
      </c>
      <c r="AM922" s="21">
        <f t="shared" si="499"/>
        <v>0</v>
      </c>
      <c r="AN922" s="21">
        <f t="shared" si="500"/>
        <v>0</v>
      </c>
      <c r="AO922" s="21">
        <f t="shared" si="501"/>
        <v>0</v>
      </c>
      <c r="AP922" s="21">
        <f t="shared" si="502"/>
        <v>0</v>
      </c>
      <c r="AQ922" s="21">
        <f t="shared" si="503"/>
        <v>0</v>
      </c>
      <c r="AR922" s="21">
        <f t="shared" si="504"/>
        <v>0</v>
      </c>
      <c r="AS922" s="21">
        <f t="shared" si="505"/>
        <v>0</v>
      </c>
      <c r="AT922" s="21">
        <f t="shared" si="506"/>
        <v>0</v>
      </c>
      <c r="AU922" s="21">
        <f t="shared" si="507"/>
        <v>0</v>
      </c>
      <c r="AV922" s="21">
        <f t="shared" si="508"/>
        <v>0</v>
      </c>
      <c r="AW922" s="21">
        <f t="shared" si="509"/>
        <v>0</v>
      </c>
      <c r="AX922" s="21">
        <f t="shared" si="510"/>
        <v>0</v>
      </c>
      <c r="AY922" s="21">
        <f t="shared" si="511"/>
        <v>0</v>
      </c>
      <c r="AZ922" s="21">
        <f t="shared" si="512"/>
        <v>0</v>
      </c>
      <c r="BA922" s="21">
        <f t="shared" si="513"/>
        <v>0</v>
      </c>
      <c r="BB922" s="21">
        <f t="shared" si="514"/>
        <v>0</v>
      </c>
      <c r="BC922" s="21">
        <f t="shared" si="515"/>
        <v>0</v>
      </c>
      <c r="BD922" s="21">
        <f t="shared" si="516"/>
        <v>0</v>
      </c>
      <c r="BE922" s="21">
        <f t="shared" si="517"/>
        <v>0</v>
      </c>
      <c r="BF922" s="21">
        <f t="shared" si="518"/>
        <v>0</v>
      </c>
      <c r="BG922" s="21">
        <f t="shared" si="519"/>
        <v>0</v>
      </c>
      <c r="BH922" s="21">
        <f t="shared" si="520"/>
        <v>0</v>
      </c>
    </row>
    <row r="923" spans="1:60" ht="63.95" customHeight="1">
      <c r="A923" s="245"/>
      <c r="B923" s="97"/>
      <c r="C923" s="98"/>
      <c r="D923" s="99"/>
      <c r="E923" s="100"/>
      <c r="F923" s="100"/>
      <c r="G923" s="100"/>
      <c r="H923" s="101"/>
      <c r="I923" s="102"/>
      <c r="J923" s="103"/>
      <c r="K923" s="103"/>
      <c r="L923" s="103"/>
      <c r="M923" s="103"/>
      <c r="N923" s="99"/>
      <c r="O923" s="99"/>
      <c r="P923" s="100"/>
      <c r="Q923" s="100"/>
      <c r="R923" s="104"/>
      <c r="S923" s="31" t="str">
        <f t="shared" si="521"/>
        <v/>
      </c>
      <c r="T923" s="105"/>
      <c r="U923" s="101"/>
      <c r="V923" s="107"/>
      <c r="W923" s="169"/>
      <c r="X923" s="170"/>
      <c r="Y923" s="68"/>
      <c r="Z923" s="190">
        <f t="shared" si="490"/>
        <v>1.0165720071704217E-3</v>
      </c>
      <c r="AA923" s="208" t="b">
        <f t="shared" si="491"/>
        <v>0</v>
      </c>
      <c r="AB923" s="20">
        <f t="shared" si="522"/>
        <v>0</v>
      </c>
      <c r="AC923" s="67" t="b">
        <f t="shared" si="523"/>
        <v>1</v>
      </c>
      <c r="AD923" s="200">
        <f t="shared" si="524"/>
        <v>1</v>
      </c>
      <c r="AE923" s="180">
        <f t="shared" si="492"/>
        <v>1</v>
      </c>
      <c r="AF923" s="180">
        <f t="shared" si="493"/>
        <v>0</v>
      </c>
      <c r="AG923" s="180">
        <f t="shared" si="494"/>
        <v>0</v>
      </c>
      <c r="AH923" s="180">
        <f t="shared" si="495"/>
        <v>0</v>
      </c>
      <c r="AI923" s="214" t="str">
        <f t="shared" si="496"/>
        <v/>
      </c>
      <c r="AK923" s="36">
        <f t="shared" si="497"/>
        <v>0</v>
      </c>
      <c r="AL923" s="21">
        <f t="shared" si="498"/>
        <v>0</v>
      </c>
      <c r="AM923" s="21">
        <f t="shared" si="499"/>
        <v>0</v>
      </c>
      <c r="AN923" s="21">
        <f t="shared" si="500"/>
        <v>0</v>
      </c>
      <c r="AO923" s="21">
        <f t="shared" si="501"/>
        <v>0</v>
      </c>
      <c r="AP923" s="21">
        <f t="shared" si="502"/>
        <v>0</v>
      </c>
      <c r="AQ923" s="21">
        <f t="shared" si="503"/>
        <v>0</v>
      </c>
      <c r="AR923" s="21">
        <f t="shared" si="504"/>
        <v>0</v>
      </c>
      <c r="AS923" s="21">
        <f t="shared" si="505"/>
        <v>0</v>
      </c>
      <c r="AT923" s="21">
        <f t="shared" si="506"/>
        <v>0</v>
      </c>
      <c r="AU923" s="21">
        <f t="shared" si="507"/>
        <v>0</v>
      </c>
      <c r="AV923" s="21">
        <f t="shared" si="508"/>
        <v>0</v>
      </c>
      <c r="AW923" s="21">
        <f t="shared" si="509"/>
        <v>0</v>
      </c>
      <c r="AX923" s="21">
        <f t="shared" si="510"/>
        <v>0</v>
      </c>
      <c r="AY923" s="21">
        <f t="shared" si="511"/>
        <v>0</v>
      </c>
      <c r="AZ923" s="21">
        <f t="shared" si="512"/>
        <v>0</v>
      </c>
      <c r="BA923" s="21">
        <f t="shared" si="513"/>
        <v>0</v>
      </c>
      <c r="BB923" s="21">
        <f t="shared" si="514"/>
        <v>0</v>
      </c>
      <c r="BC923" s="21">
        <f t="shared" si="515"/>
        <v>0</v>
      </c>
      <c r="BD923" s="21">
        <f t="shared" si="516"/>
        <v>0</v>
      </c>
      <c r="BE923" s="21">
        <f t="shared" si="517"/>
        <v>0</v>
      </c>
      <c r="BF923" s="21">
        <f t="shared" si="518"/>
        <v>0</v>
      </c>
      <c r="BG923" s="21">
        <f t="shared" si="519"/>
        <v>0</v>
      </c>
      <c r="BH923" s="21">
        <f t="shared" si="520"/>
        <v>0</v>
      </c>
    </row>
    <row r="924" spans="1:60" ht="63.95" customHeight="1">
      <c r="A924" s="245"/>
      <c r="B924" s="97"/>
      <c r="C924" s="98"/>
      <c r="D924" s="99"/>
      <c r="E924" s="100"/>
      <c r="F924" s="100"/>
      <c r="G924" s="100"/>
      <c r="H924" s="101"/>
      <c r="I924" s="102"/>
      <c r="J924" s="103"/>
      <c r="K924" s="103"/>
      <c r="L924" s="103"/>
      <c r="M924" s="103"/>
      <c r="N924" s="99"/>
      <c r="O924" s="99"/>
      <c r="P924" s="100"/>
      <c r="Q924" s="100"/>
      <c r="R924" s="104"/>
      <c r="S924" s="31" t="str">
        <f t="shared" si="521"/>
        <v/>
      </c>
      <c r="T924" s="105"/>
      <c r="U924" s="101"/>
      <c r="V924" s="107"/>
      <c r="W924" s="169"/>
      <c r="X924" s="170"/>
      <c r="Y924" s="68"/>
      <c r="Z924" s="190">
        <f t="shared" si="490"/>
        <v>1.0165720071704217E-3</v>
      </c>
      <c r="AA924" s="208" t="b">
        <f t="shared" si="491"/>
        <v>0</v>
      </c>
      <c r="AB924" s="20">
        <f t="shared" si="522"/>
        <v>0</v>
      </c>
      <c r="AC924" s="67" t="b">
        <f t="shared" si="523"/>
        <v>1</v>
      </c>
      <c r="AD924" s="200">
        <f t="shared" si="524"/>
        <v>1</v>
      </c>
      <c r="AE924" s="180">
        <f t="shared" si="492"/>
        <v>1</v>
      </c>
      <c r="AF924" s="180">
        <f t="shared" si="493"/>
        <v>0</v>
      </c>
      <c r="AG924" s="180">
        <f t="shared" si="494"/>
        <v>0</v>
      </c>
      <c r="AH924" s="180">
        <f t="shared" si="495"/>
        <v>0</v>
      </c>
      <c r="AI924" s="214" t="str">
        <f t="shared" si="496"/>
        <v/>
      </c>
      <c r="AK924" s="36">
        <f t="shared" si="497"/>
        <v>0</v>
      </c>
      <c r="AL924" s="21">
        <f t="shared" si="498"/>
        <v>0</v>
      </c>
      <c r="AM924" s="21">
        <f t="shared" si="499"/>
        <v>0</v>
      </c>
      <c r="AN924" s="21">
        <f t="shared" si="500"/>
        <v>0</v>
      </c>
      <c r="AO924" s="21">
        <f t="shared" si="501"/>
        <v>0</v>
      </c>
      <c r="AP924" s="21">
        <f t="shared" si="502"/>
        <v>0</v>
      </c>
      <c r="AQ924" s="21">
        <f t="shared" si="503"/>
        <v>0</v>
      </c>
      <c r="AR924" s="21">
        <f t="shared" si="504"/>
        <v>0</v>
      </c>
      <c r="AS924" s="21">
        <f t="shared" si="505"/>
        <v>0</v>
      </c>
      <c r="AT924" s="21">
        <f t="shared" si="506"/>
        <v>0</v>
      </c>
      <c r="AU924" s="21">
        <f t="shared" si="507"/>
        <v>0</v>
      </c>
      <c r="AV924" s="21">
        <f t="shared" si="508"/>
        <v>0</v>
      </c>
      <c r="AW924" s="21">
        <f t="shared" si="509"/>
        <v>0</v>
      </c>
      <c r="AX924" s="21">
        <f t="shared" si="510"/>
        <v>0</v>
      </c>
      <c r="AY924" s="21">
        <f t="shared" si="511"/>
        <v>0</v>
      </c>
      <c r="AZ924" s="21">
        <f t="shared" si="512"/>
        <v>0</v>
      </c>
      <c r="BA924" s="21">
        <f t="shared" si="513"/>
        <v>0</v>
      </c>
      <c r="BB924" s="21">
        <f t="shared" si="514"/>
        <v>0</v>
      </c>
      <c r="BC924" s="21">
        <f t="shared" si="515"/>
        <v>0</v>
      </c>
      <c r="BD924" s="21">
        <f t="shared" si="516"/>
        <v>0</v>
      </c>
      <c r="BE924" s="21">
        <f t="shared" si="517"/>
        <v>0</v>
      </c>
      <c r="BF924" s="21">
        <f t="shared" si="518"/>
        <v>0</v>
      </c>
      <c r="BG924" s="21">
        <f t="shared" si="519"/>
        <v>0</v>
      </c>
      <c r="BH924" s="21">
        <f t="shared" si="520"/>
        <v>0</v>
      </c>
    </row>
    <row r="925" spans="1:60" ht="63.95" customHeight="1">
      <c r="A925" s="245"/>
      <c r="B925" s="97"/>
      <c r="C925" s="98"/>
      <c r="D925" s="99"/>
      <c r="E925" s="100"/>
      <c r="F925" s="100"/>
      <c r="G925" s="100"/>
      <c r="H925" s="101"/>
      <c r="I925" s="102"/>
      <c r="J925" s="103"/>
      <c r="K925" s="103"/>
      <c r="L925" s="103"/>
      <c r="M925" s="103"/>
      <c r="N925" s="99"/>
      <c r="O925" s="99"/>
      <c r="P925" s="100"/>
      <c r="Q925" s="100"/>
      <c r="R925" s="104"/>
      <c r="S925" s="31" t="str">
        <f t="shared" si="521"/>
        <v/>
      </c>
      <c r="T925" s="105"/>
      <c r="U925" s="101"/>
      <c r="V925" s="107"/>
      <c r="W925" s="169"/>
      <c r="X925" s="170"/>
      <c r="Y925" s="68"/>
      <c r="Z925" s="190">
        <f t="shared" si="490"/>
        <v>1.0165720071704217E-3</v>
      </c>
      <c r="AA925" s="208" t="b">
        <f t="shared" si="491"/>
        <v>0</v>
      </c>
      <c r="AB925" s="20">
        <f t="shared" si="522"/>
        <v>0</v>
      </c>
      <c r="AC925" s="67" t="b">
        <f t="shared" si="523"/>
        <v>1</v>
      </c>
      <c r="AD925" s="200">
        <f t="shared" si="524"/>
        <v>1</v>
      </c>
      <c r="AE925" s="180">
        <f t="shared" si="492"/>
        <v>1</v>
      </c>
      <c r="AF925" s="180">
        <f t="shared" si="493"/>
        <v>0</v>
      </c>
      <c r="AG925" s="180">
        <f t="shared" si="494"/>
        <v>0</v>
      </c>
      <c r="AH925" s="180">
        <f t="shared" si="495"/>
        <v>0</v>
      </c>
      <c r="AI925" s="214" t="str">
        <f t="shared" si="496"/>
        <v/>
      </c>
      <c r="AK925" s="36">
        <f t="shared" si="497"/>
        <v>0</v>
      </c>
      <c r="AL925" s="21">
        <f t="shared" si="498"/>
        <v>0</v>
      </c>
      <c r="AM925" s="21">
        <f t="shared" si="499"/>
        <v>0</v>
      </c>
      <c r="AN925" s="21">
        <f t="shared" si="500"/>
        <v>0</v>
      </c>
      <c r="AO925" s="21">
        <f t="shared" si="501"/>
        <v>0</v>
      </c>
      <c r="AP925" s="21">
        <f t="shared" si="502"/>
        <v>0</v>
      </c>
      <c r="AQ925" s="21">
        <f t="shared" si="503"/>
        <v>0</v>
      </c>
      <c r="AR925" s="21">
        <f t="shared" si="504"/>
        <v>0</v>
      </c>
      <c r="AS925" s="21">
        <f t="shared" si="505"/>
        <v>0</v>
      </c>
      <c r="AT925" s="21">
        <f t="shared" si="506"/>
        <v>0</v>
      </c>
      <c r="AU925" s="21">
        <f t="shared" si="507"/>
        <v>0</v>
      </c>
      <c r="AV925" s="21">
        <f t="shared" si="508"/>
        <v>0</v>
      </c>
      <c r="AW925" s="21">
        <f t="shared" si="509"/>
        <v>0</v>
      </c>
      <c r="AX925" s="21">
        <f t="shared" si="510"/>
        <v>0</v>
      </c>
      <c r="AY925" s="21">
        <f t="shared" si="511"/>
        <v>0</v>
      </c>
      <c r="AZ925" s="21">
        <f t="shared" si="512"/>
        <v>0</v>
      </c>
      <c r="BA925" s="21">
        <f t="shared" si="513"/>
        <v>0</v>
      </c>
      <c r="BB925" s="21">
        <f t="shared" si="514"/>
        <v>0</v>
      </c>
      <c r="BC925" s="21">
        <f t="shared" si="515"/>
        <v>0</v>
      </c>
      <c r="BD925" s="21">
        <f t="shared" si="516"/>
        <v>0</v>
      </c>
      <c r="BE925" s="21">
        <f t="shared" si="517"/>
        <v>0</v>
      </c>
      <c r="BF925" s="21">
        <f t="shared" si="518"/>
        <v>0</v>
      </c>
      <c r="BG925" s="21">
        <f t="shared" si="519"/>
        <v>0</v>
      </c>
      <c r="BH925" s="21">
        <f t="shared" si="520"/>
        <v>0</v>
      </c>
    </row>
    <row r="926" spans="1:60" ht="63.95" customHeight="1">
      <c r="A926" s="245"/>
      <c r="B926" s="97"/>
      <c r="C926" s="98"/>
      <c r="D926" s="99"/>
      <c r="E926" s="100"/>
      <c r="F926" s="100"/>
      <c r="G926" s="100"/>
      <c r="H926" s="101"/>
      <c r="I926" s="102"/>
      <c r="J926" s="103"/>
      <c r="K926" s="103"/>
      <c r="L926" s="103"/>
      <c r="M926" s="103"/>
      <c r="N926" s="99"/>
      <c r="O926" s="99"/>
      <c r="P926" s="100"/>
      <c r="Q926" s="100"/>
      <c r="R926" s="104"/>
      <c r="S926" s="31" t="str">
        <f t="shared" si="521"/>
        <v/>
      </c>
      <c r="T926" s="105"/>
      <c r="U926" s="101"/>
      <c r="V926" s="107"/>
      <c r="W926" s="169"/>
      <c r="X926" s="170"/>
      <c r="Y926" s="68"/>
      <c r="Z926" s="190">
        <f t="shared" si="490"/>
        <v>1.0165720071704217E-3</v>
      </c>
      <c r="AA926" s="208" t="b">
        <f t="shared" si="491"/>
        <v>0</v>
      </c>
      <c r="AB926" s="20">
        <f t="shared" si="522"/>
        <v>0</v>
      </c>
      <c r="AC926" s="67" t="b">
        <f t="shared" si="523"/>
        <v>1</v>
      </c>
      <c r="AD926" s="200">
        <f t="shared" si="524"/>
        <v>1</v>
      </c>
      <c r="AE926" s="180">
        <f t="shared" si="492"/>
        <v>1</v>
      </c>
      <c r="AF926" s="180">
        <f t="shared" si="493"/>
        <v>0</v>
      </c>
      <c r="AG926" s="180">
        <f t="shared" si="494"/>
        <v>0</v>
      </c>
      <c r="AH926" s="180">
        <f t="shared" si="495"/>
        <v>0</v>
      </c>
      <c r="AI926" s="214" t="str">
        <f t="shared" si="496"/>
        <v/>
      </c>
      <c r="AK926" s="36">
        <f t="shared" si="497"/>
        <v>0</v>
      </c>
      <c r="AL926" s="21">
        <f t="shared" si="498"/>
        <v>0</v>
      </c>
      <c r="AM926" s="21">
        <f t="shared" si="499"/>
        <v>0</v>
      </c>
      <c r="AN926" s="21">
        <f t="shared" si="500"/>
        <v>0</v>
      </c>
      <c r="AO926" s="21">
        <f t="shared" si="501"/>
        <v>0</v>
      </c>
      <c r="AP926" s="21">
        <f t="shared" si="502"/>
        <v>0</v>
      </c>
      <c r="AQ926" s="21">
        <f t="shared" si="503"/>
        <v>0</v>
      </c>
      <c r="AR926" s="21">
        <f t="shared" si="504"/>
        <v>0</v>
      </c>
      <c r="AS926" s="21">
        <f t="shared" si="505"/>
        <v>0</v>
      </c>
      <c r="AT926" s="21">
        <f t="shared" si="506"/>
        <v>0</v>
      </c>
      <c r="AU926" s="21">
        <f t="shared" si="507"/>
        <v>0</v>
      </c>
      <c r="AV926" s="21">
        <f t="shared" si="508"/>
        <v>0</v>
      </c>
      <c r="AW926" s="21">
        <f t="shared" si="509"/>
        <v>0</v>
      </c>
      <c r="AX926" s="21">
        <f t="shared" si="510"/>
        <v>0</v>
      </c>
      <c r="AY926" s="21">
        <f t="shared" si="511"/>
        <v>0</v>
      </c>
      <c r="AZ926" s="21">
        <f t="shared" si="512"/>
        <v>0</v>
      </c>
      <c r="BA926" s="21">
        <f t="shared" si="513"/>
        <v>0</v>
      </c>
      <c r="BB926" s="21">
        <f t="shared" si="514"/>
        <v>0</v>
      </c>
      <c r="BC926" s="21">
        <f t="shared" si="515"/>
        <v>0</v>
      </c>
      <c r="BD926" s="21">
        <f t="shared" si="516"/>
        <v>0</v>
      </c>
      <c r="BE926" s="21">
        <f t="shared" si="517"/>
        <v>0</v>
      </c>
      <c r="BF926" s="21">
        <f t="shared" si="518"/>
        <v>0</v>
      </c>
      <c r="BG926" s="21">
        <f t="shared" si="519"/>
        <v>0</v>
      </c>
      <c r="BH926" s="21">
        <f t="shared" si="520"/>
        <v>0</v>
      </c>
    </row>
    <row r="927" spans="1:60" ht="63.95" customHeight="1">
      <c r="A927" s="245"/>
      <c r="B927" s="97"/>
      <c r="C927" s="98"/>
      <c r="D927" s="99"/>
      <c r="E927" s="100"/>
      <c r="F927" s="100"/>
      <c r="G927" s="100"/>
      <c r="H927" s="101"/>
      <c r="I927" s="102"/>
      <c r="J927" s="103"/>
      <c r="K927" s="103"/>
      <c r="L927" s="103"/>
      <c r="M927" s="103"/>
      <c r="N927" s="99"/>
      <c r="O927" s="99"/>
      <c r="P927" s="100"/>
      <c r="Q927" s="100"/>
      <c r="R927" s="104"/>
      <c r="S927" s="31" t="str">
        <f t="shared" si="521"/>
        <v/>
      </c>
      <c r="T927" s="105"/>
      <c r="U927" s="101"/>
      <c r="V927" s="107"/>
      <c r="W927" s="169"/>
      <c r="X927" s="170"/>
      <c r="Y927" s="68"/>
      <c r="Z927" s="190">
        <f t="shared" si="490"/>
        <v>1.0165720071704217E-3</v>
      </c>
      <c r="AA927" s="208" t="b">
        <f t="shared" si="491"/>
        <v>0</v>
      </c>
      <c r="AB927" s="20">
        <f t="shared" si="522"/>
        <v>0</v>
      </c>
      <c r="AC927" s="67" t="b">
        <f t="shared" si="523"/>
        <v>1</v>
      </c>
      <c r="AD927" s="200">
        <f t="shared" si="524"/>
        <v>1</v>
      </c>
      <c r="AE927" s="180">
        <f t="shared" si="492"/>
        <v>1</v>
      </c>
      <c r="AF927" s="180">
        <f t="shared" si="493"/>
        <v>0</v>
      </c>
      <c r="AG927" s="180">
        <f t="shared" si="494"/>
        <v>0</v>
      </c>
      <c r="AH927" s="180">
        <f t="shared" si="495"/>
        <v>0</v>
      </c>
      <c r="AI927" s="214" t="str">
        <f t="shared" si="496"/>
        <v/>
      </c>
      <c r="AK927" s="36">
        <f t="shared" si="497"/>
        <v>0</v>
      </c>
      <c r="AL927" s="21">
        <f t="shared" si="498"/>
        <v>0</v>
      </c>
      <c r="AM927" s="21">
        <f t="shared" si="499"/>
        <v>0</v>
      </c>
      <c r="AN927" s="21">
        <f t="shared" si="500"/>
        <v>0</v>
      </c>
      <c r="AO927" s="21">
        <f t="shared" si="501"/>
        <v>0</v>
      </c>
      <c r="AP927" s="21">
        <f t="shared" si="502"/>
        <v>0</v>
      </c>
      <c r="AQ927" s="21">
        <f t="shared" si="503"/>
        <v>0</v>
      </c>
      <c r="AR927" s="21">
        <f t="shared" si="504"/>
        <v>0</v>
      </c>
      <c r="AS927" s="21">
        <f t="shared" si="505"/>
        <v>0</v>
      </c>
      <c r="AT927" s="21">
        <f t="shared" si="506"/>
        <v>0</v>
      </c>
      <c r="AU927" s="21">
        <f t="shared" si="507"/>
        <v>0</v>
      </c>
      <c r="AV927" s="21">
        <f t="shared" si="508"/>
        <v>0</v>
      </c>
      <c r="AW927" s="21">
        <f t="shared" si="509"/>
        <v>0</v>
      </c>
      <c r="AX927" s="21">
        <f t="shared" si="510"/>
        <v>0</v>
      </c>
      <c r="AY927" s="21">
        <f t="shared" si="511"/>
        <v>0</v>
      </c>
      <c r="AZ927" s="21">
        <f t="shared" si="512"/>
        <v>0</v>
      </c>
      <c r="BA927" s="21">
        <f t="shared" si="513"/>
        <v>0</v>
      </c>
      <c r="BB927" s="21">
        <f t="shared" si="514"/>
        <v>0</v>
      </c>
      <c r="BC927" s="21">
        <f t="shared" si="515"/>
        <v>0</v>
      </c>
      <c r="BD927" s="21">
        <f t="shared" si="516"/>
        <v>0</v>
      </c>
      <c r="BE927" s="21">
        <f t="shared" si="517"/>
        <v>0</v>
      </c>
      <c r="BF927" s="21">
        <f t="shared" si="518"/>
        <v>0</v>
      </c>
      <c r="BG927" s="21">
        <f t="shared" si="519"/>
        <v>0</v>
      </c>
      <c r="BH927" s="21">
        <f t="shared" si="520"/>
        <v>0</v>
      </c>
    </row>
    <row r="928" spans="1:60" ht="63.95" customHeight="1">
      <c r="A928" s="245"/>
      <c r="B928" s="97"/>
      <c r="C928" s="98"/>
      <c r="D928" s="99"/>
      <c r="E928" s="100"/>
      <c r="F928" s="100"/>
      <c r="G928" s="100"/>
      <c r="H928" s="101"/>
      <c r="I928" s="102"/>
      <c r="J928" s="103"/>
      <c r="K928" s="103"/>
      <c r="L928" s="103"/>
      <c r="M928" s="103"/>
      <c r="N928" s="99"/>
      <c r="O928" s="99"/>
      <c r="P928" s="100"/>
      <c r="Q928" s="100"/>
      <c r="R928" s="104"/>
      <c r="S928" s="31" t="str">
        <f t="shared" si="521"/>
        <v/>
      </c>
      <c r="T928" s="105"/>
      <c r="U928" s="101"/>
      <c r="V928" s="107"/>
      <c r="W928" s="169"/>
      <c r="X928" s="170"/>
      <c r="Y928" s="68"/>
      <c r="Z928" s="190">
        <f t="shared" si="490"/>
        <v>1.0165720071704217E-3</v>
      </c>
      <c r="AA928" s="208" t="b">
        <f t="shared" si="491"/>
        <v>0</v>
      </c>
      <c r="AB928" s="20">
        <f t="shared" si="522"/>
        <v>0</v>
      </c>
      <c r="AC928" s="67" t="b">
        <f t="shared" si="523"/>
        <v>1</v>
      </c>
      <c r="AD928" s="200">
        <f t="shared" si="524"/>
        <v>1</v>
      </c>
      <c r="AE928" s="180">
        <f t="shared" si="492"/>
        <v>1</v>
      </c>
      <c r="AF928" s="180">
        <f t="shared" si="493"/>
        <v>0</v>
      </c>
      <c r="AG928" s="180">
        <f t="shared" si="494"/>
        <v>0</v>
      </c>
      <c r="AH928" s="180">
        <f t="shared" si="495"/>
        <v>0</v>
      </c>
      <c r="AI928" s="214" t="str">
        <f t="shared" si="496"/>
        <v/>
      </c>
      <c r="AK928" s="36">
        <f t="shared" si="497"/>
        <v>0</v>
      </c>
      <c r="AL928" s="21">
        <f t="shared" si="498"/>
        <v>0</v>
      </c>
      <c r="AM928" s="21">
        <f t="shared" si="499"/>
        <v>0</v>
      </c>
      <c r="AN928" s="21">
        <f t="shared" si="500"/>
        <v>0</v>
      </c>
      <c r="AO928" s="21">
        <f t="shared" si="501"/>
        <v>0</v>
      </c>
      <c r="AP928" s="21">
        <f t="shared" si="502"/>
        <v>0</v>
      </c>
      <c r="AQ928" s="21">
        <f t="shared" si="503"/>
        <v>0</v>
      </c>
      <c r="AR928" s="21">
        <f t="shared" si="504"/>
        <v>0</v>
      </c>
      <c r="AS928" s="21">
        <f t="shared" si="505"/>
        <v>0</v>
      </c>
      <c r="AT928" s="21">
        <f t="shared" si="506"/>
        <v>0</v>
      </c>
      <c r="AU928" s="21">
        <f t="shared" si="507"/>
        <v>0</v>
      </c>
      <c r="AV928" s="21">
        <f t="shared" si="508"/>
        <v>0</v>
      </c>
      <c r="AW928" s="21">
        <f t="shared" si="509"/>
        <v>0</v>
      </c>
      <c r="AX928" s="21">
        <f t="shared" si="510"/>
        <v>0</v>
      </c>
      <c r="AY928" s="21">
        <f t="shared" si="511"/>
        <v>0</v>
      </c>
      <c r="AZ928" s="21">
        <f t="shared" si="512"/>
        <v>0</v>
      </c>
      <c r="BA928" s="21">
        <f t="shared" si="513"/>
        <v>0</v>
      </c>
      <c r="BB928" s="21">
        <f t="shared" si="514"/>
        <v>0</v>
      </c>
      <c r="BC928" s="21">
        <f t="shared" si="515"/>
        <v>0</v>
      </c>
      <c r="BD928" s="21">
        <f t="shared" si="516"/>
        <v>0</v>
      </c>
      <c r="BE928" s="21">
        <f t="shared" si="517"/>
        <v>0</v>
      </c>
      <c r="BF928" s="21">
        <f t="shared" si="518"/>
        <v>0</v>
      </c>
      <c r="BG928" s="21">
        <f t="shared" si="519"/>
        <v>0</v>
      </c>
      <c r="BH928" s="21">
        <f t="shared" si="520"/>
        <v>0</v>
      </c>
    </row>
    <row r="929" spans="1:60" ht="63.95" customHeight="1">
      <c r="A929" s="245"/>
      <c r="B929" s="97"/>
      <c r="C929" s="98"/>
      <c r="D929" s="99"/>
      <c r="E929" s="100"/>
      <c r="F929" s="100"/>
      <c r="G929" s="100"/>
      <c r="H929" s="101"/>
      <c r="I929" s="102"/>
      <c r="J929" s="103"/>
      <c r="K929" s="103"/>
      <c r="L929" s="103"/>
      <c r="M929" s="103"/>
      <c r="N929" s="99"/>
      <c r="O929" s="99"/>
      <c r="P929" s="100"/>
      <c r="Q929" s="100"/>
      <c r="R929" s="104"/>
      <c r="S929" s="31" t="str">
        <f t="shared" si="521"/>
        <v/>
      </c>
      <c r="T929" s="105"/>
      <c r="U929" s="101"/>
      <c r="V929" s="107"/>
      <c r="W929" s="169"/>
      <c r="X929" s="170"/>
      <c r="Y929" s="68"/>
      <c r="Z929" s="190">
        <f t="shared" si="490"/>
        <v>1.0165720071704217E-3</v>
      </c>
      <c r="AA929" s="208" t="b">
        <f t="shared" si="491"/>
        <v>0</v>
      </c>
      <c r="AB929" s="20">
        <f t="shared" si="522"/>
        <v>0</v>
      </c>
      <c r="AC929" s="67" t="b">
        <f t="shared" si="523"/>
        <v>1</v>
      </c>
      <c r="AD929" s="200">
        <f t="shared" si="524"/>
        <v>1</v>
      </c>
      <c r="AE929" s="180">
        <f t="shared" si="492"/>
        <v>1</v>
      </c>
      <c r="AF929" s="180">
        <f t="shared" si="493"/>
        <v>0</v>
      </c>
      <c r="AG929" s="180">
        <f t="shared" si="494"/>
        <v>0</v>
      </c>
      <c r="AH929" s="180">
        <f t="shared" si="495"/>
        <v>0</v>
      </c>
      <c r="AI929" s="214" t="str">
        <f t="shared" si="496"/>
        <v/>
      </c>
      <c r="AK929" s="36">
        <f t="shared" si="497"/>
        <v>0</v>
      </c>
      <c r="AL929" s="21">
        <f t="shared" si="498"/>
        <v>0</v>
      </c>
      <c r="AM929" s="21">
        <f t="shared" si="499"/>
        <v>0</v>
      </c>
      <c r="AN929" s="21">
        <f t="shared" si="500"/>
        <v>0</v>
      </c>
      <c r="AO929" s="21">
        <f t="shared" si="501"/>
        <v>0</v>
      </c>
      <c r="AP929" s="21">
        <f t="shared" si="502"/>
        <v>0</v>
      </c>
      <c r="AQ929" s="21">
        <f t="shared" si="503"/>
        <v>0</v>
      </c>
      <c r="AR929" s="21">
        <f t="shared" si="504"/>
        <v>0</v>
      </c>
      <c r="AS929" s="21">
        <f t="shared" si="505"/>
        <v>0</v>
      </c>
      <c r="AT929" s="21">
        <f t="shared" si="506"/>
        <v>0</v>
      </c>
      <c r="AU929" s="21">
        <f t="shared" si="507"/>
        <v>0</v>
      </c>
      <c r="AV929" s="21">
        <f t="shared" si="508"/>
        <v>0</v>
      </c>
      <c r="AW929" s="21">
        <f t="shared" si="509"/>
        <v>0</v>
      </c>
      <c r="AX929" s="21">
        <f t="shared" si="510"/>
        <v>0</v>
      </c>
      <c r="AY929" s="21">
        <f t="shared" si="511"/>
        <v>0</v>
      </c>
      <c r="AZ929" s="21">
        <f t="shared" si="512"/>
        <v>0</v>
      </c>
      <c r="BA929" s="21">
        <f t="shared" si="513"/>
        <v>0</v>
      </c>
      <c r="BB929" s="21">
        <f t="shared" si="514"/>
        <v>0</v>
      </c>
      <c r="BC929" s="21">
        <f t="shared" si="515"/>
        <v>0</v>
      </c>
      <c r="BD929" s="21">
        <f t="shared" si="516"/>
        <v>0</v>
      </c>
      <c r="BE929" s="21">
        <f t="shared" si="517"/>
        <v>0</v>
      </c>
      <c r="BF929" s="21">
        <f t="shared" si="518"/>
        <v>0</v>
      </c>
      <c r="BG929" s="21">
        <f t="shared" si="519"/>
        <v>0</v>
      </c>
      <c r="BH929" s="21">
        <f t="shared" si="520"/>
        <v>0</v>
      </c>
    </row>
    <row r="930" spans="1:60" ht="63.95" customHeight="1">
      <c r="A930" s="245"/>
      <c r="B930" s="97"/>
      <c r="C930" s="98"/>
      <c r="D930" s="99"/>
      <c r="E930" s="100"/>
      <c r="F930" s="100"/>
      <c r="G930" s="100"/>
      <c r="H930" s="101"/>
      <c r="I930" s="102"/>
      <c r="J930" s="103"/>
      <c r="K930" s="103"/>
      <c r="L930" s="103"/>
      <c r="M930" s="103"/>
      <c r="N930" s="99"/>
      <c r="O930" s="99"/>
      <c r="P930" s="100"/>
      <c r="Q930" s="100"/>
      <c r="R930" s="104"/>
      <c r="S930" s="31" t="str">
        <f t="shared" si="521"/>
        <v/>
      </c>
      <c r="T930" s="105"/>
      <c r="U930" s="101"/>
      <c r="V930" s="107"/>
      <c r="W930" s="169"/>
      <c r="X930" s="170"/>
      <c r="Y930" s="68"/>
      <c r="Z930" s="190">
        <f t="shared" si="490"/>
        <v>1.0165720071704217E-3</v>
      </c>
      <c r="AA930" s="208" t="b">
        <f t="shared" si="491"/>
        <v>0</v>
      </c>
      <c r="AB930" s="20">
        <f t="shared" si="522"/>
        <v>0</v>
      </c>
      <c r="AC930" s="67" t="b">
        <f t="shared" si="523"/>
        <v>1</v>
      </c>
      <c r="AD930" s="200">
        <f t="shared" si="524"/>
        <v>1</v>
      </c>
      <c r="AE930" s="180">
        <f t="shared" si="492"/>
        <v>1</v>
      </c>
      <c r="AF930" s="180">
        <f t="shared" si="493"/>
        <v>0</v>
      </c>
      <c r="AG930" s="180">
        <f t="shared" si="494"/>
        <v>0</v>
      </c>
      <c r="AH930" s="180">
        <f t="shared" si="495"/>
        <v>0</v>
      </c>
      <c r="AI930" s="214" t="str">
        <f t="shared" si="496"/>
        <v/>
      </c>
      <c r="AK930" s="36">
        <f t="shared" si="497"/>
        <v>0</v>
      </c>
      <c r="AL930" s="21">
        <f t="shared" si="498"/>
        <v>0</v>
      </c>
      <c r="AM930" s="21">
        <f t="shared" si="499"/>
        <v>0</v>
      </c>
      <c r="AN930" s="21">
        <f t="shared" si="500"/>
        <v>0</v>
      </c>
      <c r="AO930" s="21">
        <f t="shared" si="501"/>
        <v>0</v>
      </c>
      <c r="AP930" s="21">
        <f t="shared" si="502"/>
        <v>0</v>
      </c>
      <c r="AQ930" s="21">
        <f t="shared" si="503"/>
        <v>0</v>
      </c>
      <c r="AR930" s="21">
        <f t="shared" si="504"/>
        <v>0</v>
      </c>
      <c r="AS930" s="21">
        <f t="shared" si="505"/>
        <v>0</v>
      </c>
      <c r="AT930" s="21">
        <f t="shared" si="506"/>
        <v>0</v>
      </c>
      <c r="AU930" s="21">
        <f t="shared" si="507"/>
        <v>0</v>
      </c>
      <c r="AV930" s="21">
        <f t="shared" si="508"/>
        <v>0</v>
      </c>
      <c r="AW930" s="21">
        <f t="shared" si="509"/>
        <v>0</v>
      </c>
      <c r="AX930" s="21">
        <f t="shared" si="510"/>
        <v>0</v>
      </c>
      <c r="AY930" s="21">
        <f t="shared" si="511"/>
        <v>0</v>
      </c>
      <c r="AZ930" s="21">
        <f t="shared" si="512"/>
        <v>0</v>
      </c>
      <c r="BA930" s="21">
        <f t="shared" si="513"/>
        <v>0</v>
      </c>
      <c r="BB930" s="21">
        <f t="shared" si="514"/>
        <v>0</v>
      </c>
      <c r="BC930" s="21">
        <f t="shared" si="515"/>
        <v>0</v>
      </c>
      <c r="BD930" s="21">
        <f t="shared" si="516"/>
        <v>0</v>
      </c>
      <c r="BE930" s="21">
        <f t="shared" si="517"/>
        <v>0</v>
      </c>
      <c r="BF930" s="21">
        <f t="shared" si="518"/>
        <v>0</v>
      </c>
      <c r="BG930" s="21">
        <f t="shared" si="519"/>
        <v>0</v>
      </c>
      <c r="BH930" s="21">
        <f t="shared" si="520"/>
        <v>0</v>
      </c>
    </row>
    <row r="931" spans="1:60" ht="63.95" customHeight="1">
      <c r="A931" s="245"/>
      <c r="B931" s="97"/>
      <c r="C931" s="98"/>
      <c r="D931" s="99"/>
      <c r="E931" s="100"/>
      <c r="F931" s="100"/>
      <c r="G931" s="100"/>
      <c r="H931" s="101"/>
      <c r="I931" s="102"/>
      <c r="J931" s="103"/>
      <c r="K931" s="103"/>
      <c r="L931" s="103"/>
      <c r="M931" s="103"/>
      <c r="N931" s="99"/>
      <c r="O931" s="99"/>
      <c r="P931" s="100"/>
      <c r="Q931" s="100"/>
      <c r="R931" s="104"/>
      <c r="S931" s="31" t="str">
        <f t="shared" si="521"/>
        <v/>
      </c>
      <c r="T931" s="105"/>
      <c r="U931" s="101"/>
      <c r="V931" s="107"/>
      <c r="W931" s="169"/>
      <c r="X931" s="170"/>
      <c r="Y931" s="68"/>
      <c r="Z931" s="190">
        <f t="shared" si="490"/>
        <v>1.0165720071704217E-3</v>
      </c>
      <c r="AA931" s="208" t="b">
        <f t="shared" si="491"/>
        <v>0</v>
      </c>
      <c r="AB931" s="20">
        <f t="shared" si="522"/>
        <v>0</v>
      </c>
      <c r="AC931" s="67" t="b">
        <f t="shared" si="523"/>
        <v>1</v>
      </c>
      <c r="AD931" s="200">
        <f t="shared" si="524"/>
        <v>1</v>
      </c>
      <c r="AE931" s="180">
        <f t="shared" si="492"/>
        <v>1</v>
      </c>
      <c r="AF931" s="180">
        <f t="shared" si="493"/>
        <v>0</v>
      </c>
      <c r="AG931" s="180">
        <f t="shared" si="494"/>
        <v>0</v>
      </c>
      <c r="AH931" s="180">
        <f t="shared" si="495"/>
        <v>0</v>
      </c>
      <c r="AI931" s="214" t="str">
        <f t="shared" si="496"/>
        <v/>
      </c>
      <c r="AK931" s="36">
        <f t="shared" si="497"/>
        <v>0</v>
      </c>
      <c r="AL931" s="21">
        <f t="shared" si="498"/>
        <v>0</v>
      </c>
      <c r="AM931" s="21">
        <f t="shared" si="499"/>
        <v>0</v>
      </c>
      <c r="AN931" s="21">
        <f t="shared" si="500"/>
        <v>0</v>
      </c>
      <c r="AO931" s="21">
        <f t="shared" si="501"/>
        <v>0</v>
      </c>
      <c r="AP931" s="21">
        <f t="shared" si="502"/>
        <v>0</v>
      </c>
      <c r="AQ931" s="21">
        <f t="shared" si="503"/>
        <v>0</v>
      </c>
      <c r="AR931" s="21">
        <f t="shared" si="504"/>
        <v>0</v>
      </c>
      <c r="AS931" s="21">
        <f t="shared" si="505"/>
        <v>0</v>
      </c>
      <c r="AT931" s="21">
        <f t="shared" si="506"/>
        <v>0</v>
      </c>
      <c r="AU931" s="21">
        <f t="shared" si="507"/>
        <v>0</v>
      </c>
      <c r="AV931" s="21">
        <f t="shared" si="508"/>
        <v>0</v>
      </c>
      <c r="AW931" s="21">
        <f t="shared" si="509"/>
        <v>0</v>
      </c>
      <c r="AX931" s="21">
        <f t="shared" si="510"/>
        <v>0</v>
      </c>
      <c r="AY931" s="21">
        <f t="shared" si="511"/>
        <v>0</v>
      </c>
      <c r="AZ931" s="21">
        <f t="shared" si="512"/>
        <v>0</v>
      </c>
      <c r="BA931" s="21">
        <f t="shared" si="513"/>
        <v>0</v>
      </c>
      <c r="BB931" s="21">
        <f t="shared" si="514"/>
        <v>0</v>
      </c>
      <c r="BC931" s="21">
        <f t="shared" si="515"/>
        <v>0</v>
      </c>
      <c r="BD931" s="21">
        <f t="shared" si="516"/>
        <v>0</v>
      </c>
      <c r="BE931" s="21">
        <f t="shared" si="517"/>
        <v>0</v>
      </c>
      <c r="BF931" s="21">
        <f t="shared" si="518"/>
        <v>0</v>
      </c>
      <c r="BG931" s="21">
        <f t="shared" si="519"/>
        <v>0</v>
      </c>
      <c r="BH931" s="21">
        <f t="shared" si="520"/>
        <v>0</v>
      </c>
    </row>
    <row r="932" spans="1:60" ht="63.95" customHeight="1">
      <c r="A932" s="245"/>
      <c r="B932" s="97"/>
      <c r="C932" s="98"/>
      <c r="D932" s="99"/>
      <c r="E932" s="100"/>
      <c r="F932" s="100"/>
      <c r="G932" s="100"/>
      <c r="H932" s="101"/>
      <c r="I932" s="102"/>
      <c r="J932" s="103"/>
      <c r="K932" s="103"/>
      <c r="L932" s="103"/>
      <c r="M932" s="103"/>
      <c r="N932" s="99"/>
      <c r="O932" s="99"/>
      <c r="P932" s="100"/>
      <c r="Q932" s="100"/>
      <c r="R932" s="104"/>
      <c r="S932" s="31" t="str">
        <f t="shared" si="521"/>
        <v/>
      </c>
      <c r="T932" s="105"/>
      <c r="U932" s="101"/>
      <c r="V932" s="107"/>
      <c r="W932" s="169"/>
      <c r="X932" s="170"/>
      <c r="Y932" s="68"/>
      <c r="Z932" s="190">
        <f t="shared" si="490"/>
        <v>1.0165720071704217E-3</v>
      </c>
      <c r="AA932" s="208" t="b">
        <f t="shared" si="491"/>
        <v>0</v>
      </c>
      <c r="AB932" s="20">
        <f t="shared" si="522"/>
        <v>0</v>
      </c>
      <c r="AC932" s="67" t="b">
        <f t="shared" si="523"/>
        <v>1</v>
      </c>
      <c r="AD932" s="200">
        <f t="shared" si="524"/>
        <v>1</v>
      </c>
      <c r="AE932" s="180">
        <f t="shared" si="492"/>
        <v>1</v>
      </c>
      <c r="AF932" s="180">
        <f t="shared" si="493"/>
        <v>0</v>
      </c>
      <c r="AG932" s="180">
        <f t="shared" si="494"/>
        <v>0</v>
      </c>
      <c r="AH932" s="180">
        <f t="shared" si="495"/>
        <v>0</v>
      </c>
      <c r="AI932" s="214" t="str">
        <f t="shared" si="496"/>
        <v/>
      </c>
      <c r="AK932" s="36">
        <f t="shared" si="497"/>
        <v>0</v>
      </c>
      <c r="AL932" s="21">
        <f t="shared" si="498"/>
        <v>0</v>
      </c>
      <c r="AM932" s="21">
        <f t="shared" si="499"/>
        <v>0</v>
      </c>
      <c r="AN932" s="21">
        <f t="shared" si="500"/>
        <v>0</v>
      </c>
      <c r="AO932" s="21">
        <f t="shared" si="501"/>
        <v>0</v>
      </c>
      <c r="AP932" s="21">
        <f t="shared" si="502"/>
        <v>0</v>
      </c>
      <c r="AQ932" s="21">
        <f t="shared" si="503"/>
        <v>0</v>
      </c>
      <c r="AR932" s="21">
        <f t="shared" si="504"/>
        <v>0</v>
      </c>
      <c r="AS932" s="21">
        <f t="shared" si="505"/>
        <v>0</v>
      </c>
      <c r="AT932" s="21">
        <f t="shared" si="506"/>
        <v>0</v>
      </c>
      <c r="AU932" s="21">
        <f t="shared" si="507"/>
        <v>0</v>
      </c>
      <c r="AV932" s="21">
        <f t="shared" si="508"/>
        <v>0</v>
      </c>
      <c r="AW932" s="21">
        <f t="shared" si="509"/>
        <v>0</v>
      </c>
      <c r="AX932" s="21">
        <f t="shared" si="510"/>
        <v>0</v>
      </c>
      <c r="AY932" s="21">
        <f t="shared" si="511"/>
        <v>0</v>
      </c>
      <c r="AZ932" s="21">
        <f t="shared" si="512"/>
        <v>0</v>
      </c>
      <c r="BA932" s="21">
        <f t="shared" si="513"/>
        <v>0</v>
      </c>
      <c r="BB932" s="21">
        <f t="shared" si="514"/>
        <v>0</v>
      </c>
      <c r="BC932" s="21">
        <f t="shared" si="515"/>
        <v>0</v>
      </c>
      <c r="BD932" s="21">
        <f t="shared" si="516"/>
        <v>0</v>
      </c>
      <c r="BE932" s="21">
        <f t="shared" si="517"/>
        <v>0</v>
      </c>
      <c r="BF932" s="21">
        <f t="shared" si="518"/>
        <v>0</v>
      </c>
      <c r="BG932" s="21">
        <f t="shared" si="519"/>
        <v>0</v>
      </c>
      <c r="BH932" s="21">
        <f t="shared" si="520"/>
        <v>0</v>
      </c>
    </row>
    <row r="933" spans="1:60" ht="63.95" customHeight="1">
      <c r="A933" s="245"/>
      <c r="B933" s="97"/>
      <c r="C933" s="98"/>
      <c r="D933" s="99"/>
      <c r="E933" s="100"/>
      <c r="F933" s="100"/>
      <c r="G933" s="100"/>
      <c r="H933" s="101"/>
      <c r="I933" s="102"/>
      <c r="J933" s="103"/>
      <c r="K933" s="103"/>
      <c r="L933" s="103"/>
      <c r="M933" s="103"/>
      <c r="N933" s="99"/>
      <c r="O933" s="99"/>
      <c r="P933" s="100"/>
      <c r="Q933" s="100"/>
      <c r="R933" s="104"/>
      <c r="S933" s="31" t="str">
        <f t="shared" si="521"/>
        <v/>
      </c>
      <c r="T933" s="105"/>
      <c r="U933" s="101"/>
      <c r="V933" s="107"/>
      <c r="W933" s="169"/>
      <c r="X933" s="170"/>
      <c r="Y933" s="68"/>
      <c r="Z933" s="190">
        <f t="shared" si="490"/>
        <v>1.0165720071704217E-3</v>
      </c>
      <c r="AA933" s="208" t="b">
        <f t="shared" si="491"/>
        <v>0</v>
      </c>
      <c r="AB933" s="20">
        <f t="shared" si="522"/>
        <v>0</v>
      </c>
      <c r="AC933" s="67" t="b">
        <f t="shared" si="523"/>
        <v>1</v>
      </c>
      <c r="AD933" s="200">
        <f t="shared" si="524"/>
        <v>1</v>
      </c>
      <c r="AE933" s="180">
        <f t="shared" si="492"/>
        <v>1</v>
      </c>
      <c r="AF933" s="180">
        <f t="shared" si="493"/>
        <v>0</v>
      </c>
      <c r="AG933" s="180">
        <f t="shared" si="494"/>
        <v>0</v>
      </c>
      <c r="AH933" s="180">
        <f t="shared" si="495"/>
        <v>0</v>
      </c>
      <c r="AI933" s="214" t="str">
        <f t="shared" si="496"/>
        <v/>
      </c>
      <c r="AK933" s="36">
        <f t="shared" si="497"/>
        <v>0</v>
      </c>
      <c r="AL933" s="21">
        <f t="shared" si="498"/>
        <v>0</v>
      </c>
      <c r="AM933" s="21">
        <f t="shared" si="499"/>
        <v>0</v>
      </c>
      <c r="AN933" s="21">
        <f t="shared" si="500"/>
        <v>0</v>
      </c>
      <c r="AO933" s="21">
        <f t="shared" si="501"/>
        <v>0</v>
      </c>
      <c r="AP933" s="21">
        <f t="shared" si="502"/>
        <v>0</v>
      </c>
      <c r="AQ933" s="21">
        <f t="shared" si="503"/>
        <v>0</v>
      </c>
      <c r="AR933" s="21">
        <f t="shared" si="504"/>
        <v>0</v>
      </c>
      <c r="AS933" s="21">
        <f t="shared" si="505"/>
        <v>0</v>
      </c>
      <c r="AT933" s="21">
        <f t="shared" si="506"/>
        <v>0</v>
      </c>
      <c r="AU933" s="21">
        <f t="shared" si="507"/>
        <v>0</v>
      </c>
      <c r="AV933" s="21">
        <f t="shared" si="508"/>
        <v>0</v>
      </c>
      <c r="AW933" s="21">
        <f t="shared" si="509"/>
        <v>0</v>
      </c>
      <c r="AX933" s="21">
        <f t="shared" si="510"/>
        <v>0</v>
      </c>
      <c r="AY933" s="21">
        <f t="shared" si="511"/>
        <v>0</v>
      </c>
      <c r="AZ933" s="21">
        <f t="shared" si="512"/>
        <v>0</v>
      </c>
      <c r="BA933" s="21">
        <f t="shared" si="513"/>
        <v>0</v>
      </c>
      <c r="BB933" s="21">
        <f t="shared" si="514"/>
        <v>0</v>
      </c>
      <c r="BC933" s="21">
        <f t="shared" si="515"/>
        <v>0</v>
      </c>
      <c r="BD933" s="21">
        <f t="shared" si="516"/>
        <v>0</v>
      </c>
      <c r="BE933" s="21">
        <f t="shared" si="517"/>
        <v>0</v>
      </c>
      <c r="BF933" s="21">
        <f t="shared" si="518"/>
        <v>0</v>
      </c>
      <c r="BG933" s="21">
        <f t="shared" si="519"/>
        <v>0</v>
      </c>
      <c r="BH933" s="21">
        <f t="shared" si="520"/>
        <v>0</v>
      </c>
    </row>
    <row r="934" spans="1:60" ht="63.95" customHeight="1">
      <c r="A934" s="245"/>
      <c r="B934" s="97"/>
      <c r="C934" s="98"/>
      <c r="D934" s="99"/>
      <c r="E934" s="100"/>
      <c r="F934" s="100"/>
      <c r="G934" s="100"/>
      <c r="H934" s="101"/>
      <c r="I934" s="102"/>
      <c r="J934" s="103"/>
      <c r="K934" s="103"/>
      <c r="L934" s="103"/>
      <c r="M934" s="103"/>
      <c r="N934" s="99"/>
      <c r="O934" s="99"/>
      <c r="P934" s="100"/>
      <c r="Q934" s="100"/>
      <c r="R934" s="104"/>
      <c r="S934" s="31" t="str">
        <f t="shared" si="521"/>
        <v/>
      </c>
      <c r="T934" s="105"/>
      <c r="U934" s="101"/>
      <c r="V934" s="107"/>
      <c r="W934" s="169"/>
      <c r="X934" s="170"/>
      <c r="Y934" s="68"/>
      <c r="Z934" s="190">
        <f t="shared" si="490"/>
        <v>1.0165720071704217E-3</v>
      </c>
      <c r="AA934" s="208" t="b">
        <f t="shared" si="491"/>
        <v>0</v>
      </c>
      <c r="AB934" s="20">
        <f t="shared" si="522"/>
        <v>0</v>
      </c>
      <c r="AC934" s="67" t="b">
        <f t="shared" si="523"/>
        <v>1</v>
      </c>
      <c r="AD934" s="200">
        <f t="shared" si="524"/>
        <v>1</v>
      </c>
      <c r="AE934" s="180">
        <f t="shared" si="492"/>
        <v>1</v>
      </c>
      <c r="AF934" s="180">
        <f t="shared" si="493"/>
        <v>0</v>
      </c>
      <c r="AG934" s="180">
        <f t="shared" si="494"/>
        <v>0</v>
      </c>
      <c r="AH934" s="180">
        <f t="shared" si="495"/>
        <v>0</v>
      </c>
      <c r="AI934" s="214" t="str">
        <f t="shared" si="496"/>
        <v/>
      </c>
      <c r="AK934" s="36">
        <f t="shared" si="497"/>
        <v>0</v>
      </c>
      <c r="AL934" s="21">
        <f t="shared" si="498"/>
        <v>0</v>
      </c>
      <c r="AM934" s="21">
        <f t="shared" si="499"/>
        <v>0</v>
      </c>
      <c r="AN934" s="21">
        <f t="shared" si="500"/>
        <v>0</v>
      </c>
      <c r="AO934" s="21">
        <f t="shared" si="501"/>
        <v>0</v>
      </c>
      <c r="AP934" s="21">
        <f t="shared" si="502"/>
        <v>0</v>
      </c>
      <c r="AQ934" s="21">
        <f t="shared" si="503"/>
        <v>0</v>
      </c>
      <c r="AR934" s="21">
        <f t="shared" si="504"/>
        <v>0</v>
      </c>
      <c r="AS934" s="21">
        <f t="shared" si="505"/>
        <v>0</v>
      </c>
      <c r="AT934" s="21">
        <f t="shared" si="506"/>
        <v>0</v>
      </c>
      <c r="AU934" s="21">
        <f t="shared" si="507"/>
        <v>0</v>
      </c>
      <c r="AV934" s="21">
        <f t="shared" si="508"/>
        <v>0</v>
      </c>
      <c r="AW934" s="21">
        <f t="shared" si="509"/>
        <v>0</v>
      </c>
      <c r="AX934" s="21">
        <f t="shared" si="510"/>
        <v>0</v>
      </c>
      <c r="AY934" s="21">
        <f t="shared" si="511"/>
        <v>0</v>
      </c>
      <c r="AZ934" s="21">
        <f t="shared" si="512"/>
        <v>0</v>
      </c>
      <c r="BA934" s="21">
        <f t="shared" si="513"/>
        <v>0</v>
      </c>
      <c r="BB934" s="21">
        <f t="shared" si="514"/>
        <v>0</v>
      </c>
      <c r="BC934" s="21">
        <f t="shared" si="515"/>
        <v>0</v>
      </c>
      <c r="BD934" s="21">
        <f t="shared" si="516"/>
        <v>0</v>
      </c>
      <c r="BE934" s="21">
        <f t="shared" si="517"/>
        <v>0</v>
      </c>
      <c r="BF934" s="21">
        <f t="shared" si="518"/>
        <v>0</v>
      </c>
      <c r="BG934" s="21">
        <f t="shared" si="519"/>
        <v>0</v>
      </c>
      <c r="BH934" s="21">
        <f t="shared" si="520"/>
        <v>0</v>
      </c>
    </row>
    <row r="935" spans="1:60" ht="63.95" customHeight="1">
      <c r="A935" s="245"/>
      <c r="B935" s="97"/>
      <c r="C935" s="98"/>
      <c r="D935" s="99"/>
      <c r="E935" s="100"/>
      <c r="F935" s="100"/>
      <c r="G935" s="100"/>
      <c r="H935" s="101"/>
      <c r="I935" s="102"/>
      <c r="J935" s="103"/>
      <c r="K935" s="103"/>
      <c r="L935" s="103"/>
      <c r="M935" s="103"/>
      <c r="N935" s="99"/>
      <c r="O935" s="99"/>
      <c r="P935" s="100"/>
      <c r="Q935" s="100"/>
      <c r="R935" s="104"/>
      <c r="S935" s="31" t="str">
        <f t="shared" si="521"/>
        <v/>
      </c>
      <c r="T935" s="105"/>
      <c r="U935" s="101"/>
      <c r="V935" s="107"/>
      <c r="W935" s="169"/>
      <c r="X935" s="170"/>
      <c r="Y935" s="68"/>
      <c r="Z935" s="190">
        <f t="shared" si="490"/>
        <v>1.0165720071704217E-3</v>
      </c>
      <c r="AA935" s="208" t="b">
        <f t="shared" si="491"/>
        <v>0</v>
      </c>
      <c r="AB935" s="20">
        <f t="shared" si="522"/>
        <v>0</v>
      </c>
      <c r="AC935" s="67" t="b">
        <f t="shared" si="523"/>
        <v>1</v>
      </c>
      <c r="AD935" s="200">
        <f t="shared" si="524"/>
        <v>1</v>
      </c>
      <c r="AE935" s="180">
        <f t="shared" si="492"/>
        <v>1</v>
      </c>
      <c r="AF935" s="180">
        <f t="shared" si="493"/>
        <v>0</v>
      </c>
      <c r="AG935" s="180">
        <f t="shared" si="494"/>
        <v>0</v>
      </c>
      <c r="AH935" s="180">
        <f t="shared" si="495"/>
        <v>0</v>
      </c>
      <c r="AI935" s="214" t="str">
        <f t="shared" si="496"/>
        <v/>
      </c>
      <c r="AK935" s="36">
        <f t="shared" si="497"/>
        <v>0</v>
      </c>
      <c r="AL935" s="21">
        <f t="shared" si="498"/>
        <v>0</v>
      </c>
      <c r="AM935" s="21">
        <f t="shared" si="499"/>
        <v>0</v>
      </c>
      <c r="AN935" s="21">
        <f t="shared" si="500"/>
        <v>0</v>
      </c>
      <c r="AO935" s="21">
        <f t="shared" si="501"/>
        <v>0</v>
      </c>
      <c r="AP935" s="21">
        <f t="shared" si="502"/>
        <v>0</v>
      </c>
      <c r="AQ935" s="21">
        <f t="shared" si="503"/>
        <v>0</v>
      </c>
      <c r="AR935" s="21">
        <f t="shared" si="504"/>
        <v>0</v>
      </c>
      <c r="AS935" s="21">
        <f t="shared" si="505"/>
        <v>0</v>
      </c>
      <c r="AT935" s="21">
        <f t="shared" si="506"/>
        <v>0</v>
      </c>
      <c r="AU935" s="21">
        <f t="shared" si="507"/>
        <v>0</v>
      </c>
      <c r="AV935" s="21">
        <f t="shared" si="508"/>
        <v>0</v>
      </c>
      <c r="AW935" s="21">
        <f t="shared" si="509"/>
        <v>0</v>
      </c>
      <c r="AX935" s="21">
        <f t="shared" si="510"/>
        <v>0</v>
      </c>
      <c r="AY935" s="21">
        <f t="shared" si="511"/>
        <v>0</v>
      </c>
      <c r="AZ935" s="21">
        <f t="shared" si="512"/>
        <v>0</v>
      </c>
      <c r="BA935" s="21">
        <f t="shared" si="513"/>
        <v>0</v>
      </c>
      <c r="BB935" s="21">
        <f t="shared" si="514"/>
        <v>0</v>
      </c>
      <c r="BC935" s="21">
        <f t="shared" si="515"/>
        <v>0</v>
      </c>
      <c r="BD935" s="21">
        <f t="shared" si="516"/>
        <v>0</v>
      </c>
      <c r="BE935" s="21">
        <f t="shared" si="517"/>
        <v>0</v>
      </c>
      <c r="BF935" s="21">
        <f t="shared" si="518"/>
        <v>0</v>
      </c>
      <c r="BG935" s="21">
        <f t="shared" si="519"/>
        <v>0</v>
      </c>
      <c r="BH935" s="21">
        <f t="shared" si="520"/>
        <v>0</v>
      </c>
    </row>
    <row r="936" spans="1:60" ht="63.95" customHeight="1">
      <c r="A936" s="245"/>
      <c r="B936" s="97"/>
      <c r="C936" s="98"/>
      <c r="D936" s="99"/>
      <c r="E936" s="100"/>
      <c r="F936" s="100"/>
      <c r="G936" s="100"/>
      <c r="H936" s="101"/>
      <c r="I936" s="102"/>
      <c r="J936" s="103"/>
      <c r="K936" s="103"/>
      <c r="L936" s="103"/>
      <c r="M936" s="103"/>
      <c r="N936" s="99"/>
      <c r="O936" s="99"/>
      <c r="P936" s="100"/>
      <c r="Q936" s="100"/>
      <c r="R936" s="104"/>
      <c r="S936" s="31" t="str">
        <f t="shared" si="521"/>
        <v/>
      </c>
      <c r="T936" s="105"/>
      <c r="U936" s="101"/>
      <c r="V936" s="107"/>
      <c r="W936" s="169"/>
      <c r="X936" s="170"/>
      <c r="Y936" s="68"/>
      <c r="Z936" s="190">
        <f t="shared" si="490"/>
        <v>1.0165720071704217E-3</v>
      </c>
      <c r="AA936" s="208" t="b">
        <f t="shared" si="491"/>
        <v>0</v>
      </c>
      <c r="AB936" s="20">
        <f t="shared" si="522"/>
        <v>0</v>
      </c>
      <c r="AC936" s="67" t="b">
        <f t="shared" si="523"/>
        <v>1</v>
      </c>
      <c r="AD936" s="200">
        <f t="shared" si="524"/>
        <v>1</v>
      </c>
      <c r="AE936" s="180">
        <f t="shared" si="492"/>
        <v>1</v>
      </c>
      <c r="AF936" s="180">
        <f t="shared" si="493"/>
        <v>0</v>
      </c>
      <c r="AG936" s="180">
        <f t="shared" si="494"/>
        <v>0</v>
      </c>
      <c r="AH936" s="180">
        <f t="shared" si="495"/>
        <v>0</v>
      </c>
      <c r="AI936" s="214" t="str">
        <f t="shared" si="496"/>
        <v/>
      </c>
      <c r="AK936" s="36">
        <f t="shared" si="497"/>
        <v>0</v>
      </c>
      <c r="AL936" s="21">
        <f t="shared" si="498"/>
        <v>0</v>
      </c>
      <c r="AM936" s="21">
        <f t="shared" si="499"/>
        <v>0</v>
      </c>
      <c r="AN936" s="21">
        <f t="shared" si="500"/>
        <v>0</v>
      </c>
      <c r="AO936" s="21">
        <f t="shared" si="501"/>
        <v>0</v>
      </c>
      <c r="AP936" s="21">
        <f t="shared" si="502"/>
        <v>0</v>
      </c>
      <c r="AQ936" s="21">
        <f t="shared" si="503"/>
        <v>0</v>
      </c>
      <c r="AR936" s="21">
        <f t="shared" si="504"/>
        <v>0</v>
      </c>
      <c r="AS936" s="21">
        <f t="shared" si="505"/>
        <v>0</v>
      </c>
      <c r="AT936" s="21">
        <f t="shared" si="506"/>
        <v>0</v>
      </c>
      <c r="AU936" s="21">
        <f t="shared" si="507"/>
        <v>0</v>
      </c>
      <c r="AV936" s="21">
        <f t="shared" si="508"/>
        <v>0</v>
      </c>
      <c r="AW936" s="21">
        <f t="shared" si="509"/>
        <v>0</v>
      </c>
      <c r="AX936" s="21">
        <f t="shared" si="510"/>
        <v>0</v>
      </c>
      <c r="AY936" s="21">
        <f t="shared" si="511"/>
        <v>0</v>
      </c>
      <c r="AZ936" s="21">
        <f t="shared" si="512"/>
        <v>0</v>
      </c>
      <c r="BA936" s="21">
        <f t="shared" si="513"/>
        <v>0</v>
      </c>
      <c r="BB936" s="21">
        <f t="shared" si="514"/>
        <v>0</v>
      </c>
      <c r="BC936" s="21">
        <f t="shared" si="515"/>
        <v>0</v>
      </c>
      <c r="BD936" s="21">
        <f t="shared" si="516"/>
        <v>0</v>
      </c>
      <c r="BE936" s="21">
        <f t="shared" si="517"/>
        <v>0</v>
      </c>
      <c r="BF936" s="21">
        <f t="shared" si="518"/>
        <v>0</v>
      </c>
      <c r="BG936" s="21">
        <f t="shared" si="519"/>
        <v>0</v>
      </c>
      <c r="BH936" s="21">
        <f t="shared" si="520"/>
        <v>0</v>
      </c>
    </row>
    <row r="937" spans="1:60" ht="63.95" customHeight="1">
      <c r="A937" s="245"/>
      <c r="B937" s="97"/>
      <c r="C937" s="98"/>
      <c r="D937" s="99"/>
      <c r="E937" s="100"/>
      <c r="F937" s="100"/>
      <c r="G937" s="100"/>
      <c r="H937" s="101"/>
      <c r="I937" s="102"/>
      <c r="J937" s="103"/>
      <c r="K937" s="103"/>
      <c r="L937" s="103"/>
      <c r="M937" s="103"/>
      <c r="N937" s="99"/>
      <c r="O937" s="99"/>
      <c r="P937" s="100"/>
      <c r="Q937" s="100"/>
      <c r="R937" s="104"/>
      <c r="S937" s="31" t="str">
        <f t="shared" si="521"/>
        <v/>
      </c>
      <c r="T937" s="105"/>
      <c r="U937" s="101"/>
      <c r="V937" s="107"/>
      <c r="W937" s="169"/>
      <c r="X937" s="170"/>
      <c r="Y937" s="68"/>
      <c r="Z937" s="190">
        <f t="shared" si="490"/>
        <v>1.0165720071704217E-3</v>
      </c>
      <c r="AA937" s="208" t="b">
        <f t="shared" si="491"/>
        <v>0</v>
      </c>
      <c r="AB937" s="20">
        <f t="shared" si="522"/>
        <v>0</v>
      </c>
      <c r="AC937" s="67" t="b">
        <f t="shared" si="523"/>
        <v>1</v>
      </c>
      <c r="AD937" s="200">
        <f t="shared" si="524"/>
        <v>1</v>
      </c>
      <c r="AE937" s="180">
        <f t="shared" si="492"/>
        <v>1</v>
      </c>
      <c r="AF937" s="180">
        <f t="shared" si="493"/>
        <v>0</v>
      </c>
      <c r="AG937" s="180">
        <f t="shared" si="494"/>
        <v>0</v>
      </c>
      <c r="AH937" s="180">
        <f t="shared" si="495"/>
        <v>0</v>
      </c>
      <c r="AI937" s="214" t="str">
        <f t="shared" si="496"/>
        <v/>
      </c>
      <c r="AK937" s="36">
        <f t="shared" si="497"/>
        <v>0</v>
      </c>
      <c r="AL937" s="21">
        <f t="shared" si="498"/>
        <v>0</v>
      </c>
      <c r="AM937" s="21">
        <f t="shared" si="499"/>
        <v>0</v>
      </c>
      <c r="AN937" s="21">
        <f t="shared" si="500"/>
        <v>0</v>
      </c>
      <c r="AO937" s="21">
        <f t="shared" si="501"/>
        <v>0</v>
      </c>
      <c r="AP937" s="21">
        <f t="shared" si="502"/>
        <v>0</v>
      </c>
      <c r="AQ937" s="21">
        <f t="shared" si="503"/>
        <v>0</v>
      </c>
      <c r="AR937" s="21">
        <f t="shared" si="504"/>
        <v>0</v>
      </c>
      <c r="AS937" s="21">
        <f t="shared" si="505"/>
        <v>0</v>
      </c>
      <c r="AT937" s="21">
        <f t="shared" si="506"/>
        <v>0</v>
      </c>
      <c r="AU937" s="21">
        <f t="shared" si="507"/>
        <v>0</v>
      </c>
      <c r="AV937" s="21">
        <f t="shared" si="508"/>
        <v>0</v>
      </c>
      <c r="AW937" s="21">
        <f t="shared" si="509"/>
        <v>0</v>
      </c>
      <c r="AX937" s="21">
        <f t="shared" si="510"/>
        <v>0</v>
      </c>
      <c r="AY937" s="21">
        <f t="shared" si="511"/>
        <v>0</v>
      </c>
      <c r="AZ937" s="21">
        <f t="shared" si="512"/>
        <v>0</v>
      </c>
      <c r="BA937" s="21">
        <f t="shared" si="513"/>
        <v>0</v>
      </c>
      <c r="BB937" s="21">
        <f t="shared" si="514"/>
        <v>0</v>
      </c>
      <c r="BC937" s="21">
        <f t="shared" si="515"/>
        <v>0</v>
      </c>
      <c r="BD937" s="21">
        <f t="shared" si="516"/>
        <v>0</v>
      </c>
      <c r="BE937" s="21">
        <f t="shared" si="517"/>
        <v>0</v>
      </c>
      <c r="BF937" s="21">
        <f t="shared" si="518"/>
        <v>0</v>
      </c>
      <c r="BG937" s="21">
        <f t="shared" si="519"/>
        <v>0</v>
      </c>
      <c r="BH937" s="21">
        <f t="shared" si="520"/>
        <v>0</v>
      </c>
    </row>
    <row r="938" spans="1:60" ht="63.95" customHeight="1">
      <c r="A938" s="245"/>
      <c r="B938" s="97"/>
      <c r="C938" s="98"/>
      <c r="D938" s="99"/>
      <c r="E938" s="100"/>
      <c r="F938" s="100"/>
      <c r="G938" s="100"/>
      <c r="H938" s="101"/>
      <c r="I938" s="102"/>
      <c r="J938" s="103"/>
      <c r="K938" s="103"/>
      <c r="L938" s="103"/>
      <c r="M938" s="103"/>
      <c r="N938" s="99"/>
      <c r="O938" s="99"/>
      <c r="P938" s="100"/>
      <c r="Q938" s="100"/>
      <c r="R938" s="104"/>
      <c r="S938" s="31" t="str">
        <f t="shared" si="521"/>
        <v/>
      </c>
      <c r="T938" s="105"/>
      <c r="U938" s="101"/>
      <c r="V938" s="107"/>
      <c r="W938" s="169"/>
      <c r="X938" s="170"/>
      <c r="Y938" s="68"/>
      <c r="Z938" s="190">
        <f t="shared" si="490"/>
        <v>1.0165720071704217E-3</v>
      </c>
      <c r="AA938" s="208" t="b">
        <f t="shared" si="491"/>
        <v>0</v>
      </c>
      <c r="AB938" s="20">
        <f t="shared" si="522"/>
        <v>0</v>
      </c>
      <c r="AC938" s="67" t="b">
        <f t="shared" si="523"/>
        <v>1</v>
      </c>
      <c r="AD938" s="200">
        <f t="shared" si="524"/>
        <v>1</v>
      </c>
      <c r="AE938" s="180">
        <f t="shared" si="492"/>
        <v>1</v>
      </c>
      <c r="AF938" s="180">
        <f t="shared" si="493"/>
        <v>0</v>
      </c>
      <c r="AG938" s="180">
        <f t="shared" si="494"/>
        <v>0</v>
      </c>
      <c r="AH938" s="180">
        <f t="shared" si="495"/>
        <v>0</v>
      </c>
      <c r="AI938" s="214" t="str">
        <f t="shared" si="496"/>
        <v/>
      </c>
      <c r="AK938" s="36">
        <f t="shared" si="497"/>
        <v>0</v>
      </c>
      <c r="AL938" s="21">
        <f t="shared" si="498"/>
        <v>0</v>
      </c>
      <c r="AM938" s="21">
        <f t="shared" si="499"/>
        <v>0</v>
      </c>
      <c r="AN938" s="21">
        <f t="shared" si="500"/>
        <v>0</v>
      </c>
      <c r="AO938" s="21">
        <f t="shared" si="501"/>
        <v>0</v>
      </c>
      <c r="AP938" s="21">
        <f t="shared" si="502"/>
        <v>0</v>
      </c>
      <c r="AQ938" s="21">
        <f t="shared" si="503"/>
        <v>0</v>
      </c>
      <c r="AR938" s="21">
        <f t="shared" si="504"/>
        <v>0</v>
      </c>
      <c r="AS938" s="21">
        <f t="shared" si="505"/>
        <v>0</v>
      </c>
      <c r="AT938" s="21">
        <f t="shared" si="506"/>
        <v>0</v>
      </c>
      <c r="AU938" s="21">
        <f t="shared" si="507"/>
        <v>0</v>
      </c>
      <c r="AV938" s="21">
        <f t="shared" si="508"/>
        <v>0</v>
      </c>
      <c r="AW938" s="21">
        <f t="shared" si="509"/>
        <v>0</v>
      </c>
      <c r="AX938" s="21">
        <f t="shared" si="510"/>
        <v>0</v>
      </c>
      <c r="AY938" s="21">
        <f t="shared" si="511"/>
        <v>0</v>
      </c>
      <c r="AZ938" s="21">
        <f t="shared" si="512"/>
        <v>0</v>
      </c>
      <c r="BA938" s="21">
        <f t="shared" si="513"/>
        <v>0</v>
      </c>
      <c r="BB938" s="21">
        <f t="shared" si="514"/>
        <v>0</v>
      </c>
      <c r="BC938" s="21">
        <f t="shared" si="515"/>
        <v>0</v>
      </c>
      <c r="BD938" s="21">
        <f t="shared" si="516"/>
        <v>0</v>
      </c>
      <c r="BE938" s="21">
        <f t="shared" si="517"/>
        <v>0</v>
      </c>
      <c r="BF938" s="21">
        <f t="shared" si="518"/>
        <v>0</v>
      </c>
      <c r="BG938" s="21">
        <f t="shared" si="519"/>
        <v>0</v>
      </c>
      <c r="BH938" s="21">
        <f t="shared" si="520"/>
        <v>0</v>
      </c>
    </row>
    <row r="939" spans="1:60" ht="63.95" customHeight="1">
      <c r="A939" s="245"/>
      <c r="B939" s="97"/>
      <c r="C939" s="98"/>
      <c r="D939" s="99"/>
      <c r="E939" s="100"/>
      <c r="F939" s="100"/>
      <c r="G939" s="100"/>
      <c r="H939" s="101"/>
      <c r="I939" s="102"/>
      <c r="J939" s="103"/>
      <c r="K939" s="103"/>
      <c r="L939" s="103"/>
      <c r="M939" s="103"/>
      <c r="N939" s="99"/>
      <c r="O939" s="99"/>
      <c r="P939" s="100"/>
      <c r="Q939" s="100"/>
      <c r="R939" s="104"/>
      <c r="S939" s="31" t="str">
        <f t="shared" si="521"/>
        <v/>
      </c>
      <c r="T939" s="105"/>
      <c r="U939" s="101"/>
      <c r="V939" s="107"/>
      <c r="W939" s="169"/>
      <c r="X939" s="170"/>
      <c r="Y939" s="68"/>
      <c r="Z939" s="190">
        <f t="shared" si="490"/>
        <v>1.0165720071704217E-3</v>
      </c>
      <c r="AA939" s="208" t="b">
        <f t="shared" si="491"/>
        <v>0</v>
      </c>
      <c r="AB939" s="20">
        <f t="shared" si="522"/>
        <v>0</v>
      </c>
      <c r="AC939" s="67" t="b">
        <f t="shared" si="523"/>
        <v>1</v>
      </c>
      <c r="AD939" s="200">
        <f t="shared" si="524"/>
        <v>1</v>
      </c>
      <c r="AE939" s="180">
        <f t="shared" si="492"/>
        <v>1</v>
      </c>
      <c r="AF939" s="180">
        <f t="shared" si="493"/>
        <v>0</v>
      </c>
      <c r="AG939" s="180">
        <f t="shared" si="494"/>
        <v>0</v>
      </c>
      <c r="AH939" s="180">
        <f t="shared" si="495"/>
        <v>0</v>
      </c>
      <c r="AI939" s="214" t="str">
        <f t="shared" si="496"/>
        <v/>
      </c>
      <c r="AK939" s="36">
        <f t="shared" si="497"/>
        <v>0</v>
      </c>
      <c r="AL939" s="21">
        <f t="shared" si="498"/>
        <v>0</v>
      </c>
      <c r="AM939" s="21">
        <f t="shared" si="499"/>
        <v>0</v>
      </c>
      <c r="AN939" s="21">
        <f t="shared" si="500"/>
        <v>0</v>
      </c>
      <c r="AO939" s="21">
        <f t="shared" si="501"/>
        <v>0</v>
      </c>
      <c r="AP939" s="21">
        <f t="shared" si="502"/>
        <v>0</v>
      </c>
      <c r="AQ939" s="21">
        <f t="shared" si="503"/>
        <v>0</v>
      </c>
      <c r="AR939" s="21">
        <f t="shared" si="504"/>
        <v>0</v>
      </c>
      <c r="AS939" s="21">
        <f t="shared" si="505"/>
        <v>0</v>
      </c>
      <c r="AT939" s="21">
        <f t="shared" si="506"/>
        <v>0</v>
      </c>
      <c r="AU939" s="21">
        <f t="shared" si="507"/>
        <v>0</v>
      </c>
      <c r="AV939" s="21">
        <f t="shared" si="508"/>
        <v>0</v>
      </c>
      <c r="AW939" s="21">
        <f t="shared" si="509"/>
        <v>0</v>
      </c>
      <c r="AX939" s="21">
        <f t="shared" si="510"/>
        <v>0</v>
      </c>
      <c r="AY939" s="21">
        <f t="shared" si="511"/>
        <v>0</v>
      </c>
      <c r="AZ939" s="21">
        <f t="shared" si="512"/>
        <v>0</v>
      </c>
      <c r="BA939" s="21">
        <f t="shared" si="513"/>
        <v>0</v>
      </c>
      <c r="BB939" s="21">
        <f t="shared" si="514"/>
        <v>0</v>
      </c>
      <c r="BC939" s="21">
        <f t="shared" si="515"/>
        <v>0</v>
      </c>
      <c r="BD939" s="21">
        <f t="shared" si="516"/>
        <v>0</v>
      </c>
      <c r="BE939" s="21">
        <f t="shared" si="517"/>
        <v>0</v>
      </c>
      <c r="BF939" s="21">
        <f t="shared" si="518"/>
        <v>0</v>
      </c>
      <c r="BG939" s="21">
        <f t="shared" si="519"/>
        <v>0</v>
      </c>
      <c r="BH939" s="21">
        <f t="shared" si="520"/>
        <v>0</v>
      </c>
    </row>
    <row r="940" spans="1:60" ht="63.95" customHeight="1">
      <c r="A940" s="245"/>
      <c r="B940" s="97"/>
      <c r="C940" s="98"/>
      <c r="D940" s="99"/>
      <c r="E940" s="100"/>
      <c r="F940" s="100"/>
      <c r="G940" s="100"/>
      <c r="H940" s="101"/>
      <c r="I940" s="102"/>
      <c r="J940" s="103"/>
      <c r="K940" s="103"/>
      <c r="L940" s="103"/>
      <c r="M940" s="103"/>
      <c r="N940" s="99"/>
      <c r="O940" s="99"/>
      <c r="P940" s="100"/>
      <c r="Q940" s="100"/>
      <c r="R940" s="104"/>
      <c r="S940" s="31" t="str">
        <f t="shared" si="521"/>
        <v/>
      </c>
      <c r="T940" s="105"/>
      <c r="U940" s="101"/>
      <c r="V940" s="107"/>
      <c r="W940" s="169"/>
      <c r="X940" s="170"/>
      <c r="Y940" s="68"/>
      <c r="Z940" s="190">
        <f t="shared" si="490"/>
        <v>1.0165720071704217E-3</v>
      </c>
      <c r="AA940" s="208" t="b">
        <f t="shared" si="491"/>
        <v>0</v>
      </c>
      <c r="AB940" s="20">
        <f t="shared" si="522"/>
        <v>0</v>
      </c>
      <c r="AC940" s="67" t="b">
        <f t="shared" si="523"/>
        <v>1</v>
      </c>
      <c r="AD940" s="200">
        <f t="shared" si="524"/>
        <v>1</v>
      </c>
      <c r="AE940" s="180">
        <f t="shared" si="492"/>
        <v>1</v>
      </c>
      <c r="AF940" s="180">
        <f t="shared" si="493"/>
        <v>0</v>
      </c>
      <c r="AG940" s="180">
        <f t="shared" si="494"/>
        <v>0</v>
      </c>
      <c r="AH940" s="180">
        <f t="shared" si="495"/>
        <v>0</v>
      </c>
      <c r="AI940" s="214" t="str">
        <f t="shared" si="496"/>
        <v/>
      </c>
      <c r="AK940" s="36">
        <f t="shared" si="497"/>
        <v>0</v>
      </c>
      <c r="AL940" s="21">
        <f t="shared" si="498"/>
        <v>0</v>
      </c>
      <c r="AM940" s="21">
        <f t="shared" si="499"/>
        <v>0</v>
      </c>
      <c r="AN940" s="21">
        <f t="shared" si="500"/>
        <v>0</v>
      </c>
      <c r="AO940" s="21">
        <f t="shared" si="501"/>
        <v>0</v>
      </c>
      <c r="AP940" s="21">
        <f t="shared" si="502"/>
        <v>0</v>
      </c>
      <c r="AQ940" s="21">
        <f t="shared" si="503"/>
        <v>0</v>
      </c>
      <c r="AR940" s="21">
        <f t="shared" si="504"/>
        <v>0</v>
      </c>
      <c r="AS940" s="21">
        <f t="shared" si="505"/>
        <v>0</v>
      </c>
      <c r="AT940" s="21">
        <f t="shared" si="506"/>
        <v>0</v>
      </c>
      <c r="AU940" s="21">
        <f t="shared" si="507"/>
        <v>0</v>
      </c>
      <c r="AV940" s="21">
        <f t="shared" si="508"/>
        <v>0</v>
      </c>
      <c r="AW940" s="21">
        <f t="shared" si="509"/>
        <v>0</v>
      </c>
      <c r="AX940" s="21">
        <f t="shared" si="510"/>
        <v>0</v>
      </c>
      <c r="AY940" s="21">
        <f t="shared" si="511"/>
        <v>0</v>
      </c>
      <c r="AZ940" s="21">
        <f t="shared" si="512"/>
        <v>0</v>
      </c>
      <c r="BA940" s="21">
        <f t="shared" si="513"/>
        <v>0</v>
      </c>
      <c r="BB940" s="21">
        <f t="shared" si="514"/>
        <v>0</v>
      </c>
      <c r="BC940" s="21">
        <f t="shared" si="515"/>
        <v>0</v>
      </c>
      <c r="BD940" s="21">
        <f t="shared" si="516"/>
        <v>0</v>
      </c>
      <c r="BE940" s="21">
        <f t="shared" si="517"/>
        <v>0</v>
      </c>
      <c r="BF940" s="21">
        <f t="shared" si="518"/>
        <v>0</v>
      </c>
      <c r="BG940" s="21">
        <f t="shared" si="519"/>
        <v>0</v>
      </c>
      <c r="BH940" s="21">
        <f t="shared" si="520"/>
        <v>0</v>
      </c>
    </row>
    <row r="941" spans="1:60" ht="63.95" customHeight="1">
      <c r="A941" s="245"/>
      <c r="B941" s="97"/>
      <c r="C941" s="98"/>
      <c r="D941" s="99"/>
      <c r="E941" s="100"/>
      <c r="F941" s="100"/>
      <c r="G941" s="100"/>
      <c r="H941" s="101"/>
      <c r="I941" s="102"/>
      <c r="J941" s="103"/>
      <c r="K941" s="103"/>
      <c r="L941" s="103"/>
      <c r="M941" s="103"/>
      <c r="N941" s="99"/>
      <c r="O941" s="99"/>
      <c r="P941" s="100"/>
      <c r="Q941" s="100"/>
      <c r="R941" s="104"/>
      <c r="S941" s="31" t="str">
        <f t="shared" si="521"/>
        <v/>
      </c>
      <c r="T941" s="105"/>
      <c r="U941" s="101"/>
      <c r="V941" s="107"/>
      <c r="W941" s="169"/>
      <c r="X941" s="170"/>
      <c r="Y941" s="68"/>
      <c r="Z941" s="190">
        <f t="shared" si="490"/>
        <v>1.0165720071704217E-3</v>
      </c>
      <c r="AA941" s="208" t="b">
        <f t="shared" si="491"/>
        <v>0</v>
      </c>
      <c r="AB941" s="20">
        <f t="shared" si="522"/>
        <v>0</v>
      </c>
      <c r="AC941" s="67" t="b">
        <f t="shared" si="523"/>
        <v>1</v>
      </c>
      <c r="AD941" s="200">
        <f t="shared" si="524"/>
        <v>1</v>
      </c>
      <c r="AE941" s="180">
        <f t="shared" si="492"/>
        <v>1</v>
      </c>
      <c r="AF941" s="180">
        <f t="shared" si="493"/>
        <v>0</v>
      </c>
      <c r="AG941" s="180">
        <f t="shared" si="494"/>
        <v>0</v>
      </c>
      <c r="AH941" s="180">
        <f t="shared" si="495"/>
        <v>0</v>
      </c>
      <c r="AI941" s="214" t="str">
        <f t="shared" si="496"/>
        <v/>
      </c>
      <c r="AK941" s="36">
        <f t="shared" si="497"/>
        <v>0</v>
      </c>
      <c r="AL941" s="21">
        <f t="shared" si="498"/>
        <v>0</v>
      </c>
      <c r="AM941" s="21">
        <f t="shared" si="499"/>
        <v>0</v>
      </c>
      <c r="AN941" s="21">
        <f t="shared" si="500"/>
        <v>0</v>
      </c>
      <c r="AO941" s="21">
        <f t="shared" si="501"/>
        <v>0</v>
      </c>
      <c r="AP941" s="21">
        <f t="shared" si="502"/>
        <v>0</v>
      </c>
      <c r="AQ941" s="21">
        <f t="shared" si="503"/>
        <v>0</v>
      </c>
      <c r="AR941" s="21">
        <f t="shared" si="504"/>
        <v>0</v>
      </c>
      <c r="AS941" s="21">
        <f t="shared" si="505"/>
        <v>0</v>
      </c>
      <c r="AT941" s="21">
        <f t="shared" si="506"/>
        <v>0</v>
      </c>
      <c r="AU941" s="21">
        <f t="shared" si="507"/>
        <v>0</v>
      </c>
      <c r="AV941" s="21">
        <f t="shared" si="508"/>
        <v>0</v>
      </c>
      <c r="AW941" s="21">
        <f t="shared" si="509"/>
        <v>0</v>
      </c>
      <c r="AX941" s="21">
        <f t="shared" si="510"/>
        <v>0</v>
      </c>
      <c r="AY941" s="21">
        <f t="shared" si="511"/>
        <v>0</v>
      </c>
      <c r="AZ941" s="21">
        <f t="shared" si="512"/>
        <v>0</v>
      </c>
      <c r="BA941" s="21">
        <f t="shared" si="513"/>
        <v>0</v>
      </c>
      <c r="BB941" s="21">
        <f t="shared" si="514"/>
        <v>0</v>
      </c>
      <c r="BC941" s="21">
        <f t="shared" si="515"/>
        <v>0</v>
      </c>
      <c r="BD941" s="21">
        <f t="shared" si="516"/>
        <v>0</v>
      </c>
      <c r="BE941" s="21">
        <f t="shared" si="517"/>
        <v>0</v>
      </c>
      <c r="BF941" s="21">
        <f t="shared" si="518"/>
        <v>0</v>
      </c>
      <c r="BG941" s="21">
        <f t="shared" si="519"/>
        <v>0</v>
      </c>
      <c r="BH941" s="21">
        <f t="shared" si="520"/>
        <v>0</v>
      </c>
    </row>
    <row r="942" spans="1:60" ht="63.95" customHeight="1">
      <c r="A942" s="245"/>
      <c r="B942" s="97"/>
      <c r="C942" s="98"/>
      <c r="D942" s="99"/>
      <c r="E942" s="100"/>
      <c r="F942" s="100"/>
      <c r="G942" s="100"/>
      <c r="H942" s="101"/>
      <c r="I942" s="102"/>
      <c r="J942" s="103"/>
      <c r="K942" s="103"/>
      <c r="L942" s="103"/>
      <c r="M942" s="103"/>
      <c r="N942" s="99"/>
      <c r="O942" s="99"/>
      <c r="P942" s="100"/>
      <c r="Q942" s="100"/>
      <c r="R942" s="104"/>
      <c r="S942" s="31" t="str">
        <f t="shared" si="521"/>
        <v/>
      </c>
      <c r="T942" s="105"/>
      <c r="U942" s="101"/>
      <c r="V942" s="107"/>
      <c r="W942" s="169"/>
      <c r="X942" s="170"/>
      <c r="Y942" s="68"/>
      <c r="Z942" s="190">
        <f t="shared" si="490"/>
        <v>1.0165720071704217E-3</v>
      </c>
      <c r="AA942" s="208" t="b">
        <f t="shared" si="491"/>
        <v>0</v>
      </c>
      <c r="AB942" s="20">
        <f t="shared" si="522"/>
        <v>0</v>
      </c>
      <c r="AC942" s="67" t="b">
        <f t="shared" si="523"/>
        <v>1</v>
      </c>
      <c r="AD942" s="200">
        <f t="shared" si="524"/>
        <v>1</v>
      </c>
      <c r="AE942" s="180">
        <f t="shared" si="492"/>
        <v>1</v>
      </c>
      <c r="AF942" s="180">
        <f t="shared" si="493"/>
        <v>0</v>
      </c>
      <c r="AG942" s="180">
        <f t="shared" si="494"/>
        <v>0</v>
      </c>
      <c r="AH942" s="180">
        <f t="shared" si="495"/>
        <v>0</v>
      </c>
      <c r="AI942" s="214" t="str">
        <f t="shared" si="496"/>
        <v/>
      </c>
      <c r="AK942" s="36">
        <f t="shared" si="497"/>
        <v>0</v>
      </c>
      <c r="AL942" s="21">
        <f t="shared" si="498"/>
        <v>0</v>
      </c>
      <c r="AM942" s="21">
        <f t="shared" si="499"/>
        <v>0</v>
      </c>
      <c r="AN942" s="21">
        <f t="shared" si="500"/>
        <v>0</v>
      </c>
      <c r="AO942" s="21">
        <f t="shared" si="501"/>
        <v>0</v>
      </c>
      <c r="AP942" s="21">
        <f t="shared" si="502"/>
        <v>0</v>
      </c>
      <c r="AQ942" s="21">
        <f t="shared" si="503"/>
        <v>0</v>
      </c>
      <c r="AR942" s="21">
        <f t="shared" si="504"/>
        <v>0</v>
      </c>
      <c r="AS942" s="21">
        <f t="shared" si="505"/>
        <v>0</v>
      </c>
      <c r="AT942" s="21">
        <f t="shared" si="506"/>
        <v>0</v>
      </c>
      <c r="AU942" s="21">
        <f t="shared" si="507"/>
        <v>0</v>
      </c>
      <c r="AV942" s="21">
        <f t="shared" si="508"/>
        <v>0</v>
      </c>
      <c r="AW942" s="21">
        <f t="shared" si="509"/>
        <v>0</v>
      </c>
      <c r="AX942" s="21">
        <f t="shared" si="510"/>
        <v>0</v>
      </c>
      <c r="AY942" s="21">
        <f t="shared" si="511"/>
        <v>0</v>
      </c>
      <c r="AZ942" s="21">
        <f t="shared" si="512"/>
        <v>0</v>
      </c>
      <c r="BA942" s="21">
        <f t="shared" si="513"/>
        <v>0</v>
      </c>
      <c r="BB942" s="21">
        <f t="shared" si="514"/>
        <v>0</v>
      </c>
      <c r="BC942" s="21">
        <f t="shared" si="515"/>
        <v>0</v>
      </c>
      <c r="BD942" s="21">
        <f t="shared" si="516"/>
        <v>0</v>
      </c>
      <c r="BE942" s="21">
        <f t="shared" si="517"/>
        <v>0</v>
      </c>
      <c r="BF942" s="21">
        <f t="shared" si="518"/>
        <v>0</v>
      </c>
      <c r="BG942" s="21">
        <f t="shared" si="519"/>
        <v>0</v>
      </c>
      <c r="BH942" s="21">
        <f t="shared" si="520"/>
        <v>0</v>
      </c>
    </row>
    <row r="943" spans="1:60" ht="63.95" customHeight="1">
      <c r="A943" s="245"/>
      <c r="B943" s="97"/>
      <c r="C943" s="98"/>
      <c r="D943" s="99"/>
      <c r="E943" s="100"/>
      <c r="F943" s="100"/>
      <c r="G943" s="100"/>
      <c r="H943" s="101"/>
      <c r="I943" s="102"/>
      <c r="J943" s="103"/>
      <c r="K943" s="103"/>
      <c r="L943" s="103"/>
      <c r="M943" s="103"/>
      <c r="N943" s="99"/>
      <c r="O943" s="99"/>
      <c r="P943" s="100"/>
      <c r="Q943" s="100"/>
      <c r="R943" s="104"/>
      <c r="S943" s="31" t="str">
        <f t="shared" si="521"/>
        <v/>
      </c>
      <c r="T943" s="105"/>
      <c r="U943" s="101"/>
      <c r="V943" s="107"/>
      <c r="W943" s="169"/>
      <c r="X943" s="170"/>
      <c r="Y943" s="68"/>
      <c r="Z943" s="190">
        <f t="shared" si="490"/>
        <v>1.0165720071704217E-3</v>
      </c>
      <c r="AA943" s="208" t="b">
        <f t="shared" si="491"/>
        <v>0</v>
      </c>
      <c r="AB943" s="20">
        <f t="shared" si="522"/>
        <v>0</v>
      </c>
      <c r="AC943" s="67" t="b">
        <f t="shared" si="523"/>
        <v>1</v>
      </c>
      <c r="AD943" s="200">
        <f t="shared" si="524"/>
        <v>1</v>
      </c>
      <c r="AE943" s="180">
        <f t="shared" si="492"/>
        <v>1</v>
      </c>
      <c r="AF943" s="180">
        <f t="shared" si="493"/>
        <v>0</v>
      </c>
      <c r="AG943" s="180">
        <f t="shared" si="494"/>
        <v>0</v>
      </c>
      <c r="AH943" s="180">
        <f t="shared" si="495"/>
        <v>0</v>
      </c>
      <c r="AI943" s="214" t="str">
        <f t="shared" si="496"/>
        <v/>
      </c>
      <c r="AK943" s="36">
        <f t="shared" si="497"/>
        <v>0</v>
      </c>
      <c r="AL943" s="21">
        <f t="shared" si="498"/>
        <v>0</v>
      </c>
      <c r="AM943" s="21">
        <f t="shared" si="499"/>
        <v>0</v>
      </c>
      <c r="AN943" s="21">
        <f t="shared" si="500"/>
        <v>0</v>
      </c>
      <c r="AO943" s="21">
        <f t="shared" si="501"/>
        <v>0</v>
      </c>
      <c r="AP943" s="21">
        <f t="shared" si="502"/>
        <v>0</v>
      </c>
      <c r="AQ943" s="21">
        <f t="shared" si="503"/>
        <v>0</v>
      </c>
      <c r="AR943" s="21">
        <f t="shared" si="504"/>
        <v>0</v>
      </c>
      <c r="AS943" s="21">
        <f t="shared" si="505"/>
        <v>0</v>
      </c>
      <c r="AT943" s="21">
        <f t="shared" si="506"/>
        <v>0</v>
      </c>
      <c r="AU943" s="21">
        <f t="shared" si="507"/>
        <v>0</v>
      </c>
      <c r="AV943" s="21">
        <f t="shared" si="508"/>
        <v>0</v>
      </c>
      <c r="AW943" s="21">
        <f t="shared" si="509"/>
        <v>0</v>
      </c>
      <c r="AX943" s="21">
        <f t="shared" si="510"/>
        <v>0</v>
      </c>
      <c r="AY943" s="21">
        <f t="shared" si="511"/>
        <v>0</v>
      </c>
      <c r="AZ943" s="21">
        <f t="shared" si="512"/>
        <v>0</v>
      </c>
      <c r="BA943" s="21">
        <f t="shared" si="513"/>
        <v>0</v>
      </c>
      <c r="BB943" s="21">
        <f t="shared" si="514"/>
        <v>0</v>
      </c>
      <c r="BC943" s="21">
        <f t="shared" si="515"/>
        <v>0</v>
      </c>
      <c r="BD943" s="21">
        <f t="shared" si="516"/>
        <v>0</v>
      </c>
      <c r="BE943" s="21">
        <f t="shared" si="517"/>
        <v>0</v>
      </c>
      <c r="BF943" s="21">
        <f t="shared" si="518"/>
        <v>0</v>
      </c>
      <c r="BG943" s="21">
        <f t="shared" si="519"/>
        <v>0</v>
      </c>
      <c r="BH943" s="21">
        <f t="shared" si="520"/>
        <v>0</v>
      </c>
    </row>
    <row r="944" spans="1:60" ht="63.95" customHeight="1">
      <c r="A944" s="245"/>
      <c r="B944" s="97"/>
      <c r="C944" s="98"/>
      <c r="D944" s="99"/>
      <c r="E944" s="100"/>
      <c r="F944" s="100"/>
      <c r="G944" s="100"/>
      <c r="H944" s="101"/>
      <c r="I944" s="102"/>
      <c r="J944" s="103"/>
      <c r="K944" s="103"/>
      <c r="L944" s="103"/>
      <c r="M944" s="103"/>
      <c r="N944" s="99"/>
      <c r="O944" s="99"/>
      <c r="P944" s="100"/>
      <c r="Q944" s="100"/>
      <c r="R944" s="104"/>
      <c r="S944" s="31" t="str">
        <f t="shared" si="521"/>
        <v/>
      </c>
      <c r="T944" s="105"/>
      <c r="U944" s="101"/>
      <c r="V944" s="107"/>
      <c r="W944" s="169"/>
      <c r="X944" s="170"/>
      <c r="Y944" s="68"/>
      <c r="Z944" s="190">
        <f t="shared" si="490"/>
        <v>1.0165720071704217E-3</v>
      </c>
      <c r="AA944" s="208" t="b">
        <f t="shared" si="491"/>
        <v>0</v>
      </c>
      <c r="AB944" s="20">
        <f t="shared" si="522"/>
        <v>0</v>
      </c>
      <c r="AC944" s="67" t="b">
        <f t="shared" si="523"/>
        <v>1</v>
      </c>
      <c r="AD944" s="200">
        <f t="shared" si="524"/>
        <v>1</v>
      </c>
      <c r="AE944" s="180">
        <f t="shared" si="492"/>
        <v>1</v>
      </c>
      <c r="AF944" s="180">
        <f t="shared" si="493"/>
        <v>0</v>
      </c>
      <c r="AG944" s="180">
        <f t="shared" si="494"/>
        <v>0</v>
      </c>
      <c r="AH944" s="180">
        <f t="shared" si="495"/>
        <v>0</v>
      </c>
      <c r="AI944" s="214" t="str">
        <f t="shared" si="496"/>
        <v/>
      </c>
      <c r="AK944" s="36">
        <f t="shared" si="497"/>
        <v>0</v>
      </c>
      <c r="AL944" s="21">
        <f t="shared" si="498"/>
        <v>0</v>
      </c>
      <c r="AM944" s="21">
        <f t="shared" si="499"/>
        <v>0</v>
      </c>
      <c r="AN944" s="21">
        <f t="shared" si="500"/>
        <v>0</v>
      </c>
      <c r="AO944" s="21">
        <f t="shared" si="501"/>
        <v>0</v>
      </c>
      <c r="AP944" s="21">
        <f t="shared" si="502"/>
        <v>0</v>
      </c>
      <c r="AQ944" s="21">
        <f t="shared" si="503"/>
        <v>0</v>
      </c>
      <c r="AR944" s="21">
        <f t="shared" si="504"/>
        <v>0</v>
      </c>
      <c r="AS944" s="21">
        <f t="shared" si="505"/>
        <v>0</v>
      </c>
      <c r="AT944" s="21">
        <f t="shared" si="506"/>
        <v>0</v>
      </c>
      <c r="AU944" s="21">
        <f t="shared" si="507"/>
        <v>0</v>
      </c>
      <c r="AV944" s="21">
        <f t="shared" si="508"/>
        <v>0</v>
      </c>
      <c r="AW944" s="21">
        <f t="shared" si="509"/>
        <v>0</v>
      </c>
      <c r="AX944" s="21">
        <f t="shared" si="510"/>
        <v>0</v>
      </c>
      <c r="AY944" s="21">
        <f t="shared" si="511"/>
        <v>0</v>
      </c>
      <c r="AZ944" s="21">
        <f t="shared" si="512"/>
        <v>0</v>
      </c>
      <c r="BA944" s="21">
        <f t="shared" si="513"/>
        <v>0</v>
      </c>
      <c r="BB944" s="21">
        <f t="shared" si="514"/>
        <v>0</v>
      </c>
      <c r="BC944" s="21">
        <f t="shared" si="515"/>
        <v>0</v>
      </c>
      <c r="BD944" s="21">
        <f t="shared" si="516"/>
        <v>0</v>
      </c>
      <c r="BE944" s="21">
        <f t="shared" si="517"/>
        <v>0</v>
      </c>
      <c r="BF944" s="21">
        <f t="shared" si="518"/>
        <v>0</v>
      </c>
      <c r="BG944" s="21">
        <f t="shared" si="519"/>
        <v>0</v>
      </c>
      <c r="BH944" s="21">
        <f t="shared" si="520"/>
        <v>0</v>
      </c>
    </row>
    <row r="945" spans="1:60" ht="63.95" customHeight="1">
      <c r="A945" s="245"/>
      <c r="B945" s="97"/>
      <c r="C945" s="98"/>
      <c r="D945" s="99"/>
      <c r="E945" s="100"/>
      <c r="F945" s="100"/>
      <c r="G945" s="100"/>
      <c r="H945" s="101"/>
      <c r="I945" s="102"/>
      <c r="J945" s="103"/>
      <c r="K945" s="103"/>
      <c r="L945" s="103"/>
      <c r="M945" s="103"/>
      <c r="N945" s="99"/>
      <c r="O945" s="99"/>
      <c r="P945" s="100"/>
      <c r="Q945" s="100"/>
      <c r="R945" s="104"/>
      <c r="S945" s="31" t="str">
        <f t="shared" si="521"/>
        <v/>
      </c>
      <c r="T945" s="105"/>
      <c r="U945" s="101"/>
      <c r="V945" s="107"/>
      <c r="W945" s="169"/>
      <c r="X945" s="170"/>
      <c r="Y945" s="68"/>
      <c r="Z945" s="190">
        <f t="shared" si="490"/>
        <v>1.0165720071704217E-3</v>
      </c>
      <c r="AA945" s="208" t="b">
        <f t="shared" si="491"/>
        <v>0</v>
      </c>
      <c r="AB945" s="20">
        <f t="shared" si="522"/>
        <v>0</v>
      </c>
      <c r="AC945" s="67" t="b">
        <f t="shared" si="523"/>
        <v>1</v>
      </c>
      <c r="AD945" s="200">
        <f t="shared" si="524"/>
        <v>1</v>
      </c>
      <c r="AE945" s="180">
        <f t="shared" si="492"/>
        <v>1</v>
      </c>
      <c r="AF945" s="180">
        <f t="shared" si="493"/>
        <v>0</v>
      </c>
      <c r="AG945" s="180">
        <f t="shared" si="494"/>
        <v>0</v>
      </c>
      <c r="AH945" s="180">
        <f t="shared" si="495"/>
        <v>0</v>
      </c>
      <c r="AI945" s="214" t="str">
        <f t="shared" si="496"/>
        <v/>
      </c>
      <c r="AK945" s="36">
        <f t="shared" si="497"/>
        <v>0</v>
      </c>
      <c r="AL945" s="21">
        <f t="shared" si="498"/>
        <v>0</v>
      </c>
      <c r="AM945" s="21">
        <f t="shared" si="499"/>
        <v>0</v>
      </c>
      <c r="AN945" s="21">
        <f t="shared" si="500"/>
        <v>0</v>
      </c>
      <c r="AO945" s="21">
        <f t="shared" si="501"/>
        <v>0</v>
      </c>
      <c r="AP945" s="21">
        <f t="shared" si="502"/>
        <v>0</v>
      </c>
      <c r="AQ945" s="21">
        <f t="shared" si="503"/>
        <v>0</v>
      </c>
      <c r="AR945" s="21">
        <f t="shared" si="504"/>
        <v>0</v>
      </c>
      <c r="AS945" s="21">
        <f t="shared" si="505"/>
        <v>0</v>
      </c>
      <c r="AT945" s="21">
        <f t="shared" si="506"/>
        <v>0</v>
      </c>
      <c r="AU945" s="21">
        <f t="shared" si="507"/>
        <v>0</v>
      </c>
      <c r="AV945" s="21">
        <f t="shared" si="508"/>
        <v>0</v>
      </c>
      <c r="AW945" s="21">
        <f t="shared" si="509"/>
        <v>0</v>
      </c>
      <c r="AX945" s="21">
        <f t="shared" si="510"/>
        <v>0</v>
      </c>
      <c r="AY945" s="21">
        <f t="shared" si="511"/>
        <v>0</v>
      </c>
      <c r="AZ945" s="21">
        <f t="shared" si="512"/>
        <v>0</v>
      </c>
      <c r="BA945" s="21">
        <f t="shared" si="513"/>
        <v>0</v>
      </c>
      <c r="BB945" s="21">
        <f t="shared" si="514"/>
        <v>0</v>
      </c>
      <c r="BC945" s="21">
        <f t="shared" si="515"/>
        <v>0</v>
      </c>
      <c r="BD945" s="21">
        <f t="shared" si="516"/>
        <v>0</v>
      </c>
      <c r="BE945" s="21">
        <f t="shared" si="517"/>
        <v>0</v>
      </c>
      <c r="BF945" s="21">
        <f t="shared" si="518"/>
        <v>0</v>
      </c>
      <c r="BG945" s="21">
        <f t="shared" si="519"/>
        <v>0</v>
      </c>
      <c r="BH945" s="21">
        <f t="shared" si="520"/>
        <v>0</v>
      </c>
    </row>
    <row r="946" spans="1:60" ht="63.95" customHeight="1">
      <c r="A946" s="245"/>
      <c r="B946" s="97"/>
      <c r="C946" s="98"/>
      <c r="D946" s="99"/>
      <c r="E946" s="100"/>
      <c r="F946" s="100"/>
      <c r="G946" s="100"/>
      <c r="H946" s="101"/>
      <c r="I946" s="102"/>
      <c r="J946" s="103"/>
      <c r="K946" s="103"/>
      <c r="L946" s="103"/>
      <c r="M946" s="103"/>
      <c r="N946" s="99"/>
      <c r="O946" s="99"/>
      <c r="P946" s="100"/>
      <c r="Q946" s="100"/>
      <c r="R946" s="104"/>
      <c r="S946" s="31" t="str">
        <f t="shared" si="521"/>
        <v/>
      </c>
      <c r="T946" s="105"/>
      <c r="U946" s="101"/>
      <c r="V946" s="107"/>
      <c r="W946" s="169"/>
      <c r="X946" s="170"/>
      <c r="Y946" s="68"/>
      <c r="Z946" s="190">
        <f t="shared" si="490"/>
        <v>1.0165720071704217E-3</v>
      </c>
      <c r="AA946" s="208" t="b">
        <f t="shared" si="491"/>
        <v>0</v>
      </c>
      <c r="AB946" s="20">
        <f t="shared" si="522"/>
        <v>0</v>
      </c>
      <c r="AC946" s="67" t="b">
        <f t="shared" si="523"/>
        <v>1</v>
      </c>
      <c r="AD946" s="200">
        <f t="shared" si="524"/>
        <v>1</v>
      </c>
      <c r="AE946" s="180">
        <f t="shared" si="492"/>
        <v>1</v>
      </c>
      <c r="AF946" s="180">
        <f t="shared" si="493"/>
        <v>0</v>
      </c>
      <c r="AG946" s="180">
        <f t="shared" si="494"/>
        <v>0</v>
      </c>
      <c r="AH946" s="180">
        <f t="shared" si="495"/>
        <v>0</v>
      </c>
      <c r="AI946" s="214" t="str">
        <f t="shared" si="496"/>
        <v/>
      </c>
      <c r="AK946" s="36">
        <f t="shared" si="497"/>
        <v>0</v>
      </c>
      <c r="AL946" s="21">
        <f t="shared" si="498"/>
        <v>0</v>
      </c>
      <c r="AM946" s="21">
        <f t="shared" si="499"/>
        <v>0</v>
      </c>
      <c r="AN946" s="21">
        <f t="shared" si="500"/>
        <v>0</v>
      </c>
      <c r="AO946" s="21">
        <f t="shared" si="501"/>
        <v>0</v>
      </c>
      <c r="AP946" s="21">
        <f t="shared" si="502"/>
        <v>0</v>
      </c>
      <c r="AQ946" s="21">
        <f t="shared" si="503"/>
        <v>0</v>
      </c>
      <c r="AR946" s="21">
        <f t="shared" si="504"/>
        <v>0</v>
      </c>
      <c r="AS946" s="21">
        <f t="shared" si="505"/>
        <v>0</v>
      </c>
      <c r="AT946" s="21">
        <f t="shared" si="506"/>
        <v>0</v>
      </c>
      <c r="AU946" s="21">
        <f t="shared" si="507"/>
        <v>0</v>
      </c>
      <c r="AV946" s="21">
        <f t="shared" si="508"/>
        <v>0</v>
      </c>
      <c r="AW946" s="21">
        <f t="shared" si="509"/>
        <v>0</v>
      </c>
      <c r="AX946" s="21">
        <f t="shared" si="510"/>
        <v>0</v>
      </c>
      <c r="AY946" s="21">
        <f t="shared" si="511"/>
        <v>0</v>
      </c>
      <c r="AZ946" s="21">
        <f t="shared" si="512"/>
        <v>0</v>
      </c>
      <c r="BA946" s="21">
        <f t="shared" si="513"/>
        <v>0</v>
      </c>
      <c r="BB946" s="21">
        <f t="shared" si="514"/>
        <v>0</v>
      </c>
      <c r="BC946" s="21">
        <f t="shared" si="515"/>
        <v>0</v>
      </c>
      <c r="BD946" s="21">
        <f t="shared" si="516"/>
        <v>0</v>
      </c>
      <c r="BE946" s="21">
        <f t="shared" si="517"/>
        <v>0</v>
      </c>
      <c r="BF946" s="21">
        <f t="shared" si="518"/>
        <v>0</v>
      </c>
      <c r="BG946" s="21">
        <f t="shared" si="519"/>
        <v>0</v>
      </c>
      <c r="BH946" s="21">
        <f t="shared" si="520"/>
        <v>0</v>
      </c>
    </row>
    <row r="947" spans="1:60" ht="63.95" customHeight="1">
      <c r="A947" s="245"/>
      <c r="B947" s="97"/>
      <c r="C947" s="98"/>
      <c r="D947" s="99"/>
      <c r="E947" s="100"/>
      <c r="F947" s="100"/>
      <c r="G947" s="100"/>
      <c r="H947" s="101"/>
      <c r="I947" s="102"/>
      <c r="J947" s="103"/>
      <c r="K947" s="103"/>
      <c r="L947" s="103"/>
      <c r="M947" s="103"/>
      <c r="N947" s="99"/>
      <c r="O947" s="99"/>
      <c r="P947" s="100"/>
      <c r="Q947" s="100"/>
      <c r="R947" s="104"/>
      <c r="S947" s="31" t="str">
        <f t="shared" si="521"/>
        <v/>
      </c>
      <c r="T947" s="105"/>
      <c r="U947" s="101"/>
      <c r="V947" s="107"/>
      <c r="W947" s="169"/>
      <c r="X947" s="170"/>
      <c r="Y947" s="68"/>
      <c r="Z947" s="190">
        <f t="shared" si="490"/>
        <v>1.0165720071704217E-3</v>
      </c>
      <c r="AA947" s="208" t="b">
        <f t="shared" si="491"/>
        <v>0</v>
      </c>
      <c r="AB947" s="20">
        <f t="shared" si="522"/>
        <v>0</v>
      </c>
      <c r="AC947" s="67" t="b">
        <f t="shared" si="523"/>
        <v>1</v>
      </c>
      <c r="AD947" s="200">
        <f t="shared" si="524"/>
        <v>1</v>
      </c>
      <c r="AE947" s="180">
        <f t="shared" si="492"/>
        <v>1</v>
      </c>
      <c r="AF947" s="180">
        <f t="shared" si="493"/>
        <v>0</v>
      </c>
      <c r="AG947" s="180">
        <f t="shared" si="494"/>
        <v>0</v>
      </c>
      <c r="AH947" s="180">
        <f t="shared" si="495"/>
        <v>0</v>
      </c>
      <c r="AI947" s="214" t="str">
        <f t="shared" si="496"/>
        <v/>
      </c>
      <c r="AK947" s="36">
        <f t="shared" si="497"/>
        <v>0</v>
      </c>
      <c r="AL947" s="21">
        <f t="shared" si="498"/>
        <v>0</v>
      </c>
      <c r="AM947" s="21">
        <f t="shared" si="499"/>
        <v>0</v>
      </c>
      <c r="AN947" s="21">
        <f t="shared" si="500"/>
        <v>0</v>
      </c>
      <c r="AO947" s="21">
        <f t="shared" si="501"/>
        <v>0</v>
      </c>
      <c r="AP947" s="21">
        <f t="shared" si="502"/>
        <v>0</v>
      </c>
      <c r="AQ947" s="21">
        <f t="shared" si="503"/>
        <v>0</v>
      </c>
      <c r="AR947" s="21">
        <f t="shared" si="504"/>
        <v>0</v>
      </c>
      <c r="AS947" s="21">
        <f t="shared" si="505"/>
        <v>0</v>
      </c>
      <c r="AT947" s="21">
        <f t="shared" si="506"/>
        <v>0</v>
      </c>
      <c r="AU947" s="21">
        <f t="shared" si="507"/>
        <v>0</v>
      </c>
      <c r="AV947" s="21">
        <f t="shared" si="508"/>
        <v>0</v>
      </c>
      <c r="AW947" s="21">
        <f t="shared" si="509"/>
        <v>0</v>
      </c>
      <c r="AX947" s="21">
        <f t="shared" si="510"/>
        <v>0</v>
      </c>
      <c r="AY947" s="21">
        <f t="shared" si="511"/>
        <v>0</v>
      </c>
      <c r="AZ947" s="21">
        <f t="shared" si="512"/>
        <v>0</v>
      </c>
      <c r="BA947" s="21">
        <f t="shared" si="513"/>
        <v>0</v>
      </c>
      <c r="BB947" s="21">
        <f t="shared" si="514"/>
        <v>0</v>
      </c>
      <c r="BC947" s="21">
        <f t="shared" si="515"/>
        <v>0</v>
      </c>
      <c r="BD947" s="21">
        <f t="shared" si="516"/>
        <v>0</v>
      </c>
      <c r="BE947" s="21">
        <f t="shared" si="517"/>
        <v>0</v>
      </c>
      <c r="BF947" s="21">
        <f t="shared" si="518"/>
        <v>0</v>
      </c>
      <c r="BG947" s="21">
        <f t="shared" si="519"/>
        <v>0</v>
      </c>
      <c r="BH947" s="21">
        <f t="shared" si="520"/>
        <v>0</v>
      </c>
    </row>
    <row r="948" spans="1:60" ht="63.95" customHeight="1">
      <c r="A948" s="245"/>
      <c r="B948" s="97"/>
      <c r="C948" s="98"/>
      <c r="D948" s="99"/>
      <c r="E948" s="100"/>
      <c r="F948" s="100"/>
      <c r="G948" s="100"/>
      <c r="H948" s="101"/>
      <c r="I948" s="102"/>
      <c r="J948" s="103"/>
      <c r="K948" s="103"/>
      <c r="L948" s="103"/>
      <c r="M948" s="103"/>
      <c r="N948" s="99"/>
      <c r="O948" s="99"/>
      <c r="P948" s="100"/>
      <c r="Q948" s="100"/>
      <c r="R948" s="104"/>
      <c r="S948" s="31" t="str">
        <f t="shared" si="521"/>
        <v/>
      </c>
      <c r="T948" s="105"/>
      <c r="U948" s="101"/>
      <c r="V948" s="107"/>
      <c r="W948" s="169"/>
      <c r="X948" s="170"/>
      <c r="Y948" s="68"/>
      <c r="Z948" s="190">
        <f t="shared" si="490"/>
        <v>1.0165720071704217E-3</v>
      </c>
      <c r="AA948" s="208" t="b">
        <f t="shared" si="491"/>
        <v>0</v>
      </c>
      <c r="AB948" s="20">
        <f t="shared" si="522"/>
        <v>0</v>
      </c>
      <c r="AC948" s="67" t="b">
        <f t="shared" si="523"/>
        <v>1</v>
      </c>
      <c r="AD948" s="200">
        <f t="shared" si="524"/>
        <v>1</v>
      </c>
      <c r="AE948" s="180">
        <f t="shared" si="492"/>
        <v>1</v>
      </c>
      <c r="AF948" s="180">
        <f t="shared" si="493"/>
        <v>0</v>
      </c>
      <c r="AG948" s="180">
        <f t="shared" si="494"/>
        <v>0</v>
      </c>
      <c r="AH948" s="180">
        <f t="shared" si="495"/>
        <v>0</v>
      </c>
      <c r="AI948" s="214" t="str">
        <f t="shared" si="496"/>
        <v/>
      </c>
      <c r="AK948" s="36">
        <f t="shared" si="497"/>
        <v>0</v>
      </c>
      <c r="AL948" s="21">
        <f t="shared" si="498"/>
        <v>0</v>
      </c>
      <c r="AM948" s="21">
        <f t="shared" si="499"/>
        <v>0</v>
      </c>
      <c r="AN948" s="21">
        <f t="shared" si="500"/>
        <v>0</v>
      </c>
      <c r="AO948" s="21">
        <f t="shared" si="501"/>
        <v>0</v>
      </c>
      <c r="AP948" s="21">
        <f t="shared" si="502"/>
        <v>0</v>
      </c>
      <c r="AQ948" s="21">
        <f t="shared" si="503"/>
        <v>0</v>
      </c>
      <c r="AR948" s="21">
        <f t="shared" si="504"/>
        <v>0</v>
      </c>
      <c r="AS948" s="21">
        <f t="shared" si="505"/>
        <v>0</v>
      </c>
      <c r="AT948" s="21">
        <f t="shared" si="506"/>
        <v>0</v>
      </c>
      <c r="AU948" s="21">
        <f t="shared" si="507"/>
        <v>0</v>
      </c>
      <c r="AV948" s="21">
        <f t="shared" si="508"/>
        <v>0</v>
      </c>
      <c r="AW948" s="21">
        <f t="shared" si="509"/>
        <v>0</v>
      </c>
      <c r="AX948" s="21">
        <f t="shared" si="510"/>
        <v>0</v>
      </c>
      <c r="AY948" s="21">
        <f t="shared" si="511"/>
        <v>0</v>
      </c>
      <c r="AZ948" s="21">
        <f t="shared" si="512"/>
        <v>0</v>
      </c>
      <c r="BA948" s="21">
        <f t="shared" si="513"/>
        <v>0</v>
      </c>
      <c r="BB948" s="21">
        <f t="shared" si="514"/>
        <v>0</v>
      </c>
      <c r="BC948" s="21">
        <f t="shared" si="515"/>
        <v>0</v>
      </c>
      <c r="BD948" s="21">
        <f t="shared" si="516"/>
        <v>0</v>
      </c>
      <c r="BE948" s="21">
        <f t="shared" si="517"/>
        <v>0</v>
      </c>
      <c r="BF948" s="21">
        <f t="shared" si="518"/>
        <v>0</v>
      </c>
      <c r="BG948" s="21">
        <f t="shared" si="519"/>
        <v>0</v>
      </c>
      <c r="BH948" s="21">
        <f t="shared" si="520"/>
        <v>0</v>
      </c>
    </row>
    <row r="949" spans="1:60" ht="63.95" customHeight="1">
      <c r="A949" s="245"/>
      <c r="B949" s="97"/>
      <c r="C949" s="98"/>
      <c r="D949" s="99"/>
      <c r="E949" s="100"/>
      <c r="F949" s="100"/>
      <c r="G949" s="100"/>
      <c r="H949" s="101"/>
      <c r="I949" s="102"/>
      <c r="J949" s="103"/>
      <c r="K949" s="103"/>
      <c r="L949" s="103"/>
      <c r="M949" s="103"/>
      <c r="N949" s="99"/>
      <c r="O949" s="99"/>
      <c r="P949" s="100"/>
      <c r="Q949" s="100"/>
      <c r="R949" s="104"/>
      <c r="S949" s="31" t="str">
        <f t="shared" si="521"/>
        <v/>
      </c>
      <c r="T949" s="105"/>
      <c r="U949" s="101"/>
      <c r="V949" s="107"/>
      <c r="W949" s="169"/>
      <c r="X949" s="170"/>
      <c r="Y949" s="68"/>
      <c r="Z949" s="190">
        <f t="shared" si="490"/>
        <v>1.0165720071704217E-3</v>
      </c>
      <c r="AA949" s="208" t="b">
        <f t="shared" si="491"/>
        <v>0</v>
      </c>
      <c r="AB949" s="20">
        <f t="shared" si="522"/>
        <v>0</v>
      </c>
      <c r="AC949" s="67" t="b">
        <f t="shared" si="523"/>
        <v>1</v>
      </c>
      <c r="AD949" s="200">
        <f t="shared" si="524"/>
        <v>1</v>
      </c>
      <c r="AE949" s="180">
        <f t="shared" si="492"/>
        <v>1</v>
      </c>
      <c r="AF949" s="180">
        <f t="shared" si="493"/>
        <v>0</v>
      </c>
      <c r="AG949" s="180">
        <f t="shared" si="494"/>
        <v>0</v>
      </c>
      <c r="AH949" s="180">
        <f t="shared" si="495"/>
        <v>0</v>
      </c>
      <c r="AI949" s="214" t="str">
        <f t="shared" si="496"/>
        <v/>
      </c>
      <c r="AK949" s="36">
        <f t="shared" si="497"/>
        <v>0</v>
      </c>
      <c r="AL949" s="21">
        <f t="shared" si="498"/>
        <v>0</v>
      </c>
      <c r="AM949" s="21">
        <f t="shared" si="499"/>
        <v>0</v>
      </c>
      <c r="AN949" s="21">
        <f t="shared" si="500"/>
        <v>0</v>
      </c>
      <c r="AO949" s="21">
        <f t="shared" si="501"/>
        <v>0</v>
      </c>
      <c r="AP949" s="21">
        <f t="shared" si="502"/>
        <v>0</v>
      </c>
      <c r="AQ949" s="21">
        <f t="shared" si="503"/>
        <v>0</v>
      </c>
      <c r="AR949" s="21">
        <f t="shared" si="504"/>
        <v>0</v>
      </c>
      <c r="AS949" s="21">
        <f t="shared" si="505"/>
        <v>0</v>
      </c>
      <c r="AT949" s="21">
        <f t="shared" si="506"/>
        <v>0</v>
      </c>
      <c r="AU949" s="21">
        <f t="shared" si="507"/>
        <v>0</v>
      </c>
      <c r="AV949" s="21">
        <f t="shared" si="508"/>
        <v>0</v>
      </c>
      <c r="AW949" s="21">
        <f t="shared" si="509"/>
        <v>0</v>
      </c>
      <c r="AX949" s="21">
        <f t="shared" si="510"/>
        <v>0</v>
      </c>
      <c r="AY949" s="21">
        <f t="shared" si="511"/>
        <v>0</v>
      </c>
      <c r="AZ949" s="21">
        <f t="shared" si="512"/>
        <v>0</v>
      </c>
      <c r="BA949" s="21">
        <f t="shared" si="513"/>
        <v>0</v>
      </c>
      <c r="BB949" s="21">
        <f t="shared" si="514"/>
        <v>0</v>
      </c>
      <c r="BC949" s="21">
        <f t="shared" si="515"/>
        <v>0</v>
      </c>
      <c r="BD949" s="21">
        <f t="shared" si="516"/>
        <v>0</v>
      </c>
      <c r="BE949" s="21">
        <f t="shared" si="517"/>
        <v>0</v>
      </c>
      <c r="BF949" s="21">
        <f t="shared" si="518"/>
        <v>0</v>
      </c>
      <c r="BG949" s="21">
        <f t="shared" si="519"/>
        <v>0</v>
      </c>
      <c r="BH949" s="21">
        <f t="shared" si="520"/>
        <v>0</v>
      </c>
    </row>
    <row r="950" spans="1:60" ht="63.95" customHeight="1">
      <c r="A950" s="245"/>
      <c r="B950" s="97"/>
      <c r="C950" s="98"/>
      <c r="D950" s="99"/>
      <c r="E950" s="100"/>
      <c r="F950" s="100"/>
      <c r="G950" s="100"/>
      <c r="H950" s="101"/>
      <c r="I950" s="102"/>
      <c r="J950" s="103"/>
      <c r="K950" s="103"/>
      <c r="L950" s="103"/>
      <c r="M950" s="103"/>
      <c r="N950" s="99"/>
      <c r="O950" s="99"/>
      <c r="P950" s="100"/>
      <c r="Q950" s="100"/>
      <c r="R950" s="104"/>
      <c r="S950" s="31" t="str">
        <f t="shared" si="521"/>
        <v/>
      </c>
      <c r="T950" s="105"/>
      <c r="U950" s="101"/>
      <c r="V950" s="107"/>
      <c r="W950" s="169"/>
      <c r="X950" s="170"/>
      <c r="Y950" s="68"/>
      <c r="Z950" s="190">
        <f t="shared" si="490"/>
        <v>1.0165720071704217E-3</v>
      </c>
      <c r="AA950" s="208" t="b">
        <f t="shared" si="491"/>
        <v>0</v>
      </c>
      <c r="AB950" s="20">
        <f t="shared" si="522"/>
        <v>0</v>
      </c>
      <c r="AC950" s="67" t="b">
        <f t="shared" si="523"/>
        <v>1</v>
      </c>
      <c r="AD950" s="200">
        <f t="shared" si="524"/>
        <v>1</v>
      </c>
      <c r="AE950" s="180">
        <f t="shared" si="492"/>
        <v>1</v>
      </c>
      <c r="AF950" s="180">
        <f t="shared" si="493"/>
        <v>0</v>
      </c>
      <c r="AG950" s="180">
        <f t="shared" si="494"/>
        <v>0</v>
      </c>
      <c r="AH950" s="180">
        <f t="shared" si="495"/>
        <v>0</v>
      </c>
      <c r="AI950" s="214" t="str">
        <f t="shared" si="496"/>
        <v/>
      </c>
      <c r="AK950" s="36">
        <f t="shared" si="497"/>
        <v>0</v>
      </c>
      <c r="AL950" s="21">
        <f t="shared" si="498"/>
        <v>0</v>
      </c>
      <c r="AM950" s="21">
        <f t="shared" si="499"/>
        <v>0</v>
      </c>
      <c r="AN950" s="21">
        <f t="shared" si="500"/>
        <v>0</v>
      </c>
      <c r="AO950" s="21">
        <f t="shared" si="501"/>
        <v>0</v>
      </c>
      <c r="AP950" s="21">
        <f t="shared" si="502"/>
        <v>0</v>
      </c>
      <c r="AQ950" s="21">
        <f t="shared" si="503"/>
        <v>0</v>
      </c>
      <c r="AR950" s="21">
        <f t="shared" si="504"/>
        <v>0</v>
      </c>
      <c r="AS950" s="21">
        <f t="shared" si="505"/>
        <v>0</v>
      </c>
      <c r="AT950" s="21">
        <f t="shared" si="506"/>
        <v>0</v>
      </c>
      <c r="AU950" s="21">
        <f t="shared" si="507"/>
        <v>0</v>
      </c>
      <c r="AV950" s="21">
        <f t="shared" si="508"/>
        <v>0</v>
      </c>
      <c r="AW950" s="21">
        <f t="shared" si="509"/>
        <v>0</v>
      </c>
      <c r="AX950" s="21">
        <f t="shared" si="510"/>
        <v>0</v>
      </c>
      <c r="AY950" s="21">
        <f t="shared" si="511"/>
        <v>0</v>
      </c>
      <c r="AZ950" s="21">
        <f t="shared" si="512"/>
        <v>0</v>
      </c>
      <c r="BA950" s="21">
        <f t="shared" si="513"/>
        <v>0</v>
      </c>
      <c r="BB950" s="21">
        <f t="shared" si="514"/>
        <v>0</v>
      </c>
      <c r="BC950" s="21">
        <f t="shared" si="515"/>
        <v>0</v>
      </c>
      <c r="BD950" s="21">
        <f t="shared" si="516"/>
        <v>0</v>
      </c>
      <c r="BE950" s="21">
        <f t="shared" si="517"/>
        <v>0</v>
      </c>
      <c r="BF950" s="21">
        <f t="shared" si="518"/>
        <v>0</v>
      </c>
      <c r="BG950" s="21">
        <f t="shared" si="519"/>
        <v>0</v>
      </c>
      <c r="BH950" s="21">
        <f t="shared" si="520"/>
        <v>0</v>
      </c>
    </row>
    <row r="951" spans="1:60" ht="63.95" customHeight="1">
      <c r="A951" s="245"/>
      <c r="B951" s="97"/>
      <c r="C951" s="98"/>
      <c r="D951" s="99"/>
      <c r="E951" s="100"/>
      <c r="F951" s="100"/>
      <c r="G951" s="100"/>
      <c r="H951" s="101"/>
      <c r="I951" s="102"/>
      <c r="J951" s="103"/>
      <c r="K951" s="103"/>
      <c r="L951" s="103"/>
      <c r="M951" s="103"/>
      <c r="N951" s="99"/>
      <c r="O951" s="99"/>
      <c r="P951" s="100"/>
      <c r="Q951" s="100"/>
      <c r="R951" s="104"/>
      <c r="S951" s="31" t="str">
        <f t="shared" si="521"/>
        <v/>
      </c>
      <c r="T951" s="105"/>
      <c r="U951" s="101"/>
      <c r="V951" s="107"/>
      <c r="W951" s="169"/>
      <c r="X951" s="170"/>
      <c r="Y951" s="68"/>
      <c r="Z951" s="190">
        <f t="shared" si="490"/>
        <v>1.0165720071704217E-3</v>
      </c>
      <c r="AA951" s="208" t="b">
        <f t="shared" si="491"/>
        <v>0</v>
      </c>
      <c r="AB951" s="20">
        <f t="shared" si="522"/>
        <v>0</v>
      </c>
      <c r="AC951" s="67" t="b">
        <f t="shared" si="523"/>
        <v>1</v>
      </c>
      <c r="AD951" s="200">
        <f t="shared" si="524"/>
        <v>1</v>
      </c>
      <c r="AE951" s="180">
        <f t="shared" si="492"/>
        <v>1</v>
      </c>
      <c r="AF951" s="180">
        <f t="shared" si="493"/>
        <v>0</v>
      </c>
      <c r="AG951" s="180">
        <f t="shared" si="494"/>
        <v>0</v>
      </c>
      <c r="AH951" s="180">
        <f t="shared" si="495"/>
        <v>0</v>
      </c>
      <c r="AI951" s="214" t="str">
        <f t="shared" si="496"/>
        <v/>
      </c>
      <c r="AK951" s="36">
        <f t="shared" si="497"/>
        <v>0</v>
      </c>
      <c r="AL951" s="21">
        <f t="shared" si="498"/>
        <v>0</v>
      </c>
      <c r="AM951" s="21">
        <f t="shared" si="499"/>
        <v>0</v>
      </c>
      <c r="AN951" s="21">
        <f t="shared" si="500"/>
        <v>0</v>
      </c>
      <c r="AO951" s="21">
        <f t="shared" si="501"/>
        <v>0</v>
      </c>
      <c r="AP951" s="21">
        <f t="shared" si="502"/>
        <v>0</v>
      </c>
      <c r="AQ951" s="21">
        <f t="shared" si="503"/>
        <v>0</v>
      </c>
      <c r="AR951" s="21">
        <f t="shared" si="504"/>
        <v>0</v>
      </c>
      <c r="AS951" s="21">
        <f t="shared" si="505"/>
        <v>0</v>
      </c>
      <c r="AT951" s="21">
        <f t="shared" si="506"/>
        <v>0</v>
      </c>
      <c r="AU951" s="21">
        <f t="shared" si="507"/>
        <v>0</v>
      </c>
      <c r="AV951" s="21">
        <f t="shared" si="508"/>
        <v>0</v>
      </c>
      <c r="AW951" s="21">
        <f t="shared" si="509"/>
        <v>0</v>
      </c>
      <c r="AX951" s="21">
        <f t="shared" si="510"/>
        <v>0</v>
      </c>
      <c r="AY951" s="21">
        <f t="shared" si="511"/>
        <v>0</v>
      </c>
      <c r="AZ951" s="21">
        <f t="shared" si="512"/>
        <v>0</v>
      </c>
      <c r="BA951" s="21">
        <f t="shared" si="513"/>
        <v>0</v>
      </c>
      <c r="BB951" s="21">
        <f t="shared" si="514"/>
        <v>0</v>
      </c>
      <c r="BC951" s="21">
        <f t="shared" si="515"/>
        <v>0</v>
      </c>
      <c r="BD951" s="21">
        <f t="shared" si="516"/>
        <v>0</v>
      </c>
      <c r="BE951" s="21">
        <f t="shared" si="517"/>
        <v>0</v>
      </c>
      <c r="BF951" s="21">
        <f t="shared" si="518"/>
        <v>0</v>
      </c>
      <c r="BG951" s="21">
        <f t="shared" si="519"/>
        <v>0</v>
      </c>
      <c r="BH951" s="21">
        <f t="shared" si="520"/>
        <v>0</v>
      </c>
    </row>
    <row r="952" spans="1:60" ht="63.95" customHeight="1">
      <c r="A952" s="245"/>
      <c r="B952" s="97"/>
      <c r="C952" s="98"/>
      <c r="D952" s="99"/>
      <c r="E952" s="100"/>
      <c r="F952" s="100"/>
      <c r="G952" s="100"/>
      <c r="H952" s="101"/>
      <c r="I952" s="102"/>
      <c r="J952" s="103"/>
      <c r="K952" s="103"/>
      <c r="L952" s="103"/>
      <c r="M952" s="103"/>
      <c r="N952" s="99"/>
      <c r="O952" s="99"/>
      <c r="P952" s="100"/>
      <c r="Q952" s="100"/>
      <c r="R952" s="104"/>
      <c r="S952" s="31" t="str">
        <f t="shared" si="521"/>
        <v/>
      </c>
      <c r="T952" s="105"/>
      <c r="U952" s="101"/>
      <c r="V952" s="107"/>
      <c r="W952" s="169"/>
      <c r="X952" s="170"/>
      <c r="Y952" s="68"/>
      <c r="Z952" s="190">
        <f t="shared" si="490"/>
        <v>1.0165720071704217E-3</v>
      </c>
      <c r="AA952" s="208" t="b">
        <f t="shared" si="491"/>
        <v>0</v>
      </c>
      <c r="AB952" s="20">
        <f t="shared" si="522"/>
        <v>0</v>
      </c>
      <c r="AC952" s="67" t="b">
        <f t="shared" si="523"/>
        <v>1</v>
      </c>
      <c r="AD952" s="200">
        <f t="shared" si="524"/>
        <v>1</v>
      </c>
      <c r="AE952" s="180">
        <f t="shared" si="492"/>
        <v>1</v>
      </c>
      <c r="AF952" s="180">
        <f t="shared" si="493"/>
        <v>0</v>
      </c>
      <c r="AG952" s="180">
        <f t="shared" si="494"/>
        <v>0</v>
      </c>
      <c r="AH952" s="180">
        <f t="shared" si="495"/>
        <v>0</v>
      </c>
      <c r="AI952" s="214" t="str">
        <f t="shared" si="496"/>
        <v/>
      </c>
      <c r="AK952" s="36">
        <f t="shared" si="497"/>
        <v>0</v>
      </c>
      <c r="AL952" s="21">
        <f t="shared" si="498"/>
        <v>0</v>
      </c>
      <c r="AM952" s="21">
        <f t="shared" si="499"/>
        <v>0</v>
      </c>
      <c r="AN952" s="21">
        <f t="shared" si="500"/>
        <v>0</v>
      </c>
      <c r="AO952" s="21">
        <f t="shared" si="501"/>
        <v>0</v>
      </c>
      <c r="AP952" s="21">
        <f t="shared" si="502"/>
        <v>0</v>
      </c>
      <c r="AQ952" s="21">
        <f t="shared" si="503"/>
        <v>0</v>
      </c>
      <c r="AR952" s="21">
        <f t="shared" si="504"/>
        <v>0</v>
      </c>
      <c r="AS952" s="21">
        <f t="shared" si="505"/>
        <v>0</v>
      </c>
      <c r="AT952" s="21">
        <f t="shared" si="506"/>
        <v>0</v>
      </c>
      <c r="AU952" s="21">
        <f t="shared" si="507"/>
        <v>0</v>
      </c>
      <c r="AV952" s="21">
        <f t="shared" si="508"/>
        <v>0</v>
      </c>
      <c r="AW952" s="21">
        <f t="shared" si="509"/>
        <v>0</v>
      </c>
      <c r="AX952" s="21">
        <f t="shared" si="510"/>
        <v>0</v>
      </c>
      <c r="AY952" s="21">
        <f t="shared" si="511"/>
        <v>0</v>
      </c>
      <c r="AZ952" s="21">
        <f t="shared" si="512"/>
        <v>0</v>
      </c>
      <c r="BA952" s="21">
        <f t="shared" si="513"/>
        <v>0</v>
      </c>
      <c r="BB952" s="21">
        <f t="shared" si="514"/>
        <v>0</v>
      </c>
      <c r="BC952" s="21">
        <f t="shared" si="515"/>
        <v>0</v>
      </c>
      <c r="BD952" s="21">
        <f t="shared" si="516"/>
        <v>0</v>
      </c>
      <c r="BE952" s="21">
        <f t="shared" si="517"/>
        <v>0</v>
      </c>
      <c r="BF952" s="21">
        <f t="shared" si="518"/>
        <v>0</v>
      </c>
      <c r="BG952" s="21">
        <f t="shared" si="519"/>
        <v>0</v>
      </c>
      <c r="BH952" s="21">
        <f t="shared" si="520"/>
        <v>0</v>
      </c>
    </row>
    <row r="953" spans="1:60" ht="63.95" customHeight="1">
      <c r="A953" s="245"/>
      <c r="B953" s="97"/>
      <c r="C953" s="98"/>
      <c r="D953" s="99"/>
      <c r="E953" s="100"/>
      <c r="F953" s="100"/>
      <c r="G953" s="100"/>
      <c r="H953" s="101"/>
      <c r="I953" s="102"/>
      <c r="J953" s="103"/>
      <c r="K953" s="103"/>
      <c r="L953" s="103"/>
      <c r="M953" s="103"/>
      <c r="N953" s="99"/>
      <c r="O953" s="99"/>
      <c r="P953" s="100"/>
      <c r="Q953" s="100"/>
      <c r="R953" s="104"/>
      <c r="S953" s="31" t="str">
        <f t="shared" si="521"/>
        <v/>
      </c>
      <c r="T953" s="105"/>
      <c r="U953" s="101"/>
      <c r="V953" s="107"/>
      <c r="W953" s="169"/>
      <c r="X953" s="170"/>
      <c r="Y953" s="68"/>
      <c r="Z953" s="190">
        <f t="shared" si="490"/>
        <v>1.0165720071704217E-3</v>
      </c>
      <c r="AA953" s="208" t="b">
        <f t="shared" si="491"/>
        <v>0</v>
      </c>
      <c r="AB953" s="20">
        <f t="shared" si="522"/>
        <v>0</v>
      </c>
      <c r="AC953" s="67" t="b">
        <f t="shared" si="523"/>
        <v>1</v>
      </c>
      <c r="AD953" s="200">
        <f t="shared" si="524"/>
        <v>1</v>
      </c>
      <c r="AE953" s="180">
        <f t="shared" si="492"/>
        <v>1</v>
      </c>
      <c r="AF953" s="180">
        <f t="shared" si="493"/>
        <v>0</v>
      </c>
      <c r="AG953" s="180">
        <f t="shared" si="494"/>
        <v>0</v>
      </c>
      <c r="AH953" s="180">
        <f t="shared" si="495"/>
        <v>0</v>
      </c>
      <c r="AI953" s="214" t="str">
        <f t="shared" si="496"/>
        <v/>
      </c>
      <c r="AK953" s="36">
        <f t="shared" si="497"/>
        <v>0</v>
      </c>
      <c r="AL953" s="21">
        <f t="shared" si="498"/>
        <v>0</v>
      </c>
      <c r="AM953" s="21">
        <f t="shared" si="499"/>
        <v>0</v>
      </c>
      <c r="AN953" s="21">
        <f t="shared" si="500"/>
        <v>0</v>
      </c>
      <c r="AO953" s="21">
        <f t="shared" si="501"/>
        <v>0</v>
      </c>
      <c r="AP953" s="21">
        <f t="shared" si="502"/>
        <v>0</v>
      </c>
      <c r="AQ953" s="21">
        <f t="shared" si="503"/>
        <v>0</v>
      </c>
      <c r="AR953" s="21">
        <f t="shared" si="504"/>
        <v>0</v>
      </c>
      <c r="AS953" s="21">
        <f t="shared" si="505"/>
        <v>0</v>
      </c>
      <c r="AT953" s="21">
        <f t="shared" si="506"/>
        <v>0</v>
      </c>
      <c r="AU953" s="21">
        <f t="shared" si="507"/>
        <v>0</v>
      </c>
      <c r="AV953" s="21">
        <f t="shared" si="508"/>
        <v>0</v>
      </c>
      <c r="AW953" s="21">
        <f t="shared" si="509"/>
        <v>0</v>
      </c>
      <c r="AX953" s="21">
        <f t="shared" si="510"/>
        <v>0</v>
      </c>
      <c r="AY953" s="21">
        <f t="shared" si="511"/>
        <v>0</v>
      </c>
      <c r="AZ953" s="21">
        <f t="shared" si="512"/>
        <v>0</v>
      </c>
      <c r="BA953" s="21">
        <f t="shared" si="513"/>
        <v>0</v>
      </c>
      <c r="BB953" s="21">
        <f t="shared" si="514"/>
        <v>0</v>
      </c>
      <c r="BC953" s="21">
        <f t="shared" si="515"/>
        <v>0</v>
      </c>
      <c r="BD953" s="21">
        <f t="shared" si="516"/>
        <v>0</v>
      </c>
      <c r="BE953" s="21">
        <f t="shared" si="517"/>
        <v>0</v>
      </c>
      <c r="BF953" s="21">
        <f t="shared" si="518"/>
        <v>0</v>
      </c>
      <c r="BG953" s="21">
        <f t="shared" si="519"/>
        <v>0</v>
      </c>
      <c r="BH953" s="21">
        <f t="shared" si="520"/>
        <v>0</v>
      </c>
    </row>
    <row r="954" spans="1:60" ht="63.95" customHeight="1">
      <c r="A954" s="245"/>
      <c r="B954" s="97"/>
      <c r="C954" s="98"/>
      <c r="D954" s="99"/>
      <c r="E954" s="100"/>
      <c r="F954" s="100"/>
      <c r="G954" s="100"/>
      <c r="H954" s="101"/>
      <c r="I954" s="102"/>
      <c r="J954" s="103"/>
      <c r="K954" s="103"/>
      <c r="L954" s="103"/>
      <c r="M954" s="103"/>
      <c r="N954" s="99"/>
      <c r="O954" s="99"/>
      <c r="P954" s="100"/>
      <c r="Q954" s="100"/>
      <c r="R954" s="104"/>
      <c r="S954" s="31" t="str">
        <f t="shared" si="521"/>
        <v/>
      </c>
      <c r="T954" s="105"/>
      <c r="U954" s="101"/>
      <c r="V954" s="107"/>
      <c r="W954" s="169"/>
      <c r="X954" s="170"/>
      <c r="Y954" s="68"/>
      <c r="Z954" s="190">
        <f t="shared" si="490"/>
        <v>1.0165720071704217E-3</v>
      </c>
      <c r="AA954" s="208" t="b">
        <f t="shared" si="491"/>
        <v>0</v>
      </c>
      <c r="AB954" s="20">
        <f t="shared" si="522"/>
        <v>0</v>
      </c>
      <c r="AC954" s="67" t="b">
        <f t="shared" si="523"/>
        <v>1</v>
      </c>
      <c r="AD954" s="200">
        <f t="shared" si="524"/>
        <v>1</v>
      </c>
      <c r="AE954" s="180">
        <f t="shared" si="492"/>
        <v>1</v>
      </c>
      <c r="AF954" s="180">
        <f t="shared" si="493"/>
        <v>0</v>
      </c>
      <c r="AG954" s="180">
        <f t="shared" si="494"/>
        <v>0</v>
      </c>
      <c r="AH954" s="180">
        <f t="shared" si="495"/>
        <v>0</v>
      </c>
      <c r="AI954" s="214" t="str">
        <f t="shared" si="496"/>
        <v/>
      </c>
      <c r="AK954" s="36">
        <f t="shared" si="497"/>
        <v>0</v>
      </c>
      <c r="AL954" s="21">
        <f t="shared" si="498"/>
        <v>0</v>
      </c>
      <c r="AM954" s="21">
        <f t="shared" si="499"/>
        <v>0</v>
      </c>
      <c r="AN954" s="21">
        <f t="shared" si="500"/>
        <v>0</v>
      </c>
      <c r="AO954" s="21">
        <f t="shared" si="501"/>
        <v>0</v>
      </c>
      <c r="AP954" s="21">
        <f t="shared" si="502"/>
        <v>0</v>
      </c>
      <c r="AQ954" s="21">
        <f t="shared" si="503"/>
        <v>0</v>
      </c>
      <c r="AR954" s="21">
        <f t="shared" si="504"/>
        <v>0</v>
      </c>
      <c r="AS954" s="21">
        <f t="shared" si="505"/>
        <v>0</v>
      </c>
      <c r="AT954" s="21">
        <f t="shared" si="506"/>
        <v>0</v>
      </c>
      <c r="AU954" s="21">
        <f t="shared" si="507"/>
        <v>0</v>
      </c>
      <c r="AV954" s="21">
        <f t="shared" si="508"/>
        <v>0</v>
      </c>
      <c r="AW954" s="21">
        <f t="shared" si="509"/>
        <v>0</v>
      </c>
      <c r="AX954" s="21">
        <f t="shared" si="510"/>
        <v>0</v>
      </c>
      <c r="AY954" s="21">
        <f t="shared" si="511"/>
        <v>0</v>
      </c>
      <c r="AZ954" s="21">
        <f t="shared" si="512"/>
        <v>0</v>
      </c>
      <c r="BA954" s="21">
        <f t="shared" si="513"/>
        <v>0</v>
      </c>
      <c r="BB954" s="21">
        <f t="shared" si="514"/>
        <v>0</v>
      </c>
      <c r="BC954" s="21">
        <f t="shared" si="515"/>
        <v>0</v>
      </c>
      <c r="BD954" s="21">
        <f t="shared" si="516"/>
        <v>0</v>
      </c>
      <c r="BE954" s="21">
        <f t="shared" si="517"/>
        <v>0</v>
      </c>
      <c r="BF954" s="21">
        <f t="shared" si="518"/>
        <v>0</v>
      </c>
      <c r="BG954" s="21">
        <f t="shared" si="519"/>
        <v>0</v>
      </c>
      <c r="BH954" s="21">
        <f t="shared" si="520"/>
        <v>0</v>
      </c>
    </row>
    <row r="955" spans="1:60" ht="63.95" customHeight="1">
      <c r="A955" s="245"/>
      <c r="B955" s="97"/>
      <c r="C955" s="98"/>
      <c r="D955" s="99"/>
      <c r="E955" s="100"/>
      <c r="F955" s="100"/>
      <c r="G955" s="100"/>
      <c r="H955" s="101"/>
      <c r="I955" s="102"/>
      <c r="J955" s="103"/>
      <c r="K955" s="103"/>
      <c r="L955" s="103"/>
      <c r="M955" s="103"/>
      <c r="N955" s="99"/>
      <c r="O955" s="99"/>
      <c r="P955" s="100"/>
      <c r="Q955" s="100"/>
      <c r="R955" s="104"/>
      <c r="S955" s="31" t="str">
        <f t="shared" si="521"/>
        <v/>
      </c>
      <c r="T955" s="105"/>
      <c r="U955" s="101"/>
      <c r="V955" s="107"/>
      <c r="W955" s="169"/>
      <c r="X955" s="170"/>
      <c r="Y955" s="68"/>
      <c r="Z955" s="190">
        <f t="shared" si="490"/>
        <v>1.0165720071704217E-3</v>
      </c>
      <c r="AA955" s="208" t="b">
        <f t="shared" si="491"/>
        <v>0</v>
      </c>
      <c r="AB955" s="20">
        <f t="shared" si="522"/>
        <v>0</v>
      </c>
      <c r="AC955" s="67" t="b">
        <f t="shared" si="523"/>
        <v>1</v>
      </c>
      <c r="AD955" s="200">
        <f t="shared" si="524"/>
        <v>1</v>
      </c>
      <c r="AE955" s="180">
        <f t="shared" si="492"/>
        <v>1</v>
      </c>
      <c r="AF955" s="180">
        <f t="shared" si="493"/>
        <v>0</v>
      </c>
      <c r="AG955" s="180">
        <f t="shared" si="494"/>
        <v>0</v>
      </c>
      <c r="AH955" s="180">
        <f t="shared" si="495"/>
        <v>0</v>
      </c>
      <c r="AI955" s="214" t="str">
        <f t="shared" si="496"/>
        <v/>
      </c>
      <c r="AK955" s="36">
        <f t="shared" si="497"/>
        <v>0</v>
      </c>
      <c r="AL955" s="21">
        <f t="shared" si="498"/>
        <v>0</v>
      </c>
      <c r="AM955" s="21">
        <f t="shared" si="499"/>
        <v>0</v>
      </c>
      <c r="AN955" s="21">
        <f t="shared" si="500"/>
        <v>0</v>
      </c>
      <c r="AO955" s="21">
        <f t="shared" si="501"/>
        <v>0</v>
      </c>
      <c r="AP955" s="21">
        <f t="shared" si="502"/>
        <v>0</v>
      </c>
      <c r="AQ955" s="21">
        <f t="shared" si="503"/>
        <v>0</v>
      </c>
      <c r="AR955" s="21">
        <f t="shared" si="504"/>
        <v>0</v>
      </c>
      <c r="AS955" s="21">
        <f t="shared" si="505"/>
        <v>0</v>
      </c>
      <c r="AT955" s="21">
        <f t="shared" si="506"/>
        <v>0</v>
      </c>
      <c r="AU955" s="21">
        <f t="shared" si="507"/>
        <v>0</v>
      </c>
      <c r="AV955" s="21">
        <f t="shared" si="508"/>
        <v>0</v>
      </c>
      <c r="AW955" s="21">
        <f t="shared" si="509"/>
        <v>0</v>
      </c>
      <c r="AX955" s="21">
        <f t="shared" si="510"/>
        <v>0</v>
      </c>
      <c r="AY955" s="21">
        <f t="shared" si="511"/>
        <v>0</v>
      </c>
      <c r="AZ955" s="21">
        <f t="shared" si="512"/>
        <v>0</v>
      </c>
      <c r="BA955" s="21">
        <f t="shared" si="513"/>
        <v>0</v>
      </c>
      <c r="BB955" s="21">
        <f t="shared" si="514"/>
        <v>0</v>
      </c>
      <c r="BC955" s="21">
        <f t="shared" si="515"/>
        <v>0</v>
      </c>
      <c r="BD955" s="21">
        <f t="shared" si="516"/>
        <v>0</v>
      </c>
      <c r="BE955" s="21">
        <f t="shared" si="517"/>
        <v>0</v>
      </c>
      <c r="BF955" s="21">
        <f t="shared" si="518"/>
        <v>0</v>
      </c>
      <c r="BG955" s="21">
        <f t="shared" si="519"/>
        <v>0</v>
      </c>
      <c r="BH955" s="21">
        <f t="shared" si="520"/>
        <v>0</v>
      </c>
    </row>
    <row r="956" spans="1:60" ht="63.95" customHeight="1">
      <c r="A956" s="245"/>
      <c r="B956" s="97"/>
      <c r="C956" s="98"/>
      <c r="D956" s="99"/>
      <c r="E956" s="100"/>
      <c r="F956" s="100"/>
      <c r="G956" s="100"/>
      <c r="H956" s="101"/>
      <c r="I956" s="102"/>
      <c r="J956" s="103"/>
      <c r="K956" s="103"/>
      <c r="L956" s="103"/>
      <c r="M956" s="103"/>
      <c r="N956" s="99"/>
      <c r="O956" s="99"/>
      <c r="P956" s="100"/>
      <c r="Q956" s="100"/>
      <c r="R956" s="104"/>
      <c r="S956" s="31" t="str">
        <f t="shared" si="521"/>
        <v/>
      </c>
      <c r="T956" s="105"/>
      <c r="U956" s="101"/>
      <c r="V956" s="107"/>
      <c r="W956" s="169"/>
      <c r="X956" s="170"/>
      <c r="Y956" s="68"/>
      <c r="Z956" s="190">
        <f t="shared" si="490"/>
        <v>1.0165720071704217E-3</v>
      </c>
      <c r="AA956" s="208" t="b">
        <f t="shared" si="491"/>
        <v>0</v>
      </c>
      <c r="AB956" s="20">
        <f t="shared" si="522"/>
        <v>0</v>
      </c>
      <c r="AC956" s="67" t="b">
        <f t="shared" si="523"/>
        <v>1</v>
      </c>
      <c r="AD956" s="200">
        <f t="shared" si="524"/>
        <v>1</v>
      </c>
      <c r="AE956" s="180">
        <f t="shared" si="492"/>
        <v>1</v>
      </c>
      <c r="AF956" s="180">
        <f t="shared" si="493"/>
        <v>0</v>
      </c>
      <c r="AG956" s="180">
        <f t="shared" si="494"/>
        <v>0</v>
      </c>
      <c r="AH956" s="180">
        <f t="shared" si="495"/>
        <v>0</v>
      </c>
      <c r="AI956" s="214" t="str">
        <f t="shared" si="496"/>
        <v/>
      </c>
      <c r="AK956" s="36">
        <f t="shared" si="497"/>
        <v>0</v>
      </c>
      <c r="AL956" s="21">
        <f t="shared" si="498"/>
        <v>0</v>
      </c>
      <c r="AM956" s="21">
        <f t="shared" si="499"/>
        <v>0</v>
      </c>
      <c r="AN956" s="21">
        <f t="shared" si="500"/>
        <v>0</v>
      </c>
      <c r="AO956" s="21">
        <f t="shared" si="501"/>
        <v>0</v>
      </c>
      <c r="AP956" s="21">
        <f t="shared" si="502"/>
        <v>0</v>
      </c>
      <c r="AQ956" s="21">
        <f t="shared" si="503"/>
        <v>0</v>
      </c>
      <c r="AR956" s="21">
        <f t="shared" si="504"/>
        <v>0</v>
      </c>
      <c r="AS956" s="21">
        <f t="shared" si="505"/>
        <v>0</v>
      </c>
      <c r="AT956" s="21">
        <f t="shared" si="506"/>
        <v>0</v>
      </c>
      <c r="AU956" s="21">
        <f t="shared" si="507"/>
        <v>0</v>
      </c>
      <c r="AV956" s="21">
        <f t="shared" si="508"/>
        <v>0</v>
      </c>
      <c r="AW956" s="21">
        <f t="shared" si="509"/>
        <v>0</v>
      </c>
      <c r="AX956" s="21">
        <f t="shared" si="510"/>
        <v>0</v>
      </c>
      <c r="AY956" s="21">
        <f t="shared" si="511"/>
        <v>0</v>
      </c>
      <c r="AZ956" s="21">
        <f t="shared" si="512"/>
        <v>0</v>
      </c>
      <c r="BA956" s="21">
        <f t="shared" si="513"/>
        <v>0</v>
      </c>
      <c r="BB956" s="21">
        <f t="shared" si="514"/>
        <v>0</v>
      </c>
      <c r="BC956" s="21">
        <f t="shared" si="515"/>
        <v>0</v>
      </c>
      <c r="BD956" s="21">
        <f t="shared" si="516"/>
        <v>0</v>
      </c>
      <c r="BE956" s="21">
        <f t="shared" si="517"/>
        <v>0</v>
      </c>
      <c r="BF956" s="21">
        <f t="shared" si="518"/>
        <v>0</v>
      </c>
      <c r="BG956" s="21">
        <f t="shared" si="519"/>
        <v>0</v>
      </c>
      <c r="BH956" s="21">
        <f t="shared" si="520"/>
        <v>0</v>
      </c>
    </row>
    <row r="957" spans="1:60" ht="63.95" customHeight="1">
      <c r="A957" s="245"/>
      <c r="B957" s="97"/>
      <c r="C957" s="98"/>
      <c r="D957" s="99"/>
      <c r="E957" s="100"/>
      <c r="F957" s="100"/>
      <c r="G957" s="100"/>
      <c r="H957" s="101"/>
      <c r="I957" s="102"/>
      <c r="J957" s="103"/>
      <c r="K957" s="103"/>
      <c r="L957" s="103"/>
      <c r="M957" s="103"/>
      <c r="N957" s="99"/>
      <c r="O957" s="99"/>
      <c r="P957" s="100"/>
      <c r="Q957" s="100"/>
      <c r="R957" s="104"/>
      <c r="S957" s="31" t="str">
        <f t="shared" si="521"/>
        <v/>
      </c>
      <c r="T957" s="105"/>
      <c r="U957" s="101"/>
      <c r="V957" s="107"/>
      <c r="W957" s="169"/>
      <c r="X957" s="170"/>
      <c r="Y957" s="68"/>
      <c r="Z957" s="190">
        <f t="shared" si="490"/>
        <v>1.0165720071704217E-3</v>
      </c>
      <c r="AA957" s="208" t="b">
        <f t="shared" si="491"/>
        <v>0</v>
      </c>
      <c r="AB957" s="20">
        <f t="shared" si="522"/>
        <v>0</v>
      </c>
      <c r="AC957" s="67" t="b">
        <f t="shared" si="523"/>
        <v>1</v>
      </c>
      <c r="AD957" s="200">
        <f t="shared" si="524"/>
        <v>1</v>
      </c>
      <c r="AE957" s="180">
        <f t="shared" si="492"/>
        <v>1</v>
      </c>
      <c r="AF957" s="180">
        <f t="shared" si="493"/>
        <v>0</v>
      </c>
      <c r="AG957" s="180">
        <f t="shared" si="494"/>
        <v>0</v>
      </c>
      <c r="AH957" s="180">
        <f t="shared" si="495"/>
        <v>0</v>
      </c>
      <c r="AI957" s="214" t="str">
        <f t="shared" si="496"/>
        <v/>
      </c>
      <c r="AK957" s="36">
        <f t="shared" si="497"/>
        <v>0</v>
      </c>
      <c r="AL957" s="21">
        <f t="shared" si="498"/>
        <v>0</v>
      </c>
      <c r="AM957" s="21">
        <f t="shared" si="499"/>
        <v>0</v>
      </c>
      <c r="AN957" s="21">
        <f t="shared" si="500"/>
        <v>0</v>
      </c>
      <c r="AO957" s="21">
        <f t="shared" si="501"/>
        <v>0</v>
      </c>
      <c r="AP957" s="21">
        <f t="shared" si="502"/>
        <v>0</v>
      </c>
      <c r="AQ957" s="21">
        <f t="shared" si="503"/>
        <v>0</v>
      </c>
      <c r="AR957" s="21">
        <f t="shared" si="504"/>
        <v>0</v>
      </c>
      <c r="AS957" s="21">
        <f t="shared" si="505"/>
        <v>0</v>
      </c>
      <c r="AT957" s="21">
        <f t="shared" si="506"/>
        <v>0</v>
      </c>
      <c r="AU957" s="21">
        <f t="shared" si="507"/>
        <v>0</v>
      </c>
      <c r="AV957" s="21">
        <f t="shared" si="508"/>
        <v>0</v>
      </c>
      <c r="AW957" s="21">
        <f t="shared" si="509"/>
        <v>0</v>
      </c>
      <c r="AX957" s="21">
        <f t="shared" si="510"/>
        <v>0</v>
      </c>
      <c r="AY957" s="21">
        <f t="shared" si="511"/>
        <v>0</v>
      </c>
      <c r="AZ957" s="21">
        <f t="shared" si="512"/>
        <v>0</v>
      </c>
      <c r="BA957" s="21">
        <f t="shared" si="513"/>
        <v>0</v>
      </c>
      <c r="BB957" s="21">
        <f t="shared" si="514"/>
        <v>0</v>
      </c>
      <c r="BC957" s="21">
        <f t="shared" si="515"/>
        <v>0</v>
      </c>
      <c r="BD957" s="21">
        <f t="shared" si="516"/>
        <v>0</v>
      </c>
      <c r="BE957" s="21">
        <f t="shared" si="517"/>
        <v>0</v>
      </c>
      <c r="BF957" s="21">
        <f t="shared" si="518"/>
        <v>0</v>
      </c>
      <c r="BG957" s="21">
        <f t="shared" si="519"/>
        <v>0</v>
      </c>
      <c r="BH957" s="21">
        <f t="shared" si="520"/>
        <v>0</v>
      </c>
    </row>
    <row r="958" spans="1:60" ht="63.95" customHeight="1">
      <c r="A958" s="245"/>
      <c r="B958" s="97"/>
      <c r="C958" s="98"/>
      <c r="D958" s="99"/>
      <c r="E958" s="100"/>
      <c r="F958" s="100"/>
      <c r="G958" s="100"/>
      <c r="H958" s="101"/>
      <c r="I958" s="102"/>
      <c r="J958" s="103"/>
      <c r="K958" s="103"/>
      <c r="L958" s="103"/>
      <c r="M958" s="103"/>
      <c r="N958" s="99"/>
      <c r="O958" s="99"/>
      <c r="P958" s="100"/>
      <c r="Q958" s="100"/>
      <c r="R958" s="104"/>
      <c r="S958" s="31" t="str">
        <f t="shared" si="521"/>
        <v/>
      </c>
      <c r="T958" s="105"/>
      <c r="U958" s="101"/>
      <c r="V958" s="107"/>
      <c r="W958" s="169"/>
      <c r="X958" s="170"/>
      <c r="Y958" s="68"/>
      <c r="Z958" s="190">
        <f t="shared" si="490"/>
        <v>1.0165720071704217E-3</v>
      </c>
      <c r="AA958" s="208" t="b">
        <f t="shared" si="491"/>
        <v>0</v>
      </c>
      <c r="AB958" s="20">
        <f t="shared" si="522"/>
        <v>0</v>
      </c>
      <c r="AC958" s="67" t="b">
        <f t="shared" si="523"/>
        <v>1</v>
      </c>
      <c r="AD958" s="200">
        <f t="shared" si="524"/>
        <v>1</v>
      </c>
      <c r="AE958" s="180">
        <f t="shared" si="492"/>
        <v>1</v>
      </c>
      <c r="AF958" s="180">
        <f t="shared" si="493"/>
        <v>0</v>
      </c>
      <c r="AG958" s="180">
        <f t="shared" si="494"/>
        <v>0</v>
      </c>
      <c r="AH958" s="180">
        <f t="shared" si="495"/>
        <v>0</v>
      </c>
      <c r="AI958" s="214" t="str">
        <f t="shared" si="496"/>
        <v/>
      </c>
      <c r="AK958" s="36">
        <f t="shared" si="497"/>
        <v>0</v>
      </c>
      <c r="AL958" s="21">
        <f t="shared" si="498"/>
        <v>0</v>
      </c>
      <c r="AM958" s="21">
        <f t="shared" si="499"/>
        <v>0</v>
      </c>
      <c r="AN958" s="21">
        <f t="shared" si="500"/>
        <v>0</v>
      </c>
      <c r="AO958" s="21">
        <f t="shared" si="501"/>
        <v>0</v>
      </c>
      <c r="AP958" s="21">
        <f t="shared" si="502"/>
        <v>0</v>
      </c>
      <c r="AQ958" s="21">
        <f t="shared" si="503"/>
        <v>0</v>
      </c>
      <c r="AR958" s="21">
        <f t="shared" si="504"/>
        <v>0</v>
      </c>
      <c r="AS958" s="21">
        <f t="shared" si="505"/>
        <v>0</v>
      </c>
      <c r="AT958" s="21">
        <f t="shared" si="506"/>
        <v>0</v>
      </c>
      <c r="AU958" s="21">
        <f t="shared" si="507"/>
        <v>0</v>
      </c>
      <c r="AV958" s="21">
        <f t="shared" si="508"/>
        <v>0</v>
      </c>
      <c r="AW958" s="21">
        <f t="shared" si="509"/>
        <v>0</v>
      </c>
      <c r="AX958" s="21">
        <f t="shared" si="510"/>
        <v>0</v>
      </c>
      <c r="AY958" s="21">
        <f t="shared" si="511"/>
        <v>0</v>
      </c>
      <c r="AZ958" s="21">
        <f t="shared" si="512"/>
        <v>0</v>
      </c>
      <c r="BA958" s="21">
        <f t="shared" si="513"/>
        <v>0</v>
      </c>
      <c r="BB958" s="21">
        <f t="shared" si="514"/>
        <v>0</v>
      </c>
      <c r="BC958" s="21">
        <f t="shared" si="515"/>
        <v>0</v>
      </c>
      <c r="BD958" s="21">
        <f t="shared" si="516"/>
        <v>0</v>
      </c>
      <c r="BE958" s="21">
        <f t="shared" si="517"/>
        <v>0</v>
      </c>
      <c r="BF958" s="21">
        <f t="shared" si="518"/>
        <v>0</v>
      </c>
      <c r="BG958" s="21">
        <f t="shared" si="519"/>
        <v>0</v>
      </c>
      <c r="BH958" s="21">
        <f t="shared" si="520"/>
        <v>0</v>
      </c>
    </row>
    <row r="959" spans="1:60" ht="63.95" customHeight="1">
      <c r="A959" s="245"/>
      <c r="B959" s="97"/>
      <c r="C959" s="98"/>
      <c r="D959" s="99"/>
      <c r="E959" s="100"/>
      <c r="F959" s="100"/>
      <c r="G959" s="100"/>
      <c r="H959" s="101"/>
      <c r="I959" s="102"/>
      <c r="J959" s="103"/>
      <c r="K959" s="103"/>
      <c r="L959" s="103"/>
      <c r="M959" s="103"/>
      <c r="N959" s="99"/>
      <c r="O959" s="99"/>
      <c r="P959" s="100"/>
      <c r="Q959" s="100"/>
      <c r="R959" s="104"/>
      <c r="S959" s="31" t="str">
        <f t="shared" si="521"/>
        <v/>
      </c>
      <c r="T959" s="105"/>
      <c r="U959" s="101"/>
      <c r="V959" s="107"/>
      <c r="W959" s="169"/>
      <c r="X959" s="170"/>
      <c r="Y959" s="68"/>
      <c r="Z959" s="190">
        <f t="shared" si="490"/>
        <v>1.0165720071704217E-3</v>
      </c>
      <c r="AA959" s="208" t="b">
        <f t="shared" si="491"/>
        <v>0</v>
      </c>
      <c r="AB959" s="20">
        <f t="shared" si="522"/>
        <v>0</v>
      </c>
      <c r="AC959" s="67" t="b">
        <f t="shared" si="523"/>
        <v>1</v>
      </c>
      <c r="AD959" s="200">
        <f t="shared" si="524"/>
        <v>1</v>
      </c>
      <c r="AE959" s="180">
        <f t="shared" si="492"/>
        <v>1</v>
      </c>
      <c r="AF959" s="180">
        <f t="shared" si="493"/>
        <v>0</v>
      </c>
      <c r="AG959" s="180">
        <f t="shared" si="494"/>
        <v>0</v>
      </c>
      <c r="AH959" s="180">
        <f t="shared" si="495"/>
        <v>0</v>
      </c>
      <c r="AI959" s="214" t="str">
        <f t="shared" si="496"/>
        <v/>
      </c>
      <c r="AK959" s="36">
        <f t="shared" si="497"/>
        <v>0</v>
      </c>
      <c r="AL959" s="21">
        <f t="shared" si="498"/>
        <v>0</v>
      </c>
      <c r="AM959" s="21">
        <f t="shared" si="499"/>
        <v>0</v>
      </c>
      <c r="AN959" s="21">
        <f t="shared" si="500"/>
        <v>0</v>
      </c>
      <c r="AO959" s="21">
        <f t="shared" si="501"/>
        <v>0</v>
      </c>
      <c r="AP959" s="21">
        <f t="shared" si="502"/>
        <v>0</v>
      </c>
      <c r="AQ959" s="21">
        <f t="shared" si="503"/>
        <v>0</v>
      </c>
      <c r="AR959" s="21">
        <f t="shared" si="504"/>
        <v>0</v>
      </c>
      <c r="AS959" s="21">
        <f t="shared" si="505"/>
        <v>0</v>
      </c>
      <c r="AT959" s="21">
        <f t="shared" si="506"/>
        <v>0</v>
      </c>
      <c r="AU959" s="21">
        <f t="shared" si="507"/>
        <v>0</v>
      </c>
      <c r="AV959" s="21">
        <f t="shared" si="508"/>
        <v>0</v>
      </c>
      <c r="AW959" s="21">
        <f t="shared" si="509"/>
        <v>0</v>
      </c>
      <c r="AX959" s="21">
        <f t="shared" si="510"/>
        <v>0</v>
      </c>
      <c r="AY959" s="21">
        <f t="shared" si="511"/>
        <v>0</v>
      </c>
      <c r="AZ959" s="21">
        <f t="shared" si="512"/>
        <v>0</v>
      </c>
      <c r="BA959" s="21">
        <f t="shared" si="513"/>
        <v>0</v>
      </c>
      <c r="BB959" s="21">
        <f t="shared" si="514"/>
        <v>0</v>
      </c>
      <c r="BC959" s="21">
        <f t="shared" si="515"/>
        <v>0</v>
      </c>
      <c r="BD959" s="21">
        <f t="shared" si="516"/>
        <v>0</v>
      </c>
      <c r="BE959" s="21">
        <f t="shared" si="517"/>
        <v>0</v>
      </c>
      <c r="BF959" s="21">
        <f t="shared" si="518"/>
        <v>0</v>
      </c>
      <c r="BG959" s="21">
        <f t="shared" si="519"/>
        <v>0</v>
      </c>
      <c r="BH959" s="21">
        <f t="shared" si="520"/>
        <v>0</v>
      </c>
    </row>
    <row r="960" spans="1:60" ht="63.95" customHeight="1">
      <c r="A960" s="245"/>
      <c r="B960" s="97"/>
      <c r="C960" s="98"/>
      <c r="D960" s="99"/>
      <c r="E960" s="100"/>
      <c r="F960" s="100"/>
      <c r="G960" s="100"/>
      <c r="H960" s="101"/>
      <c r="I960" s="102"/>
      <c r="J960" s="103"/>
      <c r="K960" s="103"/>
      <c r="L960" s="103"/>
      <c r="M960" s="103"/>
      <c r="N960" s="99"/>
      <c r="O960" s="99"/>
      <c r="P960" s="100"/>
      <c r="Q960" s="100"/>
      <c r="R960" s="104"/>
      <c r="S960" s="31" t="str">
        <f t="shared" si="521"/>
        <v/>
      </c>
      <c r="T960" s="105"/>
      <c r="U960" s="101"/>
      <c r="V960" s="107"/>
      <c r="W960" s="169"/>
      <c r="X960" s="170"/>
      <c r="Y960" s="68"/>
      <c r="Z960" s="190">
        <f t="shared" si="490"/>
        <v>1.0165720071704217E-3</v>
      </c>
      <c r="AA960" s="208" t="b">
        <f t="shared" si="491"/>
        <v>0</v>
      </c>
      <c r="AB960" s="20">
        <f t="shared" si="522"/>
        <v>0</v>
      </c>
      <c r="AC960" s="67" t="b">
        <f t="shared" si="523"/>
        <v>1</v>
      </c>
      <c r="AD960" s="200">
        <f t="shared" si="524"/>
        <v>1</v>
      </c>
      <c r="AE960" s="180">
        <f t="shared" si="492"/>
        <v>1</v>
      </c>
      <c r="AF960" s="180">
        <f t="shared" si="493"/>
        <v>0</v>
      </c>
      <c r="AG960" s="180">
        <f t="shared" si="494"/>
        <v>0</v>
      </c>
      <c r="AH960" s="180">
        <f t="shared" si="495"/>
        <v>0</v>
      </c>
      <c r="AI960" s="214" t="str">
        <f t="shared" si="496"/>
        <v/>
      </c>
      <c r="AK960" s="36">
        <f t="shared" si="497"/>
        <v>0</v>
      </c>
      <c r="AL960" s="21">
        <f t="shared" si="498"/>
        <v>0</v>
      </c>
      <c r="AM960" s="21">
        <f t="shared" si="499"/>
        <v>0</v>
      </c>
      <c r="AN960" s="21">
        <f t="shared" si="500"/>
        <v>0</v>
      </c>
      <c r="AO960" s="21">
        <f t="shared" si="501"/>
        <v>0</v>
      </c>
      <c r="AP960" s="21">
        <f t="shared" si="502"/>
        <v>0</v>
      </c>
      <c r="AQ960" s="21">
        <f t="shared" si="503"/>
        <v>0</v>
      </c>
      <c r="AR960" s="21">
        <f t="shared" si="504"/>
        <v>0</v>
      </c>
      <c r="AS960" s="21">
        <f t="shared" si="505"/>
        <v>0</v>
      </c>
      <c r="AT960" s="21">
        <f t="shared" si="506"/>
        <v>0</v>
      </c>
      <c r="AU960" s="21">
        <f t="shared" si="507"/>
        <v>0</v>
      </c>
      <c r="AV960" s="21">
        <f t="shared" si="508"/>
        <v>0</v>
      </c>
      <c r="AW960" s="21">
        <f t="shared" si="509"/>
        <v>0</v>
      </c>
      <c r="AX960" s="21">
        <f t="shared" si="510"/>
        <v>0</v>
      </c>
      <c r="AY960" s="21">
        <f t="shared" si="511"/>
        <v>0</v>
      </c>
      <c r="AZ960" s="21">
        <f t="shared" si="512"/>
        <v>0</v>
      </c>
      <c r="BA960" s="21">
        <f t="shared" si="513"/>
        <v>0</v>
      </c>
      <c r="BB960" s="21">
        <f t="shared" si="514"/>
        <v>0</v>
      </c>
      <c r="BC960" s="21">
        <f t="shared" si="515"/>
        <v>0</v>
      </c>
      <c r="BD960" s="21">
        <f t="shared" si="516"/>
        <v>0</v>
      </c>
      <c r="BE960" s="21">
        <f t="shared" si="517"/>
        <v>0</v>
      </c>
      <c r="BF960" s="21">
        <f t="shared" si="518"/>
        <v>0</v>
      </c>
      <c r="BG960" s="21">
        <f t="shared" si="519"/>
        <v>0</v>
      </c>
      <c r="BH960" s="21">
        <f t="shared" si="520"/>
        <v>0</v>
      </c>
    </row>
    <row r="961" spans="1:60" ht="63.95" customHeight="1">
      <c r="A961" s="245"/>
      <c r="B961" s="97"/>
      <c r="C961" s="98"/>
      <c r="D961" s="99"/>
      <c r="E961" s="100"/>
      <c r="F961" s="100"/>
      <c r="G961" s="100"/>
      <c r="H961" s="101"/>
      <c r="I961" s="102"/>
      <c r="J961" s="103"/>
      <c r="K961" s="103"/>
      <c r="L961" s="103"/>
      <c r="M961" s="103"/>
      <c r="N961" s="99"/>
      <c r="O961" s="99"/>
      <c r="P961" s="100"/>
      <c r="Q961" s="100"/>
      <c r="R961" s="104"/>
      <c r="S961" s="31" t="str">
        <f t="shared" si="521"/>
        <v/>
      </c>
      <c r="T961" s="105"/>
      <c r="U961" s="101"/>
      <c r="V961" s="107"/>
      <c r="W961" s="169"/>
      <c r="X961" s="170"/>
      <c r="Y961" s="68"/>
      <c r="Z961" s="190">
        <f t="shared" si="490"/>
        <v>1.0165720071704217E-3</v>
      </c>
      <c r="AA961" s="208" t="b">
        <f t="shared" si="491"/>
        <v>0</v>
      </c>
      <c r="AB961" s="20">
        <f t="shared" si="522"/>
        <v>0</v>
      </c>
      <c r="AC961" s="67" t="b">
        <f t="shared" si="523"/>
        <v>1</v>
      </c>
      <c r="AD961" s="200">
        <f t="shared" si="524"/>
        <v>1</v>
      </c>
      <c r="AE961" s="180">
        <f t="shared" si="492"/>
        <v>1</v>
      </c>
      <c r="AF961" s="180">
        <f t="shared" si="493"/>
        <v>0</v>
      </c>
      <c r="AG961" s="180">
        <f t="shared" si="494"/>
        <v>0</v>
      </c>
      <c r="AH961" s="180">
        <f t="shared" si="495"/>
        <v>0</v>
      </c>
      <c r="AI961" s="214" t="str">
        <f t="shared" si="496"/>
        <v/>
      </c>
      <c r="AK961" s="36">
        <f t="shared" si="497"/>
        <v>0</v>
      </c>
      <c r="AL961" s="21">
        <f t="shared" si="498"/>
        <v>0</v>
      </c>
      <c r="AM961" s="21">
        <f t="shared" si="499"/>
        <v>0</v>
      </c>
      <c r="AN961" s="21">
        <f t="shared" si="500"/>
        <v>0</v>
      </c>
      <c r="AO961" s="21">
        <f t="shared" si="501"/>
        <v>0</v>
      </c>
      <c r="AP961" s="21">
        <f t="shared" si="502"/>
        <v>0</v>
      </c>
      <c r="AQ961" s="21">
        <f t="shared" si="503"/>
        <v>0</v>
      </c>
      <c r="AR961" s="21">
        <f t="shared" si="504"/>
        <v>0</v>
      </c>
      <c r="AS961" s="21">
        <f t="shared" si="505"/>
        <v>0</v>
      </c>
      <c r="AT961" s="21">
        <f t="shared" si="506"/>
        <v>0</v>
      </c>
      <c r="AU961" s="21">
        <f t="shared" si="507"/>
        <v>0</v>
      </c>
      <c r="AV961" s="21">
        <f t="shared" si="508"/>
        <v>0</v>
      </c>
      <c r="AW961" s="21">
        <f t="shared" si="509"/>
        <v>0</v>
      </c>
      <c r="AX961" s="21">
        <f t="shared" si="510"/>
        <v>0</v>
      </c>
      <c r="AY961" s="21">
        <f t="shared" si="511"/>
        <v>0</v>
      </c>
      <c r="AZ961" s="21">
        <f t="shared" si="512"/>
        <v>0</v>
      </c>
      <c r="BA961" s="21">
        <f t="shared" si="513"/>
        <v>0</v>
      </c>
      <c r="BB961" s="21">
        <f t="shared" si="514"/>
        <v>0</v>
      </c>
      <c r="BC961" s="21">
        <f t="shared" si="515"/>
        <v>0</v>
      </c>
      <c r="BD961" s="21">
        <f t="shared" si="516"/>
        <v>0</v>
      </c>
      <c r="BE961" s="21">
        <f t="shared" si="517"/>
        <v>0</v>
      </c>
      <c r="BF961" s="21">
        <f t="shared" si="518"/>
        <v>0</v>
      </c>
      <c r="BG961" s="21">
        <f t="shared" si="519"/>
        <v>0</v>
      </c>
      <c r="BH961" s="21">
        <f t="shared" si="520"/>
        <v>0</v>
      </c>
    </row>
    <row r="962" spans="1:60" ht="63.95" customHeight="1">
      <c r="A962" s="245"/>
      <c r="B962" s="97"/>
      <c r="C962" s="98"/>
      <c r="D962" s="99"/>
      <c r="E962" s="100"/>
      <c r="F962" s="100"/>
      <c r="G962" s="100"/>
      <c r="H962" s="101"/>
      <c r="I962" s="102"/>
      <c r="J962" s="103"/>
      <c r="K962" s="103"/>
      <c r="L962" s="103"/>
      <c r="M962" s="103"/>
      <c r="N962" s="99"/>
      <c r="O962" s="99"/>
      <c r="P962" s="100"/>
      <c r="Q962" s="100"/>
      <c r="R962" s="104"/>
      <c r="S962" s="31" t="str">
        <f t="shared" si="521"/>
        <v/>
      </c>
      <c r="T962" s="105"/>
      <c r="U962" s="101"/>
      <c r="V962" s="107"/>
      <c r="W962" s="169"/>
      <c r="X962" s="170"/>
      <c r="Y962" s="68"/>
      <c r="Z962" s="190">
        <f t="shared" si="490"/>
        <v>1.0165720071704217E-3</v>
      </c>
      <c r="AA962" s="208" t="b">
        <f t="shared" si="491"/>
        <v>0</v>
      </c>
      <c r="AB962" s="20">
        <f t="shared" si="522"/>
        <v>0</v>
      </c>
      <c r="AC962" s="67" t="b">
        <f t="shared" si="523"/>
        <v>1</v>
      </c>
      <c r="AD962" s="200">
        <f t="shared" si="524"/>
        <v>1</v>
      </c>
      <c r="AE962" s="180">
        <f t="shared" si="492"/>
        <v>1</v>
      </c>
      <c r="AF962" s="180">
        <f t="shared" si="493"/>
        <v>0</v>
      </c>
      <c r="AG962" s="180">
        <f t="shared" si="494"/>
        <v>0</v>
      </c>
      <c r="AH962" s="180">
        <f t="shared" si="495"/>
        <v>0</v>
      </c>
      <c r="AI962" s="214" t="str">
        <f t="shared" si="496"/>
        <v/>
      </c>
      <c r="AK962" s="36">
        <f t="shared" si="497"/>
        <v>0</v>
      </c>
      <c r="AL962" s="21">
        <f t="shared" si="498"/>
        <v>0</v>
      </c>
      <c r="AM962" s="21">
        <f t="shared" si="499"/>
        <v>0</v>
      </c>
      <c r="AN962" s="21">
        <f t="shared" si="500"/>
        <v>0</v>
      </c>
      <c r="AO962" s="21">
        <f t="shared" si="501"/>
        <v>0</v>
      </c>
      <c r="AP962" s="21">
        <f t="shared" si="502"/>
        <v>0</v>
      </c>
      <c r="AQ962" s="21">
        <f t="shared" si="503"/>
        <v>0</v>
      </c>
      <c r="AR962" s="21">
        <f t="shared" si="504"/>
        <v>0</v>
      </c>
      <c r="AS962" s="21">
        <f t="shared" si="505"/>
        <v>0</v>
      </c>
      <c r="AT962" s="21">
        <f t="shared" si="506"/>
        <v>0</v>
      </c>
      <c r="AU962" s="21">
        <f t="shared" si="507"/>
        <v>0</v>
      </c>
      <c r="AV962" s="21">
        <f t="shared" si="508"/>
        <v>0</v>
      </c>
      <c r="AW962" s="21">
        <f t="shared" si="509"/>
        <v>0</v>
      </c>
      <c r="AX962" s="21">
        <f t="shared" si="510"/>
        <v>0</v>
      </c>
      <c r="AY962" s="21">
        <f t="shared" si="511"/>
        <v>0</v>
      </c>
      <c r="AZ962" s="21">
        <f t="shared" si="512"/>
        <v>0</v>
      </c>
      <c r="BA962" s="21">
        <f t="shared" si="513"/>
        <v>0</v>
      </c>
      <c r="BB962" s="21">
        <f t="shared" si="514"/>
        <v>0</v>
      </c>
      <c r="BC962" s="21">
        <f t="shared" si="515"/>
        <v>0</v>
      </c>
      <c r="BD962" s="21">
        <f t="shared" si="516"/>
        <v>0</v>
      </c>
      <c r="BE962" s="21">
        <f t="shared" si="517"/>
        <v>0</v>
      </c>
      <c r="BF962" s="21">
        <f t="shared" si="518"/>
        <v>0</v>
      </c>
      <c r="BG962" s="21">
        <f t="shared" si="519"/>
        <v>0</v>
      </c>
      <c r="BH962" s="21">
        <f t="shared" si="520"/>
        <v>0</v>
      </c>
    </row>
    <row r="963" spans="1:60" ht="63.95" customHeight="1">
      <c r="A963" s="245"/>
      <c r="B963" s="97"/>
      <c r="C963" s="98"/>
      <c r="D963" s="99"/>
      <c r="E963" s="100"/>
      <c r="F963" s="100"/>
      <c r="G963" s="100"/>
      <c r="H963" s="101"/>
      <c r="I963" s="102"/>
      <c r="J963" s="103"/>
      <c r="K963" s="103"/>
      <c r="L963" s="103"/>
      <c r="M963" s="103"/>
      <c r="N963" s="99"/>
      <c r="O963" s="99"/>
      <c r="P963" s="100"/>
      <c r="Q963" s="100"/>
      <c r="R963" s="104"/>
      <c r="S963" s="31" t="str">
        <f t="shared" si="521"/>
        <v/>
      </c>
      <c r="T963" s="105"/>
      <c r="U963" s="101"/>
      <c r="V963" s="107"/>
      <c r="W963" s="169"/>
      <c r="X963" s="170"/>
      <c r="Y963" s="68"/>
      <c r="Z963" s="190">
        <f t="shared" si="490"/>
        <v>1.0165720071704217E-3</v>
      </c>
      <c r="AA963" s="208" t="b">
        <f t="shared" si="491"/>
        <v>0</v>
      </c>
      <c r="AB963" s="20">
        <f t="shared" si="522"/>
        <v>0</v>
      </c>
      <c r="AC963" s="67" t="b">
        <f t="shared" si="523"/>
        <v>1</v>
      </c>
      <c r="AD963" s="200">
        <f t="shared" si="524"/>
        <v>1</v>
      </c>
      <c r="AE963" s="180">
        <f t="shared" si="492"/>
        <v>1</v>
      </c>
      <c r="AF963" s="180">
        <f t="shared" si="493"/>
        <v>0</v>
      </c>
      <c r="AG963" s="180">
        <f t="shared" si="494"/>
        <v>0</v>
      </c>
      <c r="AH963" s="180">
        <f t="shared" si="495"/>
        <v>0</v>
      </c>
      <c r="AI963" s="214" t="str">
        <f t="shared" si="496"/>
        <v/>
      </c>
      <c r="AK963" s="36">
        <f t="shared" si="497"/>
        <v>0</v>
      </c>
      <c r="AL963" s="21">
        <f t="shared" si="498"/>
        <v>0</v>
      </c>
      <c r="AM963" s="21">
        <f t="shared" si="499"/>
        <v>0</v>
      </c>
      <c r="AN963" s="21">
        <f t="shared" si="500"/>
        <v>0</v>
      </c>
      <c r="AO963" s="21">
        <f t="shared" si="501"/>
        <v>0</v>
      </c>
      <c r="AP963" s="21">
        <f t="shared" si="502"/>
        <v>0</v>
      </c>
      <c r="AQ963" s="21">
        <f t="shared" si="503"/>
        <v>0</v>
      </c>
      <c r="AR963" s="21">
        <f t="shared" si="504"/>
        <v>0</v>
      </c>
      <c r="AS963" s="21">
        <f t="shared" si="505"/>
        <v>0</v>
      </c>
      <c r="AT963" s="21">
        <f t="shared" si="506"/>
        <v>0</v>
      </c>
      <c r="AU963" s="21">
        <f t="shared" si="507"/>
        <v>0</v>
      </c>
      <c r="AV963" s="21">
        <f t="shared" si="508"/>
        <v>0</v>
      </c>
      <c r="AW963" s="21">
        <f t="shared" si="509"/>
        <v>0</v>
      </c>
      <c r="AX963" s="21">
        <f t="shared" si="510"/>
        <v>0</v>
      </c>
      <c r="AY963" s="21">
        <f t="shared" si="511"/>
        <v>0</v>
      </c>
      <c r="AZ963" s="21">
        <f t="shared" si="512"/>
        <v>0</v>
      </c>
      <c r="BA963" s="21">
        <f t="shared" si="513"/>
        <v>0</v>
      </c>
      <c r="BB963" s="21">
        <f t="shared" si="514"/>
        <v>0</v>
      </c>
      <c r="BC963" s="21">
        <f t="shared" si="515"/>
        <v>0</v>
      </c>
      <c r="BD963" s="21">
        <f t="shared" si="516"/>
        <v>0</v>
      </c>
      <c r="BE963" s="21">
        <f t="shared" si="517"/>
        <v>0</v>
      </c>
      <c r="BF963" s="21">
        <f t="shared" si="518"/>
        <v>0</v>
      </c>
      <c r="BG963" s="21">
        <f t="shared" si="519"/>
        <v>0</v>
      </c>
      <c r="BH963" s="21">
        <f t="shared" si="520"/>
        <v>0</v>
      </c>
    </row>
    <row r="964" spans="1:60" ht="63.95" customHeight="1">
      <c r="A964" s="245"/>
      <c r="B964" s="97"/>
      <c r="C964" s="98"/>
      <c r="D964" s="99"/>
      <c r="E964" s="100"/>
      <c r="F964" s="100"/>
      <c r="G964" s="100"/>
      <c r="H964" s="101"/>
      <c r="I964" s="102"/>
      <c r="J964" s="103"/>
      <c r="K964" s="103"/>
      <c r="L964" s="103"/>
      <c r="M964" s="103"/>
      <c r="N964" s="99"/>
      <c r="O964" s="99"/>
      <c r="P964" s="100"/>
      <c r="Q964" s="100"/>
      <c r="R964" s="104"/>
      <c r="S964" s="31" t="str">
        <f t="shared" si="521"/>
        <v/>
      </c>
      <c r="T964" s="105"/>
      <c r="U964" s="101"/>
      <c r="V964" s="107"/>
      <c r="W964" s="169"/>
      <c r="X964" s="170"/>
      <c r="Y964" s="68"/>
      <c r="Z964" s="190">
        <f t="shared" si="490"/>
        <v>1.0165720071704217E-3</v>
      </c>
      <c r="AA964" s="208" t="b">
        <f t="shared" si="491"/>
        <v>0</v>
      </c>
      <c r="AB964" s="20">
        <f t="shared" si="522"/>
        <v>0</v>
      </c>
      <c r="AC964" s="67" t="b">
        <f t="shared" si="523"/>
        <v>1</v>
      </c>
      <c r="AD964" s="200">
        <f t="shared" si="524"/>
        <v>1</v>
      </c>
      <c r="AE964" s="180">
        <f t="shared" si="492"/>
        <v>1</v>
      </c>
      <c r="AF964" s="180">
        <f t="shared" si="493"/>
        <v>0</v>
      </c>
      <c r="AG964" s="180">
        <f t="shared" si="494"/>
        <v>0</v>
      </c>
      <c r="AH964" s="180">
        <f t="shared" si="495"/>
        <v>0</v>
      </c>
      <c r="AI964" s="214" t="str">
        <f t="shared" si="496"/>
        <v/>
      </c>
      <c r="AK964" s="36">
        <f t="shared" si="497"/>
        <v>0</v>
      </c>
      <c r="AL964" s="21">
        <f t="shared" si="498"/>
        <v>0</v>
      </c>
      <c r="AM964" s="21">
        <f t="shared" si="499"/>
        <v>0</v>
      </c>
      <c r="AN964" s="21">
        <f t="shared" si="500"/>
        <v>0</v>
      </c>
      <c r="AO964" s="21">
        <f t="shared" si="501"/>
        <v>0</v>
      </c>
      <c r="AP964" s="21">
        <f t="shared" si="502"/>
        <v>0</v>
      </c>
      <c r="AQ964" s="21">
        <f t="shared" si="503"/>
        <v>0</v>
      </c>
      <c r="AR964" s="21">
        <f t="shared" si="504"/>
        <v>0</v>
      </c>
      <c r="AS964" s="21">
        <f t="shared" si="505"/>
        <v>0</v>
      </c>
      <c r="AT964" s="21">
        <f t="shared" si="506"/>
        <v>0</v>
      </c>
      <c r="AU964" s="21">
        <f t="shared" si="507"/>
        <v>0</v>
      </c>
      <c r="AV964" s="21">
        <f t="shared" si="508"/>
        <v>0</v>
      </c>
      <c r="AW964" s="21">
        <f t="shared" si="509"/>
        <v>0</v>
      </c>
      <c r="AX964" s="21">
        <f t="shared" si="510"/>
        <v>0</v>
      </c>
      <c r="AY964" s="21">
        <f t="shared" si="511"/>
        <v>0</v>
      </c>
      <c r="AZ964" s="21">
        <f t="shared" si="512"/>
        <v>0</v>
      </c>
      <c r="BA964" s="21">
        <f t="shared" si="513"/>
        <v>0</v>
      </c>
      <c r="BB964" s="21">
        <f t="shared" si="514"/>
        <v>0</v>
      </c>
      <c r="BC964" s="21">
        <f t="shared" si="515"/>
        <v>0</v>
      </c>
      <c r="BD964" s="21">
        <f t="shared" si="516"/>
        <v>0</v>
      </c>
      <c r="BE964" s="21">
        <f t="shared" si="517"/>
        <v>0</v>
      </c>
      <c r="BF964" s="21">
        <f t="shared" si="518"/>
        <v>0</v>
      </c>
      <c r="BG964" s="21">
        <f t="shared" si="519"/>
        <v>0</v>
      </c>
      <c r="BH964" s="21">
        <f t="shared" si="520"/>
        <v>0</v>
      </c>
    </row>
    <row r="965" spans="1:60" ht="63.95" customHeight="1">
      <c r="A965" s="245"/>
      <c r="B965" s="97"/>
      <c r="C965" s="98"/>
      <c r="D965" s="99"/>
      <c r="E965" s="100"/>
      <c r="F965" s="100"/>
      <c r="G965" s="100"/>
      <c r="H965" s="101"/>
      <c r="I965" s="102"/>
      <c r="J965" s="103"/>
      <c r="K965" s="103"/>
      <c r="L965" s="103"/>
      <c r="M965" s="103"/>
      <c r="N965" s="99"/>
      <c r="O965" s="99"/>
      <c r="P965" s="100"/>
      <c r="Q965" s="100"/>
      <c r="R965" s="104"/>
      <c r="S965" s="31" t="str">
        <f t="shared" si="521"/>
        <v/>
      </c>
      <c r="T965" s="105"/>
      <c r="U965" s="101"/>
      <c r="V965" s="107"/>
      <c r="W965" s="169"/>
      <c r="X965" s="170"/>
      <c r="Y965" s="68"/>
      <c r="Z965" s="190">
        <f t="shared" si="490"/>
        <v>1.0165720071704217E-3</v>
      </c>
      <c r="AA965" s="208" t="b">
        <f t="shared" si="491"/>
        <v>0</v>
      </c>
      <c r="AB965" s="20">
        <f t="shared" si="522"/>
        <v>0</v>
      </c>
      <c r="AC965" s="67" t="b">
        <f t="shared" si="523"/>
        <v>1</v>
      </c>
      <c r="AD965" s="200">
        <f t="shared" si="524"/>
        <v>1</v>
      </c>
      <c r="AE965" s="180">
        <f t="shared" si="492"/>
        <v>1</v>
      </c>
      <c r="AF965" s="180">
        <f t="shared" si="493"/>
        <v>0</v>
      </c>
      <c r="AG965" s="180">
        <f t="shared" si="494"/>
        <v>0</v>
      </c>
      <c r="AH965" s="180">
        <f t="shared" si="495"/>
        <v>0</v>
      </c>
      <c r="AI965" s="214" t="str">
        <f t="shared" si="496"/>
        <v/>
      </c>
      <c r="AK965" s="36">
        <f t="shared" si="497"/>
        <v>0</v>
      </c>
      <c r="AL965" s="21">
        <f t="shared" si="498"/>
        <v>0</v>
      </c>
      <c r="AM965" s="21">
        <f t="shared" si="499"/>
        <v>0</v>
      </c>
      <c r="AN965" s="21">
        <f t="shared" si="500"/>
        <v>0</v>
      </c>
      <c r="AO965" s="21">
        <f t="shared" si="501"/>
        <v>0</v>
      </c>
      <c r="AP965" s="21">
        <f t="shared" si="502"/>
        <v>0</v>
      </c>
      <c r="AQ965" s="21">
        <f t="shared" si="503"/>
        <v>0</v>
      </c>
      <c r="AR965" s="21">
        <f t="shared" si="504"/>
        <v>0</v>
      </c>
      <c r="AS965" s="21">
        <f t="shared" si="505"/>
        <v>0</v>
      </c>
      <c r="AT965" s="21">
        <f t="shared" si="506"/>
        <v>0</v>
      </c>
      <c r="AU965" s="21">
        <f t="shared" si="507"/>
        <v>0</v>
      </c>
      <c r="AV965" s="21">
        <f t="shared" si="508"/>
        <v>0</v>
      </c>
      <c r="AW965" s="21">
        <f t="shared" si="509"/>
        <v>0</v>
      </c>
      <c r="AX965" s="21">
        <f t="shared" si="510"/>
        <v>0</v>
      </c>
      <c r="AY965" s="21">
        <f t="shared" si="511"/>
        <v>0</v>
      </c>
      <c r="AZ965" s="21">
        <f t="shared" si="512"/>
        <v>0</v>
      </c>
      <c r="BA965" s="21">
        <f t="shared" si="513"/>
        <v>0</v>
      </c>
      <c r="BB965" s="21">
        <f t="shared" si="514"/>
        <v>0</v>
      </c>
      <c r="BC965" s="21">
        <f t="shared" si="515"/>
        <v>0</v>
      </c>
      <c r="BD965" s="21">
        <f t="shared" si="516"/>
        <v>0</v>
      </c>
      <c r="BE965" s="21">
        <f t="shared" si="517"/>
        <v>0</v>
      </c>
      <c r="BF965" s="21">
        <f t="shared" si="518"/>
        <v>0</v>
      </c>
      <c r="BG965" s="21">
        <f t="shared" si="519"/>
        <v>0</v>
      </c>
      <c r="BH965" s="21">
        <f t="shared" si="520"/>
        <v>0</v>
      </c>
    </row>
    <row r="966" spans="1:60" ht="63.95" customHeight="1">
      <c r="A966" s="245"/>
      <c r="B966" s="97"/>
      <c r="C966" s="98"/>
      <c r="D966" s="99"/>
      <c r="E966" s="100"/>
      <c r="F966" s="100"/>
      <c r="G966" s="100"/>
      <c r="H966" s="101"/>
      <c r="I966" s="102"/>
      <c r="J966" s="103"/>
      <c r="K966" s="103"/>
      <c r="L966" s="103"/>
      <c r="M966" s="103"/>
      <c r="N966" s="99"/>
      <c r="O966" s="99"/>
      <c r="P966" s="100"/>
      <c r="Q966" s="100"/>
      <c r="R966" s="104"/>
      <c r="S966" s="31" t="str">
        <f t="shared" si="521"/>
        <v/>
      </c>
      <c r="T966" s="105"/>
      <c r="U966" s="101"/>
      <c r="V966" s="107"/>
      <c r="W966" s="169"/>
      <c r="X966" s="170"/>
      <c r="Y966" s="68"/>
      <c r="Z966" s="190">
        <f t="shared" si="490"/>
        <v>1.0165720071704217E-3</v>
      </c>
      <c r="AA966" s="208" t="b">
        <f t="shared" si="491"/>
        <v>0</v>
      </c>
      <c r="AB966" s="20">
        <f t="shared" si="522"/>
        <v>0</v>
      </c>
      <c r="AC966" s="67" t="b">
        <f t="shared" si="523"/>
        <v>1</v>
      </c>
      <c r="AD966" s="200">
        <f t="shared" si="524"/>
        <v>1</v>
      </c>
      <c r="AE966" s="180">
        <f t="shared" si="492"/>
        <v>1</v>
      </c>
      <c r="AF966" s="180">
        <f t="shared" si="493"/>
        <v>0</v>
      </c>
      <c r="AG966" s="180">
        <f t="shared" si="494"/>
        <v>0</v>
      </c>
      <c r="AH966" s="180">
        <f t="shared" si="495"/>
        <v>0</v>
      </c>
      <c r="AI966" s="214" t="str">
        <f t="shared" si="496"/>
        <v/>
      </c>
      <c r="AK966" s="36">
        <f t="shared" si="497"/>
        <v>0</v>
      </c>
      <c r="AL966" s="21">
        <f t="shared" si="498"/>
        <v>0</v>
      </c>
      <c r="AM966" s="21">
        <f t="shared" si="499"/>
        <v>0</v>
      </c>
      <c r="AN966" s="21">
        <f t="shared" si="500"/>
        <v>0</v>
      </c>
      <c r="AO966" s="21">
        <f t="shared" si="501"/>
        <v>0</v>
      </c>
      <c r="AP966" s="21">
        <f t="shared" si="502"/>
        <v>0</v>
      </c>
      <c r="AQ966" s="21">
        <f t="shared" si="503"/>
        <v>0</v>
      </c>
      <c r="AR966" s="21">
        <f t="shared" si="504"/>
        <v>0</v>
      </c>
      <c r="AS966" s="21">
        <f t="shared" si="505"/>
        <v>0</v>
      </c>
      <c r="AT966" s="21">
        <f t="shared" si="506"/>
        <v>0</v>
      </c>
      <c r="AU966" s="21">
        <f t="shared" si="507"/>
        <v>0</v>
      </c>
      <c r="AV966" s="21">
        <f t="shared" si="508"/>
        <v>0</v>
      </c>
      <c r="AW966" s="21">
        <f t="shared" si="509"/>
        <v>0</v>
      </c>
      <c r="AX966" s="21">
        <f t="shared" si="510"/>
        <v>0</v>
      </c>
      <c r="AY966" s="21">
        <f t="shared" si="511"/>
        <v>0</v>
      </c>
      <c r="AZ966" s="21">
        <f t="shared" si="512"/>
        <v>0</v>
      </c>
      <c r="BA966" s="21">
        <f t="shared" si="513"/>
        <v>0</v>
      </c>
      <c r="BB966" s="21">
        <f t="shared" si="514"/>
        <v>0</v>
      </c>
      <c r="BC966" s="21">
        <f t="shared" si="515"/>
        <v>0</v>
      </c>
      <c r="BD966" s="21">
        <f t="shared" si="516"/>
        <v>0</v>
      </c>
      <c r="BE966" s="21">
        <f t="shared" si="517"/>
        <v>0</v>
      </c>
      <c r="BF966" s="21">
        <f t="shared" si="518"/>
        <v>0</v>
      </c>
      <c r="BG966" s="21">
        <f t="shared" si="519"/>
        <v>0</v>
      </c>
      <c r="BH966" s="21">
        <f t="shared" si="520"/>
        <v>0</v>
      </c>
    </row>
    <row r="967" spans="1:60" ht="63.95" customHeight="1">
      <c r="A967" s="245"/>
      <c r="B967" s="97"/>
      <c r="C967" s="98"/>
      <c r="D967" s="99"/>
      <c r="E967" s="100"/>
      <c r="F967" s="100"/>
      <c r="G967" s="100"/>
      <c r="H967" s="101"/>
      <c r="I967" s="102"/>
      <c r="J967" s="103"/>
      <c r="K967" s="103"/>
      <c r="L967" s="103"/>
      <c r="M967" s="103"/>
      <c r="N967" s="99"/>
      <c r="O967" s="99"/>
      <c r="P967" s="100"/>
      <c r="Q967" s="100"/>
      <c r="R967" s="104"/>
      <c r="S967" s="31" t="str">
        <f t="shared" si="521"/>
        <v/>
      </c>
      <c r="T967" s="105"/>
      <c r="U967" s="101"/>
      <c r="V967" s="107"/>
      <c r="W967" s="169"/>
      <c r="X967" s="170"/>
      <c r="Y967" s="68"/>
      <c r="Z967" s="190">
        <f t="shared" si="490"/>
        <v>1.0165720071704217E-3</v>
      </c>
      <c r="AA967" s="208" t="b">
        <f t="shared" si="491"/>
        <v>0</v>
      </c>
      <c r="AB967" s="20">
        <f t="shared" si="522"/>
        <v>0</v>
      </c>
      <c r="AC967" s="67" t="b">
        <f t="shared" si="523"/>
        <v>1</v>
      </c>
      <c r="AD967" s="200">
        <f t="shared" si="524"/>
        <v>1</v>
      </c>
      <c r="AE967" s="180">
        <f t="shared" si="492"/>
        <v>1</v>
      </c>
      <c r="AF967" s="180">
        <f t="shared" si="493"/>
        <v>0</v>
      </c>
      <c r="AG967" s="180">
        <f t="shared" si="494"/>
        <v>0</v>
      </c>
      <c r="AH967" s="180">
        <f t="shared" si="495"/>
        <v>0</v>
      </c>
      <c r="AI967" s="214" t="str">
        <f t="shared" si="496"/>
        <v/>
      </c>
      <c r="AK967" s="36">
        <f t="shared" si="497"/>
        <v>0</v>
      </c>
      <c r="AL967" s="21">
        <f t="shared" si="498"/>
        <v>0</v>
      </c>
      <c r="AM967" s="21">
        <f t="shared" si="499"/>
        <v>0</v>
      </c>
      <c r="AN967" s="21">
        <f t="shared" si="500"/>
        <v>0</v>
      </c>
      <c r="AO967" s="21">
        <f t="shared" si="501"/>
        <v>0</v>
      </c>
      <c r="AP967" s="21">
        <f t="shared" si="502"/>
        <v>0</v>
      </c>
      <c r="AQ967" s="21">
        <f t="shared" si="503"/>
        <v>0</v>
      </c>
      <c r="AR967" s="21">
        <f t="shared" si="504"/>
        <v>0</v>
      </c>
      <c r="AS967" s="21">
        <f t="shared" si="505"/>
        <v>0</v>
      </c>
      <c r="AT967" s="21">
        <f t="shared" si="506"/>
        <v>0</v>
      </c>
      <c r="AU967" s="21">
        <f t="shared" si="507"/>
        <v>0</v>
      </c>
      <c r="AV967" s="21">
        <f t="shared" si="508"/>
        <v>0</v>
      </c>
      <c r="AW967" s="21">
        <f t="shared" si="509"/>
        <v>0</v>
      </c>
      <c r="AX967" s="21">
        <f t="shared" si="510"/>
        <v>0</v>
      </c>
      <c r="AY967" s="21">
        <f t="shared" si="511"/>
        <v>0</v>
      </c>
      <c r="AZ967" s="21">
        <f t="shared" si="512"/>
        <v>0</v>
      </c>
      <c r="BA967" s="21">
        <f t="shared" si="513"/>
        <v>0</v>
      </c>
      <c r="BB967" s="21">
        <f t="shared" si="514"/>
        <v>0</v>
      </c>
      <c r="BC967" s="21">
        <f t="shared" si="515"/>
        <v>0</v>
      </c>
      <c r="BD967" s="21">
        <f t="shared" si="516"/>
        <v>0</v>
      </c>
      <c r="BE967" s="21">
        <f t="shared" si="517"/>
        <v>0</v>
      </c>
      <c r="BF967" s="21">
        <f t="shared" si="518"/>
        <v>0</v>
      </c>
      <c r="BG967" s="21">
        <f t="shared" si="519"/>
        <v>0</v>
      </c>
      <c r="BH967" s="21">
        <f t="shared" si="520"/>
        <v>0</v>
      </c>
    </row>
    <row r="968" spans="1:60" ht="63.95" customHeight="1">
      <c r="A968" s="245"/>
      <c r="B968" s="97"/>
      <c r="C968" s="98"/>
      <c r="D968" s="99"/>
      <c r="E968" s="100"/>
      <c r="F968" s="100"/>
      <c r="G968" s="100"/>
      <c r="H968" s="101"/>
      <c r="I968" s="102"/>
      <c r="J968" s="103"/>
      <c r="K968" s="103"/>
      <c r="L968" s="103"/>
      <c r="M968" s="103"/>
      <c r="N968" s="99"/>
      <c r="O968" s="99"/>
      <c r="P968" s="100"/>
      <c r="Q968" s="100"/>
      <c r="R968" s="104"/>
      <c r="S968" s="31" t="str">
        <f t="shared" si="521"/>
        <v/>
      </c>
      <c r="T968" s="105"/>
      <c r="U968" s="101"/>
      <c r="V968" s="107"/>
      <c r="W968" s="169"/>
      <c r="X968" s="170"/>
      <c r="Y968" s="68"/>
      <c r="Z968" s="190">
        <f t="shared" si="490"/>
        <v>1.0165720071704217E-3</v>
      </c>
      <c r="AA968" s="208" t="b">
        <f t="shared" si="491"/>
        <v>0</v>
      </c>
      <c r="AB968" s="20">
        <f t="shared" si="522"/>
        <v>0</v>
      </c>
      <c r="AC968" s="67" t="b">
        <f t="shared" si="523"/>
        <v>1</v>
      </c>
      <c r="AD968" s="200">
        <f t="shared" si="524"/>
        <v>1</v>
      </c>
      <c r="AE968" s="180">
        <f t="shared" si="492"/>
        <v>1</v>
      </c>
      <c r="AF968" s="180">
        <f t="shared" si="493"/>
        <v>0</v>
      </c>
      <c r="AG968" s="180">
        <f t="shared" si="494"/>
        <v>0</v>
      </c>
      <c r="AH968" s="180">
        <f t="shared" si="495"/>
        <v>0</v>
      </c>
      <c r="AI968" s="214" t="str">
        <f t="shared" si="496"/>
        <v/>
      </c>
      <c r="AK968" s="36">
        <f t="shared" si="497"/>
        <v>0</v>
      </c>
      <c r="AL968" s="21">
        <f t="shared" si="498"/>
        <v>0</v>
      </c>
      <c r="AM968" s="21">
        <f t="shared" si="499"/>
        <v>0</v>
      </c>
      <c r="AN968" s="21">
        <f t="shared" si="500"/>
        <v>0</v>
      </c>
      <c r="AO968" s="21">
        <f t="shared" si="501"/>
        <v>0</v>
      </c>
      <c r="AP968" s="21">
        <f t="shared" si="502"/>
        <v>0</v>
      </c>
      <c r="AQ968" s="21">
        <f t="shared" si="503"/>
        <v>0</v>
      </c>
      <c r="AR968" s="21">
        <f t="shared" si="504"/>
        <v>0</v>
      </c>
      <c r="AS968" s="21">
        <f t="shared" si="505"/>
        <v>0</v>
      </c>
      <c r="AT968" s="21">
        <f t="shared" si="506"/>
        <v>0</v>
      </c>
      <c r="AU968" s="21">
        <f t="shared" si="507"/>
        <v>0</v>
      </c>
      <c r="AV968" s="21">
        <f t="shared" si="508"/>
        <v>0</v>
      </c>
      <c r="AW968" s="21">
        <f t="shared" si="509"/>
        <v>0</v>
      </c>
      <c r="AX968" s="21">
        <f t="shared" si="510"/>
        <v>0</v>
      </c>
      <c r="AY968" s="21">
        <f t="shared" si="511"/>
        <v>0</v>
      </c>
      <c r="AZ968" s="21">
        <f t="shared" si="512"/>
        <v>0</v>
      </c>
      <c r="BA968" s="21">
        <f t="shared" si="513"/>
        <v>0</v>
      </c>
      <c r="BB968" s="21">
        <f t="shared" si="514"/>
        <v>0</v>
      </c>
      <c r="BC968" s="21">
        <f t="shared" si="515"/>
        <v>0</v>
      </c>
      <c r="BD968" s="21">
        <f t="shared" si="516"/>
        <v>0</v>
      </c>
      <c r="BE968" s="21">
        <f t="shared" si="517"/>
        <v>0</v>
      </c>
      <c r="BF968" s="21">
        <f t="shared" si="518"/>
        <v>0</v>
      </c>
      <c r="BG968" s="21">
        <f t="shared" si="519"/>
        <v>0</v>
      </c>
      <c r="BH968" s="21">
        <f t="shared" si="520"/>
        <v>0</v>
      </c>
    </row>
    <row r="969" spans="1:60" ht="63.95" customHeight="1">
      <c r="A969" s="245"/>
      <c r="B969" s="97"/>
      <c r="C969" s="98"/>
      <c r="D969" s="99"/>
      <c r="E969" s="100"/>
      <c r="F969" s="100"/>
      <c r="G969" s="100"/>
      <c r="H969" s="101"/>
      <c r="I969" s="102"/>
      <c r="J969" s="103"/>
      <c r="K969" s="103"/>
      <c r="L969" s="103"/>
      <c r="M969" s="103"/>
      <c r="N969" s="99"/>
      <c r="O969" s="99"/>
      <c r="P969" s="100"/>
      <c r="Q969" s="100"/>
      <c r="R969" s="104"/>
      <c r="S969" s="31" t="str">
        <f t="shared" si="521"/>
        <v/>
      </c>
      <c r="T969" s="105"/>
      <c r="U969" s="101"/>
      <c r="V969" s="107"/>
      <c r="W969" s="169"/>
      <c r="X969" s="170"/>
      <c r="Y969" s="68"/>
      <c r="Z969" s="190">
        <f t="shared" si="490"/>
        <v>1.0165720071704217E-3</v>
      </c>
      <c r="AA969" s="208" t="b">
        <f t="shared" si="491"/>
        <v>0</v>
      </c>
      <c r="AB969" s="20">
        <f t="shared" si="522"/>
        <v>0</v>
      </c>
      <c r="AC969" s="67" t="b">
        <f t="shared" si="523"/>
        <v>1</v>
      </c>
      <c r="AD969" s="200">
        <f t="shared" si="524"/>
        <v>1</v>
      </c>
      <c r="AE969" s="180">
        <f t="shared" si="492"/>
        <v>1</v>
      </c>
      <c r="AF969" s="180">
        <f t="shared" si="493"/>
        <v>0</v>
      </c>
      <c r="AG969" s="180">
        <f t="shared" si="494"/>
        <v>0</v>
      </c>
      <c r="AH969" s="180">
        <f t="shared" si="495"/>
        <v>0</v>
      </c>
      <c r="AI969" s="214" t="str">
        <f t="shared" si="496"/>
        <v/>
      </c>
      <c r="AK969" s="36">
        <f t="shared" si="497"/>
        <v>0</v>
      </c>
      <c r="AL969" s="21">
        <f t="shared" si="498"/>
        <v>0</v>
      </c>
      <c r="AM969" s="21">
        <f t="shared" si="499"/>
        <v>0</v>
      </c>
      <c r="AN969" s="21">
        <f t="shared" si="500"/>
        <v>0</v>
      </c>
      <c r="AO969" s="21">
        <f t="shared" si="501"/>
        <v>0</v>
      </c>
      <c r="AP969" s="21">
        <f t="shared" si="502"/>
        <v>0</v>
      </c>
      <c r="AQ969" s="21">
        <f t="shared" si="503"/>
        <v>0</v>
      </c>
      <c r="AR969" s="21">
        <f t="shared" si="504"/>
        <v>0</v>
      </c>
      <c r="AS969" s="21">
        <f t="shared" si="505"/>
        <v>0</v>
      </c>
      <c r="AT969" s="21">
        <f t="shared" si="506"/>
        <v>0</v>
      </c>
      <c r="AU969" s="21">
        <f t="shared" si="507"/>
        <v>0</v>
      </c>
      <c r="AV969" s="21">
        <f t="shared" si="508"/>
        <v>0</v>
      </c>
      <c r="AW969" s="21">
        <f t="shared" si="509"/>
        <v>0</v>
      </c>
      <c r="AX969" s="21">
        <f t="shared" si="510"/>
        <v>0</v>
      </c>
      <c r="AY969" s="21">
        <f t="shared" si="511"/>
        <v>0</v>
      </c>
      <c r="AZ969" s="21">
        <f t="shared" si="512"/>
        <v>0</v>
      </c>
      <c r="BA969" s="21">
        <f t="shared" si="513"/>
        <v>0</v>
      </c>
      <c r="BB969" s="21">
        <f t="shared" si="514"/>
        <v>0</v>
      </c>
      <c r="BC969" s="21">
        <f t="shared" si="515"/>
        <v>0</v>
      </c>
      <c r="BD969" s="21">
        <f t="shared" si="516"/>
        <v>0</v>
      </c>
      <c r="BE969" s="21">
        <f t="shared" si="517"/>
        <v>0</v>
      </c>
      <c r="BF969" s="21">
        <f t="shared" si="518"/>
        <v>0</v>
      </c>
      <c r="BG969" s="21">
        <f t="shared" si="519"/>
        <v>0</v>
      </c>
      <c r="BH969" s="21">
        <f t="shared" si="520"/>
        <v>0</v>
      </c>
    </row>
    <row r="970" spans="1:60" ht="63.95" customHeight="1">
      <c r="A970" s="245"/>
      <c r="B970" s="97"/>
      <c r="C970" s="98"/>
      <c r="D970" s="99"/>
      <c r="E970" s="100"/>
      <c r="F970" s="100"/>
      <c r="G970" s="100"/>
      <c r="H970" s="101"/>
      <c r="I970" s="102"/>
      <c r="J970" s="103"/>
      <c r="K970" s="103"/>
      <c r="L970" s="103"/>
      <c r="M970" s="103"/>
      <c r="N970" s="99"/>
      <c r="O970" s="99"/>
      <c r="P970" s="100"/>
      <c r="Q970" s="100"/>
      <c r="R970" s="104"/>
      <c r="S970" s="31" t="str">
        <f t="shared" si="521"/>
        <v/>
      </c>
      <c r="T970" s="105"/>
      <c r="U970" s="101"/>
      <c r="V970" s="107"/>
      <c r="W970" s="169"/>
      <c r="X970" s="170"/>
      <c r="Y970" s="68"/>
      <c r="Z970" s="190">
        <f t="shared" si="490"/>
        <v>1.0165720071704217E-3</v>
      </c>
      <c r="AA970" s="208" t="b">
        <f t="shared" si="491"/>
        <v>0</v>
      </c>
      <c r="AB970" s="20">
        <f t="shared" si="522"/>
        <v>0</v>
      </c>
      <c r="AC970" s="67" t="b">
        <f t="shared" si="523"/>
        <v>1</v>
      </c>
      <c r="AD970" s="200">
        <f t="shared" si="524"/>
        <v>1</v>
      </c>
      <c r="AE970" s="180">
        <f t="shared" si="492"/>
        <v>1</v>
      </c>
      <c r="AF970" s="180">
        <f t="shared" si="493"/>
        <v>0</v>
      </c>
      <c r="AG970" s="180">
        <f t="shared" si="494"/>
        <v>0</v>
      </c>
      <c r="AH970" s="180">
        <f t="shared" si="495"/>
        <v>0</v>
      </c>
      <c r="AI970" s="214" t="str">
        <f t="shared" si="496"/>
        <v/>
      </c>
      <c r="AK970" s="36">
        <f t="shared" si="497"/>
        <v>0</v>
      </c>
      <c r="AL970" s="21">
        <f t="shared" si="498"/>
        <v>0</v>
      </c>
      <c r="AM970" s="21">
        <f t="shared" si="499"/>
        <v>0</v>
      </c>
      <c r="AN970" s="21">
        <f t="shared" si="500"/>
        <v>0</v>
      </c>
      <c r="AO970" s="21">
        <f t="shared" si="501"/>
        <v>0</v>
      </c>
      <c r="AP970" s="21">
        <f t="shared" si="502"/>
        <v>0</v>
      </c>
      <c r="AQ970" s="21">
        <f t="shared" si="503"/>
        <v>0</v>
      </c>
      <c r="AR970" s="21">
        <f t="shared" si="504"/>
        <v>0</v>
      </c>
      <c r="AS970" s="21">
        <f t="shared" si="505"/>
        <v>0</v>
      </c>
      <c r="AT970" s="21">
        <f t="shared" si="506"/>
        <v>0</v>
      </c>
      <c r="AU970" s="21">
        <f t="shared" si="507"/>
        <v>0</v>
      </c>
      <c r="AV970" s="21">
        <f t="shared" si="508"/>
        <v>0</v>
      </c>
      <c r="AW970" s="21">
        <f t="shared" si="509"/>
        <v>0</v>
      </c>
      <c r="AX970" s="21">
        <f t="shared" si="510"/>
        <v>0</v>
      </c>
      <c r="AY970" s="21">
        <f t="shared" si="511"/>
        <v>0</v>
      </c>
      <c r="AZ970" s="21">
        <f t="shared" si="512"/>
        <v>0</v>
      </c>
      <c r="BA970" s="21">
        <f t="shared" si="513"/>
        <v>0</v>
      </c>
      <c r="BB970" s="21">
        <f t="shared" si="514"/>
        <v>0</v>
      </c>
      <c r="BC970" s="21">
        <f t="shared" si="515"/>
        <v>0</v>
      </c>
      <c r="BD970" s="21">
        <f t="shared" si="516"/>
        <v>0</v>
      </c>
      <c r="BE970" s="21">
        <f t="shared" si="517"/>
        <v>0</v>
      </c>
      <c r="BF970" s="21">
        <f t="shared" si="518"/>
        <v>0</v>
      </c>
      <c r="BG970" s="21">
        <f t="shared" si="519"/>
        <v>0</v>
      </c>
      <c r="BH970" s="21">
        <f t="shared" si="520"/>
        <v>0</v>
      </c>
    </row>
    <row r="971" spans="1:60" ht="63.95" customHeight="1">
      <c r="A971" s="245"/>
      <c r="B971" s="97"/>
      <c r="C971" s="98"/>
      <c r="D971" s="99"/>
      <c r="E971" s="100"/>
      <c r="F971" s="100"/>
      <c r="G971" s="100"/>
      <c r="H971" s="101"/>
      <c r="I971" s="102"/>
      <c r="J971" s="103"/>
      <c r="K971" s="103"/>
      <c r="L971" s="103"/>
      <c r="M971" s="103"/>
      <c r="N971" s="99"/>
      <c r="O971" s="99"/>
      <c r="P971" s="100"/>
      <c r="Q971" s="100"/>
      <c r="R971" s="104"/>
      <c r="S971" s="31" t="str">
        <f t="shared" si="521"/>
        <v/>
      </c>
      <c r="T971" s="105"/>
      <c r="U971" s="101"/>
      <c r="V971" s="107"/>
      <c r="W971" s="169"/>
      <c r="X971" s="170"/>
      <c r="Y971" s="68"/>
      <c r="Z971" s="190">
        <f t="shared" ref="Z971:Z1011" si="525">(1/(1+1/EXP(-6.890302+0.02864*C971+1.031436*AK971+0.778425*AL971+0.360346*AN971+0.60263*AM971+0.753107*AO971+0.545244*AP971+0.384306*AR971-0.187684*AS971+1.813184*AQ971+0.767287*AT971+2.269855*AU971-1.12373*AV971+0.15005*AW971-1.208723*BH971-1.205755*AY971+1.265984*AX971+2.604289*AZ971+2.423725*BA971+0.541135*BB971+2.25148*BC971+1.903119*BD971+1.169436*BE971+2.307466*BF971+2.193053*BG971)))</f>
        <v>1.0165720071704217E-3</v>
      </c>
      <c r="AA971" s="208" t="b">
        <f t="shared" ref="AA971:AA1011" si="526">AND(C971&lt;&gt;"", D971&lt;&gt;"",E971&lt;&gt;"",F971&lt;&gt;"",G971&lt;&gt;"",H971&lt;&gt;"",I971&lt;&gt;"",J971&lt;&gt;"",K971&lt;&gt;"",L971&lt;&gt;"",M971&lt;&gt;"",N971&lt;&gt;"",O971&lt;&gt;"",P971&lt;&gt;"",Q971&lt;&gt;"",R971&lt;&gt;"")</f>
        <v>0</v>
      </c>
      <c r="AB971" s="20">
        <f t="shared" si="522"/>
        <v>0</v>
      </c>
      <c r="AC971" s="67" t="b">
        <f t="shared" si="523"/>
        <v>1</v>
      </c>
      <c r="AD971" s="200">
        <f t="shared" si="524"/>
        <v>1</v>
      </c>
      <c r="AE971" s="180">
        <f t="shared" ref="AE971:AE1011" si="527">IF(AND(B971="", AD971=1), 1, 0)</f>
        <v>1</v>
      </c>
      <c r="AF971" s="180">
        <f t="shared" ref="AF971:AF1011" si="528">IF(AND(B971="", AB971=1), 1, 0)</f>
        <v>0</v>
      </c>
      <c r="AG971" s="180">
        <f t="shared" ref="AG971:AG1011" si="529">IF(AND(B971="", AD971=0), 1, 0)</f>
        <v>0</v>
      </c>
      <c r="AH971" s="180">
        <f t="shared" ref="AH971:AH1011" si="530">IF(AND(B971&lt;&gt;"", AB971=0), 1, 0)</f>
        <v>0</v>
      </c>
      <c r="AI971" s="214" t="str">
        <f t="shared" ref="AI971:AI1011" si="531">IF(AE971=1, "", IF(AF971=1, AF$7, IF(AG971=1, AG$7,IF(AH971=1, AH$7,IF(Z971&lt;0.071,AI$2,IF(Z971&gt;=0.071,AI$3,"Whoops!"))))))</f>
        <v/>
      </c>
      <c r="AK971" s="36">
        <f t="shared" ref="AK971:AK1011" si="532">IF(D971="male", 1, 0)</f>
        <v>0</v>
      </c>
      <c r="AL971" s="21">
        <f t="shared" ref="AL971:AL1011" si="533">IF(G971="yes", 1, 0)</f>
        <v>0</v>
      </c>
      <c r="AM971" s="21">
        <f t="shared" ref="AM971:AM1011" si="534">IF(E971=E$3, 1, 0)</f>
        <v>0</v>
      </c>
      <c r="AN971" s="21">
        <f t="shared" ref="AN971:AN1011" si="535">IF(E971=E$4, 1, 0)</f>
        <v>0</v>
      </c>
      <c r="AO971" s="21">
        <f t="shared" ref="AO971:AO1011" si="536">IF(F971=F$3, 1, 0)</f>
        <v>0</v>
      </c>
      <c r="AP971" s="21">
        <f t="shared" ref="AP971:AP1011" si="537">IF(F971=F$4, 1, 0)</f>
        <v>0</v>
      </c>
      <c r="AQ971" s="21">
        <f t="shared" ref="AQ971:AQ1011" si="538">IF(H971=H$3, 1, 0)</f>
        <v>0</v>
      </c>
      <c r="AR971" s="21">
        <f t="shared" ref="AR971:AR1011" si="539">IF(H971=H$5, 1, 0)</f>
        <v>0</v>
      </c>
      <c r="AS971" s="21">
        <f t="shared" ref="AS971:AS1011" si="540">IF(H971=H$4, 1, 0)</f>
        <v>0</v>
      </c>
      <c r="AT971" s="21">
        <f t="shared" ref="AT971:AT1011" si="541">IF(K971=K$3, 1, 0)</f>
        <v>0</v>
      </c>
      <c r="AU971" s="21">
        <f t="shared" ref="AU971:AU1011" si="542">IF(K971=K$4,1, 0)</f>
        <v>0</v>
      </c>
      <c r="AV971" s="21">
        <f t="shared" ref="AV971:AV1011" si="543">IF(K971=K$5,1, 0)</f>
        <v>0</v>
      </c>
      <c r="AW971" s="21">
        <f t="shared" ref="AW971:AW1011" si="544">IF(K971=K$6, 1, 0)</f>
        <v>0</v>
      </c>
      <c r="AX971" s="21">
        <f t="shared" ref="AX971:AX1011" si="545">IF(M971=M$3,1, 0)</f>
        <v>0</v>
      </c>
      <c r="AY971" s="21">
        <f t="shared" ref="AY971:AY1011" si="546">IF(M971=M$4,1,0)</f>
        <v>0</v>
      </c>
      <c r="AZ971" s="21">
        <f t="shared" ref="AZ971:AZ1011" si="547">IF(L971="yes",1, 0)</f>
        <v>0</v>
      </c>
      <c r="BA971" s="21">
        <f t="shared" ref="BA971:BA1011" si="548">IF(Q971=Q$3,1,0)</f>
        <v>0</v>
      </c>
      <c r="BB971" s="21">
        <f t="shared" ref="BB971:BB1011" si="549">IF(Q971=Q$4, 1,0)</f>
        <v>0</v>
      </c>
      <c r="BC971" s="21">
        <f t="shared" ref="BC971:BC1011" si="550">IF(N971="yes", 1, 0)</f>
        <v>0</v>
      </c>
      <c r="BD971" s="21">
        <f t="shared" ref="BD971:BD1011" si="551">IF(O971="yes",1,0)</f>
        <v>0</v>
      </c>
      <c r="BE971" s="21">
        <f t="shared" ref="BE971:BE1011" si="552">IF(P971="yes", 1, 0)</f>
        <v>0</v>
      </c>
      <c r="BF971" s="21">
        <f t="shared" ref="BF971:BF1011" si="553">IF(I971="yes", 1, 0)</f>
        <v>0</v>
      </c>
      <c r="BG971" s="21">
        <f t="shared" ref="BG971:BG1011" si="554">IF(R971="yes", 1, 0)</f>
        <v>0</v>
      </c>
      <c r="BH971" s="21">
        <f t="shared" ref="BH971:BH1011" si="555">IF(J971="yes", 1, 0)</f>
        <v>0</v>
      </c>
    </row>
    <row r="972" spans="1:60" ht="63.95" customHeight="1">
      <c r="A972" s="245"/>
      <c r="B972" s="97"/>
      <c r="C972" s="98"/>
      <c r="D972" s="99"/>
      <c r="E972" s="100"/>
      <c r="F972" s="100"/>
      <c r="G972" s="100"/>
      <c r="H972" s="101"/>
      <c r="I972" s="102"/>
      <c r="J972" s="103"/>
      <c r="K972" s="103"/>
      <c r="L972" s="103"/>
      <c r="M972" s="103"/>
      <c r="N972" s="99"/>
      <c r="O972" s="99"/>
      <c r="P972" s="100"/>
      <c r="Q972" s="100"/>
      <c r="R972" s="104"/>
      <c r="S972" s="31" t="str">
        <f t="shared" ref="S972:S1011" si="556">AI972</f>
        <v/>
      </c>
      <c r="T972" s="105"/>
      <c r="U972" s="101"/>
      <c r="V972" s="107"/>
      <c r="W972" s="169"/>
      <c r="X972" s="170"/>
      <c r="Y972" s="68"/>
      <c r="Z972" s="190">
        <f t="shared" si="525"/>
        <v>1.0165720071704217E-3</v>
      </c>
      <c r="AA972" s="208" t="b">
        <f t="shared" si="526"/>
        <v>0</v>
      </c>
      <c r="AB972" s="20">
        <f t="shared" ref="AB972:AB1011" si="557">IF(AA972=TRUE, 1, 0)</f>
        <v>0</v>
      </c>
      <c r="AC972" s="67" t="b">
        <f t="shared" ref="AC972:AC1011" si="558">AND(C972="", D972="",E972="",F972="",G972="",H972="",I972="",J972="",K972="",L972="",M972="",N972="",O972="",P972="",Q972="",R972="")</f>
        <v>1</v>
      </c>
      <c r="AD972" s="200">
        <f t="shared" ref="AD972:AD1011" si="559">IF(AC972=TRUE, 1, 0)</f>
        <v>1</v>
      </c>
      <c r="AE972" s="180">
        <f t="shared" si="527"/>
        <v>1</v>
      </c>
      <c r="AF972" s="180">
        <f t="shared" si="528"/>
        <v>0</v>
      </c>
      <c r="AG972" s="180">
        <f t="shared" si="529"/>
        <v>0</v>
      </c>
      <c r="AH972" s="180">
        <f t="shared" si="530"/>
        <v>0</v>
      </c>
      <c r="AI972" s="214" t="str">
        <f t="shared" si="531"/>
        <v/>
      </c>
      <c r="AK972" s="36">
        <f t="shared" si="532"/>
        <v>0</v>
      </c>
      <c r="AL972" s="21">
        <f t="shared" si="533"/>
        <v>0</v>
      </c>
      <c r="AM972" s="21">
        <f t="shared" si="534"/>
        <v>0</v>
      </c>
      <c r="AN972" s="21">
        <f t="shared" si="535"/>
        <v>0</v>
      </c>
      <c r="AO972" s="21">
        <f t="shared" si="536"/>
        <v>0</v>
      </c>
      <c r="AP972" s="21">
        <f t="shared" si="537"/>
        <v>0</v>
      </c>
      <c r="AQ972" s="21">
        <f t="shared" si="538"/>
        <v>0</v>
      </c>
      <c r="AR972" s="21">
        <f t="shared" si="539"/>
        <v>0</v>
      </c>
      <c r="AS972" s="21">
        <f t="shared" si="540"/>
        <v>0</v>
      </c>
      <c r="AT972" s="21">
        <f t="shared" si="541"/>
        <v>0</v>
      </c>
      <c r="AU972" s="21">
        <f t="shared" si="542"/>
        <v>0</v>
      </c>
      <c r="AV972" s="21">
        <f t="shared" si="543"/>
        <v>0</v>
      </c>
      <c r="AW972" s="21">
        <f t="shared" si="544"/>
        <v>0</v>
      </c>
      <c r="AX972" s="21">
        <f t="shared" si="545"/>
        <v>0</v>
      </c>
      <c r="AY972" s="21">
        <f t="shared" si="546"/>
        <v>0</v>
      </c>
      <c r="AZ972" s="21">
        <f t="shared" si="547"/>
        <v>0</v>
      </c>
      <c r="BA972" s="21">
        <f t="shared" si="548"/>
        <v>0</v>
      </c>
      <c r="BB972" s="21">
        <f t="shared" si="549"/>
        <v>0</v>
      </c>
      <c r="BC972" s="21">
        <f t="shared" si="550"/>
        <v>0</v>
      </c>
      <c r="BD972" s="21">
        <f t="shared" si="551"/>
        <v>0</v>
      </c>
      <c r="BE972" s="21">
        <f t="shared" si="552"/>
        <v>0</v>
      </c>
      <c r="BF972" s="21">
        <f t="shared" si="553"/>
        <v>0</v>
      </c>
      <c r="BG972" s="21">
        <f t="shared" si="554"/>
        <v>0</v>
      </c>
      <c r="BH972" s="21">
        <f t="shared" si="555"/>
        <v>0</v>
      </c>
    </row>
    <row r="973" spans="1:60" ht="63.95" customHeight="1">
      <c r="A973" s="245"/>
      <c r="B973" s="97"/>
      <c r="C973" s="98"/>
      <c r="D973" s="99"/>
      <c r="E973" s="100"/>
      <c r="F973" s="100"/>
      <c r="G973" s="100"/>
      <c r="H973" s="101"/>
      <c r="I973" s="102"/>
      <c r="J973" s="103"/>
      <c r="K973" s="103"/>
      <c r="L973" s="103"/>
      <c r="M973" s="103"/>
      <c r="N973" s="99"/>
      <c r="O973" s="99"/>
      <c r="P973" s="100"/>
      <c r="Q973" s="100"/>
      <c r="R973" s="104"/>
      <c r="S973" s="31" t="str">
        <f t="shared" si="556"/>
        <v/>
      </c>
      <c r="T973" s="105"/>
      <c r="U973" s="101"/>
      <c r="V973" s="107"/>
      <c r="W973" s="169"/>
      <c r="X973" s="170"/>
      <c r="Y973" s="68"/>
      <c r="Z973" s="190">
        <f t="shared" si="525"/>
        <v>1.0165720071704217E-3</v>
      </c>
      <c r="AA973" s="208" t="b">
        <f t="shared" si="526"/>
        <v>0</v>
      </c>
      <c r="AB973" s="20">
        <f t="shared" si="557"/>
        <v>0</v>
      </c>
      <c r="AC973" s="67" t="b">
        <f t="shared" si="558"/>
        <v>1</v>
      </c>
      <c r="AD973" s="200">
        <f t="shared" si="559"/>
        <v>1</v>
      </c>
      <c r="AE973" s="180">
        <f t="shared" si="527"/>
        <v>1</v>
      </c>
      <c r="AF973" s="180">
        <f t="shared" si="528"/>
        <v>0</v>
      </c>
      <c r="AG973" s="180">
        <f t="shared" si="529"/>
        <v>0</v>
      </c>
      <c r="AH973" s="180">
        <f t="shared" si="530"/>
        <v>0</v>
      </c>
      <c r="AI973" s="214" t="str">
        <f t="shared" si="531"/>
        <v/>
      </c>
      <c r="AK973" s="36">
        <f t="shared" si="532"/>
        <v>0</v>
      </c>
      <c r="AL973" s="21">
        <f t="shared" si="533"/>
        <v>0</v>
      </c>
      <c r="AM973" s="21">
        <f t="shared" si="534"/>
        <v>0</v>
      </c>
      <c r="AN973" s="21">
        <f t="shared" si="535"/>
        <v>0</v>
      </c>
      <c r="AO973" s="21">
        <f t="shared" si="536"/>
        <v>0</v>
      </c>
      <c r="AP973" s="21">
        <f t="shared" si="537"/>
        <v>0</v>
      </c>
      <c r="AQ973" s="21">
        <f t="shared" si="538"/>
        <v>0</v>
      </c>
      <c r="AR973" s="21">
        <f t="shared" si="539"/>
        <v>0</v>
      </c>
      <c r="AS973" s="21">
        <f t="shared" si="540"/>
        <v>0</v>
      </c>
      <c r="AT973" s="21">
        <f t="shared" si="541"/>
        <v>0</v>
      </c>
      <c r="AU973" s="21">
        <f t="shared" si="542"/>
        <v>0</v>
      </c>
      <c r="AV973" s="21">
        <f t="shared" si="543"/>
        <v>0</v>
      </c>
      <c r="AW973" s="21">
        <f t="shared" si="544"/>
        <v>0</v>
      </c>
      <c r="AX973" s="21">
        <f t="shared" si="545"/>
        <v>0</v>
      </c>
      <c r="AY973" s="21">
        <f t="shared" si="546"/>
        <v>0</v>
      </c>
      <c r="AZ973" s="21">
        <f t="shared" si="547"/>
        <v>0</v>
      </c>
      <c r="BA973" s="21">
        <f t="shared" si="548"/>
        <v>0</v>
      </c>
      <c r="BB973" s="21">
        <f t="shared" si="549"/>
        <v>0</v>
      </c>
      <c r="BC973" s="21">
        <f t="shared" si="550"/>
        <v>0</v>
      </c>
      <c r="BD973" s="21">
        <f t="shared" si="551"/>
        <v>0</v>
      </c>
      <c r="BE973" s="21">
        <f t="shared" si="552"/>
        <v>0</v>
      </c>
      <c r="BF973" s="21">
        <f t="shared" si="553"/>
        <v>0</v>
      </c>
      <c r="BG973" s="21">
        <f t="shared" si="554"/>
        <v>0</v>
      </c>
      <c r="BH973" s="21">
        <f t="shared" si="555"/>
        <v>0</v>
      </c>
    </row>
    <row r="974" spans="1:60" ht="63.95" customHeight="1">
      <c r="A974" s="245"/>
      <c r="B974" s="97"/>
      <c r="C974" s="98"/>
      <c r="D974" s="99"/>
      <c r="E974" s="100"/>
      <c r="F974" s="100"/>
      <c r="G974" s="100"/>
      <c r="H974" s="101"/>
      <c r="I974" s="102"/>
      <c r="J974" s="103"/>
      <c r="K974" s="103"/>
      <c r="L974" s="103"/>
      <c r="M974" s="103"/>
      <c r="N974" s="99"/>
      <c r="O974" s="99"/>
      <c r="P974" s="100"/>
      <c r="Q974" s="100"/>
      <c r="R974" s="104"/>
      <c r="S974" s="31" t="str">
        <f t="shared" si="556"/>
        <v/>
      </c>
      <c r="T974" s="105"/>
      <c r="U974" s="101"/>
      <c r="V974" s="107"/>
      <c r="W974" s="169"/>
      <c r="X974" s="170"/>
      <c r="Y974" s="68"/>
      <c r="Z974" s="190">
        <f t="shared" si="525"/>
        <v>1.0165720071704217E-3</v>
      </c>
      <c r="AA974" s="208" t="b">
        <f t="shared" si="526"/>
        <v>0</v>
      </c>
      <c r="AB974" s="20">
        <f t="shared" si="557"/>
        <v>0</v>
      </c>
      <c r="AC974" s="67" t="b">
        <f t="shared" si="558"/>
        <v>1</v>
      </c>
      <c r="AD974" s="200">
        <f t="shared" si="559"/>
        <v>1</v>
      </c>
      <c r="AE974" s="180">
        <f t="shared" si="527"/>
        <v>1</v>
      </c>
      <c r="AF974" s="180">
        <f t="shared" si="528"/>
        <v>0</v>
      </c>
      <c r="AG974" s="180">
        <f t="shared" si="529"/>
        <v>0</v>
      </c>
      <c r="AH974" s="180">
        <f t="shared" si="530"/>
        <v>0</v>
      </c>
      <c r="AI974" s="214" t="str">
        <f t="shared" si="531"/>
        <v/>
      </c>
      <c r="AK974" s="36">
        <f t="shared" si="532"/>
        <v>0</v>
      </c>
      <c r="AL974" s="21">
        <f t="shared" si="533"/>
        <v>0</v>
      </c>
      <c r="AM974" s="21">
        <f t="shared" si="534"/>
        <v>0</v>
      </c>
      <c r="AN974" s="21">
        <f t="shared" si="535"/>
        <v>0</v>
      </c>
      <c r="AO974" s="21">
        <f t="shared" si="536"/>
        <v>0</v>
      </c>
      <c r="AP974" s="21">
        <f t="shared" si="537"/>
        <v>0</v>
      </c>
      <c r="AQ974" s="21">
        <f t="shared" si="538"/>
        <v>0</v>
      </c>
      <c r="AR974" s="21">
        <f t="shared" si="539"/>
        <v>0</v>
      </c>
      <c r="AS974" s="21">
        <f t="shared" si="540"/>
        <v>0</v>
      </c>
      <c r="AT974" s="21">
        <f t="shared" si="541"/>
        <v>0</v>
      </c>
      <c r="AU974" s="21">
        <f t="shared" si="542"/>
        <v>0</v>
      </c>
      <c r="AV974" s="21">
        <f t="shared" si="543"/>
        <v>0</v>
      </c>
      <c r="AW974" s="21">
        <f t="shared" si="544"/>
        <v>0</v>
      </c>
      <c r="AX974" s="21">
        <f t="shared" si="545"/>
        <v>0</v>
      </c>
      <c r="AY974" s="21">
        <f t="shared" si="546"/>
        <v>0</v>
      </c>
      <c r="AZ974" s="21">
        <f t="shared" si="547"/>
        <v>0</v>
      </c>
      <c r="BA974" s="21">
        <f t="shared" si="548"/>
        <v>0</v>
      </c>
      <c r="BB974" s="21">
        <f t="shared" si="549"/>
        <v>0</v>
      </c>
      <c r="BC974" s="21">
        <f t="shared" si="550"/>
        <v>0</v>
      </c>
      <c r="BD974" s="21">
        <f t="shared" si="551"/>
        <v>0</v>
      </c>
      <c r="BE974" s="21">
        <f t="shared" si="552"/>
        <v>0</v>
      </c>
      <c r="BF974" s="21">
        <f t="shared" si="553"/>
        <v>0</v>
      </c>
      <c r="BG974" s="21">
        <f t="shared" si="554"/>
        <v>0</v>
      </c>
      <c r="BH974" s="21">
        <f t="shared" si="555"/>
        <v>0</v>
      </c>
    </row>
    <row r="975" spans="1:60" ht="63.95" customHeight="1">
      <c r="A975" s="245"/>
      <c r="B975" s="97"/>
      <c r="C975" s="98"/>
      <c r="D975" s="99"/>
      <c r="E975" s="100"/>
      <c r="F975" s="100"/>
      <c r="G975" s="100"/>
      <c r="H975" s="101"/>
      <c r="I975" s="102"/>
      <c r="J975" s="103"/>
      <c r="K975" s="103"/>
      <c r="L975" s="103"/>
      <c r="M975" s="103"/>
      <c r="N975" s="99"/>
      <c r="O975" s="99"/>
      <c r="P975" s="100"/>
      <c r="Q975" s="100"/>
      <c r="R975" s="104"/>
      <c r="S975" s="31" t="str">
        <f t="shared" si="556"/>
        <v/>
      </c>
      <c r="T975" s="105"/>
      <c r="U975" s="101"/>
      <c r="V975" s="107"/>
      <c r="W975" s="169"/>
      <c r="X975" s="170"/>
      <c r="Y975" s="68"/>
      <c r="Z975" s="190">
        <f t="shared" si="525"/>
        <v>1.0165720071704217E-3</v>
      </c>
      <c r="AA975" s="208" t="b">
        <f t="shared" si="526"/>
        <v>0</v>
      </c>
      <c r="AB975" s="20">
        <f t="shared" si="557"/>
        <v>0</v>
      </c>
      <c r="AC975" s="67" t="b">
        <f t="shared" si="558"/>
        <v>1</v>
      </c>
      <c r="AD975" s="200">
        <f t="shared" si="559"/>
        <v>1</v>
      </c>
      <c r="AE975" s="180">
        <f t="shared" si="527"/>
        <v>1</v>
      </c>
      <c r="AF975" s="180">
        <f t="shared" si="528"/>
        <v>0</v>
      </c>
      <c r="AG975" s="180">
        <f t="shared" si="529"/>
        <v>0</v>
      </c>
      <c r="AH975" s="180">
        <f t="shared" si="530"/>
        <v>0</v>
      </c>
      <c r="AI975" s="214" t="str">
        <f t="shared" si="531"/>
        <v/>
      </c>
      <c r="AK975" s="36">
        <f t="shared" si="532"/>
        <v>0</v>
      </c>
      <c r="AL975" s="21">
        <f t="shared" si="533"/>
        <v>0</v>
      </c>
      <c r="AM975" s="21">
        <f t="shared" si="534"/>
        <v>0</v>
      </c>
      <c r="AN975" s="21">
        <f t="shared" si="535"/>
        <v>0</v>
      </c>
      <c r="AO975" s="21">
        <f t="shared" si="536"/>
        <v>0</v>
      </c>
      <c r="AP975" s="21">
        <f t="shared" si="537"/>
        <v>0</v>
      </c>
      <c r="AQ975" s="21">
        <f t="shared" si="538"/>
        <v>0</v>
      </c>
      <c r="AR975" s="21">
        <f t="shared" si="539"/>
        <v>0</v>
      </c>
      <c r="AS975" s="21">
        <f t="shared" si="540"/>
        <v>0</v>
      </c>
      <c r="AT975" s="21">
        <f t="shared" si="541"/>
        <v>0</v>
      </c>
      <c r="AU975" s="21">
        <f t="shared" si="542"/>
        <v>0</v>
      </c>
      <c r="AV975" s="21">
        <f t="shared" si="543"/>
        <v>0</v>
      </c>
      <c r="AW975" s="21">
        <f t="shared" si="544"/>
        <v>0</v>
      </c>
      <c r="AX975" s="21">
        <f t="shared" si="545"/>
        <v>0</v>
      </c>
      <c r="AY975" s="21">
        <f t="shared" si="546"/>
        <v>0</v>
      </c>
      <c r="AZ975" s="21">
        <f t="shared" si="547"/>
        <v>0</v>
      </c>
      <c r="BA975" s="21">
        <f t="shared" si="548"/>
        <v>0</v>
      </c>
      <c r="BB975" s="21">
        <f t="shared" si="549"/>
        <v>0</v>
      </c>
      <c r="BC975" s="21">
        <f t="shared" si="550"/>
        <v>0</v>
      </c>
      <c r="BD975" s="21">
        <f t="shared" si="551"/>
        <v>0</v>
      </c>
      <c r="BE975" s="21">
        <f t="shared" si="552"/>
        <v>0</v>
      </c>
      <c r="BF975" s="21">
        <f t="shared" si="553"/>
        <v>0</v>
      </c>
      <c r="BG975" s="21">
        <f t="shared" si="554"/>
        <v>0</v>
      </c>
      <c r="BH975" s="21">
        <f t="shared" si="555"/>
        <v>0</v>
      </c>
    </row>
    <row r="976" spans="1:60" ht="63.95" customHeight="1">
      <c r="A976" s="245"/>
      <c r="B976" s="97"/>
      <c r="C976" s="98"/>
      <c r="D976" s="99"/>
      <c r="E976" s="100"/>
      <c r="F976" s="100"/>
      <c r="G976" s="100"/>
      <c r="H976" s="101"/>
      <c r="I976" s="102"/>
      <c r="J976" s="103"/>
      <c r="K976" s="103"/>
      <c r="L976" s="103"/>
      <c r="M976" s="103"/>
      <c r="N976" s="99"/>
      <c r="O976" s="99"/>
      <c r="P976" s="100"/>
      <c r="Q976" s="100"/>
      <c r="R976" s="104"/>
      <c r="S976" s="31" t="str">
        <f t="shared" si="556"/>
        <v/>
      </c>
      <c r="T976" s="105"/>
      <c r="U976" s="101"/>
      <c r="V976" s="107"/>
      <c r="W976" s="169"/>
      <c r="X976" s="170"/>
      <c r="Y976" s="68"/>
      <c r="Z976" s="190">
        <f t="shared" si="525"/>
        <v>1.0165720071704217E-3</v>
      </c>
      <c r="AA976" s="208" t="b">
        <f t="shared" si="526"/>
        <v>0</v>
      </c>
      <c r="AB976" s="20">
        <f t="shared" si="557"/>
        <v>0</v>
      </c>
      <c r="AC976" s="67" t="b">
        <f t="shared" si="558"/>
        <v>1</v>
      </c>
      <c r="AD976" s="200">
        <f t="shared" si="559"/>
        <v>1</v>
      </c>
      <c r="AE976" s="180">
        <f t="shared" si="527"/>
        <v>1</v>
      </c>
      <c r="AF976" s="180">
        <f t="shared" si="528"/>
        <v>0</v>
      </c>
      <c r="AG976" s="180">
        <f t="shared" si="529"/>
        <v>0</v>
      </c>
      <c r="AH976" s="180">
        <f t="shared" si="530"/>
        <v>0</v>
      </c>
      <c r="AI976" s="214" t="str">
        <f t="shared" si="531"/>
        <v/>
      </c>
      <c r="AK976" s="36">
        <f t="shared" si="532"/>
        <v>0</v>
      </c>
      <c r="AL976" s="21">
        <f t="shared" si="533"/>
        <v>0</v>
      </c>
      <c r="AM976" s="21">
        <f t="shared" si="534"/>
        <v>0</v>
      </c>
      <c r="AN976" s="21">
        <f t="shared" si="535"/>
        <v>0</v>
      </c>
      <c r="AO976" s="21">
        <f t="shared" si="536"/>
        <v>0</v>
      </c>
      <c r="AP976" s="21">
        <f t="shared" si="537"/>
        <v>0</v>
      </c>
      <c r="AQ976" s="21">
        <f t="shared" si="538"/>
        <v>0</v>
      </c>
      <c r="AR976" s="21">
        <f t="shared" si="539"/>
        <v>0</v>
      </c>
      <c r="AS976" s="21">
        <f t="shared" si="540"/>
        <v>0</v>
      </c>
      <c r="AT976" s="21">
        <f t="shared" si="541"/>
        <v>0</v>
      </c>
      <c r="AU976" s="21">
        <f t="shared" si="542"/>
        <v>0</v>
      </c>
      <c r="AV976" s="21">
        <f t="shared" si="543"/>
        <v>0</v>
      </c>
      <c r="AW976" s="21">
        <f t="shared" si="544"/>
        <v>0</v>
      </c>
      <c r="AX976" s="21">
        <f t="shared" si="545"/>
        <v>0</v>
      </c>
      <c r="AY976" s="21">
        <f t="shared" si="546"/>
        <v>0</v>
      </c>
      <c r="AZ976" s="21">
        <f t="shared" si="547"/>
        <v>0</v>
      </c>
      <c r="BA976" s="21">
        <f t="shared" si="548"/>
        <v>0</v>
      </c>
      <c r="BB976" s="21">
        <f t="shared" si="549"/>
        <v>0</v>
      </c>
      <c r="BC976" s="21">
        <f t="shared" si="550"/>
        <v>0</v>
      </c>
      <c r="BD976" s="21">
        <f t="shared" si="551"/>
        <v>0</v>
      </c>
      <c r="BE976" s="21">
        <f t="shared" si="552"/>
        <v>0</v>
      </c>
      <c r="BF976" s="21">
        <f t="shared" si="553"/>
        <v>0</v>
      </c>
      <c r="BG976" s="21">
        <f t="shared" si="554"/>
        <v>0</v>
      </c>
      <c r="BH976" s="21">
        <f t="shared" si="555"/>
        <v>0</v>
      </c>
    </row>
    <row r="977" spans="1:60" ht="63.95" customHeight="1">
      <c r="A977" s="245"/>
      <c r="B977" s="97"/>
      <c r="C977" s="98"/>
      <c r="D977" s="99"/>
      <c r="E977" s="100"/>
      <c r="F977" s="100"/>
      <c r="G977" s="100"/>
      <c r="H977" s="101"/>
      <c r="I977" s="102"/>
      <c r="J977" s="103"/>
      <c r="K977" s="103"/>
      <c r="L977" s="103"/>
      <c r="M977" s="103"/>
      <c r="N977" s="99"/>
      <c r="O977" s="99"/>
      <c r="P977" s="100"/>
      <c r="Q977" s="100"/>
      <c r="R977" s="104"/>
      <c r="S977" s="31" t="str">
        <f t="shared" si="556"/>
        <v/>
      </c>
      <c r="T977" s="105"/>
      <c r="U977" s="101"/>
      <c r="V977" s="107"/>
      <c r="W977" s="169"/>
      <c r="X977" s="170"/>
      <c r="Y977" s="68"/>
      <c r="Z977" s="190">
        <f t="shared" si="525"/>
        <v>1.0165720071704217E-3</v>
      </c>
      <c r="AA977" s="208" t="b">
        <f t="shared" si="526"/>
        <v>0</v>
      </c>
      <c r="AB977" s="20">
        <f t="shared" si="557"/>
        <v>0</v>
      </c>
      <c r="AC977" s="67" t="b">
        <f t="shared" si="558"/>
        <v>1</v>
      </c>
      <c r="AD977" s="200">
        <f t="shared" si="559"/>
        <v>1</v>
      </c>
      <c r="AE977" s="180">
        <f t="shared" si="527"/>
        <v>1</v>
      </c>
      <c r="AF977" s="180">
        <f t="shared" si="528"/>
        <v>0</v>
      </c>
      <c r="AG977" s="180">
        <f t="shared" si="529"/>
        <v>0</v>
      </c>
      <c r="AH977" s="180">
        <f t="shared" si="530"/>
        <v>0</v>
      </c>
      <c r="AI977" s="214" t="str">
        <f t="shared" si="531"/>
        <v/>
      </c>
      <c r="AK977" s="36">
        <f t="shared" si="532"/>
        <v>0</v>
      </c>
      <c r="AL977" s="21">
        <f t="shared" si="533"/>
        <v>0</v>
      </c>
      <c r="AM977" s="21">
        <f t="shared" si="534"/>
        <v>0</v>
      </c>
      <c r="AN977" s="21">
        <f t="shared" si="535"/>
        <v>0</v>
      </c>
      <c r="AO977" s="21">
        <f t="shared" si="536"/>
        <v>0</v>
      </c>
      <c r="AP977" s="21">
        <f t="shared" si="537"/>
        <v>0</v>
      </c>
      <c r="AQ977" s="21">
        <f t="shared" si="538"/>
        <v>0</v>
      </c>
      <c r="AR977" s="21">
        <f t="shared" si="539"/>
        <v>0</v>
      </c>
      <c r="AS977" s="21">
        <f t="shared" si="540"/>
        <v>0</v>
      </c>
      <c r="AT977" s="21">
        <f t="shared" si="541"/>
        <v>0</v>
      </c>
      <c r="AU977" s="21">
        <f t="shared" si="542"/>
        <v>0</v>
      </c>
      <c r="AV977" s="21">
        <f t="shared" si="543"/>
        <v>0</v>
      </c>
      <c r="AW977" s="21">
        <f t="shared" si="544"/>
        <v>0</v>
      </c>
      <c r="AX977" s="21">
        <f t="shared" si="545"/>
        <v>0</v>
      </c>
      <c r="AY977" s="21">
        <f t="shared" si="546"/>
        <v>0</v>
      </c>
      <c r="AZ977" s="21">
        <f t="shared" si="547"/>
        <v>0</v>
      </c>
      <c r="BA977" s="21">
        <f t="shared" si="548"/>
        <v>0</v>
      </c>
      <c r="BB977" s="21">
        <f t="shared" si="549"/>
        <v>0</v>
      </c>
      <c r="BC977" s="21">
        <f t="shared" si="550"/>
        <v>0</v>
      </c>
      <c r="BD977" s="21">
        <f t="shared" si="551"/>
        <v>0</v>
      </c>
      <c r="BE977" s="21">
        <f t="shared" si="552"/>
        <v>0</v>
      </c>
      <c r="BF977" s="21">
        <f t="shared" si="553"/>
        <v>0</v>
      </c>
      <c r="BG977" s="21">
        <f t="shared" si="554"/>
        <v>0</v>
      </c>
      <c r="BH977" s="21">
        <f t="shared" si="555"/>
        <v>0</v>
      </c>
    </row>
    <row r="978" spans="1:60" ht="63.95" customHeight="1">
      <c r="A978" s="245"/>
      <c r="B978" s="97"/>
      <c r="C978" s="98"/>
      <c r="D978" s="99"/>
      <c r="E978" s="100"/>
      <c r="F978" s="100"/>
      <c r="G978" s="100"/>
      <c r="H978" s="101"/>
      <c r="I978" s="102"/>
      <c r="J978" s="103"/>
      <c r="K978" s="103"/>
      <c r="L978" s="103"/>
      <c r="M978" s="103"/>
      <c r="N978" s="99"/>
      <c r="O978" s="99"/>
      <c r="P978" s="100"/>
      <c r="Q978" s="100"/>
      <c r="R978" s="104"/>
      <c r="S978" s="31" t="str">
        <f t="shared" si="556"/>
        <v/>
      </c>
      <c r="T978" s="105"/>
      <c r="U978" s="101"/>
      <c r="V978" s="107"/>
      <c r="W978" s="169"/>
      <c r="X978" s="170"/>
      <c r="Y978" s="68"/>
      <c r="Z978" s="190">
        <f t="shared" si="525"/>
        <v>1.0165720071704217E-3</v>
      </c>
      <c r="AA978" s="208" t="b">
        <f t="shared" si="526"/>
        <v>0</v>
      </c>
      <c r="AB978" s="20">
        <f t="shared" si="557"/>
        <v>0</v>
      </c>
      <c r="AC978" s="67" t="b">
        <f t="shared" si="558"/>
        <v>1</v>
      </c>
      <c r="AD978" s="200">
        <f t="shared" si="559"/>
        <v>1</v>
      </c>
      <c r="AE978" s="180">
        <f t="shared" si="527"/>
        <v>1</v>
      </c>
      <c r="AF978" s="180">
        <f t="shared" si="528"/>
        <v>0</v>
      </c>
      <c r="AG978" s="180">
        <f t="shared" si="529"/>
        <v>0</v>
      </c>
      <c r="AH978" s="180">
        <f t="shared" si="530"/>
        <v>0</v>
      </c>
      <c r="AI978" s="214" t="str">
        <f t="shared" si="531"/>
        <v/>
      </c>
      <c r="AK978" s="36">
        <f t="shared" si="532"/>
        <v>0</v>
      </c>
      <c r="AL978" s="21">
        <f t="shared" si="533"/>
        <v>0</v>
      </c>
      <c r="AM978" s="21">
        <f t="shared" si="534"/>
        <v>0</v>
      </c>
      <c r="AN978" s="21">
        <f t="shared" si="535"/>
        <v>0</v>
      </c>
      <c r="AO978" s="21">
        <f t="shared" si="536"/>
        <v>0</v>
      </c>
      <c r="AP978" s="21">
        <f t="shared" si="537"/>
        <v>0</v>
      </c>
      <c r="AQ978" s="21">
        <f t="shared" si="538"/>
        <v>0</v>
      </c>
      <c r="AR978" s="21">
        <f t="shared" si="539"/>
        <v>0</v>
      </c>
      <c r="AS978" s="21">
        <f t="shared" si="540"/>
        <v>0</v>
      </c>
      <c r="AT978" s="21">
        <f t="shared" si="541"/>
        <v>0</v>
      </c>
      <c r="AU978" s="21">
        <f t="shared" si="542"/>
        <v>0</v>
      </c>
      <c r="AV978" s="21">
        <f t="shared" si="543"/>
        <v>0</v>
      </c>
      <c r="AW978" s="21">
        <f t="shared" si="544"/>
        <v>0</v>
      </c>
      <c r="AX978" s="21">
        <f t="shared" si="545"/>
        <v>0</v>
      </c>
      <c r="AY978" s="21">
        <f t="shared" si="546"/>
        <v>0</v>
      </c>
      <c r="AZ978" s="21">
        <f t="shared" si="547"/>
        <v>0</v>
      </c>
      <c r="BA978" s="21">
        <f t="shared" si="548"/>
        <v>0</v>
      </c>
      <c r="BB978" s="21">
        <f t="shared" si="549"/>
        <v>0</v>
      </c>
      <c r="BC978" s="21">
        <f t="shared" si="550"/>
        <v>0</v>
      </c>
      <c r="BD978" s="21">
        <f t="shared" si="551"/>
        <v>0</v>
      </c>
      <c r="BE978" s="21">
        <f t="shared" si="552"/>
        <v>0</v>
      </c>
      <c r="BF978" s="21">
        <f t="shared" si="553"/>
        <v>0</v>
      </c>
      <c r="BG978" s="21">
        <f t="shared" si="554"/>
        <v>0</v>
      </c>
      <c r="BH978" s="21">
        <f t="shared" si="555"/>
        <v>0</v>
      </c>
    </row>
    <row r="979" spans="1:60" ht="63.95" customHeight="1">
      <c r="A979" s="245"/>
      <c r="B979" s="97"/>
      <c r="C979" s="98"/>
      <c r="D979" s="99"/>
      <c r="E979" s="100"/>
      <c r="F979" s="100"/>
      <c r="G979" s="100"/>
      <c r="H979" s="101"/>
      <c r="I979" s="102"/>
      <c r="J979" s="103"/>
      <c r="K979" s="103"/>
      <c r="L979" s="103"/>
      <c r="M979" s="103"/>
      <c r="N979" s="99"/>
      <c r="O979" s="99"/>
      <c r="P979" s="100"/>
      <c r="Q979" s="100"/>
      <c r="R979" s="104"/>
      <c r="S979" s="31" t="str">
        <f t="shared" si="556"/>
        <v/>
      </c>
      <c r="T979" s="105"/>
      <c r="U979" s="101"/>
      <c r="V979" s="107"/>
      <c r="W979" s="169"/>
      <c r="X979" s="170"/>
      <c r="Y979" s="68"/>
      <c r="Z979" s="190">
        <f t="shared" si="525"/>
        <v>1.0165720071704217E-3</v>
      </c>
      <c r="AA979" s="208" t="b">
        <f t="shared" si="526"/>
        <v>0</v>
      </c>
      <c r="AB979" s="20">
        <f t="shared" si="557"/>
        <v>0</v>
      </c>
      <c r="AC979" s="67" t="b">
        <f t="shared" si="558"/>
        <v>1</v>
      </c>
      <c r="AD979" s="200">
        <f t="shared" si="559"/>
        <v>1</v>
      </c>
      <c r="AE979" s="180">
        <f t="shared" si="527"/>
        <v>1</v>
      </c>
      <c r="AF979" s="180">
        <f t="shared" si="528"/>
        <v>0</v>
      </c>
      <c r="AG979" s="180">
        <f t="shared" si="529"/>
        <v>0</v>
      </c>
      <c r="AH979" s="180">
        <f t="shared" si="530"/>
        <v>0</v>
      </c>
      <c r="AI979" s="214" t="str">
        <f t="shared" si="531"/>
        <v/>
      </c>
      <c r="AK979" s="36">
        <f t="shared" si="532"/>
        <v>0</v>
      </c>
      <c r="AL979" s="21">
        <f t="shared" si="533"/>
        <v>0</v>
      </c>
      <c r="AM979" s="21">
        <f t="shared" si="534"/>
        <v>0</v>
      </c>
      <c r="AN979" s="21">
        <f t="shared" si="535"/>
        <v>0</v>
      </c>
      <c r="AO979" s="21">
        <f t="shared" si="536"/>
        <v>0</v>
      </c>
      <c r="AP979" s="21">
        <f t="shared" si="537"/>
        <v>0</v>
      </c>
      <c r="AQ979" s="21">
        <f t="shared" si="538"/>
        <v>0</v>
      </c>
      <c r="AR979" s="21">
        <f t="shared" si="539"/>
        <v>0</v>
      </c>
      <c r="AS979" s="21">
        <f t="shared" si="540"/>
        <v>0</v>
      </c>
      <c r="AT979" s="21">
        <f t="shared" si="541"/>
        <v>0</v>
      </c>
      <c r="AU979" s="21">
        <f t="shared" si="542"/>
        <v>0</v>
      </c>
      <c r="AV979" s="21">
        <f t="shared" si="543"/>
        <v>0</v>
      </c>
      <c r="AW979" s="21">
        <f t="shared" si="544"/>
        <v>0</v>
      </c>
      <c r="AX979" s="21">
        <f t="shared" si="545"/>
        <v>0</v>
      </c>
      <c r="AY979" s="21">
        <f t="shared" si="546"/>
        <v>0</v>
      </c>
      <c r="AZ979" s="21">
        <f t="shared" si="547"/>
        <v>0</v>
      </c>
      <c r="BA979" s="21">
        <f t="shared" si="548"/>
        <v>0</v>
      </c>
      <c r="BB979" s="21">
        <f t="shared" si="549"/>
        <v>0</v>
      </c>
      <c r="BC979" s="21">
        <f t="shared" si="550"/>
        <v>0</v>
      </c>
      <c r="BD979" s="21">
        <f t="shared" si="551"/>
        <v>0</v>
      </c>
      <c r="BE979" s="21">
        <f t="shared" si="552"/>
        <v>0</v>
      </c>
      <c r="BF979" s="21">
        <f t="shared" si="553"/>
        <v>0</v>
      </c>
      <c r="BG979" s="21">
        <f t="shared" si="554"/>
        <v>0</v>
      </c>
      <c r="BH979" s="21">
        <f t="shared" si="555"/>
        <v>0</v>
      </c>
    </row>
    <row r="980" spans="1:60" ht="63.95" customHeight="1">
      <c r="A980" s="245"/>
      <c r="B980" s="97"/>
      <c r="C980" s="98"/>
      <c r="D980" s="99"/>
      <c r="E980" s="100"/>
      <c r="F980" s="100"/>
      <c r="G980" s="100"/>
      <c r="H980" s="101"/>
      <c r="I980" s="102"/>
      <c r="J980" s="103"/>
      <c r="K980" s="103"/>
      <c r="L980" s="103"/>
      <c r="M980" s="103"/>
      <c r="N980" s="99"/>
      <c r="O980" s="99"/>
      <c r="P980" s="100"/>
      <c r="Q980" s="100"/>
      <c r="R980" s="104"/>
      <c r="S980" s="31" t="str">
        <f t="shared" si="556"/>
        <v/>
      </c>
      <c r="T980" s="105"/>
      <c r="U980" s="101"/>
      <c r="V980" s="107"/>
      <c r="W980" s="169"/>
      <c r="X980" s="170"/>
      <c r="Y980" s="68"/>
      <c r="Z980" s="190">
        <f t="shared" si="525"/>
        <v>1.0165720071704217E-3</v>
      </c>
      <c r="AA980" s="208" t="b">
        <f t="shared" si="526"/>
        <v>0</v>
      </c>
      <c r="AB980" s="20">
        <f t="shared" si="557"/>
        <v>0</v>
      </c>
      <c r="AC980" s="67" t="b">
        <f t="shared" si="558"/>
        <v>1</v>
      </c>
      <c r="AD980" s="200">
        <f t="shared" si="559"/>
        <v>1</v>
      </c>
      <c r="AE980" s="180">
        <f t="shared" si="527"/>
        <v>1</v>
      </c>
      <c r="AF980" s="180">
        <f t="shared" si="528"/>
        <v>0</v>
      </c>
      <c r="AG980" s="180">
        <f t="shared" si="529"/>
        <v>0</v>
      </c>
      <c r="AH980" s="180">
        <f t="shared" si="530"/>
        <v>0</v>
      </c>
      <c r="AI980" s="214" t="str">
        <f t="shared" si="531"/>
        <v/>
      </c>
      <c r="AK980" s="36">
        <f t="shared" si="532"/>
        <v>0</v>
      </c>
      <c r="AL980" s="21">
        <f t="shared" si="533"/>
        <v>0</v>
      </c>
      <c r="AM980" s="21">
        <f t="shared" si="534"/>
        <v>0</v>
      </c>
      <c r="AN980" s="21">
        <f t="shared" si="535"/>
        <v>0</v>
      </c>
      <c r="AO980" s="21">
        <f t="shared" si="536"/>
        <v>0</v>
      </c>
      <c r="AP980" s="21">
        <f t="shared" si="537"/>
        <v>0</v>
      </c>
      <c r="AQ980" s="21">
        <f t="shared" si="538"/>
        <v>0</v>
      </c>
      <c r="AR980" s="21">
        <f t="shared" si="539"/>
        <v>0</v>
      </c>
      <c r="AS980" s="21">
        <f t="shared" si="540"/>
        <v>0</v>
      </c>
      <c r="AT980" s="21">
        <f t="shared" si="541"/>
        <v>0</v>
      </c>
      <c r="AU980" s="21">
        <f t="shared" si="542"/>
        <v>0</v>
      </c>
      <c r="AV980" s="21">
        <f t="shared" si="543"/>
        <v>0</v>
      </c>
      <c r="AW980" s="21">
        <f t="shared" si="544"/>
        <v>0</v>
      </c>
      <c r="AX980" s="21">
        <f t="shared" si="545"/>
        <v>0</v>
      </c>
      <c r="AY980" s="21">
        <f t="shared" si="546"/>
        <v>0</v>
      </c>
      <c r="AZ980" s="21">
        <f t="shared" si="547"/>
        <v>0</v>
      </c>
      <c r="BA980" s="21">
        <f t="shared" si="548"/>
        <v>0</v>
      </c>
      <c r="BB980" s="21">
        <f t="shared" si="549"/>
        <v>0</v>
      </c>
      <c r="BC980" s="21">
        <f t="shared" si="550"/>
        <v>0</v>
      </c>
      <c r="BD980" s="21">
        <f t="shared" si="551"/>
        <v>0</v>
      </c>
      <c r="BE980" s="21">
        <f t="shared" si="552"/>
        <v>0</v>
      </c>
      <c r="BF980" s="21">
        <f t="shared" si="553"/>
        <v>0</v>
      </c>
      <c r="BG980" s="21">
        <f t="shared" si="554"/>
        <v>0</v>
      </c>
      <c r="BH980" s="21">
        <f t="shared" si="555"/>
        <v>0</v>
      </c>
    </row>
    <row r="981" spans="1:60" ht="63.95" customHeight="1">
      <c r="A981" s="245"/>
      <c r="B981" s="97"/>
      <c r="C981" s="98"/>
      <c r="D981" s="99"/>
      <c r="E981" s="100"/>
      <c r="F981" s="100"/>
      <c r="G981" s="100"/>
      <c r="H981" s="101"/>
      <c r="I981" s="102"/>
      <c r="J981" s="103"/>
      <c r="K981" s="103"/>
      <c r="L981" s="103"/>
      <c r="M981" s="103"/>
      <c r="N981" s="99"/>
      <c r="O981" s="99"/>
      <c r="P981" s="100"/>
      <c r="Q981" s="100"/>
      <c r="R981" s="104"/>
      <c r="S981" s="31" t="str">
        <f t="shared" si="556"/>
        <v/>
      </c>
      <c r="T981" s="105"/>
      <c r="U981" s="101"/>
      <c r="V981" s="107"/>
      <c r="W981" s="169"/>
      <c r="X981" s="170"/>
      <c r="Y981" s="68"/>
      <c r="Z981" s="190">
        <f t="shared" si="525"/>
        <v>1.0165720071704217E-3</v>
      </c>
      <c r="AA981" s="208" t="b">
        <f t="shared" si="526"/>
        <v>0</v>
      </c>
      <c r="AB981" s="20">
        <f t="shared" si="557"/>
        <v>0</v>
      </c>
      <c r="AC981" s="67" t="b">
        <f t="shared" si="558"/>
        <v>1</v>
      </c>
      <c r="AD981" s="200">
        <f t="shared" si="559"/>
        <v>1</v>
      </c>
      <c r="AE981" s="180">
        <f t="shared" si="527"/>
        <v>1</v>
      </c>
      <c r="AF981" s="180">
        <f t="shared" si="528"/>
        <v>0</v>
      </c>
      <c r="AG981" s="180">
        <f t="shared" si="529"/>
        <v>0</v>
      </c>
      <c r="AH981" s="180">
        <f t="shared" si="530"/>
        <v>0</v>
      </c>
      <c r="AI981" s="214" t="str">
        <f t="shared" si="531"/>
        <v/>
      </c>
      <c r="AK981" s="36">
        <f t="shared" si="532"/>
        <v>0</v>
      </c>
      <c r="AL981" s="21">
        <f t="shared" si="533"/>
        <v>0</v>
      </c>
      <c r="AM981" s="21">
        <f t="shared" si="534"/>
        <v>0</v>
      </c>
      <c r="AN981" s="21">
        <f t="shared" si="535"/>
        <v>0</v>
      </c>
      <c r="AO981" s="21">
        <f t="shared" si="536"/>
        <v>0</v>
      </c>
      <c r="AP981" s="21">
        <f t="shared" si="537"/>
        <v>0</v>
      </c>
      <c r="AQ981" s="21">
        <f t="shared" si="538"/>
        <v>0</v>
      </c>
      <c r="AR981" s="21">
        <f t="shared" si="539"/>
        <v>0</v>
      </c>
      <c r="AS981" s="21">
        <f t="shared" si="540"/>
        <v>0</v>
      </c>
      <c r="AT981" s="21">
        <f t="shared" si="541"/>
        <v>0</v>
      </c>
      <c r="AU981" s="21">
        <f t="shared" si="542"/>
        <v>0</v>
      </c>
      <c r="AV981" s="21">
        <f t="shared" si="543"/>
        <v>0</v>
      </c>
      <c r="AW981" s="21">
        <f t="shared" si="544"/>
        <v>0</v>
      </c>
      <c r="AX981" s="21">
        <f t="shared" si="545"/>
        <v>0</v>
      </c>
      <c r="AY981" s="21">
        <f t="shared" si="546"/>
        <v>0</v>
      </c>
      <c r="AZ981" s="21">
        <f t="shared" si="547"/>
        <v>0</v>
      </c>
      <c r="BA981" s="21">
        <f t="shared" si="548"/>
        <v>0</v>
      </c>
      <c r="BB981" s="21">
        <f t="shared" si="549"/>
        <v>0</v>
      </c>
      <c r="BC981" s="21">
        <f t="shared" si="550"/>
        <v>0</v>
      </c>
      <c r="BD981" s="21">
        <f t="shared" si="551"/>
        <v>0</v>
      </c>
      <c r="BE981" s="21">
        <f t="shared" si="552"/>
        <v>0</v>
      </c>
      <c r="BF981" s="21">
        <f t="shared" si="553"/>
        <v>0</v>
      </c>
      <c r="BG981" s="21">
        <f t="shared" si="554"/>
        <v>0</v>
      </c>
      <c r="BH981" s="21">
        <f t="shared" si="555"/>
        <v>0</v>
      </c>
    </row>
    <row r="982" spans="1:60" ht="63.95" customHeight="1">
      <c r="A982" s="245"/>
      <c r="B982" s="97"/>
      <c r="C982" s="98"/>
      <c r="D982" s="99"/>
      <c r="E982" s="100"/>
      <c r="F982" s="100"/>
      <c r="G982" s="100"/>
      <c r="H982" s="101"/>
      <c r="I982" s="102"/>
      <c r="J982" s="103"/>
      <c r="K982" s="103"/>
      <c r="L982" s="103"/>
      <c r="M982" s="103"/>
      <c r="N982" s="99"/>
      <c r="O982" s="99"/>
      <c r="P982" s="100"/>
      <c r="Q982" s="100"/>
      <c r="R982" s="104"/>
      <c r="S982" s="31" t="str">
        <f t="shared" si="556"/>
        <v/>
      </c>
      <c r="T982" s="105"/>
      <c r="U982" s="101"/>
      <c r="V982" s="107"/>
      <c r="W982" s="169"/>
      <c r="X982" s="170"/>
      <c r="Y982" s="68"/>
      <c r="Z982" s="190">
        <f t="shared" si="525"/>
        <v>1.0165720071704217E-3</v>
      </c>
      <c r="AA982" s="208" t="b">
        <f t="shared" si="526"/>
        <v>0</v>
      </c>
      <c r="AB982" s="20">
        <f t="shared" si="557"/>
        <v>0</v>
      </c>
      <c r="AC982" s="67" t="b">
        <f t="shared" si="558"/>
        <v>1</v>
      </c>
      <c r="AD982" s="200">
        <f t="shared" si="559"/>
        <v>1</v>
      </c>
      <c r="AE982" s="180">
        <f t="shared" si="527"/>
        <v>1</v>
      </c>
      <c r="AF982" s="180">
        <f t="shared" si="528"/>
        <v>0</v>
      </c>
      <c r="AG982" s="180">
        <f t="shared" si="529"/>
        <v>0</v>
      </c>
      <c r="AH982" s="180">
        <f t="shared" si="530"/>
        <v>0</v>
      </c>
      <c r="AI982" s="214" t="str">
        <f t="shared" si="531"/>
        <v/>
      </c>
      <c r="AK982" s="36">
        <f t="shared" si="532"/>
        <v>0</v>
      </c>
      <c r="AL982" s="21">
        <f t="shared" si="533"/>
        <v>0</v>
      </c>
      <c r="AM982" s="21">
        <f t="shared" si="534"/>
        <v>0</v>
      </c>
      <c r="AN982" s="21">
        <f t="shared" si="535"/>
        <v>0</v>
      </c>
      <c r="AO982" s="21">
        <f t="shared" si="536"/>
        <v>0</v>
      </c>
      <c r="AP982" s="21">
        <f t="shared" si="537"/>
        <v>0</v>
      </c>
      <c r="AQ982" s="21">
        <f t="shared" si="538"/>
        <v>0</v>
      </c>
      <c r="AR982" s="21">
        <f t="shared" si="539"/>
        <v>0</v>
      </c>
      <c r="AS982" s="21">
        <f t="shared" si="540"/>
        <v>0</v>
      </c>
      <c r="AT982" s="21">
        <f t="shared" si="541"/>
        <v>0</v>
      </c>
      <c r="AU982" s="21">
        <f t="shared" si="542"/>
        <v>0</v>
      </c>
      <c r="AV982" s="21">
        <f t="shared" si="543"/>
        <v>0</v>
      </c>
      <c r="AW982" s="21">
        <f t="shared" si="544"/>
        <v>0</v>
      </c>
      <c r="AX982" s="21">
        <f t="shared" si="545"/>
        <v>0</v>
      </c>
      <c r="AY982" s="21">
        <f t="shared" si="546"/>
        <v>0</v>
      </c>
      <c r="AZ982" s="21">
        <f t="shared" si="547"/>
        <v>0</v>
      </c>
      <c r="BA982" s="21">
        <f t="shared" si="548"/>
        <v>0</v>
      </c>
      <c r="BB982" s="21">
        <f t="shared" si="549"/>
        <v>0</v>
      </c>
      <c r="BC982" s="21">
        <f t="shared" si="550"/>
        <v>0</v>
      </c>
      <c r="BD982" s="21">
        <f t="shared" si="551"/>
        <v>0</v>
      </c>
      <c r="BE982" s="21">
        <f t="shared" si="552"/>
        <v>0</v>
      </c>
      <c r="BF982" s="21">
        <f t="shared" si="553"/>
        <v>0</v>
      </c>
      <c r="BG982" s="21">
        <f t="shared" si="554"/>
        <v>0</v>
      </c>
      <c r="BH982" s="21">
        <f t="shared" si="555"/>
        <v>0</v>
      </c>
    </row>
    <row r="983" spans="1:60" ht="63.95" customHeight="1">
      <c r="A983" s="245"/>
      <c r="B983" s="97"/>
      <c r="C983" s="98"/>
      <c r="D983" s="99"/>
      <c r="E983" s="100"/>
      <c r="F983" s="100"/>
      <c r="G983" s="100"/>
      <c r="H983" s="101"/>
      <c r="I983" s="102"/>
      <c r="J983" s="103"/>
      <c r="K983" s="103"/>
      <c r="L983" s="103"/>
      <c r="M983" s="103"/>
      <c r="N983" s="99"/>
      <c r="O983" s="99"/>
      <c r="P983" s="100"/>
      <c r="Q983" s="100"/>
      <c r="R983" s="104"/>
      <c r="S983" s="31" t="str">
        <f t="shared" si="556"/>
        <v/>
      </c>
      <c r="T983" s="105"/>
      <c r="U983" s="101"/>
      <c r="V983" s="107"/>
      <c r="W983" s="169"/>
      <c r="X983" s="170"/>
      <c r="Y983" s="68"/>
      <c r="Z983" s="190">
        <f t="shared" si="525"/>
        <v>1.0165720071704217E-3</v>
      </c>
      <c r="AA983" s="208" t="b">
        <f t="shared" si="526"/>
        <v>0</v>
      </c>
      <c r="AB983" s="20">
        <f t="shared" si="557"/>
        <v>0</v>
      </c>
      <c r="AC983" s="67" t="b">
        <f t="shared" si="558"/>
        <v>1</v>
      </c>
      <c r="AD983" s="200">
        <f t="shared" si="559"/>
        <v>1</v>
      </c>
      <c r="AE983" s="180">
        <f t="shared" si="527"/>
        <v>1</v>
      </c>
      <c r="AF983" s="180">
        <f t="shared" si="528"/>
        <v>0</v>
      </c>
      <c r="AG983" s="180">
        <f t="shared" si="529"/>
        <v>0</v>
      </c>
      <c r="AH983" s="180">
        <f t="shared" si="530"/>
        <v>0</v>
      </c>
      <c r="AI983" s="214" t="str">
        <f t="shared" si="531"/>
        <v/>
      </c>
      <c r="AK983" s="36">
        <f t="shared" si="532"/>
        <v>0</v>
      </c>
      <c r="AL983" s="21">
        <f t="shared" si="533"/>
        <v>0</v>
      </c>
      <c r="AM983" s="21">
        <f t="shared" si="534"/>
        <v>0</v>
      </c>
      <c r="AN983" s="21">
        <f t="shared" si="535"/>
        <v>0</v>
      </c>
      <c r="AO983" s="21">
        <f t="shared" si="536"/>
        <v>0</v>
      </c>
      <c r="AP983" s="21">
        <f t="shared" si="537"/>
        <v>0</v>
      </c>
      <c r="AQ983" s="21">
        <f t="shared" si="538"/>
        <v>0</v>
      </c>
      <c r="AR983" s="21">
        <f t="shared" si="539"/>
        <v>0</v>
      </c>
      <c r="AS983" s="21">
        <f t="shared" si="540"/>
        <v>0</v>
      </c>
      <c r="AT983" s="21">
        <f t="shared" si="541"/>
        <v>0</v>
      </c>
      <c r="AU983" s="21">
        <f t="shared" si="542"/>
        <v>0</v>
      </c>
      <c r="AV983" s="21">
        <f t="shared" si="543"/>
        <v>0</v>
      </c>
      <c r="AW983" s="21">
        <f t="shared" si="544"/>
        <v>0</v>
      </c>
      <c r="AX983" s="21">
        <f t="shared" si="545"/>
        <v>0</v>
      </c>
      <c r="AY983" s="21">
        <f t="shared" si="546"/>
        <v>0</v>
      </c>
      <c r="AZ983" s="21">
        <f t="shared" si="547"/>
        <v>0</v>
      </c>
      <c r="BA983" s="21">
        <f t="shared" si="548"/>
        <v>0</v>
      </c>
      <c r="BB983" s="21">
        <f t="shared" si="549"/>
        <v>0</v>
      </c>
      <c r="BC983" s="21">
        <f t="shared" si="550"/>
        <v>0</v>
      </c>
      <c r="BD983" s="21">
        <f t="shared" si="551"/>
        <v>0</v>
      </c>
      <c r="BE983" s="21">
        <f t="shared" si="552"/>
        <v>0</v>
      </c>
      <c r="BF983" s="21">
        <f t="shared" si="553"/>
        <v>0</v>
      </c>
      <c r="BG983" s="21">
        <f t="shared" si="554"/>
        <v>0</v>
      </c>
      <c r="BH983" s="21">
        <f t="shared" si="555"/>
        <v>0</v>
      </c>
    </row>
    <row r="984" spans="1:60" ht="63.95" customHeight="1">
      <c r="A984" s="245"/>
      <c r="B984" s="97"/>
      <c r="C984" s="98"/>
      <c r="D984" s="99"/>
      <c r="E984" s="100"/>
      <c r="F984" s="100"/>
      <c r="G984" s="100"/>
      <c r="H984" s="101"/>
      <c r="I984" s="102"/>
      <c r="J984" s="103"/>
      <c r="K984" s="103"/>
      <c r="L984" s="103"/>
      <c r="M984" s="103"/>
      <c r="N984" s="99"/>
      <c r="O984" s="99"/>
      <c r="P984" s="100"/>
      <c r="Q984" s="100"/>
      <c r="R984" s="104"/>
      <c r="S984" s="31" t="str">
        <f t="shared" si="556"/>
        <v/>
      </c>
      <c r="T984" s="105"/>
      <c r="U984" s="101"/>
      <c r="V984" s="107"/>
      <c r="W984" s="169"/>
      <c r="X984" s="170"/>
      <c r="Y984" s="68"/>
      <c r="Z984" s="190">
        <f t="shared" si="525"/>
        <v>1.0165720071704217E-3</v>
      </c>
      <c r="AA984" s="208" t="b">
        <f t="shared" si="526"/>
        <v>0</v>
      </c>
      <c r="AB984" s="20">
        <f t="shared" si="557"/>
        <v>0</v>
      </c>
      <c r="AC984" s="67" t="b">
        <f t="shared" si="558"/>
        <v>1</v>
      </c>
      <c r="AD984" s="200">
        <f t="shared" si="559"/>
        <v>1</v>
      </c>
      <c r="AE984" s="180">
        <f t="shared" si="527"/>
        <v>1</v>
      </c>
      <c r="AF984" s="180">
        <f t="shared" si="528"/>
        <v>0</v>
      </c>
      <c r="AG984" s="180">
        <f t="shared" si="529"/>
        <v>0</v>
      </c>
      <c r="AH984" s="180">
        <f t="shared" si="530"/>
        <v>0</v>
      </c>
      <c r="AI984" s="214" t="str">
        <f t="shared" si="531"/>
        <v/>
      </c>
      <c r="AK984" s="36">
        <f t="shared" si="532"/>
        <v>0</v>
      </c>
      <c r="AL984" s="21">
        <f t="shared" si="533"/>
        <v>0</v>
      </c>
      <c r="AM984" s="21">
        <f t="shared" si="534"/>
        <v>0</v>
      </c>
      <c r="AN984" s="21">
        <f t="shared" si="535"/>
        <v>0</v>
      </c>
      <c r="AO984" s="21">
        <f t="shared" si="536"/>
        <v>0</v>
      </c>
      <c r="AP984" s="21">
        <f t="shared" si="537"/>
        <v>0</v>
      </c>
      <c r="AQ984" s="21">
        <f t="shared" si="538"/>
        <v>0</v>
      </c>
      <c r="AR984" s="21">
        <f t="shared" si="539"/>
        <v>0</v>
      </c>
      <c r="AS984" s="21">
        <f t="shared" si="540"/>
        <v>0</v>
      </c>
      <c r="AT984" s="21">
        <f t="shared" si="541"/>
        <v>0</v>
      </c>
      <c r="AU984" s="21">
        <f t="shared" si="542"/>
        <v>0</v>
      </c>
      <c r="AV984" s="21">
        <f t="shared" si="543"/>
        <v>0</v>
      </c>
      <c r="AW984" s="21">
        <f t="shared" si="544"/>
        <v>0</v>
      </c>
      <c r="AX984" s="21">
        <f t="shared" si="545"/>
        <v>0</v>
      </c>
      <c r="AY984" s="21">
        <f t="shared" si="546"/>
        <v>0</v>
      </c>
      <c r="AZ984" s="21">
        <f t="shared" si="547"/>
        <v>0</v>
      </c>
      <c r="BA984" s="21">
        <f t="shared" si="548"/>
        <v>0</v>
      </c>
      <c r="BB984" s="21">
        <f t="shared" si="549"/>
        <v>0</v>
      </c>
      <c r="BC984" s="21">
        <f t="shared" si="550"/>
        <v>0</v>
      </c>
      <c r="BD984" s="21">
        <f t="shared" si="551"/>
        <v>0</v>
      </c>
      <c r="BE984" s="21">
        <f t="shared" si="552"/>
        <v>0</v>
      </c>
      <c r="BF984" s="21">
        <f t="shared" si="553"/>
        <v>0</v>
      </c>
      <c r="BG984" s="21">
        <f t="shared" si="554"/>
        <v>0</v>
      </c>
      <c r="BH984" s="21">
        <f t="shared" si="555"/>
        <v>0</v>
      </c>
    </row>
    <row r="985" spans="1:60" ht="63.95" customHeight="1">
      <c r="A985" s="245"/>
      <c r="B985" s="97"/>
      <c r="C985" s="98"/>
      <c r="D985" s="99"/>
      <c r="E985" s="100"/>
      <c r="F985" s="100"/>
      <c r="G985" s="100"/>
      <c r="H985" s="101"/>
      <c r="I985" s="102"/>
      <c r="J985" s="103"/>
      <c r="K985" s="103"/>
      <c r="L985" s="103"/>
      <c r="M985" s="103"/>
      <c r="N985" s="99"/>
      <c r="O985" s="99"/>
      <c r="P985" s="100"/>
      <c r="Q985" s="100"/>
      <c r="R985" s="104"/>
      <c r="S985" s="31" t="str">
        <f t="shared" si="556"/>
        <v/>
      </c>
      <c r="T985" s="105"/>
      <c r="U985" s="101"/>
      <c r="V985" s="107"/>
      <c r="W985" s="169"/>
      <c r="X985" s="170"/>
      <c r="Y985" s="68"/>
      <c r="Z985" s="190">
        <f t="shared" si="525"/>
        <v>1.0165720071704217E-3</v>
      </c>
      <c r="AA985" s="208" t="b">
        <f t="shared" si="526"/>
        <v>0</v>
      </c>
      <c r="AB985" s="20">
        <f t="shared" si="557"/>
        <v>0</v>
      </c>
      <c r="AC985" s="67" t="b">
        <f t="shared" si="558"/>
        <v>1</v>
      </c>
      <c r="AD985" s="200">
        <f t="shared" si="559"/>
        <v>1</v>
      </c>
      <c r="AE985" s="180">
        <f t="shared" si="527"/>
        <v>1</v>
      </c>
      <c r="AF985" s="180">
        <f t="shared" si="528"/>
        <v>0</v>
      </c>
      <c r="AG985" s="180">
        <f t="shared" si="529"/>
        <v>0</v>
      </c>
      <c r="AH985" s="180">
        <f t="shared" si="530"/>
        <v>0</v>
      </c>
      <c r="AI985" s="214" t="str">
        <f t="shared" si="531"/>
        <v/>
      </c>
      <c r="AK985" s="36">
        <f t="shared" si="532"/>
        <v>0</v>
      </c>
      <c r="AL985" s="21">
        <f t="shared" si="533"/>
        <v>0</v>
      </c>
      <c r="AM985" s="21">
        <f t="shared" si="534"/>
        <v>0</v>
      </c>
      <c r="AN985" s="21">
        <f t="shared" si="535"/>
        <v>0</v>
      </c>
      <c r="AO985" s="21">
        <f t="shared" si="536"/>
        <v>0</v>
      </c>
      <c r="AP985" s="21">
        <f t="shared" si="537"/>
        <v>0</v>
      </c>
      <c r="AQ985" s="21">
        <f t="shared" si="538"/>
        <v>0</v>
      </c>
      <c r="AR985" s="21">
        <f t="shared" si="539"/>
        <v>0</v>
      </c>
      <c r="AS985" s="21">
        <f t="shared" si="540"/>
        <v>0</v>
      </c>
      <c r="AT985" s="21">
        <f t="shared" si="541"/>
        <v>0</v>
      </c>
      <c r="AU985" s="21">
        <f t="shared" si="542"/>
        <v>0</v>
      </c>
      <c r="AV985" s="21">
        <f t="shared" si="543"/>
        <v>0</v>
      </c>
      <c r="AW985" s="21">
        <f t="shared" si="544"/>
        <v>0</v>
      </c>
      <c r="AX985" s="21">
        <f t="shared" si="545"/>
        <v>0</v>
      </c>
      <c r="AY985" s="21">
        <f t="shared" si="546"/>
        <v>0</v>
      </c>
      <c r="AZ985" s="21">
        <f t="shared" si="547"/>
        <v>0</v>
      </c>
      <c r="BA985" s="21">
        <f t="shared" si="548"/>
        <v>0</v>
      </c>
      <c r="BB985" s="21">
        <f t="shared" si="549"/>
        <v>0</v>
      </c>
      <c r="BC985" s="21">
        <f t="shared" si="550"/>
        <v>0</v>
      </c>
      <c r="BD985" s="21">
        <f t="shared" si="551"/>
        <v>0</v>
      </c>
      <c r="BE985" s="21">
        <f t="shared" si="552"/>
        <v>0</v>
      </c>
      <c r="BF985" s="21">
        <f t="shared" si="553"/>
        <v>0</v>
      </c>
      <c r="BG985" s="21">
        <f t="shared" si="554"/>
        <v>0</v>
      </c>
      <c r="BH985" s="21">
        <f t="shared" si="555"/>
        <v>0</v>
      </c>
    </row>
    <row r="986" spans="1:60" ht="63.95" customHeight="1">
      <c r="A986" s="245"/>
      <c r="B986" s="97"/>
      <c r="C986" s="98"/>
      <c r="D986" s="99"/>
      <c r="E986" s="100"/>
      <c r="F986" s="100"/>
      <c r="G986" s="100"/>
      <c r="H986" s="101"/>
      <c r="I986" s="102"/>
      <c r="J986" s="103"/>
      <c r="K986" s="103"/>
      <c r="L986" s="103"/>
      <c r="M986" s="103"/>
      <c r="N986" s="99"/>
      <c r="O986" s="99"/>
      <c r="P986" s="100"/>
      <c r="Q986" s="100"/>
      <c r="R986" s="104"/>
      <c r="S986" s="31" t="str">
        <f t="shared" si="556"/>
        <v/>
      </c>
      <c r="T986" s="105"/>
      <c r="U986" s="101"/>
      <c r="V986" s="107"/>
      <c r="W986" s="169"/>
      <c r="X986" s="170"/>
      <c r="Y986" s="68"/>
      <c r="Z986" s="190">
        <f t="shared" si="525"/>
        <v>1.0165720071704217E-3</v>
      </c>
      <c r="AA986" s="208" t="b">
        <f t="shared" si="526"/>
        <v>0</v>
      </c>
      <c r="AB986" s="20">
        <f t="shared" si="557"/>
        <v>0</v>
      </c>
      <c r="AC986" s="67" t="b">
        <f t="shared" si="558"/>
        <v>1</v>
      </c>
      <c r="AD986" s="200">
        <f t="shared" si="559"/>
        <v>1</v>
      </c>
      <c r="AE986" s="180">
        <f t="shared" si="527"/>
        <v>1</v>
      </c>
      <c r="AF986" s="180">
        <f t="shared" si="528"/>
        <v>0</v>
      </c>
      <c r="AG986" s="180">
        <f t="shared" si="529"/>
        <v>0</v>
      </c>
      <c r="AH986" s="180">
        <f t="shared" si="530"/>
        <v>0</v>
      </c>
      <c r="AI986" s="214" t="str">
        <f t="shared" si="531"/>
        <v/>
      </c>
      <c r="AK986" s="36">
        <f t="shared" si="532"/>
        <v>0</v>
      </c>
      <c r="AL986" s="21">
        <f t="shared" si="533"/>
        <v>0</v>
      </c>
      <c r="AM986" s="21">
        <f t="shared" si="534"/>
        <v>0</v>
      </c>
      <c r="AN986" s="21">
        <f t="shared" si="535"/>
        <v>0</v>
      </c>
      <c r="AO986" s="21">
        <f t="shared" si="536"/>
        <v>0</v>
      </c>
      <c r="AP986" s="21">
        <f t="shared" si="537"/>
        <v>0</v>
      </c>
      <c r="AQ986" s="21">
        <f t="shared" si="538"/>
        <v>0</v>
      </c>
      <c r="AR986" s="21">
        <f t="shared" si="539"/>
        <v>0</v>
      </c>
      <c r="AS986" s="21">
        <f t="shared" si="540"/>
        <v>0</v>
      </c>
      <c r="AT986" s="21">
        <f t="shared" si="541"/>
        <v>0</v>
      </c>
      <c r="AU986" s="21">
        <f t="shared" si="542"/>
        <v>0</v>
      </c>
      <c r="AV986" s="21">
        <f t="shared" si="543"/>
        <v>0</v>
      </c>
      <c r="AW986" s="21">
        <f t="shared" si="544"/>
        <v>0</v>
      </c>
      <c r="AX986" s="21">
        <f t="shared" si="545"/>
        <v>0</v>
      </c>
      <c r="AY986" s="21">
        <f t="shared" si="546"/>
        <v>0</v>
      </c>
      <c r="AZ986" s="21">
        <f t="shared" si="547"/>
        <v>0</v>
      </c>
      <c r="BA986" s="21">
        <f t="shared" si="548"/>
        <v>0</v>
      </c>
      <c r="BB986" s="21">
        <f t="shared" si="549"/>
        <v>0</v>
      </c>
      <c r="BC986" s="21">
        <f t="shared" si="550"/>
        <v>0</v>
      </c>
      <c r="BD986" s="21">
        <f t="shared" si="551"/>
        <v>0</v>
      </c>
      <c r="BE986" s="21">
        <f t="shared" si="552"/>
        <v>0</v>
      </c>
      <c r="BF986" s="21">
        <f t="shared" si="553"/>
        <v>0</v>
      </c>
      <c r="BG986" s="21">
        <f t="shared" si="554"/>
        <v>0</v>
      </c>
      <c r="BH986" s="21">
        <f t="shared" si="555"/>
        <v>0</v>
      </c>
    </row>
    <row r="987" spans="1:60" ht="63.95" customHeight="1">
      <c r="A987" s="245"/>
      <c r="B987" s="97"/>
      <c r="C987" s="98"/>
      <c r="D987" s="99"/>
      <c r="E987" s="100"/>
      <c r="F987" s="100"/>
      <c r="G987" s="100"/>
      <c r="H987" s="101"/>
      <c r="I987" s="102"/>
      <c r="J987" s="103"/>
      <c r="K987" s="103"/>
      <c r="L987" s="103"/>
      <c r="M987" s="103"/>
      <c r="N987" s="99"/>
      <c r="O987" s="99"/>
      <c r="P987" s="100"/>
      <c r="Q987" s="100"/>
      <c r="R987" s="104"/>
      <c r="S987" s="31" t="str">
        <f t="shared" si="556"/>
        <v/>
      </c>
      <c r="T987" s="105"/>
      <c r="U987" s="101"/>
      <c r="V987" s="107"/>
      <c r="W987" s="169"/>
      <c r="X987" s="170"/>
      <c r="Y987" s="68"/>
      <c r="Z987" s="190">
        <f t="shared" si="525"/>
        <v>1.0165720071704217E-3</v>
      </c>
      <c r="AA987" s="208" t="b">
        <f t="shared" si="526"/>
        <v>0</v>
      </c>
      <c r="AB987" s="20">
        <f t="shared" si="557"/>
        <v>0</v>
      </c>
      <c r="AC987" s="67" t="b">
        <f t="shared" si="558"/>
        <v>1</v>
      </c>
      <c r="AD987" s="200">
        <f t="shared" si="559"/>
        <v>1</v>
      </c>
      <c r="AE987" s="180">
        <f t="shared" si="527"/>
        <v>1</v>
      </c>
      <c r="AF987" s="180">
        <f t="shared" si="528"/>
        <v>0</v>
      </c>
      <c r="AG987" s="180">
        <f t="shared" si="529"/>
        <v>0</v>
      </c>
      <c r="AH987" s="180">
        <f t="shared" si="530"/>
        <v>0</v>
      </c>
      <c r="AI987" s="214" t="str">
        <f t="shared" si="531"/>
        <v/>
      </c>
      <c r="AK987" s="36">
        <f t="shared" si="532"/>
        <v>0</v>
      </c>
      <c r="AL987" s="21">
        <f t="shared" si="533"/>
        <v>0</v>
      </c>
      <c r="AM987" s="21">
        <f t="shared" si="534"/>
        <v>0</v>
      </c>
      <c r="AN987" s="21">
        <f t="shared" si="535"/>
        <v>0</v>
      </c>
      <c r="AO987" s="21">
        <f t="shared" si="536"/>
        <v>0</v>
      </c>
      <c r="AP987" s="21">
        <f t="shared" si="537"/>
        <v>0</v>
      </c>
      <c r="AQ987" s="21">
        <f t="shared" si="538"/>
        <v>0</v>
      </c>
      <c r="AR987" s="21">
        <f t="shared" si="539"/>
        <v>0</v>
      </c>
      <c r="AS987" s="21">
        <f t="shared" si="540"/>
        <v>0</v>
      </c>
      <c r="AT987" s="21">
        <f t="shared" si="541"/>
        <v>0</v>
      </c>
      <c r="AU987" s="21">
        <f t="shared" si="542"/>
        <v>0</v>
      </c>
      <c r="AV987" s="21">
        <f t="shared" si="543"/>
        <v>0</v>
      </c>
      <c r="AW987" s="21">
        <f t="shared" si="544"/>
        <v>0</v>
      </c>
      <c r="AX987" s="21">
        <f t="shared" si="545"/>
        <v>0</v>
      </c>
      <c r="AY987" s="21">
        <f t="shared" si="546"/>
        <v>0</v>
      </c>
      <c r="AZ987" s="21">
        <f t="shared" si="547"/>
        <v>0</v>
      </c>
      <c r="BA987" s="21">
        <f t="shared" si="548"/>
        <v>0</v>
      </c>
      <c r="BB987" s="21">
        <f t="shared" si="549"/>
        <v>0</v>
      </c>
      <c r="BC987" s="21">
        <f t="shared" si="550"/>
        <v>0</v>
      </c>
      <c r="BD987" s="21">
        <f t="shared" si="551"/>
        <v>0</v>
      </c>
      <c r="BE987" s="21">
        <f t="shared" si="552"/>
        <v>0</v>
      </c>
      <c r="BF987" s="21">
        <f t="shared" si="553"/>
        <v>0</v>
      </c>
      <c r="BG987" s="21">
        <f t="shared" si="554"/>
        <v>0</v>
      </c>
      <c r="BH987" s="21">
        <f t="shared" si="555"/>
        <v>0</v>
      </c>
    </row>
    <row r="988" spans="1:60" ht="63.95" customHeight="1">
      <c r="A988" s="245"/>
      <c r="B988" s="97"/>
      <c r="C988" s="98"/>
      <c r="D988" s="99"/>
      <c r="E988" s="100"/>
      <c r="F988" s="100"/>
      <c r="G988" s="100"/>
      <c r="H988" s="101"/>
      <c r="I988" s="102"/>
      <c r="J988" s="103"/>
      <c r="K988" s="103"/>
      <c r="L988" s="103"/>
      <c r="M988" s="103"/>
      <c r="N988" s="99"/>
      <c r="O988" s="99"/>
      <c r="P988" s="100"/>
      <c r="Q988" s="100"/>
      <c r="R988" s="104"/>
      <c r="S988" s="31" t="str">
        <f t="shared" si="556"/>
        <v/>
      </c>
      <c r="T988" s="105"/>
      <c r="U988" s="101"/>
      <c r="V988" s="107"/>
      <c r="W988" s="169"/>
      <c r="X988" s="170"/>
      <c r="Y988" s="68"/>
      <c r="Z988" s="190">
        <f t="shared" si="525"/>
        <v>1.0165720071704217E-3</v>
      </c>
      <c r="AA988" s="208" t="b">
        <f t="shared" si="526"/>
        <v>0</v>
      </c>
      <c r="AB988" s="20">
        <f t="shared" si="557"/>
        <v>0</v>
      </c>
      <c r="AC988" s="67" t="b">
        <f t="shared" si="558"/>
        <v>1</v>
      </c>
      <c r="AD988" s="200">
        <f t="shared" si="559"/>
        <v>1</v>
      </c>
      <c r="AE988" s="180">
        <f t="shared" si="527"/>
        <v>1</v>
      </c>
      <c r="AF988" s="180">
        <f t="shared" si="528"/>
        <v>0</v>
      </c>
      <c r="AG988" s="180">
        <f t="shared" si="529"/>
        <v>0</v>
      </c>
      <c r="AH988" s="180">
        <f t="shared" si="530"/>
        <v>0</v>
      </c>
      <c r="AI988" s="214" t="str">
        <f t="shared" si="531"/>
        <v/>
      </c>
      <c r="AK988" s="36">
        <f t="shared" si="532"/>
        <v>0</v>
      </c>
      <c r="AL988" s="21">
        <f t="shared" si="533"/>
        <v>0</v>
      </c>
      <c r="AM988" s="21">
        <f t="shared" si="534"/>
        <v>0</v>
      </c>
      <c r="AN988" s="21">
        <f t="shared" si="535"/>
        <v>0</v>
      </c>
      <c r="AO988" s="21">
        <f t="shared" si="536"/>
        <v>0</v>
      </c>
      <c r="AP988" s="21">
        <f t="shared" si="537"/>
        <v>0</v>
      </c>
      <c r="AQ988" s="21">
        <f t="shared" si="538"/>
        <v>0</v>
      </c>
      <c r="AR988" s="21">
        <f t="shared" si="539"/>
        <v>0</v>
      </c>
      <c r="AS988" s="21">
        <f t="shared" si="540"/>
        <v>0</v>
      </c>
      <c r="AT988" s="21">
        <f t="shared" si="541"/>
        <v>0</v>
      </c>
      <c r="AU988" s="21">
        <f t="shared" si="542"/>
        <v>0</v>
      </c>
      <c r="AV988" s="21">
        <f t="shared" si="543"/>
        <v>0</v>
      </c>
      <c r="AW988" s="21">
        <f t="shared" si="544"/>
        <v>0</v>
      </c>
      <c r="AX988" s="21">
        <f t="shared" si="545"/>
        <v>0</v>
      </c>
      <c r="AY988" s="21">
        <f t="shared" si="546"/>
        <v>0</v>
      </c>
      <c r="AZ988" s="21">
        <f t="shared" si="547"/>
        <v>0</v>
      </c>
      <c r="BA988" s="21">
        <f t="shared" si="548"/>
        <v>0</v>
      </c>
      <c r="BB988" s="21">
        <f t="shared" si="549"/>
        <v>0</v>
      </c>
      <c r="BC988" s="21">
        <f t="shared" si="550"/>
        <v>0</v>
      </c>
      <c r="BD988" s="21">
        <f t="shared" si="551"/>
        <v>0</v>
      </c>
      <c r="BE988" s="21">
        <f t="shared" si="552"/>
        <v>0</v>
      </c>
      <c r="BF988" s="21">
        <f t="shared" si="553"/>
        <v>0</v>
      </c>
      <c r="BG988" s="21">
        <f t="shared" si="554"/>
        <v>0</v>
      </c>
      <c r="BH988" s="21">
        <f t="shared" si="555"/>
        <v>0</v>
      </c>
    </row>
    <row r="989" spans="1:60" ht="63.95" customHeight="1">
      <c r="A989" s="245"/>
      <c r="B989" s="97"/>
      <c r="C989" s="98"/>
      <c r="D989" s="99"/>
      <c r="E989" s="100"/>
      <c r="F989" s="100"/>
      <c r="G989" s="100"/>
      <c r="H989" s="101"/>
      <c r="I989" s="102"/>
      <c r="J989" s="103"/>
      <c r="K989" s="103"/>
      <c r="L989" s="103"/>
      <c r="M989" s="103"/>
      <c r="N989" s="99"/>
      <c r="O989" s="99"/>
      <c r="P989" s="100"/>
      <c r="Q989" s="100"/>
      <c r="R989" s="104"/>
      <c r="S989" s="31" t="str">
        <f t="shared" si="556"/>
        <v/>
      </c>
      <c r="T989" s="105"/>
      <c r="U989" s="101"/>
      <c r="V989" s="107"/>
      <c r="W989" s="169"/>
      <c r="X989" s="170"/>
      <c r="Y989" s="68"/>
      <c r="Z989" s="190">
        <f t="shared" si="525"/>
        <v>1.0165720071704217E-3</v>
      </c>
      <c r="AA989" s="208" t="b">
        <f t="shared" si="526"/>
        <v>0</v>
      </c>
      <c r="AB989" s="20">
        <f t="shared" si="557"/>
        <v>0</v>
      </c>
      <c r="AC989" s="67" t="b">
        <f t="shared" si="558"/>
        <v>1</v>
      </c>
      <c r="AD989" s="200">
        <f t="shared" si="559"/>
        <v>1</v>
      </c>
      <c r="AE989" s="180">
        <f t="shared" si="527"/>
        <v>1</v>
      </c>
      <c r="AF989" s="180">
        <f t="shared" si="528"/>
        <v>0</v>
      </c>
      <c r="AG989" s="180">
        <f t="shared" si="529"/>
        <v>0</v>
      </c>
      <c r="AH989" s="180">
        <f t="shared" si="530"/>
        <v>0</v>
      </c>
      <c r="AI989" s="214" t="str">
        <f t="shared" si="531"/>
        <v/>
      </c>
      <c r="AK989" s="36">
        <f t="shared" si="532"/>
        <v>0</v>
      </c>
      <c r="AL989" s="21">
        <f t="shared" si="533"/>
        <v>0</v>
      </c>
      <c r="AM989" s="21">
        <f t="shared" si="534"/>
        <v>0</v>
      </c>
      <c r="AN989" s="21">
        <f t="shared" si="535"/>
        <v>0</v>
      </c>
      <c r="AO989" s="21">
        <f t="shared" si="536"/>
        <v>0</v>
      </c>
      <c r="AP989" s="21">
        <f t="shared" si="537"/>
        <v>0</v>
      </c>
      <c r="AQ989" s="21">
        <f t="shared" si="538"/>
        <v>0</v>
      </c>
      <c r="AR989" s="21">
        <f t="shared" si="539"/>
        <v>0</v>
      </c>
      <c r="AS989" s="21">
        <f t="shared" si="540"/>
        <v>0</v>
      </c>
      <c r="AT989" s="21">
        <f t="shared" si="541"/>
        <v>0</v>
      </c>
      <c r="AU989" s="21">
        <f t="shared" si="542"/>
        <v>0</v>
      </c>
      <c r="AV989" s="21">
        <f t="shared" si="543"/>
        <v>0</v>
      </c>
      <c r="AW989" s="21">
        <f t="shared" si="544"/>
        <v>0</v>
      </c>
      <c r="AX989" s="21">
        <f t="shared" si="545"/>
        <v>0</v>
      </c>
      <c r="AY989" s="21">
        <f t="shared" si="546"/>
        <v>0</v>
      </c>
      <c r="AZ989" s="21">
        <f t="shared" si="547"/>
        <v>0</v>
      </c>
      <c r="BA989" s="21">
        <f t="shared" si="548"/>
        <v>0</v>
      </c>
      <c r="BB989" s="21">
        <f t="shared" si="549"/>
        <v>0</v>
      </c>
      <c r="BC989" s="21">
        <f t="shared" si="550"/>
        <v>0</v>
      </c>
      <c r="BD989" s="21">
        <f t="shared" si="551"/>
        <v>0</v>
      </c>
      <c r="BE989" s="21">
        <f t="shared" si="552"/>
        <v>0</v>
      </c>
      <c r="BF989" s="21">
        <f t="shared" si="553"/>
        <v>0</v>
      </c>
      <c r="BG989" s="21">
        <f t="shared" si="554"/>
        <v>0</v>
      </c>
      <c r="BH989" s="21">
        <f t="shared" si="555"/>
        <v>0</v>
      </c>
    </row>
    <row r="990" spans="1:60" ht="63.95" customHeight="1">
      <c r="A990" s="245"/>
      <c r="B990" s="97"/>
      <c r="C990" s="98"/>
      <c r="D990" s="99"/>
      <c r="E990" s="100"/>
      <c r="F990" s="100"/>
      <c r="G990" s="100"/>
      <c r="H990" s="101"/>
      <c r="I990" s="102"/>
      <c r="J990" s="103"/>
      <c r="K990" s="103"/>
      <c r="L990" s="103"/>
      <c r="M990" s="103"/>
      <c r="N990" s="99"/>
      <c r="O990" s="99"/>
      <c r="P990" s="100"/>
      <c r="Q990" s="100"/>
      <c r="R990" s="104"/>
      <c r="S990" s="31" t="str">
        <f t="shared" si="556"/>
        <v/>
      </c>
      <c r="T990" s="105"/>
      <c r="U990" s="101"/>
      <c r="V990" s="107"/>
      <c r="W990" s="169"/>
      <c r="X990" s="170"/>
      <c r="Y990" s="68"/>
      <c r="Z990" s="190">
        <f t="shared" si="525"/>
        <v>1.0165720071704217E-3</v>
      </c>
      <c r="AA990" s="208" t="b">
        <f t="shared" si="526"/>
        <v>0</v>
      </c>
      <c r="AB990" s="20">
        <f t="shared" si="557"/>
        <v>0</v>
      </c>
      <c r="AC990" s="67" t="b">
        <f t="shared" si="558"/>
        <v>1</v>
      </c>
      <c r="AD990" s="200">
        <f t="shared" si="559"/>
        <v>1</v>
      </c>
      <c r="AE990" s="180">
        <f t="shared" si="527"/>
        <v>1</v>
      </c>
      <c r="AF990" s="180">
        <f t="shared" si="528"/>
        <v>0</v>
      </c>
      <c r="AG990" s="180">
        <f t="shared" si="529"/>
        <v>0</v>
      </c>
      <c r="AH990" s="180">
        <f t="shared" si="530"/>
        <v>0</v>
      </c>
      <c r="AI990" s="214" t="str">
        <f t="shared" si="531"/>
        <v/>
      </c>
      <c r="AK990" s="36">
        <f t="shared" si="532"/>
        <v>0</v>
      </c>
      <c r="AL990" s="21">
        <f t="shared" si="533"/>
        <v>0</v>
      </c>
      <c r="AM990" s="21">
        <f t="shared" si="534"/>
        <v>0</v>
      </c>
      <c r="AN990" s="21">
        <f t="shared" si="535"/>
        <v>0</v>
      </c>
      <c r="AO990" s="21">
        <f t="shared" si="536"/>
        <v>0</v>
      </c>
      <c r="AP990" s="21">
        <f t="shared" si="537"/>
        <v>0</v>
      </c>
      <c r="AQ990" s="21">
        <f t="shared" si="538"/>
        <v>0</v>
      </c>
      <c r="AR990" s="21">
        <f t="shared" si="539"/>
        <v>0</v>
      </c>
      <c r="AS990" s="21">
        <f t="shared" si="540"/>
        <v>0</v>
      </c>
      <c r="AT990" s="21">
        <f t="shared" si="541"/>
        <v>0</v>
      </c>
      <c r="AU990" s="21">
        <f t="shared" si="542"/>
        <v>0</v>
      </c>
      <c r="AV990" s="21">
        <f t="shared" si="543"/>
        <v>0</v>
      </c>
      <c r="AW990" s="21">
        <f t="shared" si="544"/>
        <v>0</v>
      </c>
      <c r="AX990" s="21">
        <f t="shared" si="545"/>
        <v>0</v>
      </c>
      <c r="AY990" s="21">
        <f t="shared" si="546"/>
        <v>0</v>
      </c>
      <c r="AZ990" s="21">
        <f t="shared" si="547"/>
        <v>0</v>
      </c>
      <c r="BA990" s="21">
        <f t="shared" si="548"/>
        <v>0</v>
      </c>
      <c r="BB990" s="21">
        <f t="shared" si="549"/>
        <v>0</v>
      </c>
      <c r="BC990" s="21">
        <f t="shared" si="550"/>
        <v>0</v>
      </c>
      <c r="BD990" s="21">
        <f t="shared" si="551"/>
        <v>0</v>
      </c>
      <c r="BE990" s="21">
        <f t="shared" si="552"/>
        <v>0</v>
      </c>
      <c r="BF990" s="21">
        <f t="shared" si="553"/>
        <v>0</v>
      </c>
      <c r="BG990" s="21">
        <f t="shared" si="554"/>
        <v>0</v>
      </c>
      <c r="BH990" s="21">
        <f t="shared" si="555"/>
        <v>0</v>
      </c>
    </row>
    <row r="991" spans="1:60" ht="63.95" customHeight="1">
      <c r="A991" s="245"/>
      <c r="B991" s="97"/>
      <c r="C991" s="98"/>
      <c r="D991" s="99"/>
      <c r="E991" s="100"/>
      <c r="F991" s="100"/>
      <c r="G991" s="100"/>
      <c r="H991" s="101"/>
      <c r="I991" s="102"/>
      <c r="J991" s="103"/>
      <c r="K991" s="103"/>
      <c r="L991" s="103"/>
      <c r="M991" s="103"/>
      <c r="N991" s="99"/>
      <c r="O991" s="99"/>
      <c r="P991" s="100"/>
      <c r="Q991" s="100"/>
      <c r="R991" s="104"/>
      <c r="S991" s="31" t="str">
        <f t="shared" si="556"/>
        <v/>
      </c>
      <c r="T991" s="105"/>
      <c r="U991" s="101"/>
      <c r="V991" s="107"/>
      <c r="W991" s="169"/>
      <c r="X991" s="170"/>
      <c r="Y991" s="68"/>
      <c r="Z991" s="190">
        <f t="shared" si="525"/>
        <v>1.0165720071704217E-3</v>
      </c>
      <c r="AA991" s="208" t="b">
        <f t="shared" si="526"/>
        <v>0</v>
      </c>
      <c r="AB991" s="20">
        <f t="shared" si="557"/>
        <v>0</v>
      </c>
      <c r="AC991" s="67" t="b">
        <f t="shared" si="558"/>
        <v>1</v>
      </c>
      <c r="AD991" s="200">
        <f t="shared" si="559"/>
        <v>1</v>
      </c>
      <c r="AE991" s="180">
        <f t="shared" si="527"/>
        <v>1</v>
      </c>
      <c r="AF991" s="180">
        <f t="shared" si="528"/>
        <v>0</v>
      </c>
      <c r="AG991" s="180">
        <f t="shared" si="529"/>
        <v>0</v>
      </c>
      <c r="AH991" s="180">
        <f t="shared" si="530"/>
        <v>0</v>
      </c>
      <c r="AI991" s="214" t="str">
        <f t="shared" si="531"/>
        <v/>
      </c>
      <c r="AK991" s="36">
        <f t="shared" si="532"/>
        <v>0</v>
      </c>
      <c r="AL991" s="21">
        <f t="shared" si="533"/>
        <v>0</v>
      </c>
      <c r="AM991" s="21">
        <f t="shared" si="534"/>
        <v>0</v>
      </c>
      <c r="AN991" s="21">
        <f t="shared" si="535"/>
        <v>0</v>
      </c>
      <c r="AO991" s="21">
        <f t="shared" si="536"/>
        <v>0</v>
      </c>
      <c r="AP991" s="21">
        <f t="shared" si="537"/>
        <v>0</v>
      </c>
      <c r="AQ991" s="21">
        <f t="shared" si="538"/>
        <v>0</v>
      </c>
      <c r="AR991" s="21">
        <f t="shared" si="539"/>
        <v>0</v>
      </c>
      <c r="AS991" s="21">
        <f t="shared" si="540"/>
        <v>0</v>
      </c>
      <c r="AT991" s="21">
        <f t="shared" si="541"/>
        <v>0</v>
      </c>
      <c r="AU991" s="21">
        <f t="shared" si="542"/>
        <v>0</v>
      </c>
      <c r="AV991" s="21">
        <f t="shared" si="543"/>
        <v>0</v>
      </c>
      <c r="AW991" s="21">
        <f t="shared" si="544"/>
        <v>0</v>
      </c>
      <c r="AX991" s="21">
        <f t="shared" si="545"/>
        <v>0</v>
      </c>
      <c r="AY991" s="21">
        <f t="shared" si="546"/>
        <v>0</v>
      </c>
      <c r="AZ991" s="21">
        <f t="shared" si="547"/>
        <v>0</v>
      </c>
      <c r="BA991" s="21">
        <f t="shared" si="548"/>
        <v>0</v>
      </c>
      <c r="BB991" s="21">
        <f t="shared" si="549"/>
        <v>0</v>
      </c>
      <c r="BC991" s="21">
        <f t="shared" si="550"/>
        <v>0</v>
      </c>
      <c r="BD991" s="21">
        <f t="shared" si="551"/>
        <v>0</v>
      </c>
      <c r="BE991" s="21">
        <f t="shared" si="552"/>
        <v>0</v>
      </c>
      <c r="BF991" s="21">
        <f t="shared" si="553"/>
        <v>0</v>
      </c>
      <c r="BG991" s="21">
        <f t="shared" si="554"/>
        <v>0</v>
      </c>
      <c r="BH991" s="21">
        <f t="shared" si="555"/>
        <v>0</v>
      </c>
    </row>
    <row r="992" spans="1:60" ht="63.95" customHeight="1">
      <c r="A992" s="245"/>
      <c r="B992" s="97"/>
      <c r="C992" s="98"/>
      <c r="D992" s="99"/>
      <c r="E992" s="100"/>
      <c r="F992" s="100"/>
      <c r="G992" s="100"/>
      <c r="H992" s="101"/>
      <c r="I992" s="102"/>
      <c r="J992" s="103"/>
      <c r="K992" s="103"/>
      <c r="L992" s="103"/>
      <c r="M992" s="103"/>
      <c r="N992" s="99"/>
      <c r="O992" s="99"/>
      <c r="P992" s="100"/>
      <c r="Q992" s="100"/>
      <c r="R992" s="104"/>
      <c r="S992" s="31" t="str">
        <f t="shared" si="556"/>
        <v/>
      </c>
      <c r="T992" s="105"/>
      <c r="U992" s="101"/>
      <c r="V992" s="107"/>
      <c r="W992" s="169"/>
      <c r="X992" s="170"/>
      <c r="Y992" s="68"/>
      <c r="Z992" s="190">
        <f t="shared" si="525"/>
        <v>1.0165720071704217E-3</v>
      </c>
      <c r="AA992" s="208" t="b">
        <f t="shared" si="526"/>
        <v>0</v>
      </c>
      <c r="AB992" s="20">
        <f t="shared" si="557"/>
        <v>0</v>
      </c>
      <c r="AC992" s="67" t="b">
        <f t="shared" si="558"/>
        <v>1</v>
      </c>
      <c r="AD992" s="200">
        <f t="shared" si="559"/>
        <v>1</v>
      </c>
      <c r="AE992" s="180">
        <f t="shared" si="527"/>
        <v>1</v>
      </c>
      <c r="AF992" s="180">
        <f t="shared" si="528"/>
        <v>0</v>
      </c>
      <c r="AG992" s="180">
        <f t="shared" si="529"/>
        <v>0</v>
      </c>
      <c r="AH992" s="180">
        <f t="shared" si="530"/>
        <v>0</v>
      </c>
      <c r="AI992" s="214" t="str">
        <f t="shared" si="531"/>
        <v/>
      </c>
      <c r="AK992" s="36">
        <f t="shared" si="532"/>
        <v>0</v>
      </c>
      <c r="AL992" s="21">
        <f t="shared" si="533"/>
        <v>0</v>
      </c>
      <c r="AM992" s="21">
        <f t="shared" si="534"/>
        <v>0</v>
      </c>
      <c r="AN992" s="21">
        <f t="shared" si="535"/>
        <v>0</v>
      </c>
      <c r="AO992" s="21">
        <f t="shared" si="536"/>
        <v>0</v>
      </c>
      <c r="AP992" s="21">
        <f t="shared" si="537"/>
        <v>0</v>
      </c>
      <c r="AQ992" s="21">
        <f t="shared" si="538"/>
        <v>0</v>
      </c>
      <c r="AR992" s="21">
        <f t="shared" si="539"/>
        <v>0</v>
      </c>
      <c r="AS992" s="21">
        <f t="shared" si="540"/>
        <v>0</v>
      </c>
      <c r="AT992" s="21">
        <f t="shared" si="541"/>
        <v>0</v>
      </c>
      <c r="AU992" s="21">
        <f t="shared" si="542"/>
        <v>0</v>
      </c>
      <c r="AV992" s="21">
        <f t="shared" si="543"/>
        <v>0</v>
      </c>
      <c r="AW992" s="21">
        <f t="shared" si="544"/>
        <v>0</v>
      </c>
      <c r="AX992" s="21">
        <f t="shared" si="545"/>
        <v>0</v>
      </c>
      <c r="AY992" s="21">
        <f t="shared" si="546"/>
        <v>0</v>
      </c>
      <c r="AZ992" s="21">
        <f t="shared" si="547"/>
        <v>0</v>
      </c>
      <c r="BA992" s="21">
        <f t="shared" si="548"/>
        <v>0</v>
      </c>
      <c r="BB992" s="21">
        <f t="shared" si="549"/>
        <v>0</v>
      </c>
      <c r="BC992" s="21">
        <f t="shared" si="550"/>
        <v>0</v>
      </c>
      <c r="BD992" s="21">
        <f t="shared" si="551"/>
        <v>0</v>
      </c>
      <c r="BE992" s="21">
        <f t="shared" si="552"/>
        <v>0</v>
      </c>
      <c r="BF992" s="21">
        <f t="shared" si="553"/>
        <v>0</v>
      </c>
      <c r="BG992" s="21">
        <f t="shared" si="554"/>
        <v>0</v>
      </c>
      <c r="BH992" s="21">
        <f t="shared" si="555"/>
        <v>0</v>
      </c>
    </row>
    <row r="993" spans="1:60" ht="63.95" customHeight="1">
      <c r="A993" s="245"/>
      <c r="B993" s="97"/>
      <c r="C993" s="98"/>
      <c r="D993" s="99"/>
      <c r="E993" s="100"/>
      <c r="F993" s="100"/>
      <c r="G993" s="100"/>
      <c r="H993" s="101"/>
      <c r="I993" s="102"/>
      <c r="J993" s="103"/>
      <c r="K993" s="103"/>
      <c r="L993" s="103"/>
      <c r="M993" s="103"/>
      <c r="N993" s="99"/>
      <c r="O993" s="99"/>
      <c r="P993" s="100"/>
      <c r="Q993" s="100"/>
      <c r="R993" s="104"/>
      <c r="S993" s="31" t="str">
        <f t="shared" si="556"/>
        <v/>
      </c>
      <c r="T993" s="105"/>
      <c r="U993" s="101"/>
      <c r="V993" s="107"/>
      <c r="W993" s="169"/>
      <c r="X993" s="170"/>
      <c r="Y993" s="68"/>
      <c r="Z993" s="190">
        <f t="shared" si="525"/>
        <v>1.0165720071704217E-3</v>
      </c>
      <c r="AA993" s="208" t="b">
        <f t="shared" si="526"/>
        <v>0</v>
      </c>
      <c r="AB993" s="20">
        <f t="shared" si="557"/>
        <v>0</v>
      </c>
      <c r="AC993" s="67" t="b">
        <f t="shared" si="558"/>
        <v>1</v>
      </c>
      <c r="AD993" s="200">
        <f t="shared" si="559"/>
        <v>1</v>
      </c>
      <c r="AE993" s="180">
        <f t="shared" si="527"/>
        <v>1</v>
      </c>
      <c r="AF993" s="180">
        <f t="shared" si="528"/>
        <v>0</v>
      </c>
      <c r="AG993" s="180">
        <f t="shared" si="529"/>
        <v>0</v>
      </c>
      <c r="AH993" s="180">
        <f t="shared" si="530"/>
        <v>0</v>
      </c>
      <c r="AI993" s="214" t="str">
        <f t="shared" si="531"/>
        <v/>
      </c>
      <c r="AK993" s="36">
        <f t="shared" si="532"/>
        <v>0</v>
      </c>
      <c r="AL993" s="21">
        <f t="shared" si="533"/>
        <v>0</v>
      </c>
      <c r="AM993" s="21">
        <f t="shared" si="534"/>
        <v>0</v>
      </c>
      <c r="AN993" s="21">
        <f t="shared" si="535"/>
        <v>0</v>
      </c>
      <c r="AO993" s="21">
        <f t="shared" si="536"/>
        <v>0</v>
      </c>
      <c r="AP993" s="21">
        <f t="shared" si="537"/>
        <v>0</v>
      </c>
      <c r="AQ993" s="21">
        <f t="shared" si="538"/>
        <v>0</v>
      </c>
      <c r="AR993" s="21">
        <f t="shared" si="539"/>
        <v>0</v>
      </c>
      <c r="AS993" s="21">
        <f t="shared" si="540"/>
        <v>0</v>
      </c>
      <c r="AT993" s="21">
        <f t="shared" si="541"/>
        <v>0</v>
      </c>
      <c r="AU993" s="21">
        <f t="shared" si="542"/>
        <v>0</v>
      </c>
      <c r="AV993" s="21">
        <f t="shared" si="543"/>
        <v>0</v>
      </c>
      <c r="AW993" s="21">
        <f t="shared" si="544"/>
        <v>0</v>
      </c>
      <c r="AX993" s="21">
        <f t="shared" si="545"/>
        <v>0</v>
      </c>
      <c r="AY993" s="21">
        <f t="shared" si="546"/>
        <v>0</v>
      </c>
      <c r="AZ993" s="21">
        <f t="shared" si="547"/>
        <v>0</v>
      </c>
      <c r="BA993" s="21">
        <f t="shared" si="548"/>
        <v>0</v>
      </c>
      <c r="BB993" s="21">
        <f t="shared" si="549"/>
        <v>0</v>
      </c>
      <c r="BC993" s="21">
        <f t="shared" si="550"/>
        <v>0</v>
      </c>
      <c r="BD993" s="21">
        <f t="shared" si="551"/>
        <v>0</v>
      </c>
      <c r="BE993" s="21">
        <f t="shared" si="552"/>
        <v>0</v>
      </c>
      <c r="BF993" s="21">
        <f t="shared" si="553"/>
        <v>0</v>
      </c>
      <c r="BG993" s="21">
        <f t="shared" si="554"/>
        <v>0</v>
      </c>
      <c r="BH993" s="21">
        <f t="shared" si="555"/>
        <v>0</v>
      </c>
    </row>
    <row r="994" spans="1:60" ht="63.95" customHeight="1">
      <c r="A994" s="245"/>
      <c r="B994" s="97"/>
      <c r="C994" s="98"/>
      <c r="D994" s="99"/>
      <c r="E994" s="100"/>
      <c r="F994" s="100"/>
      <c r="G994" s="100"/>
      <c r="H994" s="101"/>
      <c r="I994" s="102"/>
      <c r="J994" s="103"/>
      <c r="K994" s="103"/>
      <c r="L994" s="103"/>
      <c r="M994" s="103"/>
      <c r="N994" s="99"/>
      <c r="O994" s="99"/>
      <c r="P994" s="100"/>
      <c r="Q994" s="100"/>
      <c r="R994" s="104"/>
      <c r="S994" s="31" t="str">
        <f t="shared" si="556"/>
        <v/>
      </c>
      <c r="T994" s="105"/>
      <c r="U994" s="101"/>
      <c r="V994" s="107"/>
      <c r="W994" s="169"/>
      <c r="X994" s="170"/>
      <c r="Y994" s="68"/>
      <c r="Z994" s="190">
        <f t="shared" si="525"/>
        <v>1.0165720071704217E-3</v>
      </c>
      <c r="AA994" s="208" t="b">
        <f t="shared" si="526"/>
        <v>0</v>
      </c>
      <c r="AB994" s="20">
        <f t="shared" si="557"/>
        <v>0</v>
      </c>
      <c r="AC994" s="67" t="b">
        <f t="shared" si="558"/>
        <v>1</v>
      </c>
      <c r="AD994" s="200">
        <f t="shared" si="559"/>
        <v>1</v>
      </c>
      <c r="AE994" s="180">
        <f t="shared" si="527"/>
        <v>1</v>
      </c>
      <c r="AF994" s="180">
        <f t="shared" si="528"/>
        <v>0</v>
      </c>
      <c r="AG994" s="180">
        <f t="shared" si="529"/>
        <v>0</v>
      </c>
      <c r="AH994" s="180">
        <f t="shared" si="530"/>
        <v>0</v>
      </c>
      <c r="AI994" s="214" t="str">
        <f t="shared" si="531"/>
        <v/>
      </c>
      <c r="AK994" s="36">
        <f t="shared" si="532"/>
        <v>0</v>
      </c>
      <c r="AL994" s="21">
        <f t="shared" si="533"/>
        <v>0</v>
      </c>
      <c r="AM994" s="21">
        <f t="shared" si="534"/>
        <v>0</v>
      </c>
      <c r="AN994" s="21">
        <f t="shared" si="535"/>
        <v>0</v>
      </c>
      <c r="AO994" s="21">
        <f t="shared" si="536"/>
        <v>0</v>
      </c>
      <c r="AP994" s="21">
        <f t="shared" si="537"/>
        <v>0</v>
      </c>
      <c r="AQ994" s="21">
        <f t="shared" si="538"/>
        <v>0</v>
      </c>
      <c r="AR994" s="21">
        <f t="shared" si="539"/>
        <v>0</v>
      </c>
      <c r="AS994" s="21">
        <f t="shared" si="540"/>
        <v>0</v>
      </c>
      <c r="AT994" s="21">
        <f t="shared" si="541"/>
        <v>0</v>
      </c>
      <c r="AU994" s="21">
        <f t="shared" si="542"/>
        <v>0</v>
      </c>
      <c r="AV994" s="21">
        <f t="shared" si="543"/>
        <v>0</v>
      </c>
      <c r="AW994" s="21">
        <f t="shared" si="544"/>
        <v>0</v>
      </c>
      <c r="AX994" s="21">
        <f t="shared" si="545"/>
        <v>0</v>
      </c>
      <c r="AY994" s="21">
        <f t="shared" si="546"/>
        <v>0</v>
      </c>
      <c r="AZ994" s="21">
        <f t="shared" si="547"/>
        <v>0</v>
      </c>
      <c r="BA994" s="21">
        <f t="shared" si="548"/>
        <v>0</v>
      </c>
      <c r="BB994" s="21">
        <f t="shared" si="549"/>
        <v>0</v>
      </c>
      <c r="BC994" s="21">
        <f t="shared" si="550"/>
        <v>0</v>
      </c>
      <c r="BD994" s="21">
        <f t="shared" si="551"/>
        <v>0</v>
      </c>
      <c r="BE994" s="21">
        <f t="shared" si="552"/>
        <v>0</v>
      </c>
      <c r="BF994" s="21">
        <f t="shared" si="553"/>
        <v>0</v>
      </c>
      <c r="BG994" s="21">
        <f t="shared" si="554"/>
        <v>0</v>
      </c>
      <c r="BH994" s="21">
        <f t="shared" si="555"/>
        <v>0</v>
      </c>
    </row>
    <row r="995" spans="1:60" ht="63.95" customHeight="1">
      <c r="A995" s="245"/>
      <c r="B995" s="97"/>
      <c r="C995" s="98"/>
      <c r="D995" s="99"/>
      <c r="E995" s="100"/>
      <c r="F995" s="100"/>
      <c r="G995" s="100"/>
      <c r="H995" s="101"/>
      <c r="I995" s="102"/>
      <c r="J995" s="103"/>
      <c r="K995" s="103"/>
      <c r="L995" s="103"/>
      <c r="M995" s="103"/>
      <c r="N995" s="99"/>
      <c r="O995" s="99"/>
      <c r="P995" s="100"/>
      <c r="Q995" s="100"/>
      <c r="R995" s="104"/>
      <c r="S995" s="31" t="str">
        <f t="shared" si="556"/>
        <v/>
      </c>
      <c r="T995" s="105"/>
      <c r="U995" s="101"/>
      <c r="V995" s="107"/>
      <c r="W995" s="169"/>
      <c r="X995" s="170"/>
      <c r="Y995" s="68"/>
      <c r="Z995" s="190">
        <f t="shared" si="525"/>
        <v>1.0165720071704217E-3</v>
      </c>
      <c r="AA995" s="208" t="b">
        <f t="shared" si="526"/>
        <v>0</v>
      </c>
      <c r="AB995" s="20">
        <f t="shared" si="557"/>
        <v>0</v>
      </c>
      <c r="AC995" s="67" t="b">
        <f t="shared" si="558"/>
        <v>1</v>
      </c>
      <c r="AD995" s="200">
        <f t="shared" si="559"/>
        <v>1</v>
      </c>
      <c r="AE995" s="180">
        <f t="shared" si="527"/>
        <v>1</v>
      </c>
      <c r="AF995" s="180">
        <f t="shared" si="528"/>
        <v>0</v>
      </c>
      <c r="AG995" s="180">
        <f t="shared" si="529"/>
        <v>0</v>
      </c>
      <c r="AH995" s="180">
        <f t="shared" si="530"/>
        <v>0</v>
      </c>
      <c r="AI995" s="214" t="str">
        <f t="shared" si="531"/>
        <v/>
      </c>
      <c r="AK995" s="36">
        <f t="shared" si="532"/>
        <v>0</v>
      </c>
      <c r="AL995" s="21">
        <f t="shared" si="533"/>
        <v>0</v>
      </c>
      <c r="AM995" s="21">
        <f t="shared" si="534"/>
        <v>0</v>
      </c>
      <c r="AN995" s="21">
        <f t="shared" si="535"/>
        <v>0</v>
      </c>
      <c r="AO995" s="21">
        <f t="shared" si="536"/>
        <v>0</v>
      </c>
      <c r="AP995" s="21">
        <f t="shared" si="537"/>
        <v>0</v>
      </c>
      <c r="AQ995" s="21">
        <f t="shared" si="538"/>
        <v>0</v>
      </c>
      <c r="AR995" s="21">
        <f t="shared" si="539"/>
        <v>0</v>
      </c>
      <c r="AS995" s="21">
        <f t="shared" si="540"/>
        <v>0</v>
      </c>
      <c r="AT995" s="21">
        <f t="shared" si="541"/>
        <v>0</v>
      </c>
      <c r="AU995" s="21">
        <f t="shared" si="542"/>
        <v>0</v>
      </c>
      <c r="AV995" s="21">
        <f t="shared" si="543"/>
        <v>0</v>
      </c>
      <c r="AW995" s="21">
        <f t="shared" si="544"/>
        <v>0</v>
      </c>
      <c r="AX995" s="21">
        <f t="shared" si="545"/>
        <v>0</v>
      </c>
      <c r="AY995" s="21">
        <f t="shared" si="546"/>
        <v>0</v>
      </c>
      <c r="AZ995" s="21">
        <f t="shared" si="547"/>
        <v>0</v>
      </c>
      <c r="BA995" s="21">
        <f t="shared" si="548"/>
        <v>0</v>
      </c>
      <c r="BB995" s="21">
        <f t="shared" si="549"/>
        <v>0</v>
      </c>
      <c r="BC995" s="21">
        <f t="shared" si="550"/>
        <v>0</v>
      </c>
      <c r="BD995" s="21">
        <f t="shared" si="551"/>
        <v>0</v>
      </c>
      <c r="BE995" s="21">
        <f t="shared" si="552"/>
        <v>0</v>
      </c>
      <c r="BF995" s="21">
        <f t="shared" si="553"/>
        <v>0</v>
      </c>
      <c r="BG995" s="21">
        <f t="shared" si="554"/>
        <v>0</v>
      </c>
      <c r="BH995" s="21">
        <f t="shared" si="555"/>
        <v>0</v>
      </c>
    </row>
    <row r="996" spans="1:60" ht="63.95" customHeight="1">
      <c r="A996" s="245"/>
      <c r="B996" s="97"/>
      <c r="C996" s="98"/>
      <c r="D996" s="99"/>
      <c r="E996" s="100"/>
      <c r="F996" s="100"/>
      <c r="G996" s="100"/>
      <c r="H996" s="101"/>
      <c r="I996" s="102"/>
      <c r="J996" s="103"/>
      <c r="K996" s="103"/>
      <c r="L996" s="103"/>
      <c r="M996" s="103"/>
      <c r="N996" s="99"/>
      <c r="O996" s="99"/>
      <c r="P996" s="100"/>
      <c r="Q996" s="100"/>
      <c r="R996" s="104"/>
      <c r="S996" s="31" t="str">
        <f t="shared" si="556"/>
        <v/>
      </c>
      <c r="T996" s="105"/>
      <c r="U996" s="101"/>
      <c r="V996" s="107"/>
      <c r="W996" s="169"/>
      <c r="X996" s="170"/>
      <c r="Y996" s="68"/>
      <c r="Z996" s="190">
        <f t="shared" si="525"/>
        <v>1.0165720071704217E-3</v>
      </c>
      <c r="AA996" s="208" t="b">
        <f t="shared" si="526"/>
        <v>0</v>
      </c>
      <c r="AB996" s="20">
        <f t="shared" si="557"/>
        <v>0</v>
      </c>
      <c r="AC996" s="67" t="b">
        <f t="shared" si="558"/>
        <v>1</v>
      </c>
      <c r="AD996" s="200">
        <f t="shared" si="559"/>
        <v>1</v>
      </c>
      <c r="AE996" s="180">
        <f t="shared" si="527"/>
        <v>1</v>
      </c>
      <c r="AF996" s="180">
        <f t="shared" si="528"/>
        <v>0</v>
      </c>
      <c r="AG996" s="180">
        <f t="shared" si="529"/>
        <v>0</v>
      </c>
      <c r="AH996" s="180">
        <f t="shared" si="530"/>
        <v>0</v>
      </c>
      <c r="AI996" s="214" t="str">
        <f t="shared" si="531"/>
        <v/>
      </c>
      <c r="AK996" s="36">
        <f t="shared" si="532"/>
        <v>0</v>
      </c>
      <c r="AL996" s="21">
        <f t="shared" si="533"/>
        <v>0</v>
      </c>
      <c r="AM996" s="21">
        <f t="shared" si="534"/>
        <v>0</v>
      </c>
      <c r="AN996" s="21">
        <f t="shared" si="535"/>
        <v>0</v>
      </c>
      <c r="AO996" s="21">
        <f t="shared" si="536"/>
        <v>0</v>
      </c>
      <c r="AP996" s="21">
        <f t="shared" si="537"/>
        <v>0</v>
      </c>
      <c r="AQ996" s="21">
        <f t="shared" si="538"/>
        <v>0</v>
      </c>
      <c r="AR996" s="21">
        <f t="shared" si="539"/>
        <v>0</v>
      </c>
      <c r="AS996" s="21">
        <f t="shared" si="540"/>
        <v>0</v>
      </c>
      <c r="AT996" s="21">
        <f t="shared" si="541"/>
        <v>0</v>
      </c>
      <c r="AU996" s="21">
        <f t="shared" si="542"/>
        <v>0</v>
      </c>
      <c r="AV996" s="21">
        <f t="shared" si="543"/>
        <v>0</v>
      </c>
      <c r="AW996" s="21">
        <f t="shared" si="544"/>
        <v>0</v>
      </c>
      <c r="AX996" s="21">
        <f t="shared" si="545"/>
        <v>0</v>
      </c>
      <c r="AY996" s="21">
        <f t="shared" si="546"/>
        <v>0</v>
      </c>
      <c r="AZ996" s="21">
        <f t="shared" si="547"/>
        <v>0</v>
      </c>
      <c r="BA996" s="21">
        <f t="shared" si="548"/>
        <v>0</v>
      </c>
      <c r="BB996" s="21">
        <f t="shared" si="549"/>
        <v>0</v>
      </c>
      <c r="BC996" s="21">
        <f t="shared" si="550"/>
        <v>0</v>
      </c>
      <c r="BD996" s="21">
        <f t="shared" si="551"/>
        <v>0</v>
      </c>
      <c r="BE996" s="21">
        <f t="shared" si="552"/>
        <v>0</v>
      </c>
      <c r="BF996" s="21">
        <f t="shared" si="553"/>
        <v>0</v>
      </c>
      <c r="BG996" s="21">
        <f t="shared" si="554"/>
        <v>0</v>
      </c>
      <c r="BH996" s="21">
        <f t="shared" si="555"/>
        <v>0</v>
      </c>
    </row>
    <row r="997" spans="1:60" ht="63.95" customHeight="1">
      <c r="A997" s="245"/>
      <c r="B997" s="97"/>
      <c r="C997" s="98"/>
      <c r="D997" s="99"/>
      <c r="E997" s="100"/>
      <c r="F997" s="100"/>
      <c r="G997" s="100"/>
      <c r="H997" s="101"/>
      <c r="I997" s="102"/>
      <c r="J997" s="103"/>
      <c r="K997" s="103"/>
      <c r="L997" s="103"/>
      <c r="M997" s="103"/>
      <c r="N997" s="99"/>
      <c r="O997" s="99"/>
      <c r="P997" s="100"/>
      <c r="Q997" s="100"/>
      <c r="R997" s="104"/>
      <c r="S997" s="31" t="str">
        <f t="shared" si="556"/>
        <v/>
      </c>
      <c r="T997" s="105"/>
      <c r="U997" s="101"/>
      <c r="V997" s="107"/>
      <c r="W997" s="169"/>
      <c r="X997" s="170"/>
      <c r="Y997" s="68"/>
      <c r="Z997" s="190">
        <f t="shared" si="525"/>
        <v>1.0165720071704217E-3</v>
      </c>
      <c r="AA997" s="208" t="b">
        <f t="shared" si="526"/>
        <v>0</v>
      </c>
      <c r="AB997" s="20">
        <f t="shared" si="557"/>
        <v>0</v>
      </c>
      <c r="AC997" s="67" t="b">
        <f t="shared" si="558"/>
        <v>1</v>
      </c>
      <c r="AD997" s="200">
        <f t="shared" si="559"/>
        <v>1</v>
      </c>
      <c r="AE997" s="180">
        <f t="shared" si="527"/>
        <v>1</v>
      </c>
      <c r="AF997" s="180">
        <f t="shared" si="528"/>
        <v>0</v>
      </c>
      <c r="AG997" s="180">
        <f t="shared" si="529"/>
        <v>0</v>
      </c>
      <c r="AH997" s="180">
        <f t="shared" si="530"/>
        <v>0</v>
      </c>
      <c r="AI997" s="214" t="str">
        <f t="shared" si="531"/>
        <v/>
      </c>
      <c r="AK997" s="36">
        <f t="shared" si="532"/>
        <v>0</v>
      </c>
      <c r="AL997" s="21">
        <f t="shared" si="533"/>
        <v>0</v>
      </c>
      <c r="AM997" s="21">
        <f t="shared" si="534"/>
        <v>0</v>
      </c>
      <c r="AN997" s="21">
        <f t="shared" si="535"/>
        <v>0</v>
      </c>
      <c r="AO997" s="21">
        <f t="shared" si="536"/>
        <v>0</v>
      </c>
      <c r="AP997" s="21">
        <f t="shared" si="537"/>
        <v>0</v>
      </c>
      <c r="AQ997" s="21">
        <f t="shared" si="538"/>
        <v>0</v>
      </c>
      <c r="AR997" s="21">
        <f t="shared" si="539"/>
        <v>0</v>
      </c>
      <c r="AS997" s="21">
        <f t="shared" si="540"/>
        <v>0</v>
      </c>
      <c r="AT997" s="21">
        <f t="shared" si="541"/>
        <v>0</v>
      </c>
      <c r="AU997" s="21">
        <f t="shared" si="542"/>
        <v>0</v>
      </c>
      <c r="AV997" s="21">
        <f t="shared" si="543"/>
        <v>0</v>
      </c>
      <c r="AW997" s="21">
        <f t="shared" si="544"/>
        <v>0</v>
      </c>
      <c r="AX997" s="21">
        <f t="shared" si="545"/>
        <v>0</v>
      </c>
      <c r="AY997" s="21">
        <f t="shared" si="546"/>
        <v>0</v>
      </c>
      <c r="AZ997" s="21">
        <f t="shared" si="547"/>
        <v>0</v>
      </c>
      <c r="BA997" s="21">
        <f t="shared" si="548"/>
        <v>0</v>
      </c>
      <c r="BB997" s="21">
        <f t="shared" si="549"/>
        <v>0</v>
      </c>
      <c r="BC997" s="21">
        <f t="shared" si="550"/>
        <v>0</v>
      </c>
      <c r="BD997" s="21">
        <f t="shared" si="551"/>
        <v>0</v>
      </c>
      <c r="BE997" s="21">
        <f t="shared" si="552"/>
        <v>0</v>
      </c>
      <c r="BF997" s="21">
        <f t="shared" si="553"/>
        <v>0</v>
      </c>
      <c r="BG997" s="21">
        <f t="shared" si="554"/>
        <v>0</v>
      </c>
      <c r="BH997" s="21">
        <f t="shared" si="555"/>
        <v>0</v>
      </c>
    </row>
    <row r="998" spans="1:60" ht="63.95" customHeight="1">
      <c r="A998" s="245"/>
      <c r="B998" s="97"/>
      <c r="C998" s="98"/>
      <c r="D998" s="99"/>
      <c r="E998" s="100"/>
      <c r="F998" s="100"/>
      <c r="G998" s="100"/>
      <c r="H998" s="101"/>
      <c r="I998" s="102"/>
      <c r="J998" s="103"/>
      <c r="K998" s="103"/>
      <c r="L998" s="103"/>
      <c r="M998" s="103"/>
      <c r="N998" s="99"/>
      <c r="O998" s="99"/>
      <c r="P998" s="100"/>
      <c r="Q998" s="100"/>
      <c r="R998" s="104"/>
      <c r="S998" s="31" t="str">
        <f t="shared" si="556"/>
        <v/>
      </c>
      <c r="T998" s="105"/>
      <c r="U998" s="101"/>
      <c r="V998" s="107"/>
      <c r="W998" s="169"/>
      <c r="X998" s="170"/>
      <c r="Y998" s="68"/>
      <c r="Z998" s="190">
        <f t="shared" si="525"/>
        <v>1.0165720071704217E-3</v>
      </c>
      <c r="AA998" s="208" t="b">
        <f t="shared" si="526"/>
        <v>0</v>
      </c>
      <c r="AB998" s="20">
        <f t="shared" si="557"/>
        <v>0</v>
      </c>
      <c r="AC998" s="67" t="b">
        <f t="shared" si="558"/>
        <v>1</v>
      </c>
      <c r="AD998" s="200">
        <f t="shared" si="559"/>
        <v>1</v>
      </c>
      <c r="AE998" s="180">
        <f t="shared" si="527"/>
        <v>1</v>
      </c>
      <c r="AF998" s="180">
        <f t="shared" si="528"/>
        <v>0</v>
      </c>
      <c r="AG998" s="180">
        <f t="shared" si="529"/>
        <v>0</v>
      </c>
      <c r="AH998" s="180">
        <f t="shared" si="530"/>
        <v>0</v>
      </c>
      <c r="AI998" s="214" t="str">
        <f t="shared" si="531"/>
        <v/>
      </c>
      <c r="AK998" s="36">
        <f t="shared" si="532"/>
        <v>0</v>
      </c>
      <c r="AL998" s="21">
        <f t="shared" si="533"/>
        <v>0</v>
      </c>
      <c r="AM998" s="21">
        <f t="shared" si="534"/>
        <v>0</v>
      </c>
      <c r="AN998" s="21">
        <f t="shared" si="535"/>
        <v>0</v>
      </c>
      <c r="AO998" s="21">
        <f t="shared" si="536"/>
        <v>0</v>
      </c>
      <c r="AP998" s="21">
        <f t="shared" si="537"/>
        <v>0</v>
      </c>
      <c r="AQ998" s="21">
        <f t="shared" si="538"/>
        <v>0</v>
      </c>
      <c r="AR998" s="21">
        <f t="shared" si="539"/>
        <v>0</v>
      </c>
      <c r="AS998" s="21">
        <f t="shared" si="540"/>
        <v>0</v>
      </c>
      <c r="AT998" s="21">
        <f t="shared" si="541"/>
        <v>0</v>
      </c>
      <c r="AU998" s="21">
        <f t="shared" si="542"/>
        <v>0</v>
      </c>
      <c r="AV998" s="21">
        <f t="shared" si="543"/>
        <v>0</v>
      </c>
      <c r="AW998" s="21">
        <f t="shared" si="544"/>
        <v>0</v>
      </c>
      <c r="AX998" s="21">
        <f t="shared" si="545"/>
        <v>0</v>
      </c>
      <c r="AY998" s="21">
        <f t="shared" si="546"/>
        <v>0</v>
      </c>
      <c r="AZ998" s="21">
        <f t="shared" si="547"/>
        <v>0</v>
      </c>
      <c r="BA998" s="21">
        <f t="shared" si="548"/>
        <v>0</v>
      </c>
      <c r="BB998" s="21">
        <f t="shared" si="549"/>
        <v>0</v>
      </c>
      <c r="BC998" s="21">
        <f t="shared" si="550"/>
        <v>0</v>
      </c>
      <c r="BD998" s="21">
        <f t="shared" si="551"/>
        <v>0</v>
      </c>
      <c r="BE998" s="21">
        <f t="shared" si="552"/>
        <v>0</v>
      </c>
      <c r="BF998" s="21">
        <f t="shared" si="553"/>
        <v>0</v>
      </c>
      <c r="BG998" s="21">
        <f t="shared" si="554"/>
        <v>0</v>
      </c>
      <c r="BH998" s="21">
        <f t="shared" si="555"/>
        <v>0</v>
      </c>
    </row>
    <row r="999" spans="1:60" ht="63.95" customHeight="1">
      <c r="A999" s="245"/>
      <c r="B999" s="97"/>
      <c r="C999" s="98"/>
      <c r="D999" s="99"/>
      <c r="E999" s="100"/>
      <c r="F999" s="100"/>
      <c r="G999" s="100"/>
      <c r="H999" s="101"/>
      <c r="I999" s="102"/>
      <c r="J999" s="103"/>
      <c r="K999" s="103"/>
      <c r="L999" s="103"/>
      <c r="M999" s="103"/>
      <c r="N999" s="99"/>
      <c r="O999" s="99"/>
      <c r="P999" s="100"/>
      <c r="Q999" s="100"/>
      <c r="R999" s="104"/>
      <c r="S999" s="31" t="str">
        <f t="shared" si="556"/>
        <v/>
      </c>
      <c r="T999" s="105"/>
      <c r="U999" s="101"/>
      <c r="V999" s="107"/>
      <c r="W999" s="169"/>
      <c r="X999" s="170"/>
      <c r="Y999" s="68"/>
      <c r="Z999" s="190">
        <f t="shared" si="525"/>
        <v>1.0165720071704217E-3</v>
      </c>
      <c r="AA999" s="208" t="b">
        <f t="shared" si="526"/>
        <v>0</v>
      </c>
      <c r="AB999" s="20">
        <f t="shared" si="557"/>
        <v>0</v>
      </c>
      <c r="AC999" s="67" t="b">
        <f t="shared" si="558"/>
        <v>1</v>
      </c>
      <c r="AD999" s="200">
        <f t="shared" si="559"/>
        <v>1</v>
      </c>
      <c r="AE999" s="180">
        <f t="shared" si="527"/>
        <v>1</v>
      </c>
      <c r="AF999" s="180">
        <f t="shared" si="528"/>
        <v>0</v>
      </c>
      <c r="AG999" s="180">
        <f t="shared" si="529"/>
        <v>0</v>
      </c>
      <c r="AH999" s="180">
        <f t="shared" si="530"/>
        <v>0</v>
      </c>
      <c r="AI999" s="214" t="str">
        <f t="shared" si="531"/>
        <v/>
      </c>
      <c r="AK999" s="36">
        <f t="shared" si="532"/>
        <v>0</v>
      </c>
      <c r="AL999" s="21">
        <f t="shared" si="533"/>
        <v>0</v>
      </c>
      <c r="AM999" s="21">
        <f t="shared" si="534"/>
        <v>0</v>
      </c>
      <c r="AN999" s="21">
        <f t="shared" si="535"/>
        <v>0</v>
      </c>
      <c r="AO999" s="21">
        <f t="shared" si="536"/>
        <v>0</v>
      </c>
      <c r="AP999" s="21">
        <f t="shared" si="537"/>
        <v>0</v>
      </c>
      <c r="AQ999" s="21">
        <f t="shared" si="538"/>
        <v>0</v>
      </c>
      <c r="AR999" s="21">
        <f t="shared" si="539"/>
        <v>0</v>
      </c>
      <c r="AS999" s="21">
        <f t="shared" si="540"/>
        <v>0</v>
      </c>
      <c r="AT999" s="21">
        <f t="shared" si="541"/>
        <v>0</v>
      </c>
      <c r="AU999" s="21">
        <f t="shared" si="542"/>
        <v>0</v>
      </c>
      <c r="AV999" s="21">
        <f t="shared" si="543"/>
        <v>0</v>
      </c>
      <c r="AW999" s="21">
        <f t="shared" si="544"/>
        <v>0</v>
      </c>
      <c r="AX999" s="21">
        <f t="shared" si="545"/>
        <v>0</v>
      </c>
      <c r="AY999" s="21">
        <f t="shared" si="546"/>
        <v>0</v>
      </c>
      <c r="AZ999" s="21">
        <f t="shared" si="547"/>
        <v>0</v>
      </c>
      <c r="BA999" s="21">
        <f t="shared" si="548"/>
        <v>0</v>
      </c>
      <c r="BB999" s="21">
        <f t="shared" si="549"/>
        <v>0</v>
      </c>
      <c r="BC999" s="21">
        <f t="shared" si="550"/>
        <v>0</v>
      </c>
      <c r="BD999" s="21">
        <f t="shared" si="551"/>
        <v>0</v>
      </c>
      <c r="BE999" s="21">
        <f t="shared" si="552"/>
        <v>0</v>
      </c>
      <c r="BF999" s="21">
        <f t="shared" si="553"/>
        <v>0</v>
      </c>
      <c r="BG999" s="21">
        <f t="shared" si="554"/>
        <v>0</v>
      </c>
      <c r="BH999" s="21">
        <f t="shared" si="555"/>
        <v>0</v>
      </c>
    </row>
    <row r="1000" spans="1:60" ht="63.95" customHeight="1">
      <c r="A1000" s="245"/>
      <c r="B1000" s="97"/>
      <c r="C1000" s="98"/>
      <c r="D1000" s="99"/>
      <c r="E1000" s="100"/>
      <c r="F1000" s="100"/>
      <c r="G1000" s="100"/>
      <c r="H1000" s="101"/>
      <c r="I1000" s="102"/>
      <c r="J1000" s="103"/>
      <c r="K1000" s="103"/>
      <c r="L1000" s="103"/>
      <c r="M1000" s="103"/>
      <c r="N1000" s="99"/>
      <c r="O1000" s="99"/>
      <c r="P1000" s="100"/>
      <c r="Q1000" s="100"/>
      <c r="R1000" s="104"/>
      <c r="S1000" s="31" t="str">
        <f t="shared" si="556"/>
        <v/>
      </c>
      <c r="T1000" s="105"/>
      <c r="U1000" s="101"/>
      <c r="V1000" s="107"/>
      <c r="W1000" s="169"/>
      <c r="X1000" s="170"/>
      <c r="Y1000" s="68"/>
      <c r="Z1000" s="190">
        <f t="shared" si="525"/>
        <v>1.0165720071704217E-3</v>
      </c>
      <c r="AA1000" s="208" t="b">
        <f t="shared" si="526"/>
        <v>0</v>
      </c>
      <c r="AB1000" s="20">
        <f t="shared" si="557"/>
        <v>0</v>
      </c>
      <c r="AC1000" s="67" t="b">
        <f t="shared" si="558"/>
        <v>1</v>
      </c>
      <c r="AD1000" s="200">
        <f t="shared" si="559"/>
        <v>1</v>
      </c>
      <c r="AE1000" s="180">
        <f t="shared" si="527"/>
        <v>1</v>
      </c>
      <c r="AF1000" s="180">
        <f t="shared" si="528"/>
        <v>0</v>
      </c>
      <c r="AG1000" s="180">
        <f t="shared" si="529"/>
        <v>0</v>
      </c>
      <c r="AH1000" s="180">
        <f t="shared" si="530"/>
        <v>0</v>
      </c>
      <c r="AI1000" s="214" t="str">
        <f t="shared" si="531"/>
        <v/>
      </c>
      <c r="AK1000" s="36">
        <f t="shared" si="532"/>
        <v>0</v>
      </c>
      <c r="AL1000" s="21">
        <f t="shared" si="533"/>
        <v>0</v>
      </c>
      <c r="AM1000" s="21">
        <f t="shared" si="534"/>
        <v>0</v>
      </c>
      <c r="AN1000" s="21">
        <f t="shared" si="535"/>
        <v>0</v>
      </c>
      <c r="AO1000" s="21">
        <f t="shared" si="536"/>
        <v>0</v>
      </c>
      <c r="AP1000" s="21">
        <f t="shared" si="537"/>
        <v>0</v>
      </c>
      <c r="AQ1000" s="21">
        <f t="shared" si="538"/>
        <v>0</v>
      </c>
      <c r="AR1000" s="21">
        <f t="shared" si="539"/>
        <v>0</v>
      </c>
      <c r="AS1000" s="21">
        <f t="shared" si="540"/>
        <v>0</v>
      </c>
      <c r="AT1000" s="21">
        <f t="shared" si="541"/>
        <v>0</v>
      </c>
      <c r="AU1000" s="21">
        <f t="shared" si="542"/>
        <v>0</v>
      </c>
      <c r="AV1000" s="21">
        <f t="shared" si="543"/>
        <v>0</v>
      </c>
      <c r="AW1000" s="21">
        <f t="shared" si="544"/>
        <v>0</v>
      </c>
      <c r="AX1000" s="21">
        <f t="shared" si="545"/>
        <v>0</v>
      </c>
      <c r="AY1000" s="21">
        <f t="shared" si="546"/>
        <v>0</v>
      </c>
      <c r="AZ1000" s="21">
        <f t="shared" si="547"/>
        <v>0</v>
      </c>
      <c r="BA1000" s="21">
        <f t="shared" si="548"/>
        <v>0</v>
      </c>
      <c r="BB1000" s="21">
        <f t="shared" si="549"/>
        <v>0</v>
      </c>
      <c r="BC1000" s="21">
        <f t="shared" si="550"/>
        <v>0</v>
      </c>
      <c r="BD1000" s="21">
        <f t="shared" si="551"/>
        <v>0</v>
      </c>
      <c r="BE1000" s="21">
        <f t="shared" si="552"/>
        <v>0</v>
      </c>
      <c r="BF1000" s="21">
        <f t="shared" si="553"/>
        <v>0</v>
      </c>
      <c r="BG1000" s="21">
        <f t="shared" si="554"/>
        <v>0</v>
      </c>
      <c r="BH1000" s="21">
        <f t="shared" si="555"/>
        <v>0</v>
      </c>
    </row>
    <row r="1001" spans="1:60" ht="63.95" customHeight="1">
      <c r="A1001" s="245"/>
      <c r="B1001" s="97"/>
      <c r="C1001" s="98"/>
      <c r="D1001" s="99"/>
      <c r="E1001" s="100"/>
      <c r="F1001" s="100"/>
      <c r="G1001" s="100"/>
      <c r="H1001" s="101"/>
      <c r="I1001" s="102"/>
      <c r="J1001" s="103"/>
      <c r="K1001" s="103"/>
      <c r="L1001" s="103"/>
      <c r="M1001" s="103"/>
      <c r="N1001" s="99"/>
      <c r="O1001" s="99"/>
      <c r="P1001" s="100"/>
      <c r="Q1001" s="100"/>
      <c r="R1001" s="104"/>
      <c r="S1001" s="31" t="str">
        <f t="shared" si="556"/>
        <v/>
      </c>
      <c r="T1001" s="105"/>
      <c r="U1001" s="101"/>
      <c r="V1001" s="107"/>
      <c r="W1001" s="169"/>
      <c r="X1001" s="170"/>
      <c r="Y1001" s="68"/>
      <c r="Z1001" s="190">
        <f t="shared" si="525"/>
        <v>1.0165720071704217E-3</v>
      </c>
      <c r="AA1001" s="208" t="b">
        <f t="shared" si="526"/>
        <v>0</v>
      </c>
      <c r="AB1001" s="20">
        <f t="shared" si="557"/>
        <v>0</v>
      </c>
      <c r="AC1001" s="67" t="b">
        <f t="shared" si="558"/>
        <v>1</v>
      </c>
      <c r="AD1001" s="200">
        <f t="shared" si="559"/>
        <v>1</v>
      </c>
      <c r="AE1001" s="180">
        <f t="shared" si="527"/>
        <v>1</v>
      </c>
      <c r="AF1001" s="180">
        <f t="shared" si="528"/>
        <v>0</v>
      </c>
      <c r="AG1001" s="180">
        <f t="shared" si="529"/>
        <v>0</v>
      </c>
      <c r="AH1001" s="180">
        <f t="shared" si="530"/>
        <v>0</v>
      </c>
      <c r="AI1001" s="214" t="str">
        <f t="shared" si="531"/>
        <v/>
      </c>
      <c r="AK1001" s="36">
        <f t="shared" si="532"/>
        <v>0</v>
      </c>
      <c r="AL1001" s="21">
        <f t="shared" si="533"/>
        <v>0</v>
      </c>
      <c r="AM1001" s="21">
        <f t="shared" si="534"/>
        <v>0</v>
      </c>
      <c r="AN1001" s="21">
        <f t="shared" si="535"/>
        <v>0</v>
      </c>
      <c r="AO1001" s="21">
        <f t="shared" si="536"/>
        <v>0</v>
      </c>
      <c r="AP1001" s="21">
        <f t="shared" si="537"/>
        <v>0</v>
      </c>
      <c r="AQ1001" s="21">
        <f t="shared" si="538"/>
        <v>0</v>
      </c>
      <c r="AR1001" s="21">
        <f t="shared" si="539"/>
        <v>0</v>
      </c>
      <c r="AS1001" s="21">
        <f t="shared" si="540"/>
        <v>0</v>
      </c>
      <c r="AT1001" s="21">
        <f t="shared" si="541"/>
        <v>0</v>
      </c>
      <c r="AU1001" s="21">
        <f t="shared" si="542"/>
        <v>0</v>
      </c>
      <c r="AV1001" s="21">
        <f t="shared" si="543"/>
        <v>0</v>
      </c>
      <c r="AW1001" s="21">
        <f t="shared" si="544"/>
        <v>0</v>
      </c>
      <c r="AX1001" s="21">
        <f t="shared" si="545"/>
        <v>0</v>
      </c>
      <c r="AY1001" s="21">
        <f t="shared" si="546"/>
        <v>0</v>
      </c>
      <c r="AZ1001" s="21">
        <f t="shared" si="547"/>
        <v>0</v>
      </c>
      <c r="BA1001" s="21">
        <f t="shared" si="548"/>
        <v>0</v>
      </c>
      <c r="BB1001" s="21">
        <f t="shared" si="549"/>
        <v>0</v>
      </c>
      <c r="BC1001" s="21">
        <f t="shared" si="550"/>
        <v>0</v>
      </c>
      <c r="BD1001" s="21">
        <f t="shared" si="551"/>
        <v>0</v>
      </c>
      <c r="BE1001" s="21">
        <f t="shared" si="552"/>
        <v>0</v>
      </c>
      <c r="BF1001" s="21">
        <f t="shared" si="553"/>
        <v>0</v>
      </c>
      <c r="BG1001" s="21">
        <f t="shared" si="554"/>
        <v>0</v>
      </c>
      <c r="BH1001" s="21">
        <f t="shared" si="555"/>
        <v>0</v>
      </c>
    </row>
    <row r="1002" spans="1:60" ht="63.95" customHeight="1">
      <c r="A1002" s="245"/>
      <c r="B1002" s="97"/>
      <c r="C1002" s="98"/>
      <c r="D1002" s="99"/>
      <c r="E1002" s="100"/>
      <c r="F1002" s="100"/>
      <c r="G1002" s="100"/>
      <c r="H1002" s="101"/>
      <c r="I1002" s="102"/>
      <c r="J1002" s="103"/>
      <c r="K1002" s="103"/>
      <c r="L1002" s="103"/>
      <c r="M1002" s="103"/>
      <c r="N1002" s="99"/>
      <c r="O1002" s="99"/>
      <c r="P1002" s="100"/>
      <c r="Q1002" s="100"/>
      <c r="R1002" s="104"/>
      <c r="S1002" s="31" t="str">
        <f t="shared" si="556"/>
        <v/>
      </c>
      <c r="T1002" s="105"/>
      <c r="U1002" s="101"/>
      <c r="V1002" s="107"/>
      <c r="W1002" s="169"/>
      <c r="X1002" s="170"/>
      <c r="Y1002" s="68"/>
      <c r="Z1002" s="190">
        <f t="shared" si="525"/>
        <v>1.0165720071704217E-3</v>
      </c>
      <c r="AA1002" s="208" t="b">
        <f t="shared" si="526"/>
        <v>0</v>
      </c>
      <c r="AB1002" s="20">
        <f t="shared" si="557"/>
        <v>0</v>
      </c>
      <c r="AC1002" s="67" t="b">
        <f t="shared" si="558"/>
        <v>1</v>
      </c>
      <c r="AD1002" s="200">
        <f t="shared" si="559"/>
        <v>1</v>
      </c>
      <c r="AE1002" s="180">
        <f t="shared" si="527"/>
        <v>1</v>
      </c>
      <c r="AF1002" s="180">
        <f t="shared" si="528"/>
        <v>0</v>
      </c>
      <c r="AG1002" s="180">
        <f t="shared" si="529"/>
        <v>0</v>
      </c>
      <c r="AH1002" s="180">
        <f t="shared" si="530"/>
        <v>0</v>
      </c>
      <c r="AI1002" s="214" t="str">
        <f t="shared" si="531"/>
        <v/>
      </c>
      <c r="AK1002" s="36">
        <f t="shared" si="532"/>
        <v>0</v>
      </c>
      <c r="AL1002" s="21">
        <f t="shared" si="533"/>
        <v>0</v>
      </c>
      <c r="AM1002" s="21">
        <f t="shared" si="534"/>
        <v>0</v>
      </c>
      <c r="AN1002" s="21">
        <f t="shared" si="535"/>
        <v>0</v>
      </c>
      <c r="AO1002" s="21">
        <f t="shared" si="536"/>
        <v>0</v>
      </c>
      <c r="AP1002" s="21">
        <f t="shared" si="537"/>
        <v>0</v>
      </c>
      <c r="AQ1002" s="21">
        <f t="shared" si="538"/>
        <v>0</v>
      </c>
      <c r="AR1002" s="21">
        <f t="shared" si="539"/>
        <v>0</v>
      </c>
      <c r="AS1002" s="21">
        <f t="shared" si="540"/>
        <v>0</v>
      </c>
      <c r="AT1002" s="21">
        <f t="shared" si="541"/>
        <v>0</v>
      </c>
      <c r="AU1002" s="21">
        <f t="shared" si="542"/>
        <v>0</v>
      </c>
      <c r="AV1002" s="21">
        <f t="shared" si="543"/>
        <v>0</v>
      </c>
      <c r="AW1002" s="21">
        <f t="shared" si="544"/>
        <v>0</v>
      </c>
      <c r="AX1002" s="21">
        <f t="shared" si="545"/>
        <v>0</v>
      </c>
      <c r="AY1002" s="21">
        <f t="shared" si="546"/>
        <v>0</v>
      </c>
      <c r="AZ1002" s="21">
        <f t="shared" si="547"/>
        <v>0</v>
      </c>
      <c r="BA1002" s="21">
        <f t="shared" si="548"/>
        <v>0</v>
      </c>
      <c r="BB1002" s="21">
        <f t="shared" si="549"/>
        <v>0</v>
      </c>
      <c r="BC1002" s="21">
        <f t="shared" si="550"/>
        <v>0</v>
      </c>
      <c r="BD1002" s="21">
        <f t="shared" si="551"/>
        <v>0</v>
      </c>
      <c r="BE1002" s="21">
        <f t="shared" si="552"/>
        <v>0</v>
      </c>
      <c r="BF1002" s="21">
        <f t="shared" si="553"/>
        <v>0</v>
      </c>
      <c r="BG1002" s="21">
        <f t="shared" si="554"/>
        <v>0</v>
      </c>
      <c r="BH1002" s="21">
        <f t="shared" si="555"/>
        <v>0</v>
      </c>
    </row>
    <row r="1003" spans="1:60" ht="63.95" customHeight="1">
      <c r="A1003" s="245"/>
      <c r="B1003" s="97"/>
      <c r="C1003" s="98"/>
      <c r="D1003" s="99"/>
      <c r="E1003" s="100"/>
      <c r="F1003" s="100"/>
      <c r="G1003" s="100"/>
      <c r="H1003" s="101"/>
      <c r="I1003" s="102"/>
      <c r="J1003" s="103"/>
      <c r="K1003" s="103"/>
      <c r="L1003" s="103"/>
      <c r="M1003" s="103"/>
      <c r="N1003" s="99"/>
      <c r="O1003" s="99"/>
      <c r="P1003" s="100"/>
      <c r="Q1003" s="100"/>
      <c r="R1003" s="104"/>
      <c r="S1003" s="31" t="str">
        <f t="shared" si="556"/>
        <v/>
      </c>
      <c r="T1003" s="105"/>
      <c r="U1003" s="101"/>
      <c r="V1003" s="107"/>
      <c r="W1003" s="169"/>
      <c r="X1003" s="170"/>
      <c r="Y1003" s="68"/>
      <c r="Z1003" s="190">
        <f t="shared" si="525"/>
        <v>1.0165720071704217E-3</v>
      </c>
      <c r="AA1003" s="208" t="b">
        <f t="shared" si="526"/>
        <v>0</v>
      </c>
      <c r="AB1003" s="20">
        <f t="shared" si="557"/>
        <v>0</v>
      </c>
      <c r="AC1003" s="67" t="b">
        <f t="shared" si="558"/>
        <v>1</v>
      </c>
      <c r="AD1003" s="200">
        <f t="shared" si="559"/>
        <v>1</v>
      </c>
      <c r="AE1003" s="180">
        <f t="shared" si="527"/>
        <v>1</v>
      </c>
      <c r="AF1003" s="180">
        <f t="shared" si="528"/>
        <v>0</v>
      </c>
      <c r="AG1003" s="180">
        <f t="shared" si="529"/>
        <v>0</v>
      </c>
      <c r="AH1003" s="180">
        <f t="shared" si="530"/>
        <v>0</v>
      </c>
      <c r="AI1003" s="214" t="str">
        <f t="shared" si="531"/>
        <v/>
      </c>
      <c r="AK1003" s="36">
        <f t="shared" si="532"/>
        <v>0</v>
      </c>
      <c r="AL1003" s="21">
        <f t="shared" si="533"/>
        <v>0</v>
      </c>
      <c r="AM1003" s="21">
        <f t="shared" si="534"/>
        <v>0</v>
      </c>
      <c r="AN1003" s="21">
        <f t="shared" si="535"/>
        <v>0</v>
      </c>
      <c r="AO1003" s="21">
        <f t="shared" si="536"/>
        <v>0</v>
      </c>
      <c r="AP1003" s="21">
        <f t="shared" si="537"/>
        <v>0</v>
      </c>
      <c r="AQ1003" s="21">
        <f t="shared" si="538"/>
        <v>0</v>
      </c>
      <c r="AR1003" s="21">
        <f t="shared" si="539"/>
        <v>0</v>
      </c>
      <c r="AS1003" s="21">
        <f t="shared" si="540"/>
        <v>0</v>
      </c>
      <c r="AT1003" s="21">
        <f t="shared" si="541"/>
        <v>0</v>
      </c>
      <c r="AU1003" s="21">
        <f t="shared" si="542"/>
        <v>0</v>
      </c>
      <c r="AV1003" s="21">
        <f t="shared" si="543"/>
        <v>0</v>
      </c>
      <c r="AW1003" s="21">
        <f t="shared" si="544"/>
        <v>0</v>
      </c>
      <c r="AX1003" s="21">
        <f t="shared" si="545"/>
        <v>0</v>
      </c>
      <c r="AY1003" s="21">
        <f t="shared" si="546"/>
        <v>0</v>
      </c>
      <c r="AZ1003" s="21">
        <f t="shared" si="547"/>
        <v>0</v>
      </c>
      <c r="BA1003" s="21">
        <f t="shared" si="548"/>
        <v>0</v>
      </c>
      <c r="BB1003" s="21">
        <f t="shared" si="549"/>
        <v>0</v>
      </c>
      <c r="BC1003" s="21">
        <f t="shared" si="550"/>
        <v>0</v>
      </c>
      <c r="BD1003" s="21">
        <f t="shared" si="551"/>
        <v>0</v>
      </c>
      <c r="BE1003" s="21">
        <f t="shared" si="552"/>
        <v>0</v>
      </c>
      <c r="BF1003" s="21">
        <f t="shared" si="553"/>
        <v>0</v>
      </c>
      <c r="BG1003" s="21">
        <f t="shared" si="554"/>
        <v>0</v>
      </c>
      <c r="BH1003" s="21">
        <f t="shared" si="555"/>
        <v>0</v>
      </c>
    </row>
    <row r="1004" spans="1:60" ht="63.95" customHeight="1">
      <c r="A1004" s="245"/>
      <c r="B1004" s="97"/>
      <c r="C1004" s="98"/>
      <c r="D1004" s="99"/>
      <c r="E1004" s="100"/>
      <c r="F1004" s="100"/>
      <c r="G1004" s="100"/>
      <c r="H1004" s="101"/>
      <c r="I1004" s="102"/>
      <c r="J1004" s="103"/>
      <c r="K1004" s="103"/>
      <c r="L1004" s="103"/>
      <c r="M1004" s="103"/>
      <c r="N1004" s="99"/>
      <c r="O1004" s="99"/>
      <c r="P1004" s="100"/>
      <c r="Q1004" s="100"/>
      <c r="R1004" s="104"/>
      <c r="S1004" s="31" t="str">
        <f t="shared" si="556"/>
        <v/>
      </c>
      <c r="T1004" s="105"/>
      <c r="U1004" s="101"/>
      <c r="V1004" s="107"/>
      <c r="W1004" s="169"/>
      <c r="X1004" s="170"/>
      <c r="Y1004" s="68"/>
      <c r="Z1004" s="190">
        <f t="shared" si="525"/>
        <v>1.0165720071704217E-3</v>
      </c>
      <c r="AA1004" s="208" t="b">
        <f t="shared" si="526"/>
        <v>0</v>
      </c>
      <c r="AB1004" s="20">
        <f t="shared" si="557"/>
        <v>0</v>
      </c>
      <c r="AC1004" s="67" t="b">
        <f t="shared" si="558"/>
        <v>1</v>
      </c>
      <c r="AD1004" s="200">
        <f t="shared" si="559"/>
        <v>1</v>
      </c>
      <c r="AE1004" s="180">
        <f t="shared" si="527"/>
        <v>1</v>
      </c>
      <c r="AF1004" s="180">
        <f t="shared" si="528"/>
        <v>0</v>
      </c>
      <c r="AG1004" s="180">
        <f t="shared" si="529"/>
        <v>0</v>
      </c>
      <c r="AH1004" s="180">
        <f t="shared" si="530"/>
        <v>0</v>
      </c>
      <c r="AI1004" s="214" t="str">
        <f t="shared" si="531"/>
        <v/>
      </c>
      <c r="AK1004" s="36">
        <f t="shared" si="532"/>
        <v>0</v>
      </c>
      <c r="AL1004" s="21">
        <f t="shared" si="533"/>
        <v>0</v>
      </c>
      <c r="AM1004" s="21">
        <f t="shared" si="534"/>
        <v>0</v>
      </c>
      <c r="AN1004" s="21">
        <f t="shared" si="535"/>
        <v>0</v>
      </c>
      <c r="AO1004" s="21">
        <f t="shared" si="536"/>
        <v>0</v>
      </c>
      <c r="AP1004" s="21">
        <f t="shared" si="537"/>
        <v>0</v>
      </c>
      <c r="AQ1004" s="21">
        <f t="shared" si="538"/>
        <v>0</v>
      </c>
      <c r="AR1004" s="21">
        <f t="shared" si="539"/>
        <v>0</v>
      </c>
      <c r="AS1004" s="21">
        <f t="shared" si="540"/>
        <v>0</v>
      </c>
      <c r="AT1004" s="21">
        <f t="shared" si="541"/>
        <v>0</v>
      </c>
      <c r="AU1004" s="21">
        <f t="shared" si="542"/>
        <v>0</v>
      </c>
      <c r="AV1004" s="21">
        <f t="shared" si="543"/>
        <v>0</v>
      </c>
      <c r="AW1004" s="21">
        <f t="shared" si="544"/>
        <v>0</v>
      </c>
      <c r="AX1004" s="21">
        <f t="shared" si="545"/>
        <v>0</v>
      </c>
      <c r="AY1004" s="21">
        <f t="shared" si="546"/>
        <v>0</v>
      </c>
      <c r="AZ1004" s="21">
        <f t="shared" si="547"/>
        <v>0</v>
      </c>
      <c r="BA1004" s="21">
        <f t="shared" si="548"/>
        <v>0</v>
      </c>
      <c r="BB1004" s="21">
        <f t="shared" si="549"/>
        <v>0</v>
      </c>
      <c r="BC1004" s="21">
        <f t="shared" si="550"/>
        <v>0</v>
      </c>
      <c r="BD1004" s="21">
        <f t="shared" si="551"/>
        <v>0</v>
      </c>
      <c r="BE1004" s="21">
        <f t="shared" si="552"/>
        <v>0</v>
      </c>
      <c r="BF1004" s="21">
        <f t="shared" si="553"/>
        <v>0</v>
      </c>
      <c r="BG1004" s="21">
        <f t="shared" si="554"/>
        <v>0</v>
      </c>
      <c r="BH1004" s="21">
        <f t="shared" si="555"/>
        <v>0</v>
      </c>
    </row>
    <row r="1005" spans="1:60" ht="63.95" customHeight="1">
      <c r="A1005" s="245"/>
      <c r="B1005" s="97"/>
      <c r="C1005" s="98"/>
      <c r="D1005" s="99"/>
      <c r="E1005" s="100"/>
      <c r="F1005" s="100"/>
      <c r="G1005" s="100"/>
      <c r="H1005" s="101"/>
      <c r="I1005" s="102"/>
      <c r="J1005" s="103"/>
      <c r="K1005" s="103"/>
      <c r="L1005" s="103"/>
      <c r="M1005" s="103"/>
      <c r="N1005" s="99"/>
      <c r="O1005" s="99"/>
      <c r="P1005" s="100"/>
      <c r="Q1005" s="100"/>
      <c r="R1005" s="104"/>
      <c r="S1005" s="31" t="str">
        <f t="shared" si="556"/>
        <v/>
      </c>
      <c r="T1005" s="105"/>
      <c r="U1005" s="101"/>
      <c r="V1005" s="107"/>
      <c r="W1005" s="169"/>
      <c r="X1005" s="170"/>
      <c r="Y1005" s="68"/>
      <c r="Z1005" s="190">
        <f t="shared" si="525"/>
        <v>1.0165720071704217E-3</v>
      </c>
      <c r="AA1005" s="208" t="b">
        <f t="shared" si="526"/>
        <v>0</v>
      </c>
      <c r="AB1005" s="20">
        <f t="shared" si="557"/>
        <v>0</v>
      </c>
      <c r="AC1005" s="67" t="b">
        <f t="shared" si="558"/>
        <v>1</v>
      </c>
      <c r="AD1005" s="200">
        <f t="shared" si="559"/>
        <v>1</v>
      </c>
      <c r="AE1005" s="180">
        <f t="shared" si="527"/>
        <v>1</v>
      </c>
      <c r="AF1005" s="180">
        <f t="shared" si="528"/>
        <v>0</v>
      </c>
      <c r="AG1005" s="180">
        <f t="shared" si="529"/>
        <v>0</v>
      </c>
      <c r="AH1005" s="180">
        <f t="shared" si="530"/>
        <v>0</v>
      </c>
      <c r="AI1005" s="214" t="str">
        <f t="shared" si="531"/>
        <v/>
      </c>
      <c r="AK1005" s="36">
        <f t="shared" si="532"/>
        <v>0</v>
      </c>
      <c r="AL1005" s="21">
        <f t="shared" si="533"/>
        <v>0</v>
      </c>
      <c r="AM1005" s="21">
        <f t="shared" si="534"/>
        <v>0</v>
      </c>
      <c r="AN1005" s="21">
        <f t="shared" si="535"/>
        <v>0</v>
      </c>
      <c r="AO1005" s="21">
        <f t="shared" si="536"/>
        <v>0</v>
      </c>
      <c r="AP1005" s="21">
        <f t="shared" si="537"/>
        <v>0</v>
      </c>
      <c r="AQ1005" s="21">
        <f t="shared" si="538"/>
        <v>0</v>
      </c>
      <c r="AR1005" s="21">
        <f t="shared" si="539"/>
        <v>0</v>
      </c>
      <c r="AS1005" s="21">
        <f t="shared" si="540"/>
        <v>0</v>
      </c>
      <c r="AT1005" s="21">
        <f t="shared" si="541"/>
        <v>0</v>
      </c>
      <c r="AU1005" s="21">
        <f t="shared" si="542"/>
        <v>0</v>
      </c>
      <c r="AV1005" s="21">
        <f t="shared" si="543"/>
        <v>0</v>
      </c>
      <c r="AW1005" s="21">
        <f t="shared" si="544"/>
        <v>0</v>
      </c>
      <c r="AX1005" s="21">
        <f t="shared" si="545"/>
        <v>0</v>
      </c>
      <c r="AY1005" s="21">
        <f t="shared" si="546"/>
        <v>0</v>
      </c>
      <c r="AZ1005" s="21">
        <f t="shared" si="547"/>
        <v>0</v>
      </c>
      <c r="BA1005" s="21">
        <f t="shared" si="548"/>
        <v>0</v>
      </c>
      <c r="BB1005" s="21">
        <f t="shared" si="549"/>
        <v>0</v>
      </c>
      <c r="BC1005" s="21">
        <f t="shared" si="550"/>
        <v>0</v>
      </c>
      <c r="BD1005" s="21">
        <f t="shared" si="551"/>
        <v>0</v>
      </c>
      <c r="BE1005" s="21">
        <f t="shared" si="552"/>
        <v>0</v>
      </c>
      <c r="BF1005" s="21">
        <f t="shared" si="553"/>
        <v>0</v>
      </c>
      <c r="BG1005" s="21">
        <f t="shared" si="554"/>
        <v>0</v>
      </c>
      <c r="BH1005" s="21">
        <f t="shared" si="555"/>
        <v>0</v>
      </c>
    </row>
    <row r="1006" spans="1:60" ht="63.95" customHeight="1">
      <c r="A1006" s="245"/>
      <c r="B1006" s="97"/>
      <c r="C1006" s="98"/>
      <c r="D1006" s="99"/>
      <c r="E1006" s="100"/>
      <c r="F1006" s="100"/>
      <c r="G1006" s="100"/>
      <c r="H1006" s="101"/>
      <c r="I1006" s="102"/>
      <c r="J1006" s="103"/>
      <c r="K1006" s="103"/>
      <c r="L1006" s="103"/>
      <c r="M1006" s="103"/>
      <c r="N1006" s="99"/>
      <c r="O1006" s="99"/>
      <c r="P1006" s="100"/>
      <c r="Q1006" s="100"/>
      <c r="R1006" s="104"/>
      <c r="S1006" s="31" t="str">
        <f t="shared" si="556"/>
        <v/>
      </c>
      <c r="T1006" s="105"/>
      <c r="U1006" s="101"/>
      <c r="V1006" s="107"/>
      <c r="W1006" s="169"/>
      <c r="X1006" s="170"/>
      <c r="Y1006" s="68"/>
      <c r="Z1006" s="190">
        <f t="shared" si="525"/>
        <v>1.0165720071704217E-3</v>
      </c>
      <c r="AA1006" s="208" t="b">
        <f t="shared" si="526"/>
        <v>0</v>
      </c>
      <c r="AB1006" s="20">
        <f t="shared" si="557"/>
        <v>0</v>
      </c>
      <c r="AC1006" s="67" t="b">
        <f t="shared" si="558"/>
        <v>1</v>
      </c>
      <c r="AD1006" s="200">
        <f t="shared" si="559"/>
        <v>1</v>
      </c>
      <c r="AE1006" s="180">
        <f t="shared" si="527"/>
        <v>1</v>
      </c>
      <c r="AF1006" s="180">
        <f t="shared" si="528"/>
        <v>0</v>
      </c>
      <c r="AG1006" s="180">
        <f t="shared" si="529"/>
        <v>0</v>
      </c>
      <c r="AH1006" s="180">
        <f t="shared" si="530"/>
        <v>0</v>
      </c>
      <c r="AI1006" s="214" t="str">
        <f t="shared" si="531"/>
        <v/>
      </c>
      <c r="AK1006" s="36">
        <f t="shared" si="532"/>
        <v>0</v>
      </c>
      <c r="AL1006" s="21">
        <f t="shared" si="533"/>
        <v>0</v>
      </c>
      <c r="AM1006" s="21">
        <f t="shared" si="534"/>
        <v>0</v>
      </c>
      <c r="AN1006" s="21">
        <f t="shared" si="535"/>
        <v>0</v>
      </c>
      <c r="AO1006" s="21">
        <f t="shared" si="536"/>
        <v>0</v>
      </c>
      <c r="AP1006" s="21">
        <f t="shared" si="537"/>
        <v>0</v>
      </c>
      <c r="AQ1006" s="21">
        <f t="shared" si="538"/>
        <v>0</v>
      </c>
      <c r="AR1006" s="21">
        <f t="shared" si="539"/>
        <v>0</v>
      </c>
      <c r="AS1006" s="21">
        <f t="shared" si="540"/>
        <v>0</v>
      </c>
      <c r="AT1006" s="21">
        <f t="shared" si="541"/>
        <v>0</v>
      </c>
      <c r="AU1006" s="21">
        <f t="shared" si="542"/>
        <v>0</v>
      </c>
      <c r="AV1006" s="21">
        <f t="shared" si="543"/>
        <v>0</v>
      </c>
      <c r="AW1006" s="21">
        <f t="shared" si="544"/>
        <v>0</v>
      </c>
      <c r="AX1006" s="21">
        <f t="shared" si="545"/>
        <v>0</v>
      </c>
      <c r="AY1006" s="21">
        <f t="shared" si="546"/>
        <v>0</v>
      </c>
      <c r="AZ1006" s="21">
        <f t="shared" si="547"/>
        <v>0</v>
      </c>
      <c r="BA1006" s="21">
        <f t="shared" si="548"/>
        <v>0</v>
      </c>
      <c r="BB1006" s="21">
        <f t="shared" si="549"/>
        <v>0</v>
      </c>
      <c r="BC1006" s="21">
        <f t="shared" si="550"/>
        <v>0</v>
      </c>
      <c r="BD1006" s="21">
        <f t="shared" si="551"/>
        <v>0</v>
      </c>
      <c r="BE1006" s="21">
        <f t="shared" si="552"/>
        <v>0</v>
      </c>
      <c r="BF1006" s="21">
        <f t="shared" si="553"/>
        <v>0</v>
      </c>
      <c r="BG1006" s="21">
        <f t="shared" si="554"/>
        <v>0</v>
      </c>
      <c r="BH1006" s="21">
        <f t="shared" si="555"/>
        <v>0</v>
      </c>
    </row>
    <row r="1007" spans="1:60" ht="63.95" customHeight="1">
      <c r="A1007" s="245"/>
      <c r="B1007" s="97"/>
      <c r="C1007" s="98"/>
      <c r="D1007" s="99"/>
      <c r="E1007" s="100"/>
      <c r="F1007" s="100"/>
      <c r="G1007" s="100"/>
      <c r="H1007" s="101"/>
      <c r="I1007" s="102"/>
      <c r="J1007" s="103"/>
      <c r="K1007" s="103"/>
      <c r="L1007" s="103"/>
      <c r="M1007" s="103"/>
      <c r="N1007" s="99"/>
      <c r="O1007" s="99"/>
      <c r="P1007" s="100"/>
      <c r="Q1007" s="100"/>
      <c r="R1007" s="104"/>
      <c r="S1007" s="31" t="str">
        <f t="shared" si="556"/>
        <v/>
      </c>
      <c r="T1007" s="105"/>
      <c r="U1007" s="101"/>
      <c r="V1007" s="107"/>
      <c r="W1007" s="169"/>
      <c r="X1007" s="170"/>
      <c r="Y1007" s="68"/>
      <c r="Z1007" s="190">
        <f t="shared" si="525"/>
        <v>1.0165720071704217E-3</v>
      </c>
      <c r="AA1007" s="208" t="b">
        <f t="shared" si="526"/>
        <v>0</v>
      </c>
      <c r="AB1007" s="20">
        <f t="shared" si="557"/>
        <v>0</v>
      </c>
      <c r="AC1007" s="67" t="b">
        <f t="shared" si="558"/>
        <v>1</v>
      </c>
      <c r="AD1007" s="200">
        <f t="shared" si="559"/>
        <v>1</v>
      </c>
      <c r="AE1007" s="180">
        <f t="shared" si="527"/>
        <v>1</v>
      </c>
      <c r="AF1007" s="180">
        <f t="shared" si="528"/>
        <v>0</v>
      </c>
      <c r="AG1007" s="180">
        <f t="shared" si="529"/>
        <v>0</v>
      </c>
      <c r="AH1007" s="180">
        <f t="shared" si="530"/>
        <v>0</v>
      </c>
      <c r="AI1007" s="214" t="str">
        <f t="shared" si="531"/>
        <v/>
      </c>
      <c r="AK1007" s="36">
        <f t="shared" si="532"/>
        <v>0</v>
      </c>
      <c r="AL1007" s="21">
        <f t="shared" si="533"/>
        <v>0</v>
      </c>
      <c r="AM1007" s="21">
        <f t="shared" si="534"/>
        <v>0</v>
      </c>
      <c r="AN1007" s="21">
        <f t="shared" si="535"/>
        <v>0</v>
      </c>
      <c r="AO1007" s="21">
        <f t="shared" si="536"/>
        <v>0</v>
      </c>
      <c r="AP1007" s="21">
        <f t="shared" si="537"/>
        <v>0</v>
      </c>
      <c r="AQ1007" s="21">
        <f t="shared" si="538"/>
        <v>0</v>
      </c>
      <c r="AR1007" s="21">
        <f t="shared" si="539"/>
        <v>0</v>
      </c>
      <c r="AS1007" s="21">
        <f t="shared" si="540"/>
        <v>0</v>
      </c>
      <c r="AT1007" s="21">
        <f t="shared" si="541"/>
        <v>0</v>
      </c>
      <c r="AU1007" s="21">
        <f t="shared" si="542"/>
        <v>0</v>
      </c>
      <c r="AV1007" s="21">
        <f t="shared" si="543"/>
        <v>0</v>
      </c>
      <c r="AW1007" s="21">
        <f t="shared" si="544"/>
        <v>0</v>
      </c>
      <c r="AX1007" s="21">
        <f t="shared" si="545"/>
        <v>0</v>
      </c>
      <c r="AY1007" s="21">
        <f t="shared" si="546"/>
        <v>0</v>
      </c>
      <c r="AZ1007" s="21">
        <f t="shared" si="547"/>
        <v>0</v>
      </c>
      <c r="BA1007" s="21">
        <f t="shared" si="548"/>
        <v>0</v>
      </c>
      <c r="BB1007" s="21">
        <f t="shared" si="549"/>
        <v>0</v>
      </c>
      <c r="BC1007" s="21">
        <f t="shared" si="550"/>
        <v>0</v>
      </c>
      <c r="BD1007" s="21">
        <f t="shared" si="551"/>
        <v>0</v>
      </c>
      <c r="BE1007" s="21">
        <f t="shared" si="552"/>
        <v>0</v>
      </c>
      <c r="BF1007" s="21">
        <f t="shared" si="553"/>
        <v>0</v>
      </c>
      <c r="BG1007" s="21">
        <f t="shared" si="554"/>
        <v>0</v>
      </c>
      <c r="BH1007" s="21">
        <f t="shared" si="555"/>
        <v>0</v>
      </c>
    </row>
    <row r="1008" spans="1:60" ht="63.95" customHeight="1">
      <c r="A1008" s="245"/>
      <c r="B1008" s="97"/>
      <c r="C1008" s="98"/>
      <c r="D1008" s="99"/>
      <c r="E1008" s="100"/>
      <c r="F1008" s="100"/>
      <c r="G1008" s="100"/>
      <c r="H1008" s="101"/>
      <c r="I1008" s="102"/>
      <c r="J1008" s="103"/>
      <c r="K1008" s="103"/>
      <c r="L1008" s="103"/>
      <c r="M1008" s="103"/>
      <c r="N1008" s="99"/>
      <c r="O1008" s="99"/>
      <c r="P1008" s="100"/>
      <c r="Q1008" s="100"/>
      <c r="R1008" s="104"/>
      <c r="S1008" s="31" t="str">
        <f t="shared" si="556"/>
        <v/>
      </c>
      <c r="T1008" s="105"/>
      <c r="U1008" s="101"/>
      <c r="V1008" s="107"/>
      <c r="W1008" s="169"/>
      <c r="X1008" s="170"/>
      <c r="Y1008" s="68"/>
      <c r="Z1008" s="190">
        <f t="shared" si="525"/>
        <v>1.0165720071704217E-3</v>
      </c>
      <c r="AA1008" s="208" t="b">
        <f t="shared" si="526"/>
        <v>0</v>
      </c>
      <c r="AB1008" s="20">
        <f t="shared" si="557"/>
        <v>0</v>
      </c>
      <c r="AC1008" s="67" t="b">
        <f t="shared" si="558"/>
        <v>1</v>
      </c>
      <c r="AD1008" s="200">
        <f t="shared" si="559"/>
        <v>1</v>
      </c>
      <c r="AE1008" s="180">
        <f t="shared" si="527"/>
        <v>1</v>
      </c>
      <c r="AF1008" s="180">
        <f t="shared" si="528"/>
        <v>0</v>
      </c>
      <c r="AG1008" s="180">
        <f t="shared" si="529"/>
        <v>0</v>
      </c>
      <c r="AH1008" s="180">
        <f t="shared" si="530"/>
        <v>0</v>
      </c>
      <c r="AI1008" s="214" t="str">
        <f t="shared" si="531"/>
        <v/>
      </c>
      <c r="AK1008" s="36">
        <f t="shared" si="532"/>
        <v>0</v>
      </c>
      <c r="AL1008" s="21">
        <f t="shared" si="533"/>
        <v>0</v>
      </c>
      <c r="AM1008" s="21">
        <f t="shared" si="534"/>
        <v>0</v>
      </c>
      <c r="AN1008" s="21">
        <f t="shared" si="535"/>
        <v>0</v>
      </c>
      <c r="AO1008" s="21">
        <f t="shared" si="536"/>
        <v>0</v>
      </c>
      <c r="AP1008" s="21">
        <f t="shared" si="537"/>
        <v>0</v>
      </c>
      <c r="AQ1008" s="21">
        <f t="shared" si="538"/>
        <v>0</v>
      </c>
      <c r="AR1008" s="21">
        <f t="shared" si="539"/>
        <v>0</v>
      </c>
      <c r="AS1008" s="21">
        <f t="shared" si="540"/>
        <v>0</v>
      </c>
      <c r="AT1008" s="21">
        <f t="shared" si="541"/>
        <v>0</v>
      </c>
      <c r="AU1008" s="21">
        <f t="shared" si="542"/>
        <v>0</v>
      </c>
      <c r="AV1008" s="21">
        <f t="shared" si="543"/>
        <v>0</v>
      </c>
      <c r="AW1008" s="21">
        <f t="shared" si="544"/>
        <v>0</v>
      </c>
      <c r="AX1008" s="21">
        <f t="shared" si="545"/>
        <v>0</v>
      </c>
      <c r="AY1008" s="21">
        <f t="shared" si="546"/>
        <v>0</v>
      </c>
      <c r="AZ1008" s="21">
        <f t="shared" si="547"/>
        <v>0</v>
      </c>
      <c r="BA1008" s="21">
        <f t="shared" si="548"/>
        <v>0</v>
      </c>
      <c r="BB1008" s="21">
        <f t="shared" si="549"/>
        <v>0</v>
      </c>
      <c r="BC1008" s="21">
        <f t="shared" si="550"/>
        <v>0</v>
      </c>
      <c r="BD1008" s="21">
        <f t="shared" si="551"/>
        <v>0</v>
      </c>
      <c r="BE1008" s="21">
        <f t="shared" si="552"/>
        <v>0</v>
      </c>
      <c r="BF1008" s="21">
        <f t="shared" si="553"/>
        <v>0</v>
      </c>
      <c r="BG1008" s="21">
        <f t="shared" si="554"/>
        <v>0</v>
      </c>
      <c r="BH1008" s="21">
        <f t="shared" si="555"/>
        <v>0</v>
      </c>
    </row>
    <row r="1009" spans="1:60" ht="63.95" customHeight="1">
      <c r="A1009" s="245"/>
      <c r="B1009" s="97"/>
      <c r="C1009" s="98"/>
      <c r="D1009" s="99"/>
      <c r="E1009" s="100"/>
      <c r="F1009" s="100"/>
      <c r="G1009" s="100"/>
      <c r="H1009" s="101"/>
      <c r="I1009" s="102"/>
      <c r="J1009" s="103"/>
      <c r="K1009" s="103"/>
      <c r="L1009" s="103"/>
      <c r="M1009" s="103"/>
      <c r="N1009" s="99"/>
      <c r="O1009" s="99"/>
      <c r="P1009" s="100"/>
      <c r="Q1009" s="100"/>
      <c r="R1009" s="104"/>
      <c r="S1009" s="31" t="str">
        <f t="shared" si="556"/>
        <v/>
      </c>
      <c r="T1009" s="105"/>
      <c r="U1009" s="101"/>
      <c r="V1009" s="107"/>
      <c r="W1009" s="169"/>
      <c r="X1009" s="170"/>
      <c r="Y1009" s="68"/>
      <c r="Z1009" s="190">
        <f t="shared" si="525"/>
        <v>1.0165720071704217E-3</v>
      </c>
      <c r="AA1009" s="208" t="b">
        <f t="shared" si="526"/>
        <v>0</v>
      </c>
      <c r="AB1009" s="20">
        <f t="shared" si="557"/>
        <v>0</v>
      </c>
      <c r="AC1009" s="67" t="b">
        <f t="shared" si="558"/>
        <v>1</v>
      </c>
      <c r="AD1009" s="200">
        <f t="shared" si="559"/>
        <v>1</v>
      </c>
      <c r="AE1009" s="180">
        <f t="shared" si="527"/>
        <v>1</v>
      </c>
      <c r="AF1009" s="180">
        <f t="shared" si="528"/>
        <v>0</v>
      </c>
      <c r="AG1009" s="180">
        <f t="shared" si="529"/>
        <v>0</v>
      </c>
      <c r="AH1009" s="180">
        <f t="shared" si="530"/>
        <v>0</v>
      </c>
      <c r="AI1009" s="214" t="str">
        <f t="shared" si="531"/>
        <v/>
      </c>
      <c r="AK1009" s="36">
        <f t="shared" si="532"/>
        <v>0</v>
      </c>
      <c r="AL1009" s="21">
        <f t="shared" si="533"/>
        <v>0</v>
      </c>
      <c r="AM1009" s="21">
        <f t="shared" si="534"/>
        <v>0</v>
      </c>
      <c r="AN1009" s="21">
        <f t="shared" si="535"/>
        <v>0</v>
      </c>
      <c r="AO1009" s="21">
        <f t="shared" si="536"/>
        <v>0</v>
      </c>
      <c r="AP1009" s="21">
        <f t="shared" si="537"/>
        <v>0</v>
      </c>
      <c r="AQ1009" s="21">
        <f t="shared" si="538"/>
        <v>0</v>
      </c>
      <c r="AR1009" s="21">
        <f t="shared" si="539"/>
        <v>0</v>
      </c>
      <c r="AS1009" s="21">
        <f t="shared" si="540"/>
        <v>0</v>
      </c>
      <c r="AT1009" s="21">
        <f t="shared" si="541"/>
        <v>0</v>
      </c>
      <c r="AU1009" s="21">
        <f t="shared" si="542"/>
        <v>0</v>
      </c>
      <c r="AV1009" s="21">
        <f t="shared" si="543"/>
        <v>0</v>
      </c>
      <c r="AW1009" s="21">
        <f t="shared" si="544"/>
        <v>0</v>
      </c>
      <c r="AX1009" s="21">
        <f t="shared" si="545"/>
        <v>0</v>
      </c>
      <c r="AY1009" s="21">
        <f t="shared" si="546"/>
        <v>0</v>
      </c>
      <c r="AZ1009" s="21">
        <f t="shared" si="547"/>
        <v>0</v>
      </c>
      <c r="BA1009" s="21">
        <f t="shared" si="548"/>
        <v>0</v>
      </c>
      <c r="BB1009" s="21">
        <f t="shared" si="549"/>
        <v>0</v>
      </c>
      <c r="BC1009" s="21">
        <f t="shared" si="550"/>
        <v>0</v>
      </c>
      <c r="BD1009" s="21">
        <f t="shared" si="551"/>
        <v>0</v>
      </c>
      <c r="BE1009" s="21">
        <f t="shared" si="552"/>
        <v>0</v>
      </c>
      <c r="BF1009" s="21">
        <f t="shared" si="553"/>
        <v>0</v>
      </c>
      <c r="BG1009" s="21">
        <f t="shared" si="554"/>
        <v>0</v>
      </c>
      <c r="BH1009" s="21">
        <f t="shared" si="555"/>
        <v>0</v>
      </c>
    </row>
    <row r="1010" spans="1:60" ht="63.95" customHeight="1">
      <c r="A1010" s="245"/>
      <c r="B1010" s="97"/>
      <c r="C1010" s="98"/>
      <c r="D1010" s="99"/>
      <c r="E1010" s="100"/>
      <c r="F1010" s="100"/>
      <c r="G1010" s="100"/>
      <c r="H1010" s="101"/>
      <c r="I1010" s="102"/>
      <c r="J1010" s="103"/>
      <c r="K1010" s="103"/>
      <c r="L1010" s="103"/>
      <c r="M1010" s="103"/>
      <c r="N1010" s="99"/>
      <c r="O1010" s="99"/>
      <c r="P1010" s="100"/>
      <c r="Q1010" s="100"/>
      <c r="R1010" s="104"/>
      <c r="S1010" s="31" t="str">
        <f t="shared" si="556"/>
        <v/>
      </c>
      <c r="T1010" s="105"/>
      <c r="U1010" s="101"/>
      <c r="V1010" s="107"/>
      <c r="W1010" s="169"/>
      <c r="X1010" s="170"/>
      <c r="Y1010" s="68"/>
      <c r="Z1010" s="190">
        <f t="shared" si="525"/>
        <v>1.0165720071704217E-3</v>
      </c>
      <c r="AA1010" s="208" t="b">
        <f t="shared" si="526"/>
        <v>0</v>
      </c>
      <c r="AB1010" s="20">
        <f t="shared" si="557"/>
        <v>0</v>
      </c>
      <c r="AC1010" s="67" t="b">
        <f t="shared" si="558"/>
        <v>1</v>
      </c>
      <c r="AD1010" s="200">
        <f t="shared" si="559"/>
        <v>1</v>
      </c>
      <c r="AE1010" s="180">
        <f t="shared" si="527"/>
        <v>1</v>
      </c>
      <c r="AF1010" s="180">
        <f t="shared" si="528"/>
        <v>0</v>
      </c>
      <c r="AG1010" s="180">
        <f t="shared" si="529"/>
        <v>0</v>
      </c>
      <c r="AH1010" s="180">
        <f t="shared" si="530"/>
        <v>0</v>
      </c>
      <c r="AI1010" s="214" t="str">
        <f t="shared" si="531"/>
        <v/>
      </c>
      <c r="AK1010" s="36">
        <f t="shared" si="532"/>
        <v>0</v>
      </c>
      <c r="AL1010" s="21">
        <f t="shared" si="533"/>
        <v>0</v>
      </c>
      <c r="AM1010" s="21">
        <f t="shared" si="534"/>
        <v>0</v>
      </c>
      <c r="AN1010" s="21">
        <f t="shared" si="535"/>
        <v>0</v>
      </c>
      <c r="AO1010" s="21">
        <f t="shared" si="536"/>
        <v>0</v>
      </c>
      <c r="AP1010" s="21">
        <f t="shared" si="537"/>
        <v>0</v>
      </c>
      <c r="AQ1010" s="21">
        <f t="shared" si="538"/>
        <v>0</v>
      </c>
      <c r="AR1010" s="21">
        <f t="shared" si="539"/>
        <v>0</v>
      </c>
      <c r="AS1010" s="21">
        <f t="shared" si="540"/>
        <v>0</v>
      </c>
      <c r="AT1010" s="21">
        <f t="shared" si="541"/>
        <v>0</v>
      </c>
      <c r="AU1010" s="21">
        <f t="shared" si="542"/>
        <v>0</v>
      </c>
      <c r="AV1010" s="21">
        <f t="shared" si="543"/>
        <v>0</v>
      </c>
      <c r="AW1010" s="21">
        <f t="shared" si="544"/>
        <v>0</v>
      </c>
      <c r="AX1010" s="21">
        <f t="shared" si="545"/>
        <v>0</v>
      </c>
      <c r="AY1010" s="21">
        <f t="shared" si="546"/>
        <v>0</v>
      </c>
      <c r="AZ1010" s="21">
        <f t="shared" si="547"/>
        <v>0</v>
      </c>
      <c r="BA1010" s="21">
        <f t="shared" si="548"/>
        <v>0</v>
      </c>
      <c r="BB1010" s="21">
        <f t="shared" si="549"/>
        <v>0</v>
      </c>
      <c r="BC1010" s="21">
        <f t="shared" si="550"/>
        <v>0</v>
      </c>
      <c r="BD1010" s="21">
        <f t="shared" si="551"/>
        <v>0</v>
      </c>
      <c r="BE1010" s="21">
        <f t="shared" si="552"/>
        <v>0</v>
      </c>
      <c r="BF1010" s="21">
        <f t="shared" si="553"/>
        <v>0</v>
      </c>
      <c r="BG1010" s="21">
        <f t="shared" si="554"/>
        <v>0</v>
      </c>
      <c r="BH1010" s="21">
        <f t="shared" si="555"/>
        <v>0</v>
      </c>
    </row>
    <row r="1011" spans="1:60" ht="63.95" customHeight="1">
      <c r="A1011" s="245"/>
      <c r="B1011" s="97"/>
      <c r="C1011" s="98"/>
      <c r="D1011" s="99"/>
      <c r="E1011" s="100"/>
      <c r="F1011" s="100"/>
      <c r="G1011" s="100"/>
      <c r="H1011" s="101"/>
      <c r="I1011" s="102"/>
      <c r="J1011" s="103"/>
      <c r="K1011" s="103"/>
      <c r="L1011" s="103"/>
      <c r="M1011" s="103"/>
      <c r="N1011" s="99"/>
      <c r="O1011" s="99"/>
      <c r="P1011" s="100"/>
      <c r="Q1011" s="100"/>
      <c r="R1011" s="104"/>
      <c r="S1011" s="31" t="str">
        <f t="shared" si="556"/>
        <v/>
      </c>
      <c r="T1011" s="105"/>
      <c r="U1011" s="101"/>
      <c r="V1011" s="107"/>
      <c r="W1011" s="169"/>
      <c r="X1011" s="170"/>
      <c r="Y1011" s="68"/>
      <c r="Z1011" s="190">
        <f t="shared" si="525"/>
        <v>1.0165720071704217E-3</v>
      </c>
      <c r="AA1011" s="208" t="b">
        <f t="shared" si="526"/>
        <v>0</v>
      </c>
      <c r="AB1011" s="20">
        <f t="shared" si="557"/>
        <v>0</v>
      </c>
      <c r="AC1011" s="67" t="b">
        <f t="shared" si="558"/>
        <v>1</v>
      </c>
      <c r="AD1011" s="200">
        <f t="shared" si="559"/>
        <v>1</v>
      </c>
      <c r="AE1011" s="180">
        <f t="shared" si="527"/>
        <v>1</v>
      </c>
      <c r="AF1011" s="180">
        <f t="shared" si="528"/>
        <v>0</v>
      </c>
      <c r="AG1011" s="180">
        <f t="shared" si="529"/>
        <v>0</v>
      </c>
      <c r="AH1011" s="180">
        <f t="shared" si="530"/>
        <v>0</v>
      </c>
      <c r="AI1011" s="214" t="str">
        <f t="shared" si="531"/>
        <v/>
      </c>
      <c r="AK1011" s="36">
        <f t="shared" si="532"/>
        <v>0</v>
      </c>
      <c r="AL1011" s="21">
        <f t="shared" si="533"/>
        <v>0</v>
      </c>
      <c r="AM1011" s="21">
        <f t="shared" si="534"/>
        <v>0</v>
      </c>
      <c r="AN1011" s="21">
        <f t="shared" si="535"/>
        <v>0</v>
      </c>
      <c r="AO1011" s="21">
        <f t="shared" si="536"/>
        <v>0</v>
      </c>
      <c r="AP1011" s="21">
        <f t="shared" si="537"/>
        <v>0</v>
      </c>
      <c r="AQ1011" s="21">
        <f t="shared" si="538"/>
        <v>0</v>
      </c>
      <c r="AR1011" s="21">
        <f t="shared" si="539"/>
        <v>0</v>
      </c>
      <c r="AS1011" s="21">
        <f t="shared" si="540"/>
        <v>0</v>
      </c>
      <c r="AT1011" s="21">
        <f t="shared" si="541"/>
        <v>0</v>
      </c>
      <c r="AU1011" s="21">
        <f t="shared" si="542"/>
        <v>0</v>
      </c>
      <c r="AV1011" s="21">
        <f t="shared" si="543"/>
        <v>0</v>
      </c>
      <c r="AW1011" s="21">
        <f t="shared" si="544"/>
        <v>0</v>
      </c>
      <c r="AX1011" s="21">
        <f t="shared" si="545"/>
        <v>0</v>
      </c>
      <c r="AY1011" s="21">
        <f t="shared" si="546"/>
        <v>0</v>
      </c>
      <c r="AZ1011" s="21">
        <f t="shared" si="547"/>
        <v>0</v>
      </c>
      <c r="BA1011" s="21">
        <f t="shared" si="548"/>
        <v>0</v>
      </c>
      <c r="BB1011" s="21">
        <f t="shared" si="549"/>
        <v>0</v>
      </c>
      <c r="BC1011" s="21">
        <f t="shared" si="550"/>
        <v>0</v>
      </c>
      <c r="BD1011" s="21">
        <f t="shared" si="551"/>
        <v>0</v>
      </c>
      <c r="BE1011" s="21">
        <f t="shared" si="552"/>
        <v>0</v>
      </c>
      <c r="BF1011" s="21">
        <f t="shared" si="553"/>
        <v>0</v>
      </c>
      <c r="BG1011" s="21">
        <f t="shared" si="554"/>
        <v>0</v>
      </c>
      <c r="BH1011" s="21">
        <f t="shared" si="555"/>
        <v>0</v>
      </c>
    </row>
    <row r="1012" spans="1:60" ht="63.95" customHeight="1">
      <c r="A1012" s="245"/>
      <c r="B1012" s="97"/>
      <c r="C1012" s="98"/>
      <c r="D1012" s="99"/>
      <c r="E1012" s="100"/>
      <c r="F1012" s="100"/>
      <c r="G1012" s="100"/>
      <c r="H1012" s="101"/>
      <c r="I1012" s="102"/>
      <c r="J1012" s="103"/>
      <c r="K1012" s="103"/>
      <c r="L1012" s="103"/>
      <c r="M1012" s="103"/>
      <c r="N1012" s="99"/>
      <c r="O1012" s="99"/>
      <c r="P1012" s="100"/>
      <c r="Q1012" s="100"/>
      <c r="R1012" s="104"/>
      <c r="T1012" s="105"/>
      <c r="U1012" s="101"/>
      <c r="V1012" s="107"/>
      <c r="W1012" s="105"/>
      <c r="X1012" s="106"/>
    </row>
    <row r="1013" spans="1:60" ht="63.95" customHeight="1">
      <c r="A1013" s="245"/>
      <c r="B1013" s="97"/>
      <c r="C1013" s="98"/>
      <c r="D1013" s="99"/>
      <c r="E1013" s="100"/>
      <c r="F1013" s="100"/>
      <c r="G1013" s="100"/>
      <c r="H1013" s="101"/>
      <c r="I1013" s="102"/>
      <c r="J1013" s="103"/>
      <c r="K1013" s="103"/>
      <c r="L1013" s="103"/>
      <c r="M1013" s="103"/>
      <c r="N1013" s="99"/>
      <c r="O1013" s="99"/>
      <c r="P1013" s="100"/>
      <c r="Q1013" s="100"/>
      <c r="R1013" s="104"/>
      <c r="T1013" s="105"/>
      <c r="U1013" s="101"/>
      <c r="V1013" s="107"/>
      <c r="W1013" s="105"/>
      <c r="X1013" s="106"/>
    </row>
    <row r="1014" spans="1:60" ht="63.95" customHeight="1">
      <c r="A1014" s="245"/>
      <c r="B1014" s="97"/>
      <c r="C1014" s="98"/>
      <c r="D1014" s="99"/>
      <c r="E1014" s="100"/>
      <c r="F1014" s="100"/>
      <c r="G1014" s="100"/>
      <c r="H1014" s="101"/>
      <c r="I1014" s="102"/>
      <c r="J1014" s="103"/>
      <c r="K1014" s="103"/>
      <c r="L1014" s="103"/>
      <c r="M1014" s="103"/>
      <c r="N1014" s="99"/>
      <c r="O1014" s="99"/>
      <c r="P1014" s="100"/>
      <c r="Q1014" s="100"/>
      <c r="R1014" s="104"/>
      <c r="T1014" s="105"/>
      <c r="U1014" s="101"/>
      <c r="V1014" s="107"/>
      <c r="W1014" s="105"/>
      <c r="X1014" s="106"/>
    </row>
    <row r="1015" spans="1:60" ht="63.95" customHeight="1">
      <c r="A1015" s="245"/>
      <c r="B1015" s="97"/>
      <c r="C1015" s="98"/>
      <c r="D1015" s="99"/>
      <c r="E1015" s="100"/>
      <c r="F1015" s="100"/>
      <c r="G1015" s="100"/>
      <c r="H1015" s="101"/>
      <c r="I1015" s="102"/>
      <c r="J1015" s="103"/>
      <c r="K1015" s="103"/>
      <c r="L1015" s="103"/>
      <c r="M1015" s="103"/>
      <c r="N1015" s="99"/>
      <c r="O1015" s="99"/>
      <c r="P1015" s="100"/>
      <c r="Q1015" s="100"/>
      <c r="R1015" s="104"/>
      <c r="T1015" s="105"/>
      <c r="U1015" s="101"/>
      <c r="V1015" s="107"/>
      <c r="W1015" s="105"/>
      <c r="X1015" s="106"/>
    </row>
    <row r="1016" spans="1:60" ht="63.95" customHeight="1">
      <c r="A1016" s="245"/>
      <c r="B1016" s="97"/>
      <c r="C1016" s="98"/>
      <c r="D1016" s="99"/>
      <c r="E1016" s="100"/>
      <c r="F1016" s="100"/>
      <c r="G1016" s="100"/>
      <c r="H1016" s="101"/>
      <c r="I1016" s="102"/>
      <c r="J1016" s="103"/>
      <c r="K1016" s="103"/>
      <c r="L1016" s="103"/>
      <c r="M1016" s="103"/>
      <c r="N1016" s="99"/>
      <c r="O1016" s="99"/>
      <c r="P1016" s="100"/>
      <c r="Q1016" s="100"/>
      <c r="R1016" s="104"/>
      <c r="T1016" s="105"/>
      <c r="U1016" s="101"/>
      <c r="V1016" s="107"/>
      <c r="W1016" s="105"/>
      <c r="X1016" s="106"/>
    </row>
    <row r="1017" spans="1:60" ht="63.95" customHeight="1">
      <c r="A1017" s="245"/>
      <c r="B1017" s="97"/>
      <c r="C1017" s="98"/>
      <c r="D1017" s="99"/>
      <c r="E1017" s="100"/>
      <c r="F1017" s="100"/>
      <c r="G1017" s="100"/>
      <c r="H1017" s="101"/>
      <c r="I1017" s="102"/>
      <c r="J1017" s="103"/>
      <c r="K1017" s="103"/>
      <c r="L1017" s="103"/>
      <c r="M1017" s="103"/>
      <c r="N1017" s="99"/>
      <c r="O1017" s="99"/>
      <c r="P1017" s="100"/>
      <c r="Q1017" s="100"/>
      <c r="R1017" s="104"/>
      <c r="T1017" s="105"/>
      <c r="U1017" s="101"/>
      <c r="V1017" s="107"/>
      <c r="W1017" s="105"/>
      <c r="X1017" s="106"/>
    </row>
    <row r="1018" spans="1:60" ht="63.95" customHeight="1">
      <c r="A1018" s="245"/>
      <c r="B1018" s="97"/>
      <c r="C1018" s="98"/>
      <c r="D1018" s="99"/>
      <c r="E1018" s="100"/>
      <c r="F1018" s="100"/>
      <c r="G1018" s="100"/>
      <c r="H1018" s="101"/>
      <c r="I1018" s="102"/>
      <c r="J1018" s="103"/>
      <c r="K1018" s="103"/>
      <c r="L1018" s="103"/>
      <c r="M1018" s="103"/>
      <c r="N1018" s="99"/>
      <c r="O1018" s="99"/>
      <c r="P1018" s="100"/>
      <c r="Q1018" s="100"/>
      <c r="R1018" s="104"/>
      <c r="T1018" s="105"/>
      <c r="U1018" s="101"/>
      <c r="V1018" s="107"/>
      <c r="W1018" s="105"/>
      <c r="X1018" s="106"/>
    </row>
    <row r="1019" spans="1:60" ht="63.95" customHeight="1">
      <c r="A1019" s="245"/>
      <c r="B1019" s="97"/>
      <c r="C1019" s="98"/>
      <c r="D1019" s="99"/>
      <c r="E1019" s="100"/>
      <c r="F1019" s="100"/>
      <c r="G1019" s="100"/>
      <c r="H1019" s="101"/>
      <c r="I1019" s="102"/>
      <c r="J1019" s="103"/>
      <c r="K1019" s="103"/>
      <c r="L1019" s="103"/>
      <c r="M1019" s="103"/>
      <c r="N1019" s="99"/>
      <c r="O1019" s="99"/>
      <c r="P1019" s="100"/>
      <c r="Q1019" s="100"/>
      <c r="R1019" s="104"/>
      <c r="T1019" s="105"/>
      <c r="U1019" s="101"/>
      <c r="V1019" s="107"/>
      <c r="W1019" s="105"/>
      <c r="X1019" s="106"/>
    </row>
    <row r="1020" spans="1:60" ht="63.95" customHeight="1">
      <c r="A1020" s="245"/>
      <c r="B1020" s="97"/>
      <c r="C1020" s="98"/>
      <c r="D1020" s="99"/>
      <c r="E1020" s="100"/>
      <c r="F1020" s="100"/>
      <c r="G1020" s="100"/>
      <c r="H1020" s="101"/>
      <c r="I1020" s="102"/>
      <c r="J1020" s="103"/>
      <c r="K1020" s="103"/>
      <c r="L1020" s="103"/>
      <c r="M1020" s="103"/>
      <c r="N1020" s="99"/>
      <c r="O1020" s="99"/>
      <c r="P1020" s="100"/>
      <c r="Q1020" s="100"/>
      <c r="R1020" s="104"/>
      <c r="T1020" s="105"/>
      <c r="U1020" s="101"/>
      <c r="V1020" s="107"/>
      <c r="W1020" s="105"/>
      <c r="X1020" s="106"/>
    </row>
  </sheetData>
  <sheetProtection algorithmName="SHA-512" hashValue="I73M34f7QCjRLrqlOeWeNnk8q17m3CIasLeuLIbdLZSb5zrcuI8NYFAqazGQKDKU1xtQ2IhBVXVXVFxFS4Q5nA==" saltValue="6ql356o9f/V7NYsw+L+KEQ==" spinCount="100000" sheet="1" selectLockedCells="1"/>
  <mergeCells count="7">
    <mergeCell ref="A8:B8"/>
    <mergeCell ref="C8:D8"/>
    <mergeCell ref="S8:X8"/>
    <mergeCell ref="E8:G8"/>
    <mergeCell ref="J8:M8"/>
    <mergeCell ref="N8:O8"/>
    <mergeCell ref="P8:R8"/>
  </mergeCells>
  <conditionalFormatting sqref="S11:S1020">
    <cfRule type="cellIs" dxfId="6" priority="10" operator="equal">
      <formula>$AI$3</formula>
    </cfRule>
    <cfRule type="cellIs" dxfId="5" priority="11" operator="equal">
      <formula>$AI$2</formula>
    </cfRule>
  </conditionalFormatting>
  <dataValidations count="23">
    <dataValidation type="whole" allowBlank="1" showInputMessage="1" showErrorMessage="1" sqref="C11:C1020" xr:uid="{00000000-0002-0000-0100-000000000000}">
      <formula1>0</formula1>
      <formula2>110</formula2>
    </dataValidation>
    <dataValidation type="list" allowBlank="1" showInputMessage="1" showErrorMessage="1" sqref="D11:D1020" xr:uid="{00000000-0002-0000-0100-000001000000}">
      <formula1>$D$1:$D$3</formula1>
    </dataValidation>
    <dataValidation type="list" allowBlank="1" showInputMessage="1" showErrorMessage="1" sqref="G11:G1020" xr:uid="{00000000-0002-0000-0100-000002000000}">
      <formula1>$G$1:$G$3</formula1>
    </dataValidation>
    <dataValidation type="list" allowBlank="1" showInputMessage="1" showErrorMessage="1" sqref="E11:E1020" xr:uid="{00000000-0002-0000-0100-000003000000}">
      <formula1>$E$1:$E$4</formula1>
    </dataValidation>
    <dataValidation type="list" allowBlank="1" showInputMessage="1" showErrorMessage="1" sqref="F11:F1020" xr:uid="{00000000-0002-0000-0100-000004000000}">
      <formula1>$F$1:$F$4</formula1>
    </dataValidation>
    <dataValidation type="list" allowBlank="1" showInputMessage="1" showErrorMessage="1" promptTitle="Hoarseness" prompt="More than 3 weeks. _x000a_Select 'Persistent but explained' if there is an innocent explanation for the persistent hoarseness, e.g. recent URTI, previous stroke, previous surgery, voice overuse etc)" sqref="H11:H1020" xr:uid="{00000000-0002-0000-0100-000005000000}">
      <formula1>$H$1:$H$5</formula1>
    </dataValidation>
    <dataValidation type="list" allowBlank="1" showInputMessage="1" showErrorMessage="1" prompt="More than 3 weeks" sqref="K11:K1020" xr:uid="{00000000-0002-0000-0100-000006000000}">
      <formula1>$K$1:$K$6</formula1>
    </dataValidation>
    <dataValidation type="list" allowBlank="1" showInputMessage="1" showErrorMessage="1" prompt="More than 3 weeks" sqref="M11:M1020" xr:uid="{00000000-0002-0000-0100-000007000000}">
      <formula1>$M$1:$M$4</formula1>
    </dataValidation>
    <dataValidation type="list" allowBlank="1" showInputMessage="1" showErrorMessage="1" prompt="More than 3 weeks" sqref="L11:L1020" xr:uid="{00000000-0002-0000-0100-000008000000}">
      <formula1>$L$1:$L$3</formula1>
    </dataValidation>
    <dataValidation type="list" allowBlank="1" showInputMessage="1" showErrorMessage="1" prompt="More than 3 weeks" sqref="Q11:Q1020" xr:uid="{00000000-0002-0000-0100-000009000000}">
      <formula1>$Q$1:$Q$4</formula1>
    </dataValidation>
    <dataValidation type="list" allowBlank="1" showInputMessage="1" showErrorMessage="1" prompt="More than 3 weeks" sqref="N11:N1020" xr:uid="{00000000-0002-0000-0100-00000A000000}">
      <formula1>$N$1:$N$3</formula1>
    </dataValidation>
    <dataValidation type="list" allowBlank="1" showInputMessage="1" showErrorMessage="1" prompt="More than 3 weeks" sqref="O11:O1020" xr:uid="{00000000-0002-0000-0100-00000B000000}">
      <formula1>$O$1:$O$3</formula1>
    </dataValidation>
    <dataValidation type="list" allowBlank="1" showInputMessage="1" showErrorMessage="1" prompt="More than 3 weeks" sqref="P11:Q1020" xr:uid="{00000000-0002-0000-0100-00000C000000}">
      <formula1>$P$1:$P$3</formula1>
    </dataValidation>
    <dataValidation type="list" allowBlank="1" showInputMessage="1" showErrorMessage="1" sqref="I11:I1020" xr:uid="{00000000-0002-0000-0100-00000D000000}">
      <formula1>$I$1:$I$3</formula1>
    </dataValidation>
    <dataValidation type="list" allowBlank="1" showInputMessage="1" showErrorMessage="1" prompt="More than 3 weeks" sqref="R11:R1020" xr:uid="{00000000-0002-0000-0100-00000E000000}">
      <formula1>$R$1:$R$3</formula1>
    </dataValidation>
    <dataValidation type="list" allowBlank="1" showInputMessage="1" showErrorMessage="1" prompt="More than 3 weeks" sqref="J11:J1020" xr:uid="{00000000-0002-0000-0100-00000F000000}">
      <formula1>$J$1:$J$3</formula1>
    </dataValidation>
    <dataValidation type="list" allowBlank="1" showInputMessage="1" showErrorMessage="1" sqref="T11:T1020" xr:uid="{00000000-0002-0000-0100-000010000000}">
      <formula1>$T$1:$T$3</formula1>
    </dataValidation>
    <dataValidation type="list" allowBlank="1" showInputMessage="1" showErrorMessage="1" sqref="V1012:V1020 U11:U1020" xr:uid="{00000000-0002-0000-0100-000011000000}">
      <formula1>$U$1:$U$3</formula1>
    </dataValidation>
    <dataValidation type="list" allowBlank="1" showInputMessage="1" showErrorMessage="1" sqref="W11:W1020" xr:uid="{00000000-0002-0000-0100-000012000000}">
      <formula1>$W$1:$W$7</formula1>
    </dataValidation>
    <dataValidation type="list" allowBlank="1" showInputMessage="1" showErrorMessage="1" sqref="X11:X1020" xr:uid="{00000000-0002-0000-0100-000013000000}">
      <formula1>$X$1:$X$3</formula1>
    </dataValidation>
    <dataValidation type="list" allowBlank="1" showInputMessage="1" showErrorMessage="1" prompt="First activity arranged following triage" sqref="V11:V1011" xr:uid="{00000000-0002-0000-0100-000014000000}">
      <formula1>$V$1:$V$5</formula1>
    </dataValidation>
    <dataValidation allowBlank="1" showInputMessage="1" showErrorMessage="1" promptTitle="IMPORTANT" prompt="Data in these columns must be removed before submission" sqref="A10:B10 B11:B1005" xr:uid="{00000000-0002-0000-0100-000015000000}"/>
    <dataValidation type="date" allowBlank="1" showInputMessage="1" showErrorMessage="1" promptTitle="IMPORTANT" prompt="Data in these columns must be removed before submission" sqref="A11:A1005" xr:uid="{00000000-0002-0000-0100-000016000000}">
      <formula1>43831</formula1>
      <formula2>73051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1015"/>
  <sheetViews>
    <sheetView showGridLines="0" zoomScaleNormal="100" workbookViewId="0">
      <pane xSplit="2" ySplit="15" topLeftCell="C16" activePane="bottomRight" state="frozen"/>
      <selection pane="bottomRight" activeCell="F16" sqref="F16"/>
      <selection pane="bottomLeft" activeCell="A15" sqref="A15"/>
      <selection pane="topRight" activeCell="B12" sqref="B12"/>
    </sheetView>
  </sheetViews>
  <sheetFormatPr defaultColWidth="13.28515625" defaultRowHeight="63.95" customHeight="1"/>
  <cols>
    <col min="2" max="5" width="13.28515625" customWidth="1"/>
    <col min="6" max="6" width="13.28515625" style="164" customWidth="1"/>
    <col min="7" max="7" width="13.28515625" style="227" customWidth="1"/>
    <col min="8" max="8" width="13.28515625" customWidth="1"/>
    <col min="9" max="9" width="13.28515625" style="228"/>
    <col min="10" max="28" width="13.28515625" customWidth="1"/>
    <col min="29" max="29" width="26" customWidth="1"/>
    <col min="30" max="30" width="22.7109375" customWidth="1"/>
    <col min="31" max="33" width="13.28515625" customWidth="1"/>
    <col min="34" max="35" width="13.28515625" style="171" customWidth="1"/>
    <col min="36" max="36" width="13.28515625" hidden="1" customWidth="1"/>
    <col min="37" max="37" width="13.28515625" style="165" hidden="1" customWidth="1"/>
    <col min="38" max="43" width="13.28515625" hidden="1" customWidth="1"/>
    <col min="44" max="44" width="13.28515625" style="166" hidden="1" customWidth="1"/>
    <col min="45" max="45" width="24.140625" style="165" hidden="1" customWidth="1"/>
    <col min="46" max="46" width="24.140625" style="166" hidden="1" customWidth="1"/>
    <col min="47" max="48" width="13.28515625" hidden="1" customWidth="1"/>
    <col min="49" max="49" width="20" hidden="1" customWidth="1"/>
    <col min="50" max="50" width="18" hidden="1" customWidth="1"/>
    <col min="51" max="51" width="19" hidden="1" customWidth="1"/>
    <col min="52" max="52" width="13.28515625" style="166" hidden="1" customWidth="1"/>
    <col min="53" max="53" width="23" hidden="1" customWidth="1"/>
    <col min="54" max="54" width="23.42578125" hidden="1" customWidth="1"/>
    <col min="55" max="55" width="14.42578125" style="165" hidden="1" customWidth="1"/>
    <col min="56" max="56" width="12.28515625" hidden="1" customWidth="1"/>
    <col min="57" max="57" width="23.140625" hidden="1" customWidth="1"/>
    <col min="58" max="60" width="13.28515625" hidden="1" customWidth="1"/>
    <col min="61" max="61" width="16.7109375" hidden="1" customWidth="1"/>
    <col min="62" max="64" width="13.28515625" hidden="1" customWidth="1"/>
    <col min="65" max="65" width="13.28515625" style="166" hidden="1" customWidth="1"/>
    <col min="66" max="16383" width="13.28515625" hidden="1" customWidth="1"/>
    <col min="16384" max="16384" width="13.28515625" customWidth="1"/>
  </cols>
  <sheetData>
    <row r="1" spans="1:65" s="1" customFormat="1" ht="24.95" hidden="1" customHeight="1">
      <c r="F1" s="2"/>
      <c r="G1" s="34"/>
      <c r="I1" s="35"/>
      <c r="J1" s="3"/>
      <c r="AC1" s="19"/>
      <c r="AD1" s="19"/>
      <c r="AJ1" s="2"/>
      <c r="AK1" s="138" t="s">
        <v>125</v>
      </c>
      <c r="AL1" s="138" t="s">
        <v>126</v>
      </c>
      <c r="AM1" s="138" t="s">
        <v>127</v>
      </c>
      <c r="AN1" s="184"/>
      <c r="AO1" s="185"/>
      <c r="AP1" s="185"/>
      <c r="AQ1" s="185"/>
      <c r="AR1" s="186"/>
      <c r="AS1" s="181"/>
      <c r="AT1" s="182"/>
      <c r="AU1" s="3"/>
      <c r="AY1" s="2"/>
      <c r="AZ1" s="139"/>
      <c r="BA1" s="3"/>
      <c r="BE1" s="2"/>
      <c r="BF1" s="138" t="s">
        <v>128</v>
      </c>
      <c r="BG1" s="138" t="s">
        <v>129</v>
      </c>
      <c r="BH1" s="3"/>
    </row>
    <row r="2" spans="1:65" s="1" customFormat="1" ht="24.95" hidden="1" customHeight="1">
      <c r="D2" s="1" t="s">
        <v>25</v>
      </c>
      <c r="E2" s="1" t="s">
        <v>130</v>
      </c>
      <c r="F2" s="157" t="s">
        <v>131</v>
      </c>
      <c r="G2" s="34" t="s">
        <v>26</v>
      </c>
      <c r="H2" s="1" t="s">
        <v>27</v>
      </c>
      <c r="I2" s="35" t="s">
        <v>26</v>
      </c>
      <c r="J2" s="3" t="s">
        <v>26</v>
      </c>
      <c r="K2" s="1" t="s">
        <v>26</v>
      </c>
      <c r="L2" s="1" t="s">
        <v>26</v>
      </c>
      <c r="M2" s="1" t="s">
        <v>26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 s="1" t="s">
        <v>26</v>
      </c>
      <c r="W2" s="1" t="s">
        <v>26</v>
      </c>
      <c r="X2" s="1" t="s">
        <v>26</v>
      </c>
      <c r="Y2" s="1" t="s">
        <v>26</v>
      </c>
      <c r="Z2" s="1" t="s">
        <v>26</v>
      </c>
      <c r="AA2" s="1" t="s">
        <v>26</v>
      </c>
      <c r="AB2" s="1" t="s">
        <v>26</v>
      </c>
      <c r="AD2" s="19"/>
      <c r="AE2" s="1" t="s">
        <v>26</v>
      </c>
      <c r="AF2" s="80" t="s">
        <v>26</v>
      </c>
      <c r="AG2" s="80" t="s">
        <v>28</v>
      </c>
      <c r="AH2" s="34" t="s">
        <v>29</v>
      </c>
      <c r="AI2" s="1" t="s">
        <v>26</v>
      </c>
      <c r="AJ2" s="2"/>
      <c r="AK2" s="138" t="str">
        <f t="shared" ref="AK2:AK8" si="0">E2</f>
        <v>≤6 months</v>
      </c>
      <c r="AL2" s="138">
        <v>9.1</v>
      </c>
      <c r="AM2" s="138">
        <v>2.7</v>
      </c>
      <c r="AN2" s="3"/>
      <c r="AR2" s="187"/>
      <c r="AS2" s="146"/>
      <c r="AT2" s="139"/>
      <c r="AU2" s="3"/>
      <c r="AY2" s="2"/>
      <c r="AZ2" s="139"/>
      <c r="BA2" s="3"/>
      <c r="BE2" s="2"/>
      <c r="BF2" s="138" t="s">
        <v>132</v>
      </c>
      <c r="BG2" s="138">
        <v>16.2</v>
      </c>
      <c r="BH2" s="3"/>
    </row>
    <row r="3" spans="1:65" s="1" customFormat="1" ht="24.95" hidden="1" customHeight="1">
      <c r="D3" s="1" t="s">
        <v>31</v>
      </c>
      <c r="E3" s="1" t="s">
        <v>133</v>
      </c>
      <c r="F3" s="157" t="s">
        <v>134</v>
      </c>
      <c r="G3" s="34" t="s">
        <v>32</v>
      </c>
      <c r="H3" s="1" t="s">
        <v>33</v>
      </c>
      <c r="I3" s="35" t="s">
        <v>34</v>
      </c>
      <c r="J3" s="3" t="s">
        <v>34</v>
      </c>
      <c r="K3" s="1" t="s">
        <v>35</v>
      </c>
      <c r="L3" s="1" t="s">
        <v>34</v>
      </c>
      <c r="M3" s="1" t="s">
        <v>34</v>
      </c>
      <c r="N3" s="1" t="s">
        <v>34</v>
      </c>
      <c r="O3" s="1" t="s">
        <v>34</v>
      </c>
      <c r="P3" s="1" t="s">
        <v>36</v>
      </c>
      <c r="Q3" s="1" t="s">
        <v>34</v>
      </c>
      <c r="R3" s="1" t="s">
        <v>35</v>
      </c>
      <c r="S3" s="1" t="s">
        <v>34</v>
      </c>
      <c r="T3" s="1" t="s">
        <v>34</v>
      </c>
      <c r="U3" s="1" t="s">
        <v>34</v>
      </c>
      <c r="V3" s="1" t="s">
        <v>34</v>
      </c>
      <c r="W3" s="1" t="s">
        <v>34</v>
      </c>
      <c r="X3" s="1" t="s">
        <v>35</v>
      </c>
      <c r="Y3" s="1" t="s">
        <v>34</v>
      </c>
      <c r="Z3" s="1" t="s">
        <v>34</v>
      </c>
      <c r="AA3" s="1" t="s">
        <v>34</v>
      </c>
      <c r="AB3" s="1" t="s">
        <v>34</v>
      </c>
      <c r="AD3" s="19"/>
      <c r="AE3" s="1" t="s">
        <v>34</v>
      </c>
      <c r="AF3" s="80" t="s">
        <v>34</v>
      </c>
      <c r="AG3" s="80" t="s">
        <v>37</v>
      </c>
      <c r="AH3" s="34" t="s">
        <v>38</v>
      </c>
      <c r="AI3" s="1" t="s">
        <v>34</v>
      </c>
      <c r="AJ3" s="2"/>
      <c r="AK3" s="138" t="str">
        <f t="shared" si="0"/>
        <v>&gt;6 months
≤1 year</v>
      </c>
      <c r="AL3" s="138">
        <v>5.8</v>
      </c>
      <c r="AM3" s="138">
        <v>2.5</v>
      </c>
      <c r="AN3" s="3"/>
      <c r="AR3" s="187"/>
      <c r="AS3" s="146"/>
      <c r="AT3" s="139"/>
      <c r="AU3" s="3"/>
      <c r="AY3" s="2"/>
      <c r="AZ3" s="139"/>
      <c r="BA3" s="3"/>
      <c r="BE3" s="2"/>
      <c r="BF3" s="138" t="s">
        <v>135</v>
      </c>
      <c r="BG3" s="138">
        <v>12.9</v>
      </c>
      <c r="BH3" s="3"/>
    </row>
    <row r="4" spans="1:65" s="1" customFormat="1" ht="24.95" hidden="1" customHeight="1">
      <c r="E4" s="1" t="s">
        <v>136</v>
      </c>
      <c r="F4" s="157" t="s">
        <v>137</v>
      </c>
      <c r="G4" s="34" t="s">
        <v>40</v>
      </c>
      <c r="H4" s="1" t="s">
        <v>41</v>
      </c>
      <c r="I4" s="35"/>
      <c r="J4" s="3"/>
      <c r="K4" s="1" t="s">
        <v>42</v>
      </c>
      <c r="L4" s="1">
        <v>8.4</v>
      </c>
      <c r="N4" s="1">
        <v>16.2</v>
      </c>
      <c r="P4" s="1" t="s">
        <v>43</v>
      </c>
      <c r="R4" s="1" t="s">
        <v>42</v>
      </c>
      <c r="S4" s="1">
        <v>10.4</v>
      </c>
      <c r="V4" s="1">
        <v>3.4</v>
      </c>
      <c r="X4" s="1" t="s">
        <v>44</v>
      </c>
      <c r="Z4" s="112">
        <v>9.1999999999999993</v>
      </c>
      <c r="AA4" s="112">
        <v>7.3</v>
      </c>
      <c r="AB4" s="112">
        <v>12.9</v>
      </c>
      <c r="AD4" s="19"/>
      <c r="AF4" s="80"/>
      <c r="AG4" s="80" t="s">
        <v>45</v>
      </c>
      <c r="AH4" s="34" t="s">
        <v>46</v>
      </c>
      <c r="AJ4" s="2"/>
      <c r="AK4" s="138" t="str">
        <f t="shared" si="0"/>
        <v>&gt;1 year
≤2 years</v>
      </c>
      <c r="AL4" s="138">
        <v>6.8</v>
      </c>
      <c r="AM4" s="159" t="s">
        <v>138</v>
      </c>
      <c r="AN4" s="3"/>
      <c r="AR4" s="187"/>
      <c r="AS4" s="146"/>
      <c r="AT4" s="139"/>
      <c r="AU4" s="3"/>
      <c r="AY4" s="2"/>
      <c r="AZ4" s="139"/>
      <c r="BA4" s="3"/>
      <c r="BE4" s="2"/>
      <c r="BF4" s="138" t="s">
        <v>139</v>
      </c>
      <c r="BG4" s="138">
        <v>10.4</v>
      </c>
      <c r="BH4" s="3"/>
    </row>
    <row r="5" spans="1:65" s="1" customFormat="1" ht="24.95" hidden="1" customHeight="1">
      <c r="E5" s="1" t="s">
        <v>140</v>
      </c>
      <c r="F5" s="157" t="s">
        <v>141</v>
      </c>
      <c r="G5" s="34"/>
      <c r="I5" s="35"/>
      <c r="J5" s="3"/>
      <c r="K5" s="1" t="s">
        <v>47</v>
      </c>
      <c r="P5" s="1" t="s">
        <v>48</v>
      </c>
      <c r="AD5" s="19"/>
      <c r="AF5" s="80"/>
      <c r="AG5" s="80" t="s">
        <v>49</v>
      </c>
      <c r="AH5" s="34" t="s">
        <v>50</v>
      </c>
      <c r="AJ5" s="2"/>
      <c r="AK5" s="138" t="str">
        <f t="shared" si="0"/>
        <v>&gt;2 year
≤3 years</v>
      </c>
      <c r="AL5" s="138">
        <v>5.0999999999999996</v>
      </c>
      <c r="AM5" s="138">
        <v>2.2000000000000002</v>
      </c>
      <c r="AN5" s="3"/>
      <c r="AR5" s="187"/>
      <c r="AS5" s="146"/>
      <c r="AT5" s="139"/>
      <c r="AU5" s="3"/>
      <c r="AY5" s="2"/>
      <c r="AZ5" s="139"/>
      <c r="BA5" s="3"/>
      <c r="BE5" s="2"/>
      <c r="BF5" s="138" t="s">
        <v>142</v>
      </c>
      <c r="BG5" s="138">
        <v>9.1999999999999993</v>
      </c>
      <c r="BH5" s="3"/>
    </row>
    <row r="6" spans="1:65" s="1" customFormat="1" ht="24.95" hidden="1" customHeight="1">
      <c r="E6" s="1" t="s">
        <v>143</v>
      </c>
      <c r="F6" s="157" t="s">
        <v>144</v>
      </c>
      <c r="G6" s="34"/>
      <c r="I6" s="35"/>
      <c r="J6" s="3"/>
      <c r="P6" s="1" t="s">
        <v>51</v>
      </c>
      <c r="AC6" s="19"/>
      <c r="AD6" s="19"/>
      <c r="AF6" s="80"/>
      <c r="AG6" s="80"/>
      <c r="AH6" s="34" t="s">
        <v>52</v>
      </c>
      <c r="AJ6" s="2"/>
      <c r="AK6" s="138" t="str">
        <f t="shared" si="0"/>
        <v>&gt;3 year
≤4 years</v>
      </c>
      <c r="AL6" s="138">
        <v>2.2000000000000002</v>
      </c>
      <c r="AM6" s="138">
        <v>1.3</v>
      </c>
      <c r="AN6" s="3"/>
      <c r="AR6" s="187"/>
      <c r="AS6" s="146"/>
      <c r="AT6" s="139"/>
      <c r="AU6" s="3"/>
      <c r="AY6" s="2"/>
      <c r="AZ6" s="139"/>
      <c r="BA6" s="3"/>
      <c r="BE6" s="2" t="s">
        <v>145</v>
      </c>
      <c r="BF6" s="138" t="s">
        <v>146</v>
      </c>
      <c r="BG6" s="138">
        <v>8.4</v>
      </c>
      <c r="BH6" s="3"/>
    </row>
    <row r="7" spans="1:65" s="1" customFormat="1" ht="24.95" hidden="1" customHeight="1">
      <c r="E7" s="1" t="s">
        <v>147</v>
      </c>
      <c r="F7" s="157" t="s">
        <v>148</v>
      </c>
      <c r="G7" s="34"/>
      <c r="I7" s="35"/>
      <c r="J7" s="3"/>
      <c r="P7" s="1">
        <v>10.4</v>
      </c>
      <c r="AC7" s="20"/>
      <c r="AD7" s="19"/>
      <c r="AF7" s="81"/>
      <c r="AG7" s="81"/>
      <c r="AH7" s="72" t="s">
        <v>53</v>
      </c>
      <c r="AJ7" s="2"/>
      <c r="AK7" s="138" t="str">
        <f t="shared" si="0"/>
        <v>&gt;4 year
≤5 years</v>
      </c>
      <c r="AL7" s="138">
        <v>8.9</v>
      </c>
      <c r="AM7" s="138">
        <v>1.3</v>
      </c>
      <c r="AN7" s="3"/>
      <c r="AR7" s="187"/>
      <c r="AS7" s="146"/>
      <c r="AT7" s="139"/>
      <c r="AU7" s="3"/>
      <c r="AY7" s="2"/>
      <c r="AZ7" s="139"/>
      <c r="BA7" s="3"/>
      <c r="BE7" s="2" t="s">
        <v>149</v>
      </c>
      <c r="BF7" s="138" t="s">
        <v>150</v>
      </c>
      <c r="BG7" s="138">
        <v>7.9</v>
      </c>
      <c r="BH7" s="3"/>
    </row>
    <row r="8" spans="1:65" s="1" customFormat="1" ht="24.95" hidden="1" customHeight="1">
      <c r="E8" s="1" t="s">
        <v>151</v>
      </c>
      <c r="F8" s="157" t="s">
        <v>152</v>
      </c>
      <c r="G8" s="34"/>
      <c r="I8" s="35"/>
      <c r="J8" s="3"/>
      <c r="AC8" s="19"/>
      <c r="AD8" s="19"/>
      <c r="AJ8" s="2"/>
      <c r="AK8" s="138" t="str">
        <f t="shared" si="0"/>
        <v>&gt;5 years</v>
      </c>
      <c r="AL8" s="159" t="s">
        <v>153</v>
      </c>
      <c r="AM8" s="138">
        <v>2.4</v>
      </c>
      <c r="AN8" s="3"/>
      <c r="AR8" s="187"/>
      <c r="AS8" s="146"/>
      <c r="AT8" s="139"/>
      <c r="AU8" s="3"/>
      <c r="AY8" s="2"/>
      <c r="AZ8" s="139"/>
      <c r="BA8" s="3"/>
      <c r="BE8" s="2" t="str">
        <f>"% "&amp;CHAR(10)&amp;" for recurrence"</f>
        <v>% 
 for recurrence</v>
      </c>
      <c r="BF8" s="138" t="s">
        <v>154</v>
      </c>
      <c r="BG8" s="138">
        <v>7.3</v>
      </c>
      <c r="BH8" s="3"/>
    </row>
    <row r="9" spans="1:65" s="1" customFormat="1" ht="24.95" hidden="1" customHeight="1">
      <c r="F9" s="157" t="s">
        <v>155</v>
      </c>
      <c r="G9" s="34"/>
      <c r="I9" s="35"/>
      <c r="J9" s="3"/>
      <c r="AC9" s="19"/>
      <c r="AD9" s="19"/>
      <c r="AJ9" s="2"/>
      <c r="AK9" s="188"/>
      <c r="AL9" s="156"/>
      <c r="AM9" s="156"/>
      <c r="AR9" s="187"/>
      <c r="AS9" s="146"/>
      <c r="AT9" s="139"/>
      <c r="AU9" s="3"/>
      <c r="AV9" s="1" t="s">
        <v>54</v>
      </c>
      <c r="AW9" s="1" t="s">
        <v>156</v>
      </c>
      <c r="AX9" s="1" t="s">
        <v>157</v>
      </c>
      <c r="AY9" s="2" t="s">
        <v>158</v>
      </c>
      <c r="AZ9" s="139" t="s">
        <v>159</v>
      </c>
      <c r="BA9" s="163" t="s">
        <v>160</v>
      </c>
      <c r="BB9" s="19" t="s">
        <v>161</v>
      </c>
      <c r="BE9" s="2"/>
      <c r="BF9" s="138" t="s">
        <v>162</v>
      </c>
      <c r="BG9" s="138">
        <v>3.4</v>
      </c>
      <c r="BH9" s="3"/>
    </row>
    <row r="10" spans="1:65" s="1" customFormat="1" ht="24.95" hidden="1" customHeight="1">
      <c r="F10" s="157" t="s">
        <v>163</v>
      </c>
      <c r="G10" s="34"/>
      <c r="I10" s="35"/>
      <c r="J10" s="3"/>
      <c r="AC10" s="19"/>
      <c r="AD10" s="19"/>
      <c r="AJ10" s="2"/>
      <c r="AK10" s="189"/>
      <c r="AR10" s="187"/>
      <c r="AS10" s="146"/>
      <c r="AT10" s="139"/>
      <c r="AU10" s="3"/>
      <c r="AY10" s="2"/>
      <c r="AZ10" s="139"/>
      <c r="BA10" s="163"/>
      <c r="BB10" s="19"/>
      <c r="BF10" s="156"/>
      <c r="BG10" s="156"/>
    </row>
    <row r="11" spans="1:65" s="1" customFormat="1" ht="24.95" hidden="1" customHeight="1">
      <c r="F11" s="157" t="s">
        <v>164</v>
      </c>
      <c r="G11" s="34"/>
      <c r="I11" s="35"/>
      <c r="J11" s="3"/>
      <c r="AC11" s="19"/>
      <c r="AD11" s="19"/>
      <c r="AJ11" s="2"/>
      <c r="AK11" s="189"/>
      <c r="AR11" s="187"/>
      <c r="AS11" s="146"/>
      <c r="AT11" s="139"/>
      <c r="AU11" s="3"/>
      <c r="AY11" s="2"/>
      <c r="AZ11" s="139"/>
      <c r="BA11" s="163"/>
      <c r="BB11" s="19"/>
    </row>
    <row r="12" spans="1:65" s="68" customFormat="1" ht="24.95" hidden="1" customHeight="1" thickBot="1">
      <c r="C12" s="249"/>
      <c r="D12" s="250"/>
      <c r="F12" s="157" t="s">
        <v>165</v>
      </c>
      <c r="G12" s="251"/>
      <c r="H12" s="81"/>
      <c r="I12" s="252"/>
      <c r="K12" s="81"/>
      <c r="L12" s="81"/>
      <c r="W12" s="249"/>
      <c r="X12" s="253"/>
      <c r="Y12" s="250"/>
      <c r="Z12" s="249"/>
      <c r="AA12" s="253"/>
      <c r="AB12" s="250"/>
      <c r="AC12" s="254"/>
      <c r="AD12" s="255"/>
      <c r="AE12" s="250"/>
      <c r="AK12" s="146"/>
      <c r="AR12" s="139"/>
      <c r="AS12" s="146"/>
      <c r="AT12" s="139"/>
      <c r="AZ12" s="139"/>
      <c r="BA12" s="176"/>
      <c r="BB12" s="256"/>
    </row>
    <row r="13" spans="1:65" s="69" customFormat="1" ht="35.1" customHeight="1" thickBot="1">
      <c r="A13" s="276" t="s">
        <v>56</v>
      </c>
      <c r="B13" s="277"/>
      <c r="C13" s="290" t="s">
        <v>57</v>
      </c>
      <c r="D13" s="291"/>
      <c r="E13" s="295" t="s">
        <v>88</v>
      </c>
      <c r="F13" s="299"/>
      <c r="G13" s="292" t="s">
        <v>58</v>
      </c>
      <c r="H13" s="293"/>
      <c r="I13" s="294"/>
      <c r="J13" s="162" t="s">
        <v>166</v>
      </c>
      <c r="K13" s="292" t="s">
        <v>59</v>
      </c>
      <c r="L13" s="294"/>
      <c r="M13" s="295" t="s">
        <v>60</v>
      </c>
      <c r="N13" s="297"/>
      <c r="O13" s="295" t="s">
        <v>61</v>
      </c>
      <c r="P13" s="296"/>
      <c r="Q13" s="296"/>
      <c r="R13" s="297"/>
      <c r="S13" s="295" t="s">
        <v>62</v>
      </c>
      <c r="T13" s="296"/>
      <c r="U13" s="296"/>
      <c r="V13" s="297"/>
      <c r="W13" s="290" t="s">
        <v>63</v>
      </c>
      <c r="X13" s="298"/>
      <c r="Y13" s="291"/>
      <c r="Z13" s="290" t="s">
        <v>167</v>
      </c>
      <c r="AA13" s="298"/>
      <c r="AB13" s="291"/>
      <c r="AC13" s="290" t="s">
        <v>168</v>
      </c>
      <c r="AD13" s="291"/>
      <c r="AE13" s="287" t="s">
        <v>64</v>
      </c>
      <c r="AF13" s="288"/>
      <c r="AG13" s="288"/>
      <c r="AH13" s="288"/>
      <c r="AI13" s="289"/>
      <c r="AK13" s="140"/>
      <c r="AR13" s="141"/>
      <c r="AS13" s="140"/>
      <c r="AT13" s="141"/>
      <c r="AZ13" s="141"/>
      <c r="BB13" s="158" t="s">
        <v>169</v>
      </c>
      <c r="BC13" s="140"/>
      <c r="BM13" s="141"/>
    </row>
    <row r="14" spans="1:65" s="70" customFormat="1" ht="44.1" thickBot="1">
      <c r="A14" s="247" t="s">
        <v>65</v>
      </c>
      <c r="B14" s="248" t="s">
        <v>66</v>
      </c>
      <c r="C14" s="44" t="s">
        <v>67</v>
      </c>
      <c r="D14" s="45" t="s">
        <v>68</v>
      </c>
      <c r="E14" s="109" t="s">
        <v>170</v>
      </c>
      <c r="F14" s="152" t="s">
        <v>171</v>
      </c>
      <c r="G14" s="219" t="s">
        <v>69</v>
      </c>
      <c r="H14" s="46" t="s">
        <v>70</v>
      </c>
      <c r="I14" s="220" t="s">
        <v>71</v>
      </c>
      <c r="J14" s="215" t="s">
        <v>166</v>
      </c>
      <c r="K14" s="121" t="s">
        <v>72</v>
      </c>
      <c r="L14" s="133" t="s">
        <v>172</v>
      </c>
      <c r="M14" s="48" t="s">
        <v>73</v>
      </c>
      <c r="N14" s="48" t="s">
        <v>173</v>
      </c>
      <c r="O14" s="49" t="s">
        <v>74</v>
      </c>
      <c r="P14" s="49" t="s">
        <v>75</v>
      </c>
      <c r="Q14" s="49" t="s">
        <v>76</v>
      </c>
      <c r="R14" s="49" t="s">
        <v>77</v>
      </c>
      <c r="S14" s="45" t="s">
        <v>174</v>
      </c>
      <c r="T14" s="45" t="s">
        <v>78</v>
      </c>
      <c r="U14" s="45" t="s">
        <v>79</v>
      </c>
      <c r="V14" s="45" t="s">
        <v>162</v>
      </c>
      <c r="W14" s="46" t="s">
        <v>80</v>
      </c>
      <c r="X14" s="46" t="s">
        <v>81</v>
      </c>
      <c r="Y14" s="50" t="s">
        <v>82</v>
      </c>
      <c r="Z14" s="113" t="s">
        <v>142</v>
      </c>
      <c r="AA14" s="113" t="s">
        <v>154</v>
      </c>
      <c r="AB14" s="114" t="s">
        <v>135</v>
      </c>
      <c r="AC14" s="128" t="s">
        <v>125</v>
      </c>
      <c r="AD14" s="129" t="s">
        <v>129</v>
      </c>
      <c r="AE14" s="54" t="s">
        <v>84</v>
      </c>
      <c r="AF14" s="47" t="s">
        <v>85</v>
      </c>
      <c r="AG14" s="82" t="s">
        <v>86</v>
      </c>
      <c r="AH14" s="54" t="s">
        <v>87</v>
      </c>
      <c r="AI14" s="59" t="s">
        <v>88</v>
      </c>
      <c r="AK14" s="142" t="s">
        <v>89</v>
      </c>
      <c r="AR14" s="143"/>
      <c r="AS14" s="183" t="s">
        <v>175</v>
      </c>
      <c r="AT14" s="143"/>
      <c r="AU14" s="70" t="s">
        <v>90</v>
      </c>
      <c r="AZ14" s="143"/>
      <c r="BA14" s="70" t="s">
        <v>176</v>
      </c>
      <c r="BC14" s="183" t="s">
        <v>128</v>
      </c>
      <c r="BM14" s="143"/>
    </row>
    <row r="15" spans="1:65" s="70" customFormat="1" ht="63.95" customHeight="1">
      <c r="A15" s="243" t="s">
        <v>93</v>
      </c>
      <c r="B15" s="38" t="s">
        <v>94</v>
      </c>
      <c r="C15" s="39" t="s">
        <v>67</v>
      </c>
      <c r="D15" s="40" t="s">
        <v>68</v>
      </c>
      <c r="E15" s="108" t="s">
        <v>177</v>
      </c>
      <c r="F15" s="153" t="s">
        <v>178</v>
      </c>
      <c r="G15" s="221" t="s">
        <v>95</v>
      </c>
      <c r="H15" s="15" t="s">
        <v>96</v>
      </c>
      <c r="I15" s="222" t="s">
        <v>179</v>
      </c>
      <c r="J15" s="216" t="s">
        <v>180</v>
      </c>
      <c r="K15" s="122" t="s">
        <v>98</v>
      </c>
      <c r="L15" s="134" t="s">
        <v>181</v>
      </c>
      <c r="M15" s="42" t="s">
        <v>182</v>
      </c>
      <c r="N15" s="42" t="s">
        <v>183</v>
      </c>
      <c r="O15" s="125" t="s">
        <v>184</v>
      </c>
      <c r="P15" s="17" t="s">
        <v>185</v>
      </c>
      <c r="Q15" s="17" t="s">
        <v>186</v>
      </c>
      <c r="R15" s="17" t="s">
        <v>187</v>
      </c>
      <c r="S15" s="40" t="s">
        <v>188</v>
      </c>
      <c r="T15" s="40" t="s">
        <v>104</v>
      </c>
      <c r="U15" s="40" t="s">
        <v>105</v>
      </c>
      <c r="V15" s="40" t="s">
        <v>189</v>
      </c>
      <c r="W15" s="15" t="s">
        <v>106</v>
      </c>
      <c r="X15" s="15" t="s">
        <v>107</v>
      </c>
      <c r="Y15" s="13" t="s">
        <v>108</v>
      </c>
      <c r="Z15" s="115" t="s">
        <v>190</v>
      </c>
      <c r="AA15" s="115" t="s">
        <v>191</v>
      </c>
      <c r="AB15" s="116" t="s">
        <v>192</v>
      </c>
      <c r="AC15" s="174" t="s">
        <v>193</v>
      </c>
      <c r="AD15" s="175" t="s">
        <v>194</v>
      </c>
      <c r="AE15" s="56" t="s">
        <v>110</v>
      </c>
      <c r="AF15" s="41" t="s">
        <v>111</v>
      </c>
      <c r="AG15" s="83" t="s">
        <v>112</v>
      </c>
      <c r="AH15" s="172" t="s">
        <v>113</v>
      </c>
      <c r="AI15" s="173" t="s">
        <v>114</v>
      </c>
      <c r="AK15" s="142" t="s">
        <v>195</v>
      </c>
      <c r="AL15" s="70" t="s">
        <v>196</v>
      </c>
      <c r="AM15" s="70" t="s">
        <v>197</v>
      </c>
      <c r="AN15" s="70" t="s">
        <v>198</v>
      </c>
      <c r="AO15" s="70" t="s">
        <v>199</v>
      </c>
      <c r="AP15" s="70" t="s">
        <v>200</v>
      </c>
      <c r="AQ15" s="70" t="s">
        <v>201</v>
      </c>
      <c r="AR15" s="143" t="s">
        <v>202</v>
      </c>
      <c r="AS15" s="142" t="s">
        <v>203</v>
      </c>
      <c r="AT15" s="143" t="s">
        <v>204</v>
      </c>
      <c r="AU15" s="70" t="s">
        <v>205</v>
      </c>
      <c r="AV15" s="70" t="s">
        <v>206</v>
      </c>
      <c r="AW15" s="70" t="s">
        <v>207</v>
      </c>
      <c r="AX15" s="70" t="s">
        <v>208</v>
      </c>
      <c r="AY15" s="70" t="s">
        <v>209</v>
      </c>
      <c r="AZ15" s="143" t="s">
        <v>210</v>
      </c>
      <c r="BA15" s="70" t="s">
        <v>127</v>
      </c>
      <c r="BB15" s="70" t="s">
        <v>211</v>
      </c>
      <c r="BC15" s="142" t="s">
        <v>212</v>
      </c>
      <c r="BD15" s="70" t="s">
        <v>213</v>
      </c>
      <c r="BE15" s="70" t="s">
        <v>214</v>
      </c>
      <c r="BF15" s="68" t="s">
        <v>132</v>
      </c>
      <c r="BG15" s="68" t="s">
        <v>135</v>
      </c>
      <c r="BH15" s="68" t="s">
        <v>139</v>
      </c>
      <c r="BI15" s="68" t="s">
        <v>142</v>
      </c>
      <c r="BJ15" s="68" t="s">
        <v>146</v>
      </c>
      <c r="BK15" s="68" t="s">
        <v>150</v>
      </c>
      <c r="BL15" s="68" t="s">
        <v>154</v>
      </c>
      <c r="BM15" s="139" t="s">
        <v>162</v>
      </c>
    </row>
    <row r="16" spans="1:65" s="96" customFormat="1" ht="63.95" customHeight="1">
      <c r="A16" s="244">
        <v>43927</v>
      </c>
      <c r="B16" s="86" t="s">
        <v>124</v>
      </c>
      <c r="C16" s="87">
        <v>45</v>
      </c>
      <c r="D16" s="88" t="s">
        <v>31</v>
      </c>
      <c r="E16" s="110" t="s">
        <v>140</v>
      </c>
      <c r="F16" s="154" t="s">
        <v>164</v>
      </c>
      <c r="G16" s="223" t="s">
        <v>26</v>
      </c>
      <c r="H16" s="89" t="s">
        <v>27</v>
      </c>
      <c r="I16" s="224" t="s">
        <v>26</v>
      </c>
      <c r="J16" s="217" t="s">
        <v>34</v>
      </c>
      <c r="K16" s="123" t="s">
        <v>26</v>
      </c>
      <c r="L16" s="127" t="s">
        <v>26</v>
      </c>
      <c r="M16" s="126" t="s">
        <v>26</v>
      </c>
      <c r="N16" s="91" t="s">
        <v>26</v>
      </c>
      <c r="O16" s="92" t="s">
        <v>26</v>
      </c>
      <c r="P16" s="92" t="s">
        <v>26</v>
      </c>
      <c r="Q16" s="92" t="s">
        <v>26</v>
      </c>
      <c r="R16" s="92" t="s">
        <v>35</v>
      </c>
      <c r="S16" s="88" t="s">
        <v>26</v>
      </c>
      <c r="T16" s="88" t="s">
        <v>26</v>
      </c>
      <c r="U16" s="88" t="s">
        <v>26</v>
      </c>
      <c r="V16" s="88" t="s">
        <v>26</v>
      </c>
      <c r="W16" s="89" t="s">
        <v>26</v>
      </c>
      <c r="X16" s="89" t="s">
        <v>26</v>
      </c>
      <c r="Y16" s="93" t="s">
        <v>26</v>
      </c>
      <c r="Z16" s="117" t="s">
        <v>26</v>
      </c>
      <c r="AA16" s="117" t="s">
        <v>26</v>
      </c>
      <c r="AB16" s="118" t="s">
        <v>26</v>
      </c>
      <c r="AC16" s="132" t="str">
        <f>AS16</f>
        <v>5.1% of patients with NEW symptoms at &gt;2 year
≤3 years had recurrence</v>
      </c>
      <c r="AD16" s="130" t="str">
        <f>AT16</f>
        <v>Difficulty swallowing
 has a PPV of 7.9% 
 for recurrence</v>
      </c>
      <c r="AE16" s="94" t="s">
        <v>34</v>
      </c>
      <c r="AF16" s="90" t="s">
        <v>34</v>
      </c>
      <c r="AG16" s="95" t="s">
        <v>49</v>
      </c>
      <c r="AH16" s="167" t="s">
        <v>53</v>
      </c>
      <c r="AI16" s="168"/>
      <c r="AK16" s="144" t="b">
        <f t="shared" ref="AK16" si="1">AND(K16&lt;&gt;"",L16&lt;&gt;"",M16&lt;&gt;"",N16&lt;&gt;"",O16&lt;&gt;"",P16&lt;&gt;"",Q16&lt;&gt;"",R16&lt;&gt;"",S16&lt;&gt;"", T16&lt;&gt;"", U16&lt;&gt;"", V16&lt;&gt;"", W16&lt;&gt;"", X16&lt;&gt;"", Y16&lt;&gt;"", Z16&lt;&gt;"", AA16&lt;&gt;"", AB16&lt;&gt;"")</f>
        <v>1</v>
      </c>
      <c r="AL16" s="96">
        <f>IF(AK16=TRUE, 1, 0)</f>
        <v>1</v>
      </c>
      <c r="AM16" s="96" t="b">
        <f t="shared" ref="AM16" si="2">AND(K16="",L16="",M16="",N16="",O16="",P16="",Q16="",R16="",S16="", T16="", U16="", V16="", W16="", X16="", Y16="", Z16="", AA16="", AB16="")</f>
        <v>0</v>
      </c>
      <c r="AN16" s="96">
        <f>IF(AM16=TRUE, 1, 0)</f>
        <v>0</v>
      </c>
      <c r="AO16" s="96" t="b">
        <f t="shared" ref="AO16" si="3">AND(B16&lt;&gt;"", C16&lt;&gt;"", D16&lt;&gt;"", G16&lt;&gt;"",H16&lt;&gt;"",I16&lt;&gt;"",E16&lt;&gt;"",F16&lt;&gt;"",J16&lt;&gt;"")</f>
        <v>1</v>
      </c>
      <c r="AP16" s="96">
        <f>IF(AO16=TRUE, 1, 0)</f>
        <v>1</v>
      </c>
      <c r="AQ16" s="96" t="b">
        <f t="shared" ref="AQ16" si="4">AND(B16="", C16="", D16="", G16="",H16="",I16="",E16="",F16="",J16="")</f>
        <v>0</v>
      </c>
      <c r="AR16" s="145">
        <f>IF(AQ16=TRUE, 1, 0)</f>
        <v>0</v>
      </c>
      <c r="AS16" s="144" t="str">
        <f>IF(AU16=1, "", IF(AV16=1,AV$9, IF(AW16=1,AW$9, IF(AX16=1,AX$9, IF(AY16=1,AY$9, IF(AZ16=1, AZ$9, IF(J16="Yes",BB16, IF(J16="No", BA16, "Whoops!"))))))))</f>
        <v>5.1% of patients with NEW symptoms at &gt;2 year
≤3 years had recurrence</v>
      </c>
      <c r="AT16" s="145" t="str">
        <f>IF(AS16="","", IF(AS16=BB16, BE16,""))</f>
        <v>Difficulty swallowing
 has a PPV of 7.9% 
 for recurrence</v>
      </c>
      <c r="AU16" s="96">
        <f t="shared" ref="AU16" si="5">IF(AND(B16="", AR16=1), 1, 0)</f>
        <v>0</v>
      </c>
      <c r="AV16" s="96">
        <f t="shared" ref="AV16" si="6">IF(AND(B16="", AR16=0, AP16=0), 1, 0)</f>
        <v>0</v>
      </c>
      <c r="AW16" s="96">
        <f t="shared" ref="AW16" si="7">IF(AND(B16&lt;&gt;"", AR16=0, AP16=0), 1, 0)</f>
        <v>0</v>
      </c>
      <c r="AX16" s="96">
        <f t="shared" ref="AX16" si="8">IF(AND(B16&lt;&gt;"", AP16=1, J16="No", AN16=0), 1, 0)</f>
        <v>0</v>
      </c>
      <c r="AY16" s="96">
        <f t="shared" ref="AY16" si="9">IF(AND(B16&lt;&gt;"", AP16=1, J16="Yes", AL16=0), 1, 0)</f>
        <v>0</v>
      </c>
      <c r="AZ16" s="145">
        <f t="shared" ref="AZ16" si="10">IF(AND(SUM(AU16:AY16)=0, OR(F16="thyroid", F16="skin")), 1, 0)</f>
        <v>0</v>
      </c>
      <c r="BA16" s="96" t="str">
        <f t="shared" ref="BA16" si="11">IF(J16="No",VLOOKUP(E16,AK$2:AM$8,3,FALSE)&amp;BA$9&amp;" at "&amp;E16&amp;BB$13,"")</f>
        <v/>
      </c>
      <c r="BB16" s="96" t="str">
        <f t="shared" ref="BB16" si="12">IF(SUM(AU16:AY16)=0,VLOOKUP(E16,AK$2:AM$8,2,FALSE)&amp;BB$9&amp;" at "&amp;E16&amp;BB$13, "")</f>
        <v>5.1% of patients with NEW symptoms at &gt;2 year
≤3 years had recurrence</v>
      </c>
      <c r="BC16" s="144" t="str">
        <f>IF(BF16=1,BF$2,IF(BG16=1,BF$3,IF(BH16=1,BF$4,IF(BI16=1,BF$5,IF(BJ16=1,BF$6,IF(BK16=1,BF$7,IF(BL16=1,BF$8,IF(BM16=1,BF$9))))))))</f>
        <v>Difficulty swallowing</v>
      </c>
      <c r="BD16" s="96">
        <f>IF(BF16=1,BG$2,IF(BG16=1,BG$3,IF(BH16=1,BG$4,IF(BI16=1,BG$5,IF(BJ16=1,BG$6,IF(BK16=1,BG$7,IF(BL16=1,BG$8,IF(BM16=1,BG$9))))))))</f>
        <v>7.9</v>
      </c>
      <c r="BE16" s="96" t="str">
        <f>IF(SUM(BF16:BM16)&gt;0, BC16&amp;CHAR(10)&amp;BE$7&amp;BD16&amp;BE$8, BE$6)</f>
        <v>Difficulty swallowing
 has a PPV of 7.9% 
 for recurrence</v>
      </c>
      <c r="BF16" s="96">
        <f>IF(N16="Yes", 1, 0)</f>
        <v>0</v>
      </c>
      <c r="BG16" s="96">
        <f>IF(AB16="Yes", 1, 0)</f>
        <v>0</v>
      </c>
      <c r="BH16" s="96">
        <f>IF(OR(S16="Yes",P16&lt;&gt;"No"), 1, 0)</f>
        <v>0</v>
      </c>
      <c r="BI16" s="96">
        <f>IF(Z16="Yes", 1, 0)</f>
        <v>0</v>
      </c>
      <c r="BJ16" s="96">
        <f>IF(L16="Yes", 1, 0)</f>
        <v>0</v>
      </c>
      <c r="BK16" s="68">
        <f>IF(OR(R16="Intermittent", R16="Persistent"), 1, 0)</f>
        <v>1</v>
      </c>
      <c r="BL16" s="96">
        <f>IF(AA16="Yes", 1, 0)</f>
        <v>0</v>
      </c>
      <c r="BM16" s="145">
        <f>IF(V16="Yes", 1, 0)</f>
        <v>0</v>
      </c>
    </row>
    <row r="17" spans="1:65" s="68" customFormat="1" ht="63.95" customHeight="1">
      <c r="A17" s="245"/>
      <c r="B17" s="97"/>
      <c r="C17" s="98"/>
      <c r="D17" s="99"/>
      <c r="E17" s="111"/>
      <c r="F17" s="155"/>
      <c r="G17" s="225"/>
      <c r="H17" s="100"/>
      <c r="I17" s="226"/>
      <c r="J17" s="218"/>
      <c r="K17" s="124"/>
      <c r="L17" s="135"/>
      <c r="M17" s="136"/>
      <c r="N17" s="102"/>
      <c r="O17" s="103"/>
      <c r="P17" s="103"/>
      <c r="Q17" s="103"/>
      <c r="R17" s="103"/>
      <c r="S17" s="99"/>
      <c r="T17" s="99"/>
      <c r="U17" s="99"/>
      <c r="V17" s="99"/>
      <c r="W17" s="100"/>
      <c r="X17" s="100"/>
      <c r="Y17" s="104"/>
      <c r="Z17" s="119"/>
      <c r="AA17" s="119"/>
      <c r="AB17" s="120"/>
      <c r="AC17" s="137" t="str">
        <f t="shared" ref="AC17:AC80" si="13">AS17</f>
        <v/>
      </c>
      <c r="AD17" s="131" t="str">
        <f t="shared" ref="AD17:AD80" si="14">AT17</f>
        <v/>
      </c>
      <c r="AE17" s="105"/>
      <c r="AF17" s="101"/>
      <c r="AG17" s="107"/>
      <c r="AH17" s="169"/>
      <c r="AI17" s="170"/>
      <c r="AK17" s="146" t="b">
        <f t="shared" ref="AK17:AK80" si="15">AND(K17&lt;&gt;"",L17&lt;&gt;"",M17&lt;&gt;"",N17&lt;&gt;"",O17&lt;&gt;"",P17&lt;&gt;"",Q17&lt;&gt;"",R17&lt;&gt;"",S17&lt;&gt;"", T17&lt;&gt;"", U17&lt;&gt;"", V17&lt;&gt;"", W17&lt;&gt;"", X17&lt;&gt;"", Y17&lt;&gt;"", Z17&lt;&gt;"", AA17&lt;&gt;"", AB17&lt;&gt;"")</f>
        <v>0</v>
      </c>
      <c r="AL17" s="68">
        <f t="shared" ref="AL17:AL80" si="16">IF(AK17=TRUE, 1, 0)</f>
        <v>0</v>
      </c>
      <c r="AM17" s="68" t="b">
        <f t="shared" ref="AM17:AM80" si="17">AND(K17="",L17="",M17="",N17="",O17="",P17="",Q17="",R17="",S17="", T17="", U17="", V17="", W17="", X17="", Y17="", Z17="", AA17="", AB17="")</f>
        <v>1</v>
      </c>
      <c r="AN17" s="68">
        <f t="shared" ref="AN17:AN80" si="18">IF(AM17=TRUE, 1, 0)</f>
        <v>1</v>
      </c>
      <c r="AO17" s="68" t="b">
        <f t="shared" ref="AO17:AO80" si="19">AND(B17&lt;&gt;"", C17&lt;&gt;"", D17&lt;&gt;"", G17&lt;&gt;"",H17&lt;&gt;"",I17&lt;&gt;"",E17&lt;&gt;"",F17&lt;&gt;"",J17&lt;&gt;"")</f>
        <v>0</v>
      </c>
      <c r="AP17" s="68">
        <f t="shared" ref="AP17:AP80" si="20">IF(AO17=TRUE, 1, 0)</f>
        <v>0</v>
      </c>
      <c r="AQ17" s="68" t="b">
        <f t="shared" ref="AQ17:AQ80" si="21">AND(B17="", C17="", D17="", G17="",H17="",I17="",E17="",F17="",J17="")</f>
        <v>1</v>
      </c>
      <c r="AR17" s="139">
        <f t="shared" ref="AR17:AR80" si="22">IF(AQ17=TRUE, 1, 0)</f>
        <v>1</v>
      </c>
      <c r="AS17" s="146" t="str">
        <f t="shared" ref="AS17:AS80" si="23">IF(AU17=1, "", IF(AV17=1,AV$9, IF(AW17=1,AW$9, IF(AX17=1,AX$9, IF(AY17=1,AY$9, IF(AZ17=1, AZ$9, IF(J17="Yes",BB17, IF(J17="No", BA17, "Whoops!"))))))))</f>
        <v/>
      </c>
      <c r="AT17" s="139" t="str">
        <f t="shared" ref="AT17:AT80" si="24">IF(AS17="","", IF(AS17=BB17, BE17,""))</f>
        <v/>
      </c>
      <c r="AU17" s="68">
        <f t="shared" ref="AU17:AU80" si="25">IF(AND(B17="", AR17=1), 1, 0)</f>
        <v>1</v>
      </c>
      <c r="AV17" s="68">
        <f t="shared" ref="AV17:AV80" si="26">IF(AND(B17="", AR17=0, AP17=0), 1, 0)</f>
        <v>0</v>
      </c>
      <c r="AW17" s="68">
        <f t="shared" ref="AW17:AW80" si="27">IF(AND(B17&lt;&gt;"", AR17=0, AP17=0), 1, 0)</f>
        <v>0</v>
      </c>
      <c r="AX17" s="68">
        <f t="shared" ref="AX17:AX80" si="28">IF(AND(B17&lt;&gt;"", AP17=1, J17="No", AN17=0), 1, 0)</f>
        <v>0</v>
      </c>
      <c r="AY17" s="68">
        <f t="shared" ref="AY17:AY80" si="29">IF(AND(B17&lt;&gt;"", AP17=1, J17="Yes", AL17=0), 1, 0)</f>
        <v>0</v>
      </c>
      <c r="AZ17" s="139">
        <f t="shared" ref="AZ17:AZ80" si="30">IF(AND(SUM(AU17:AY17)=0, OR(F17="thyroid", F17="skin")), 1, 0)</f>
        <v>0</v>
      </c>
      <c r="BA17" s="68" t="str">
        <f t="shared" ref="BA17:BA80" si="31">IF(J17="No",VLOOKUP(E17,AK$2:AM$8,3,FALSE)&amp;BA$9&amp;" at "&amp;E17&amp;BB$13,"")</f>
        <v/>
      </c>
      <c r="BB17" s="68" t="str">
        <f t="shared" ref="BB17:BB80" si="32">IF(SUM(AU17:AY17)=0,VLOOKUP(E17,AK$2:AM$8,2,FALSE)&amp;BB$9&amp;" at "&amp;E17&amp;BB$13, "")</f>
        <v/>
      </c>
      <c r="BC17" s="146" t="str">
        <f t="shared" ref="BC17:BC80" si="33">IF(BF17=1,BF$2,IF(BG17=1,BF$3,IF(BH17=1,BF$4,IF(BI17=1,BF$5,IF(BJ17=1,BF$6,IF(BK17=1,BF$7,IF(BL17=1,BF$8,IF(BM17=1,BF$9))))))))</f>
        <v>Pain in mouth/throat</v>
      </c>
      <c r="BD17" s="68">
        <f t="shared" ref="BD17:BD80" si="34">IF(BF17=1,BG$2,IF(BG17=1,BG$3,IF(BH17=1,BG$4,IF(BI17=1,BG$5,IF(BJ17=1,BG$6,IF(BK17=1,BG$7,IF(BL17=1,BG$8,IF(BM17=1,BG$9))))))))</f>
        <v>10.4</v>
      </c>
      <c r="BE17" s="68" t="str">
        <f t="shared" ref="BE17:BE80" si="35">IF(SUM(BF17:BM17)&gt;0, BC17&amp;CHAR(10)&amp;BE$7&amp;BD17&amp;BE$8, BE$6)</f>
        <v>Pain in mouth/throat
 has a PPV of 10.4% 
 for recurrence</v>
      </c>
      <c r="BF17" s="68">
        <f t="shared" ref="BF17:BF80" si="36">IF(N17="Yes", 1, 0)</f>
        <v>0</v>
      </c>
      <c r="BG17" s="68">
        <f t="shared" ref="BG17:BG80" si="37">IF(AB17="Yes", 1, 0)</f>
        <v>0</v>
      </c>
      <c r="BH17" s="68">
        <f t="shared" ref="BH17:BH80" si="38">IF(OR(S17="Yes",P17&lt;&gt;"No"), 1, 0)</f>
        <v>1</v>
      </c>
      <c r="BI17" s="68">
        <f t="shared" ref="BI17:BI80" si="39">IF(Z17="Yes", 1, 0)</f>
        <v>0</v>
      </c>
      <c r="BJ17" s="68">
        <f t="shared" ref="BJ17:BJ80" si="40">IF(L17="Yes", 1, 0)</f>
        <v>0</v>
      </c>
      <c r="BK17" s="68">
        <f t="shared" ref="BK17:BK80" si="41">IF(OR(R17="Intermittent", R17="Persistent"), 1, 0)</f>
        <v>0</v>
      </c>
      <c r="BL17" s="68">
        <f t="shared" ref="BL17:BL80" si="42">IF(AA17="Yes", 1, 0)</f>
        <v>0</v>
      </c>
      <c r="BM17" s="139">
        <f t="shared" ref="BM17:BM80" si="43">IF(V17="Yes", 1, 0)</f>
        <v>0</v>
      </c>
    </row>
    <row r="18" spans="1:65" s="68" customFormat="1" ht="63.95" customHeight="1">
      <c r="A18" s="245"/>
      <c r="B18" s="97"/>
      <c r="C18" s="98"/>
      <c r="D18" s="99"/>
      <c r="E18" s="111"/>
      <c r="F18" s="155"/>
      <c r="G18" s="225"/>
      <c r="H18" s="100"/>
      <c r="I18" s="226"/>
      <c r="J18" s="218"/>
      <c r="K18" s="124"/>
      <c r="L18" s="135"/>
      <c r="M18" s="136"/>
      <c r="N18" s="102"/>
      <c r="O18" s="103"/>
      <c r="P18" s="103"/>
      <c r="Q18" s="103"/>
      <c r="R18" s="103"/>
      <c r="S18" s="99"/>
      <c r="T18" s="99"/>
      <c r="U18" s="99"/>
      <c r="V18" s="99"/>
      <c r="W18" s="100"/>
      <c r="X18" s="100"/>
      <c r="Y18" s="104"/>
      <c r="Z18" s="119"/>
      <c r="AA18" s="119"/>
      <c r="AB18" s="120"/>
      <c r="AC18" s="137" t="str">
        <f t="shared" si="13"/>
        <v/>
      </c>
      <c r="AD18" s="131" t="str">
        <f t="shared" si="14"/>
        <v/>
      </c>
      <c r="AE18" s="105"/>
      <c r="AF18" s="101"/>
      <c r="AG18" s="107"/>
      <c r="AH18" s="169"/>
      <c r="AI18" s="170"/>
      <c r="AK18" s="146" t="b">
        <f t="shared" si="15"/>
        <v>0</v>
      </c>
      <c r="AL18" s="68">
        <f t="shared" si="16"/>
        <v>0</v>
      </c>
      <c r="AM18" s="68" t="b">
        <f t="shared" si="17"/>
        <v>1</v>
      </c>
      <c r="AN18" s="68">
        <f t="shared" si="18"/>
        <v>1</v>
      </c>
      <c r="AO18" s="68" t="b">
        <f t="shared" si="19"/>
        <v>0</v>
      </c>
      <c r="AP18" s="68">
        <f t="shared" si="20"/>
        <v>0</v>
      </c>
      <c r="AQ18" s="68" t="b">
        <f t="shared" si="21"/>
        <v>1</v>
      </c>
      <c r="AR18" s="139">
        <f t="shared" si="22"/>
        <v>1</v>
      </c>
      <c r="AS18" s="146" t="str">
        <f t="shared" si="23"/>
        <v/>
      </c>
      <c r="AT18" s="139" t="str">
        <f t="shared" si="24"/>
        <v/>
      </c>
      <c r="AU18" s="68">
        <f t="shared" si="25"/>
        <v>1</v>
      </c>
      <c r="AV18" s="68">
        <f t="shared" si="26"/>
        <v>0</v>
      </c>
      <c r="AW18" s="68">
        <f t="shared" si="27"/>
        <v>0</v>
      </c>
      <c r="AX18" s="68">
        <f t="shared" si="28"/>
        <v>0</v>
      </c>
      <c r="AY18" s="68">
        <f t="shared" si="29"/>
        <v>0</v>
      </c>
      <c r="AZ18" s="139">
        <f t="shared" si="30"/>
        <v>0</v>
      </c>
      <c r="BA18" s="68" t="str">
        <f t="shared" si="31"/>
        <v/>
      </c>
      <c r="BB18" s="68" t="str">
        <f t="shared" si="32"/>
        <v/>
      </c>
      <c r="BC18" s="146" t="str">
        <f t="shared" si="33"/>
        <v>Pain in mouth/throat</v>
      </c>
      <c r="BD18" s="68">
        <f t="shared" si="34"/>
        <v>10.4</v>
      </c>
      <c r="BE18" s="68" t="str">
        <f t="shared" si="35"/>
        <v>Pain in mouth/throat
 has a PPV of 10.4% 
 for recurrence</v>
      </c>
      <c r="BF18" s="68">
        <f t="shared" si="36"/>
        <v>0</v>
      </c>
      <c r="BG18" s="68">
        <f t="shared" si="37"/>
        <v>0</v>
      </c>
      <c r="BH18" s="68">
        <f t="shared" si="38"/>
        <v>1</v>
      </c>
      <c r="BI18" s="68">
        <f t="shared" si="39"/>
        <v>0</v>
      </c>
      <c r="BJ18" s="68">
        <f t="shared" si="40"/>
        <v>0</v>
      </c>
      <c r="BK18" s="68">
        <f t="shared" si="41"/>
        <v>0</v>
      </c>
      <c r="BL18" s="68">
        <f t="shared" si="42"/>
        <v>0</v>
      </c>
      <c r="BM18" s="139">
        <f t="shared" si="43"/>
        <v>0</v>
      </c>
    </row>
    <row r="19" spans="1:65" s="68" customFormat="1" ht="63.95" customHeight="1">
      <c r="A19" s="245"/>
      <c r="B19" s="97"/>
      <c r="C19" s="98"/>
      <c r="D19" s="99"/>
      <c r="E19" s="111"/>
      <c r="F19" s="155"/>
      <c r="G19" s="225"/>
      <c r="H19" s="100"/>
      <c r="I19" s="226"/>
      <c r="J19" s="218"/>
      <c r="K19" s="124"/>
      <c r="L19" s="135"/>
      <c r="M19" s="136"/>
      <c r="N19" s="102"/>
      <c r="O19" s="103"/>
      <c r="P19" s="103"/>
      <c r="Q19" s="103"/>
      <c r="R19" s="103"/>
      <c r="S19" s="99"/>
      <c r="T19" s="99"/>
      <c r="U19" s="99"/>
      <c r="V19" s="99"/>
      <c r="W19" s="100"/>
      <c r="X19" s="100"/>
      <c r="Y19" s="104"/>
      <c r="Z19" s="119"/>
      <c r="AA19" s="119"/>
      <c r="AB19" s="120"/>
      <c r="AC19" s="137" t="str">
        <f t="shared" si="13"/>
        <v/>
      </c>
      <c r="AD19" s="131" t="str">
        <f t="shared" si="14"/>
        <v/>
      </c>
      <c r="AE19" s="105"/>
      <c r="AF19" s="101"/>
      <c r="AG19" s="107"/>
      <c r="AH19" s="169"/>
      <c r="AI19" s="170"/>
      <c r="AK19" s="146" t="b">
        <f t="shared" si="15"/>
        <v>0</v>
      </c>
      <c r="AL19" s="68">
        <f t="shared" si="16"/>
        <v>0</v>
      </c>
      <c r="AM19" s="68" t="b">
        <f t="shared" si="17"/>
        <v>1</v>
      </c>
      <c r="AN19" s="68">
        <f t="shared" si="18"/>
        <v>1</v>
      </c>
      <c r="AO19" s="68" t="b">
        <f t="shared" si="19"/>
        <v>0</v>
      </c>
      <c r="AP19" s="68">
        <f t="shared" si="20"/>
        <v>0</v>
      </c>
      <c r="AQ19" s="68" t="b">
        <f t="shared" si="21"/>
        <v>1</v>
      </c>
      <c r="AR19" s="139">
        <f t="shared" si="22"/>
        <v>1</v>
      </c>
      <c r="AS19" s="146" t="str">
        <f t="shared" si="23"/>
        <v/>
      </c>
      <c r="AT19" s="139" t="str">
        <f t="shared" si="24"/>
        <v/>
      </c>
      <c r="AU19" s="68">
        <f t="shared" si="25"/>
        <v>1</v>
      </c>
      <c r="AV19" s="68">
        <f t="shared" si="26"/>
        <v>0</v>
      </c>
      <c r="AW19" s="68">
        <f t="shared" si="27"/>
        <v>0</v>
      </c>
      <c r="AX19" s="68">
        <f t="shared" si="28"/>
        <v>0</v>
      </c>
      <c r="AY19" s="68">
        <f t="shared" si="29"/>
        <v>0</v>
      </c>
      <c r="AZ19" s="139">
        <f t="shared" si="30"/>
        <v>0</v>
      </c>
      <c r="BA19" s="68" t="str">
        <f t="shared" si="31"/>
        <v/>
      </c>
      <c r="BB19" s="68" t="str">
        <f t="shared" si="32"/>
        <v/>
      </c>
      <c r="BC19" s="146" t="str">
        <f t="shared" si="33"/>
        <v>Pain in mouth/throat</v>
      </c>
      <c r="BD19" s="68">
        <f t="shared" si="34"/>
        <v>10.4</v>
      </c>
      <c r="BE19" s="68" t="str">
        <f t="shared" si="35"/>
        <v>Pain in mouth/throat
 has a PPV of 10.4% 
 for recurrence</v>
      </c>
      <c r="BF19" s="68">
        <f t="shared" si="36"/>
        <v>0</v>
      </c>
      <c r="BG19" s="68">
        <f t="shared" si="37"/>
        <v>0</v>
      </c>
      <c r="BH19" s="68">
        <f t="shared" si="38"/>
        <v>1</v>
      </c>
      <c r="BI19" s="68">
        <f t="shared" si="39"/>
        <v>0</v>
      </c>
      <c r="BJ19" s="68">
        <f t="shared" si="40"/>
        <v>0</v>
      </c>
      <c r="BK19" s="68">
        <f t="shared" si="41"/>
        <v>0</v>
      </c>
      <c r="BL19" s="68">
        <f t="shared" si="42"/>
        <v>0</v>
      </c>
      <c r="BM19" s="139">
        <f t="shared" si="43"/>
        <v>0</v>
      </c>
    </row>
    <row r="20" spans="1:65" s="68" customFormat="1" ht="63.95" customHeight="1">
      <c r="A20" s="245"/>
      <c r="B20" s="97"/>
      <c r="C20" s="98"/>
      <c r="D20" s="99"/>
      <c r="E20" s="111"/>
      <c r="F20" s="155"/>
      <c r="G20" s="225"/>
      <c r="H20" s="100"/>
      <c r="I20" s="226"/>
      <c r="J20" s="218"/>
      <c r="K20" s="124"/>
      <c r="L20" s="135"/>
      <c r="M20" s="136"/>
      <c r="N20" s="102"/>
      <c r="O20" s="103"/>
      <c r="P20" s="103"/>
      <c r="Q20" s="103"/>
      <c r="R20" s="103"/>
      <c r="S20" s="99"/>
      <c r="T20" s="99"/>
      <c r="U20" s="99"/>
      <c r="V20" s="99"/>
      <c r="W20" s="100"/>
      <c r="X20" s="100"/>
      <c r="Y20" s="104"/>
      <c r="Z20" s="119"/>
      <c r="AA20" s="119"/>
      <c r="AB20" s="120"/>
      <c r="AC20" s="137" t="str">
        <f t="shared" si="13"/>
        <v/>
      </c>
      <c r="AD20" s="131" t="str">
        <f t="shared" si="14"/>
        <v/>
      </c>
      <c r="AE20" s="105"/>
      <c r="AF20" s="101"/>
      <c r="AG20" s="107"/>
      <c r="AH20" s="169"/>
      <c r="AI20" s="170"/>
      <c r="AK20" s="146" t="b">
        <f t="shared" si="15"/>
        <v>0</v>
      </c>
      <c r="AL20" s="68">
        <f t="shared" si="16"/>
        <v>0</v>
      </c>
      <c r="AM20" s="68" t="b">
        <f t="shared" si="17"/>
        <v>1</v>
      </c>
      <c r="AN20" s="68">
        <f t="shared" si="18"/>
        <v>1</v>
      </c>
      <c r="AO20" s="68" t="b">
        <f t="shared" si="19"/>
        <v>0</v>
      </c>
      <c r="AP20" s="68">
        <f t="shared" si="20"/>
        <v>0</v>
      </c>
      <c r="AQ20" s="68" t="b">
        <f t="shared" si="21"/>
        <v>1</v>
      </c>
      <c r="AR20" s="139">
        <f t="shared" si="22"/>
        <v>1</v>
      </c>
      <c r="AS20" s="146" t="str">
        <f t="shared" si="23"/>
        <v/>
      </c>
      <c r="AT20" s="139" t="str">
        <f t="shared" si="24"/>
        <v/>
      </c>
      <c r="AU20" s="68">
        <f t="shared" si="25"/>
        <v>1</v>
      </c>
      <c r="AV20" s="68">
        <f t="shared" si="26"/>
        <v>0</v>
      </c>
      <c r="AW20" s="68">
        <f t="shared" si="27"/>
        <v>0</v>
      </c>
      <c r="AX20" s="68">
        <f t="shared" si="28"/>
        <v>0</v>
      </c>
      <c r="AY20" s="68">
        <f t="shared" si="29"/>
        <v>0</v>
      </c>
      <c r="AZ20" s="139">
        <f t="shared" si="30"/>
        <v>0</v>
      </c>
      <c r="BA20" s="68" t="str">
        <f t="shared" si="31"/>
        <v/>
      </c>
      <c r="BB20" s="68" t="str">
        <f t="shared" si="32"/>
        <v/>
      </c>
      <c r="BC20" s="146" t="str">
        <f t="shared" si="33"/>
        <v>Pain in mouth/throat</v>
      </c>
      <c r="BD20" s="68">
        <f t="shared" si="34"/>
        <v>10.4</v>
      </c>
      <c r="BE20" s="68" t="str">
        <f t="shared" si="35"/>
        <v>Pain in mouth/throat
 has a PPV of 10.4% 
 for recurrence</v>
      </c>
      <c r="BF20" s="68">
        <f t="shared" si="36"/>
        <v>0</v>
      </c>
      <c r="BG20" s="68">
        <f t="shared" si="37"/>
        <v>0</v>
      </c>
      <c r="BH20" s="68">
        <f t="shared" si="38"/>
        <v>1</v>
      </c>
      <c r="BI20" s="68">
        <f t="shared" si="39"/>
        <v>0</v>
      </c>
      <c r="BJ20" s="68">
        <f t="shared" si="40"/>
        <v>0</v>
      </c>
      <c r="BK20" s="68">
        <f t="shared" si="41"/>
        <v>0</v>
      </c>
      <c r="BL20" s="68">
        <f t="shared" si="42"/>
        <v>0</v>
      </c>
      <c r="BM20" s="139">
        <f t="shared" si="43"/>
        <v>0</v>
      </c>
    </row>
    <row r="21" spans="1:65" s="68" customFormat="1" ht="63.95" customHeight="1">
      <c r="A21" s="245"/>
      <c r="B21" s="97"/>
      <c r="C21" s="98"/>
      <c r="D21" s="99"/>
      <c r="E21" s="111"/>
      <c r="F21" s="155"/>
      <c r="G21" s="225"/>
      <c r="H21" s="100"/>
      <c r="I21" s="226"/>
      <c r="J21" s="218"/>
      <c r="K21" s="124"/>
      <c r="L21" s="135"/>
      <c r="M21" s="136"/>
      <c r="N21" s="102"/>
      <c r="O21" s="103"/>
      <c r="P21" s="103"/>
      <c r="Q21" s="103"/>
      <c r="R21" s="103"/>
      <c r="S21" s="99"/>
      <c r="T21" s="99"/>
      <c r="U21" s="99"/>
      <c r="V21" s="99"/>
      <c r="W21" s="100"/>
      <c r="X21" s="100"/>
      <c r="Y21" s="104"/>
      <c r="Z21" s="119"/>
      <c r="AA21" s="119"/>
      <c r="AB21" s="120"/>
      <c r="AC21" s="137" t="str">
        <f t="shared" si="13"/>
        <v/>
      </c>
      <c r="AD21" s="131" t="str">
        <f t="shared" si="14"/>
        <v/>
      </c>
      <c r="AE21" s="105"/>
      <c r="AF21" s="101"/>
      <c r="AG21" s="107"/>
      <c r="AH21" s="169"/>
      <c r="AI21" s="170"/>
      <c r="AK21" s="146" t="b">
        <f t="shared" si="15"/>
        <v>0</v>
      </c>
      <c r="AL21" s="68">
        <f t="shared" si="16"/>
        <v>0</v>
      </c>
      <c r="AM21" s="68" t="b">
        <f t="shared" si="17"/>
        <v>1</v>
      </c>
      <c r="AN21" s="68">
        <f t="shared" si="18"/>
        <v>1</v>
      </c>
      <c r="AO21" s="68" t="b">
        <f t="shared" si="19"/>
        <v>0</v>
      </c>
      <c r="AP21" s="68">
        <f t="shared" si="20"/>
        <v>0</v>
      </c>
      <c r="AQ21" s="68" t="b">
        <f t="shared" si="21"/>
        <v>1</v>
      </c>
      <c r="AR21" s="139">
        <f t="shared" si="22"/>
        <v>1</v>
      </c>
      <c r="AS21" s="146" t="str">
        <f t="shared" si="23"/>
        <v/>
      </c>
      <c r="AT21" s="139" t="str">
        <f t="shared" si="24"/>
        <v/>
      </c>
      <c r="AU21" s="68">
        <f t="shared" si="25"/>
        <v>1</v>
      </c>
      <c r="AV21" s="68">
        <f t="shared" si="26"/>
        <v>0</v>
      </c>
      <c r="AW21" s="68">
        <f t="shared" si="27"/>
        <v>0</v>
      </c>
      <c r="AX21" s="68">
        <f t="shared" si="28"/>
        <v>0</v>
      </c>
      <c r="AY21" s="68">
        <f t="shared" si="29"/>
        <v>0</v>
      </c>
      <c r="AZ21" s="139">
        <f t="shared" si="30"/>
        <v>0</v>
      </c>
      <c r="BA21" s="68" t="str">
        <f t="shared" si="31"/>
        <v/>
      </c>
      <c r="BB21" s="68" t="str">
        <f t="shared" si="32"/>
        <v/>
      </c>
      <c r="BC21" s="146" t="str">
        <f t="shared" si="33"/>
        <v>Pain in mouth/throat</v>
      </c>
      <c r="BD21" s="68">
        <f t="shared" si="34"/>
        <v>10.4</v>
      </c>
      <c r="BE21" s="68" t="str">
        <f t="shared" si="35"/>
        <v>Pain in mouth/throat
 has a PPV of 10.4% 
 for recurrence</v>
      </c>
      <c r="BF21" s="68">
        <f t="shared" si="36"/>
        <v>0</v>
      </c>
      <c r="BG21" s="68">
        <f t="shared" si="37"/>
        <v>0</v>
      </c>
      <c r="BH21" s="68">
        <f t="shared" si="38"/>
        <v>1</v>
      </c>
      <c r="BI21" s="68">
        <f t="shared" si="39"/>
        <v>0</v>
      </c>
      <c r="BJ21" s="68">
        <f t="shared" si="40"/>
        <v>0</v>
      </c>
      <c r="BK21" s="68">
        <f t="shared" si="41"/>
        <v>0</v>
      </c>
      <c r="BL21" s="68">
        <f t="shared" si="42"/>
        <v>0</v>
      </c>
      <c r="BM21" s="139">
        <f t="shared" si="43"/>
        <v>0</v>
      </c>
    </row>
    <row r="22" spans="1:65" s="68" customFormat="1" ht="63.95" customHeight="1">
      <c r="A22" s="245"/>
      <c r="B22" s="97"/>
      <c r="C22" s="98"/>
      <c r="D22" s="99"/>
      <c r="E22" s="111"/>
      <c r="F22" s="155"/>
      <c r="G22" s="225"/>
      <c r="H22" s="100"/>
      <c r="I22" s="226"/>
      <c r="J22" s="218"/>
      <c r="K22" s="124"/>
      <c r="L22" s="135"/>
      <c r="M22" s="136"/>
      <c r="N22" s="102"/>
      <c r="O22" s="103"/>
      <c r="P22" s="103"/>
      <c r="Q22" s="103"/>
      <c r="R22" s="103"/>
      <c r="S22" s="99"/>
      <c r="T22" s="99"/>
      <c r="U22" s="99"/>
      <c r="V22" s="99"/>
      <c r="W22" s="100"/>
      <c r="X22" s="100"/>
      <c r="Y22" s="104"/>
      <c r="Z22" s="119"/>
      <c r="AA22" s="119"/>
      <c r="AB22" s="120"/>
      <c r="AC22" s="137" t="str">
        <f t="shared" si="13"/>
        <v/>
      </c>
      <c r="AD22" s="131" t="str">
        <f t="shared" si="14"/>
        <v/>
      </c>
      <c r="AE22" s="105"/>
      <c r="AF22" s="101"/>
      <c r="AG22" s="107"/>
      <c r="AH22" s="169"/>
      <c r="AI22" s="170"/>
      <c r="AK22" s="146" t="b">
        <f t="shared" si="15"/>
        <v>0</v>
      </c>
      <c r="AL22" s="68">
        <f t="shared" si="16"/>
        <v>0</v>
      </c>
      <c r="AM22" s="68" t="b">
        <f t="shared" si="17"/>
        <v>1</v>
      </c>
      <c r="AN22" s="68">
        <f t="shared" si="18"/>
        <v>1</v>
      </c>
      <c r="AO22" s="68" t="b">
        <f t="shared" si="19"/>
        <v>0</v>
      </c>
      <c r="AP22" s="68">
        <f t="shared" si="20"/>
        <v>0</v>
      </c>
      <c r="AQ22" s="68" t="b">
        <f t="shared" si="21"/>
        <v>1</v>
      </c>
      <c r="AR22" s="139">
        <f t="shared" si="22"/>
        <v>1</v>
      </c>
      <c r="AS22" s="146" t="str">
        <f t="shared" si="23"/>
        <v/>
      </c>
      <c r="AT22" s="139" t="str">
        <f t="shared" si="24"/>
        <v/>
      </c>
      <c r="AU22" s="68">
        <f t="shared" si="25"/>
        <v>1</v>
      </c>
      <c r="AV22" s="68">
        <f t="shared" si="26"/>
        <v>0</v>
      </c>
      <c r="AW22" s="68">
        <f t="shared" si="27"/>
        <v>0</v>
      </c>
      <c r="AX22" s="68">
        <f t="shared" si="28"/>
        <v>0</v>
      </c>
      <c r="AY22" s="68">
        <f t="shared" si="29"/>
        <v>0</v>
      </c>
      <c r="AZ22" s="139">
        <f t="shared" si="30"/>
        <v>0</v>
      </c>
      <c r="BA22" s="68" t="str">
        <f t="shared" si="31"/>
        <v/>
      </c>
      <c r="BB22" s="68" t="str">
        <f t="shared" si="32"/>
        <v/>
      </c>
      <c r="BC22" s="146" t="str">
        <f t="shared" si="33"/>
        <v>Pain in mouth/throat</v>
      </c>
      <c r="BD22" s="68">
        <f t="shared" si="34"/>
        <v>10.4</v>
      </c>
      <c r="BE22" s="68" t="str">
        <f t="shared" si="35"/>
        <v>Pain in mouth/throat
 has a PPV of 10.4% 
 for recurrence</v>
      </c>
      <c r="BF22" s="68">
        <f t="shared" si="36"/>
        <v>0</v>
      </c>
      <c r="BG22" s="68">
        <f t="shared" si="37"/>
        <v>0</v>
      </c>
      <c r="BH22" s="68">
        <f t="shared" si="38"/>
        <v>1</v>
      </c>
      <c r="BI22" s="68">
        <f t="shared" si="39"/>
        <v>0</v>
      </c>
      <c r="BJ22" s="68">
        <f t="shared" si="40"/>
        <v>0</v>
      </c>
      <c r="BK22" s="68">
        <f t="shared" si="41"/>
        <v>0</v>
      </c>
      <c r="BL22" s="68">
        <f t="shared" si="42"/>
        <v>0</v>
      </c>
      <c r="BM22" s="139">
        <f t="shared" si="43"/>
        <v>0</v>
      </c>
    </row>
    <row r="23" spans="1:65" s="68" customFormat="1" ht="63.95" customHeight="1">
      <c r="A23" s="245"/>
      <c r="B23" s="97"/>
      <c r="C23" s="98"/>
      <c r="D23" s="99"/>
      <c r="E23" s="111"/>
      <c r="F23" s="155"/>
      <c r="G23" s="225"/>
      <c r="H23" s="100"/>
      <c r="I23" s="226"/>
      <c r="J23" s="218"/>
      <c r="K23" s="124"/>
      <c r="L23" s="135"/>
      <c r="M23" s="136"/>
      <c r="N23" s="102"/>
      <c r="O23" s="103"/>
      <c r="P23" s="103"/>
      <c r="Q23" s="103"/>
      <c r="R23" s="103"/>
      <c r="S23" s="99"/>
      <c r="T23" s="99"/>
      <c r="U23" s="99"/>
      <c r="V23" s="99"/>
      <c r="W23" s="100"/>
      <c r="X23" s="100"/>
      <c r="Y23" s="104"/>
      <c r="Z23" s="119"/>
      <c r="AA23" s="119"/>
      <c r="AB23" s="120"/>
      <c r="AC23" s="137" t="str">
        <f t="shared" si="13"/>
        <v/>
      </c>
      <c r="AD23" s="131" t="str">
        <f t="shared" si="14"/>
        <v/>
      </c>
      <c r="AE23" s="105"/>
      <c r="AF23" s="101"/>
      <c r="AG23" s="107"/>
      <c r="AH23" s="169"/>
      <c r="AI23" s="170"/>
      <c r="AK23" s="146" t="b">
        <f t="shared" si="15"/>
        <v>0</v>
      </c>
      <c r="AL23" s="68">
        <f t="shared" si="16"/>
        <v>0</v>
      </c>
      <c r="AM23" s="68" t="b">
        <f t="shared" si="17"/>
        <v>1</v>
      </c>
      <c r="AN23" s="68">
        <f t="shared" si="18"/>
        <v>1</v>
      </c>
      <c r="AO23" s="68" t="b">
        <f t="shared" si="19"/>
        <v>0</v>
      </c>
      <c r="AP23" s="68">
        <f t="shared" si="20"/>
        <v>0</v>
      </c>
      <c r="AQ23" s="68" t="b">
        <f t="shared" si="21"/>
        <v>1</v>
      </c>
      <c r="AR23" s="139">
        <f t="shared" si="22"/>
        <v>1</v>
      </c>
      <c r="AS23" s="146" t="str">
        <f t="shared" si="23"/>
        <v/>
      </c>
      <c r="AT23" s="139" t="str">
        <f t="shared" si="24"/>
        <v/>
      </c>
      <c r="AU23" s="68">
        <f t="shared" si="25"/>
        <v>1</v>
      </c>
      <c r="AV23" s="68">
        <f t="shared" si="26"/>
        <v>0</v>
      </c>
      <c r="AW23" s="68">
        <f t="shared" si="27"/>
        <v>0</v>
      </c>
      <c r="AX23" s="68">
        <f t="shared" si="28"/>
        <v>0</v>
      </c>
      <c r="AY23" s="68">
        <f t="shared" si="29"/>
        <v>0</v>
      </c>
      <c r="AZ23" s="139">
        <f t="shared" si="30"/>
        <v>0</v>
      </c>
      <c r="BA23" s="68" t="str">
        <f t="shared" si="31"/>
        <v/>
      </c>
      <c r="BB23" s="68" t="str">
        <f t="shared" si="32"/>
        <v/>
      </c>
      <c r="BC23" s="146" t="str">
        <f t="shared" si="33"/>
        <v>Pain in mouth/throat</v>
      </c>
      <c r="BD23" s="68">
        <f t="shared" si="34"/>
        <v>10.4</v>
      </c>
      <c r="BE23" s="68" t="str">
        <f t="shared" si="35"/>
        <v>Pain in mouth/throat
 has a PPV of 10.4% 
 for recurrence</v>
      </c>
      <c r="BF23" s="68">
        <f t="shared" si="36"/>
        <v>0</v>
      </c>
      <c r="BG23" s="68">
        <f t="shared" si="37"/>
        <v>0</v>
      </c>
      <c r="BH23" s="68">
        <f t="shared" si="38"/>
        <v>1</v>
      </c>
      <c r="BI23" s="68">
        <f t="shared" si="39"/>
        <v>0</v>
      </c>
      <c r="BJ23" s="68">
        <f t="shared" si="40"/>
        <v>0</v>
      </c>
      <c r="BK23" s="68">
        <f t="shared" si="41"/>
        <v>0</v>
      </c>
      <c r="BL23" s="68">
        <f t="shared" si="42"/>
        <v>0</v>
      </c>
      <c r="BM23" s="139">
        <f t="shared" si="43"/>
        <v>0</v>
      </c>
    </row>
    <row r="24" spans="1:65" s="68" customFormat="1" ht="63.95" customHeight="1">
      <c r="A24" s="245"/>
      <c r="B24" s="97"/>
      <c r="C24" s="98"/>
      <c r="D24" s="99"/>
      <c r="E24" s="111"/>
      <c r="F24" s="155"/>
      <c r="G24" s="225"/>
      <c r="H24" s="100"/>
      <c r="I24" s="226"/>
      <c r="J24" s="218"/>
      <c r="K24" s="124"/>
      <c r="L24" s="135"/>
      <c r="M24" s="136"/>
      <c r="N24" s="102"/>
      <c r="O24" s="103"/>
      <c r="P24" s="103"/>
      <c r="Q24" s="103"/>
      <c r="R24" s="103"/>
      <c r="S24" s="99"/>
      <c r="T24" s="99"/>
      <c r="U24" s="99"/>
      <c r="V24" s="99"/>
      <c r="W24" s="100"/>
      <c r="X24" s="100"/>
      <c r="Y24" s="104"/>
      <c r="Z24" s="119"/>
      <c r="AA24" s="119"/>
      <c r="AB24" s="120"/>
      <c r="AC24" s="137" t="str">
        <f t="shared" si="13"/>
        <v/>
      </c>
      <c r="AD24" s="131" t="str">
        <f t="shared" si="14"/>
        <v/>
      </c>
      <c r="AE24" s="105"/>
      <c r="AF24" s="101"/>
      <c r="AG24" s="107"/>
      <c r="AH24" s="169"/>
      <c r="AI24" s="170"/>
      <c r="AK24" s="146" t="b">
        <f t="shared" si="15"/>
        <v>0</v>
      </c>
      <c r="AL24" s="68">
        <f t="shared" si="16"/>
        <v>0</v>
      </c>
      <c r="AM24" s="68" t="b">
        <f t="shared" si="17"/>
        <v>1</v>
      </c>
      <c r="AN24" s="68">
        <f t="shared" si="18"/>
        <v>1</v>
      </c>
      <c r="AO24" s="68" t="b">
        <f t="shared" si="19"/>
        <v>0</v>
      </c>
      <c r="AP24" s="68">
        <f t="shared" si="20"/>
        <v>0</v>
      </c>
      <c r="AQ24" s="68" t="b">
        <f t="shared" si="21"/>
        <v>1</v>
      </c>
      <c r="AR24" s="139">
        <f t="shared" si="22"/>
        <v>1</v>
      </c>
      <c r="AS24" s="146" t="str">
        <f t="shared" si="23"/>
        <v/>
      </c>
      <c r="AT24" s="139" t="str">
        <f t="shared" si="24"/>
        <v/>
      </c>
      <c r="AU24" s="68">
        <f t="shared" si="25"/>
        <v>1</v>
      </c>
      <c r="AV24" s="68">
        <f t="shared" si="26"/>
        <v>0</v>
      </c>
      <c r="AW24" s="68">
        <f t="shared" si="27"/>
        <v>0</v>
      </c>
      <c r="AX24" s="68">
        <f t="shared" si="28"/>
        <v>0</v>
      </c>
      <c r="AY24" s="68">
        <f t="shared" si="29"/>
        <v>0</v>
      </c>
      <c r="AZ24" s="139">
        <f t="shared" si="30"/>
        <v>0</v>
      </c>
      <c r="BA24" s="68" t="str">
        <f t="shared" si="31"/>
        <v/>
      </c>
      <c r="BB24" s="68" t="str">
        <f t="shared" si="32"/>
        <v/>
      </c>
      <c r="BC24" s="146" t="str">
        <f t="shared" si="33"/>
        <v>Pain in mouth/throat</v>
      </c>
      <c r="BD24" s="68">
        <f t="shared" si="34"/>
        <v>10.4</v>
      </c>
      <c r="BE24" s="68" t="str">
        <f t="shared" si="35"/>
        <v>Pain in mouth/throat
 has a PPV of 10.4% 
 for recurrence</v>
      </c>
      <c r="BF24" s="68">
        <f t="shared" si="36"/>
        <v>0</v>
      </c>
      <c r="BG24" s="68">
        <f t="shared" si="37"/>
        <v>0</v>
      </c>
      <c r="BH24" s="68">
        <f t="shared" si="38"/>
        <v>1</v>
      </c>
      <c r="BI24" s="68">
        <f t="shared" si="39"/>
        <v>0</v>
      </c>
      <c r="BJ24" s="68">
        <f t="shared" si="40"/>
        <v>0</v>
      </c>
      <c r="BK24" s="68">
        <f t="shared" si="41"/>
        <v>0</v>
      </c>
      <c r="BL24" s="68">
        <f t="shared" si="42"/>
        <v>0</v>
      </c>
      <c r="BM24" s="139">
        <f t="shared" si="43"/>
        <v>0</v>
      </c>
    </row>
    <row r="25" spans="1:65" s="68" customFormat="1" ht="63.95" customHeight="1">
      <c r="A25" s="245"/>
      <c r="B25" s="97"/>
      <c r="C25" s="98"/>
      <c r="D25" s="99"/>
      <c r="E25" s="111"/>
      <c r="F25" s="155"/>
      <c r="G25" s="225"/>
      <c r="H25" s="100"/>
      <c r="I25" s="226"/>
      <c r="J25" s="218"/>
      <c r="K25" s="124"/>
      <c r="L25" s="135"/>
      <c r="M25" s="136"/>
      <c r="N25" s="102"/>
      <c r="O25" s="103"/>
      <c r="P25" s="103"/>
      <c r="Q25" s="103"/>
      <c r="R25" s="103"/>
      <c r="S25" s="99"/>
      <c r="T25" s="99"/>
      <c r="U25" s="99"/>
      <c r="V25" s="99"/>
      <c r="W25" s="100"/>
      <c r="X25" s="100"/>
      <c r="Y25" s="104"/>
      <c r="Z25" s="119"/>
      <c r="AA25" s="119"/>
      <c r="AB25" s="120"/>
      <c r="AC25" s="137" t="str">
        <f t="shared" si="13"/>
        <v/>
      </c>
      <c r="AD25" s="131" t="str">
        <f t="shared" si="14"/>
        <v/>
      </c>
      <c r="AE25" s="105"/>
      <c r="AF25" s="101"/>
      <c r="AG25" s="107"/>
      <c r="AH25" s="169"/>
      <c r="AI25" s="170"/>
      <c r="AK25" s="146" t="b">
        <f t="shared" si="15"/>
        <v>0</v>
      </c>
      <c r="AL25" s="68">
        <f t="shared" si="16"/>
        <v>0</v>
      </c>
      <c r="AM25" s="68" t="b">
        <f t="shared" si="17"/>
        <v>1</v>
      </c>
      <c r="AN25" s="68">
        <f t="shared" si="18"/>
        <v>1</v>
      </c>
      <c r="AO25" s="68" t="b">
        <f t="shared" si="19"/>
        <v>0</v>
      </c>
      <c r="AP25" s="68">
        <f t="shared" si="20"/>
        <v>0</v>
      </c>
      <c r="AQ25" s="68" t="b">
        <f t="shared" si="21"/>
        <v>1</v>
      </c>
      <c r="AR25" s="139">
        <f t="shared" si="22"/>
        <v>1</v>
      </c>
      <c r="AS25" s="146" t="str">
        <f t="shared" si="23"/>
        <v/>
      </c>
      <c r="AT25" s="139" t="str">
        <f t="shared" si="24"/>
        <v/>
      </c>
      <c r="AU25" s="68">
        <f t="shared" si="25"/>
        <v>1</v>
      </c>
      <c r="AV25" s="68">
        <f t="shared" si="26"/>
        <v>0</v>
      </c>
      <c r="AW25" s="68">
        <f t="shared" si="27"/>
        <v>0</v>
      </c>
      <c r="AX25" s="68">
        <f t="shared" si="28"/>
        <v>0</v>
      </c>
      <c r="AY25" s="68">
        <f t="shared" si="29"/>
        <v>0</v>
      </c>
      <c r="AZ25" s="139">
        <f t="shared" si="30"/>
        <v>0</v>
      </c>
      <c r="BA25" s="68" t="str">
        <f t="shared" si="31"/>
        <v/>
      </c>
      <c r="BB25" s="68" t="str">
        <f t="shared" si="32"/>
        <v/>
      </c>
      <c r="BC25" s="146" t="str">
        <f t="shared" si="33"/>
        <v>Pain in mouth/throat</v>
      </c>
      <c r="BD25" s="68">
        <f t="shared" si="34"/>
        <v>10.4</v>
      </c>
      <c r="BE25" s="68" t="str">
        <f t="shared" si="35"/>
        <v>Pain in mouth/throat
 has a PPV of 10.4% 
 for recurrence</v>
      </c>
      <c r="BF25" s="68">
        <f t="shared" si="36"/>
        <v>0</v>
      </c>
      <c r="BG25" s="68">
        <f t="shared" si="37"/>
        <v>0</v>
      </c>
      <c r="BH25" s="68">
        <f t="shared" si="38"/>
        <v>1</v>
      </c>
      <c r="BI25" s="68">
        <f t="shared" si="39"/>
        <v>0</v>
      </c>
      <c r="BJ25" s="68">
        <f t="shared" si="40"/>
        <v>0</v>
      </c>
      <c r="BK25" s="68">
        <f t="shared" si="41"/>
        <v>0</v>
      </c>
      <c r="BL25" s="68">
        <f t="shared" si="42"/>
        <v>0</v>
      </c>
      <c r="BM25" s="139">
        <f t="shared" si="43"/>
        <v>0</v>
      </c>
    </row>
    <row r="26" spans="1:65" s="68" customFormat="1" ht="63.95" customHeight="1">
      <c r="A26" s="245"/>
      <c r="B26" s="97"/>
      <c r="C26" s="98"/>
      <c r="D26" s="99"/>
      <c r="E26" s="111"/>
      <c r="F26" s="155"/>
      <c r="G26" s="225"/>
      <c r="H26" s="100"/>
      <c r="I26" s="226"/>
      <c r="J26" s="218"/>
      <c r="K26" s="124"/>
      <c r="L26" s="135"/>
      <c r="M26" s="136"/>
      <c r="N26" s="102"/>
      <c r="O26" s="103"/>
      <c r="P26" s="103"/>
      <c r="Q26" s="103"/>
      <c r="R26" s="103"/>
      <c r="S26" s="99"/>
      <c r="T26" s="99"/>
      <c r="U26" s="99"/>
      <c r="V26" s="99"/>
      <c r="W26" s="100"/>
      <c r="X26" s="100"/>
      <c r="Y26" s="104"/>
      <c r="Z26" s="119"/>
      <c r="AA26" s="119"/>
      <c r="AB26" s="120"/>
      <c r="AC26" s="137" t="str">
        <f t="shared" si="13"/>
        <v/>
      </c>
      <c r="AD26" s="131" t="str">
        <f t="shared" si="14"/>
        <v/>
      </c>
      <c r="AE26" s="105"/>
      <c r="AF26" s="101"/>
      <c r="AG26" s="107"/>
      <c r="AH26" s="169"/>
      <c r="AI26" s="170"/>
      <c r="AK26" s="146" t="b">
        <f t="shared" si="15"/>
        <v>0</v>
      </c>
      <c r="AL26" s="68">
        <f t="shared" si="16"/>
        <v>0</v>
      </c>
      <c r="AM26" s="68" t="b">
        <f t="shared" si="17"/>
        <v>1</v>
      </c>
      <c r="AN26" s="68">
        <f t="shared" si="18"/>
        <v>1</v>
      </c>
      <c r="AO26" s="68" t="b">
        <f t="shared" si="19"/>
        <v>0</v>
      </c>
      <c r="AP26" s="68">
        <f t="shared" si="20"/>
        <v>0</v>
      </c>
      <c r="AQ26" s="68" t="b">
        <f t="shared" si="21"/>
        <v>1</v>
      </c>
      <c r="AR26" s="139">
        <f t="shared" si="22"/>
        <v>1</v>
      </c>
      <c r="AS26" s="146" t="str">
        <f t="shared" si="23"/>
        <v/>
      </c>
      <c r="AT26" s="139" t="str">
        <f t="shared" si="24"/>
        <v/>
      </c>
      <c r="AU26" s="68">
        <f t="shared" si="25"/>
        <v>1</v>
      </c>
      <c r="AV26" s="68">
        <f t="shared" si="26"/>
        <v>0</v>
      </c>
      <c r="AW26" s="68">
        <f t="shared" si="27"/>
        <v>0</v>
      </c>
      <c r="AX26" s="68">
        <f t="shared" si="28"/>
        <v>0</v>
      </c>
      <c r="AY26" s="68">
        <f t="shared" si="29"/>
        <v>0</v>
      </c>
      <c r="AZ26" s="139">
        <f t="shared" si="30"/>
        <v>0</v>
      </c>
      <c r="BA26" s="68" t="str">
        <f t="shared" si="31"/>
        <v/>
      </c>
      <c r="BB26" s="68" t="str">
        <f t="shared" si="32"/>
        <v/>
      </c>
      <c r="BC26" s="146" t="str">
        <f t="shared" si="33"/>
        <v>Pain in mouth/throat</v>
      </c>
      <c r="BD26" s="68">
        <f t="shared" si="34"/>
        <v>10.4</v>
      </c>
      <c r="BE26" s="68" t="str">
        <f t="shared" si="35"/>
        <v>Pain in mouth/throat
 has a PPV of 10.4% 
 for recurrence</v>
      </c>
      <c r="BF26" s="68">
        <f t="shared" si="36"/>
        <v>0</v>
      </c>
      <c r="BG26" s="68">
        <f t="shared" si="37"/>
        <v>0</v>
      </c>
      <c r="BH26" s="68">
        <f t="shared" si="38"/>
        <v>1</v>
      </c>
      <c r="BI26" s="68">
        <f t="shared" si="39"/>
        <v>0</v>
      </c>
      <c r="BJ26" s="68">
        <f t="shared" si="40"/>
        <v>0</v>
      </c>
      <c r="BK26" s="68">
        <f t="shared" si="41"/>
        <v>0</v>
      </c>
      <c r="BL26" s="68">
        <f t="shared" si="42"/>
        <v>0</v>
      </c>
      <c r="BM26" s="139">
        <f t="shared" si="43"/>
        <v>0</v>
      </c>
    </row>
    <row r="27" spans="1:65" s="68" customFormat="1" ht="63.95" customHeight="1">
      <c r="A27" s="245"/>
      <c r="B27" s="97"/>
      <c r="C27" s="98"/>
      <c r="D27" s="99"/>
      <c r="E27" s="111"/>
      <c r="F27" s="155"/>
      <c r="G27" s="225"/>
      <c r="H27" s="100"/>
      <c r="I27" s="226"/>
      <c r="J27" s="218"/>
      <c r="K27" s="124"/>
      <c r="L27" s="135"/>
      <c r="M27" s="136"/>
      <c r="N27" s="102"/>
      <c r="O27" s="103"/>
      <c r="P27" s="103"/>
      <c r="Q27" s="103"/>
      <c r="R27" s="103"/>
      <c r="S27" s="99"/>
      <c r="T27" s="99"/>
      <c r="U27" s="99"/>
      <c r="V27" s="99"/>
      <c r="W27" s="100"/>
      <c r="X27" s="100"/>
      <c r="Y27" s="104"/>
      <c r="Z27" s="119"/>
      <c r="AA27" s="119"/>
      <c r="AB27" s="120"/>
      <c r="AC27" s="137" t="str">
        <f t="shared" si="13"/>
        <v/>
      </c>
      <c r="AD27" s="131" t="str">
        <f t="shared" si="14"/>
        <v/>
      </c>
      <c r="AE27" s="105"/>
      <c r="AF27" s="101"/>
      <c r="AG27" s="107"/>
      <c r="AH27" s="169"/>
      <c r="AI27" s="170"/>
      <c r="AK27" s="146" t="b">
        <f t="shared" si="15"/>
        <v>0</v>
      </c>
      <c r="AL27" s="68">
        <f t="shared" si="16"/>
        <v>0</v>
      </c>
      <c r="AM27" s="68" t="b">
        <f t="shared" si="17"/>
        <v>1</v>
      </c>
      <c r="AN27" s="68">
        <f t="shared" si="18"/>
        <v>1</v>
      </c>
      <c r="AO27" s="68" t="b">
        <f t="shared" si="19"/>
        <v>0</v>
      </c>
      <c r="AP27" s="68">
        <f t="shared" si="20"/>
        <v>0</v>
      </c>
      <c r="AQ27" s="68" t="b">
        <f t="shared" si="21"/>
        <v>1</v>
      </c>
      <c r="AR27" s="139">
        <f t="shared" si="22"/>
        <v>1</v>
      </c>
      <c r="AS27" s="146" t="str">
        <f t="shared" si="23"/>
        <v/>
      </c>
      <c r="AT27" s="139" t="str">
        <f t="shared" si="24"/>
        <v/>
      </c>
      <c r="AU27" s="68">
        <f t="shared" si="25"/>
        <v>1</v>
      </c>
      <c r="AV27" s="68">
        <f t="shared" si="26"/>
        <v>0</v>
      </c>
      <c r="AW27" s="68">
        <f t="shared" si="27"/>
        <v>0</v>
      </c>
      <c r="AX27" s="68">
        <f t="shared" si="28"/>
        <v>0</v>
      </c>
      <c r="AY27" s="68">
        <f t="shared" si="29"/>
        <v>0</v>
      </c>
      <c r="AZ27" s="139">
        <f t="shared" si="30"/>
        <v>0</v>
      </c>
      <c r="BA27" s="68" t="str">
        <f t="shared" si="31"/>
        <v/>
      </c>
      <c r="BB27" s="68" t="str">
        <f t="shared" si="32"/>
        <v/>
      </c>
      <c r="BC27" s="146" t="str">
        <f t="shared" si="33"/>
        <v>Pain in mouth/throat</v>
      </c>
      <c r="BD27" s="68">
        <f t="shared" si="34"/>
        <v>10.4</v>
      </c>
      <c r="BE27" s="68" t="str">
        <f t="shared" si="35"/>
        <v>Pain in mouth/throat
 has a PPV of 10.4% 
 for recurrence</v>
      </c>
      <c r="BF27" s="68">
        <f t="shared" si="36"/>
        <v>0</v>
      </c>
      <c r="BG27" s="68">
        <f t="shared" si="37"/>
        <v>0</v>
      </c>
      <c r="BH27" s="68">
        <f t="shared" si="38"/>
        <v>1</v>
      </c>
      <c r="BI27" s="68">
        <f t="shared" si="39"/>
        <v>0</v>
      </c>
      <c r="BJ27" s="68">
        <f t="shared" si="40"/>
        <v>0</v>
      </c>
      <c r="BK27" s="68">
        <f t="shared" si="41"/>
        <v>0</v>
      </c>
      <c r="BL27" s="68">
        <f t="shared" si="42"/>
        <v>0</v>
      </c>
      <c r="BM27" s="139">
        <f t="shared" si="43"/>
        <v>0</v>
      </c>
    </row>
    <row r="28" spans="1:65" s="68" customFormat="1" ht="63.95" customHeight="1">
      <c r="A28" s="245"/>
      <c r="B28" s="97"/>
      <c r="C28" s="98"/>
      <c r="D28" s="99"/>
      <c r="E28" s="111"/>
      <c r="F28" s="155"/>
      <c r="G28" s="225"/>
      <c r="H28" s="100"/>
      <c r="I28" s="226"/>
      <c r="J28" s="218"/>
      <c r="K28" s="124"/>
      <c r="L28" s="135"/>
      <c r="M28" s="136"/>
      <c r="N28" s="102"/>
      <c r="O28" s="103"/>
      <c r="P28" s="103"/>
      <c r="Q28" s="103"/>
      <c r="R28" s="103"/>
      <c r="S28" s="99"/>
      <c r="T28" s="99"/>
      <c r="U28" s="99"/>
      <c r="V28" s="99"/>
      <c r="W28" s="100"/>
      <c r="X28" s="100"/>
      <c r="Y28" s="104"/>
      <c r="Z28" s="119"/>
      <c r="AA28" s="119"/>
      <c r="AB28" s="120"/>
      <c r="AC28" s="137" t="str">
        <f t="shared" si="13"/>
        <v/>
      </c>
      <c r="AD28" s="131" t="str">
        <f t="shared" si="14"/>
        <v/>
      </c>
      <c r="AE28" s="105"/>
      <c r="AF28" s="101"/>
      <c r="AG28" s="107"/>
      <c r="AH28" s="169"/>
      <c r="AI28" s="170"/>
      <c r="AK28" s="146" t="b">
        <f t="shared" si="15"/>
        <v>0</v>
      </c>
      <c r="AL28" s="68">
        <f t="shared" si="16"/>
        <v>0</v>
      </c>
      <c r="AM28" s="68" t="b">
        <f t="shared" si="17"/>
        <v>1</v>
      </c>
      <c r="AN28" s="68">
        <f t="shared" si="18"/>
        <v>1</v>
      </c>
      <c r="AO28" s="68" t="b">
        <f t="shared" si="19"/>
        <v>0</v>
      </c>
      <c r="AP28" s="68">
        <f t="shared" si="20"/>
        <v>0</v>
      </c>
      <c r="AQ28" s="68" t="b">
        <f t="shared" si="21"/>
        <v>1</v>
      </c>
      <c r="AR28" s="139">
        <f t="shared" si="22"/>
        <v>1</v>
      </c>
      <c r="AS28" s="146" t="str">
        <f t="shared" si="23"/>
        <v/>
      </c>
      <c r="AT28" s="139" t="str">
        <f t="shared" si="24"/>
        <v/>
      </c>
      <c r="AU28" s="68">
        <f t="shared" si="25"/>
        <v>1</v>
      </c>
      <c r="AV28" s="68">
        <f t="shared" si="26"/>
        <v>0</v>
      </c>
      <c r="AW28" s="68">
        <f t="shared" si="27"/>
        <v>0</v>
      </c>
      <c r="AX28" s="68">
        <f t="shared" si="28"/>
        <v>0</v>
      </c>
      <c r="AY28" s="68">
        <f t="shared" si="29"/>
        <v>0</v>
      </c>
      <c r="AZ28" s="139">
        <f t="shared" si="30"/>
        <v>0</v>
      </c>
      <c r="BA28" s="68" t="str">
        <f t="shared" si="31"/>
        <v/>
      </c>
      <c r="BB28" s="68" t="str">
        <f t="shared" si="32"/>
        <v/>
      </c>
      <c r="BC28" s="146" t="str">
        <f t="shared" si="33"/>
        <v>Pain in mouth/throat</v>
      </c>
      <c r="BD28" s="68">
        <f t="shared" si="34"/>
        <v>10.4</v>
      </c>
      <c r="BE28" s="68" t="str">
        <f t="shared" si="35"/>
        <v>Pain in mouth/throat
 has a PPV of 10.4% 
 for recurrence</v>
      </c>
      <c r="BF28" s="68">
        <f t="shared" si="36"/>
        <v>0</v>
      </c>
      <c r="BG28" s="68">
        <f t="shared" si="37"/>
        <v>0</v>
      </c>
      <c r="BH28" s="68">
        <f t="shared" si="38"/>
        <v>1</v>
      </c>
      <c r="BI28" s="68">
        <f t="shared" si="39"/>
        <v>0</v>
      </c>
      <c r="BJ28" s="68">
        <f t="shared" si="40"/>
        <v>0</v>
      </c>
      <c r="BK28" s="68">
        <f t="shared" si="41"/>
        <v>0</v>
      </c>
      <c r="BL28" s="68">
        <f t="shared" si="42"/>
        <v>0</v>
      </c>
      <c r="BM28" s="139">
        <f t="shared" si="43"/>
        <v>0</v>
      </c>
    </row>
    <row r="29" spans="1:65" s="68" customFormat="1" ht="63.95" customHeight="1">
      <c r="A29" s="245"/>
      <c r="B29" s="97"/>
      <c r="C29" s="98"/>
      <c r="D29" s="99"/>
      <c r="E29" s="111"/>
      <c r="F29" s="155"/>
      <c r="G29" s="225"/>
      <c r="H29" s="100"/>
      <c r="I29" s="226"/>
      <c r="J29" s="218"/>
      <c r="K29" s="124"/>
      <c r="L29" s="135"/>
      <c r="M29" s="136"/>
      <c r="N29" s="102"/>
      <c r="O29" s="103"/>
      <c r="P29" s="103"/>
      <c r="Q29" s="103"/>
      <c r="R29" s="103"/>
      <c r="S29" s="99"/>
      <c r="T29" s="99"/>
      <c r="U29" s="99"/>
      <c r="V29" s="99"/>
      <c r="W29" s="100"/>
      <c r="X29" s="100"/>
      <c r="Y29" s="104"/>
      <c r="Z29" s="119"/>
      <c r="AA29" s="119"/>
      <c r="AB29" s="120"/>
      <c r="AC29" s="137" t="str">
        <f t="shared" si="13"/>
        <v/>
      </c>
      <c r="AD29" s="131" t="str">
        <f t="shared" si="14"/>
        <v/>
      </c>
      <c r="AE29" s="105"/>
      <c r="AF29" s="101"/>
      <c r="AG29" s="107"/>
      <c r="AH29" s="169"/>
      <c r="AI29" s="170"/>
      <c r="AK29" s="146" t="b">
        <f t="shared" si="15"/>
        <v>0</v>
      </c>
      <c r="AL29" s="68">
        <f t="shared" si="16"/>
        <v>0</v>
      </c>
      <c r="AM29" s="68" t="b">
        <f t="shared" si="17"/>
        <v>1</v>
      </c>
      <c r="AN29" s="68">
        <f t="shared" si="18"/>
        <v>1</v>
      </c>
      <c r="AO29" s="68" t="b">
        <f t="shared" si="19"/>
        <v>0</v>
      </c>
      <c r="AP29" s="68">
        <f t="shared" si="20"/>
        <v>0</v>
      </c>
      <c r="AQ29" s="68" t="b">
        <f t="shared" si="21"/>
        <v>1</v>
      </c>
      <c r="AR29" s="139">
        <f t="shared" si="22"/>
        <v>1</v>
      </c>
      <c r="AS29" s="146" t="str">
        <f t="shared" si="23"/>
        <v/>
      </c>
      <c r="AT29" s="139" t="str">
        <f t="shared" si="24"/>
        <v/>
      </c>
      <c r="AU29" s="68">
        <f t="shared" si="25"/>
        <v>1</v>
      </c>
      <c r="AV29" s="68">
        <f t="shared" si="26"/>
        <v>0</v>
      </c>
      <c r="AW29" s="68">
        <f t="shared" si="27"/>
        <v>0</v>
      </c>
      <c r="AX29" s="68">
        <f t="shared" si="28"/>
        <v>0</v>
      </c>
      <c r="AY29" s="68">
        <f t="shared" si="29"/>
        <v>0</v>
      </c>
      <c r="AZ29" s="139">
        <f t="shared" si="30"/>
        <v>0</v>
      </c>
      <c r="BA29" s="68" t="str">
        <f t="shared" si="31"/>
        <v/>
      </c>
      <c r="BB29" s="68" t="str">
        <f t="shared" si="32"/>
        <v/>
      </c>
      <c r="BC29" s="146" t="str">
        <f t="shared" si="33"/>
        <v>Pain in mouth/throat</v>
      </c>
      <c r="BD29" s="68">
        <f t="shared" si="34"/>
        <v>10.4</v>
      </c>
      <c r="BE29" s="68" t="str">
        <f t="shared" si="35"/>
        <v>Pain in mouth/throat
 has a PPV of 10.4% 
 for recurrence</v>
      </c>
      <c r="BF29" s="68">
        <f t="shared" si="36"/>
        <v>0</v>
      </c>
      <c r="BG29" s="68">
        <f t="shared" si="37"/>
        <v>0</v>
      </c>
      <c r="BH29" s="68">
        <f t="shared" si="38"/>
        <v>1</v>
      </c>
      <c r="BI29" s="68">
        <f t="shared" si="39"/>
        <v>0</v>
      </c>
      <c r="BJ29" s="68">
        <f t="shared" si="40"/>
        <v>0</v>
      </c>
      <c r="BK29" s="68">
        <f t="shared" si="41"/>
        <v>0</v>
      </c>
      <c r="BL29" s="68">
        <f t="shared" si="42"/>
        <v>0</v>
      </c>
      <c r="BM29" s="139">
        <f t="shared" si="43"/>
        <v>0</v>
      </c>
    </row>
    <row r="30" spans="1:65" s="68" customFormat="1" ht="63.95" customHeight="1">
      <c r="A30" s="245"/>
      <c r="B30" s="97"/>
      <c r="C30" s="98"/>
      <c r="D30" s="99"/>
      <c r="E30" s="111"/>
      <c r="F30" s="155"/>
      <c r="G30" s="225"/>
      <c r="H30" s="100"/>
      <c r="I30" s="226"/>
      <c r="J30" s="218"/>
      <c r="K30" s="124"/>
      <c r="L30" s="135"/>
      <c r="M30" s="136"/>
      <c r="N30" s="102"/>
      <c r="O30" s="103"/>
      <c r="P30" s="103"/>
      <c r="Q30" s="103"/>
      <c r="R30" s="103"/>
      <c r="S30" s="99"/>
      <c r="T30" s="99"/>
      <c r="U30" s="99"/>
      <c r="V30" s="99"/>
      <c r="W30" s="100"/>
      <c r="X30" s="100"/>
      <c r="Y30" s="104"/>
      <c r="Z30" s="119"/>
      <c r="AA30" s="119"/>
      <c r="AB30" s="120"/>
      <c r="AC30" s="137" t="str">
        <f t="shared" si="13"/>
        <v/>
      </c>
      <c r="AD30" s="131" t="str">
        <f t="shared" si="14"/>
        <v/>
      </c>
      <c r="AE30" s="105"/>
      <c r="AF30" s="101"/>
      <c r="AG30" s="107"/>
      <c r="AH30" s="169"/>
      <c r="AI30" s="170"/>
      <c r="AK30" s="146" t="b">
        <f t="shared" si="15"/>
        <v>0</v>
      </c>
      <c r="AL30" s="68">
        <f t="shared" si="16"/>
        <v>0</v>
      </c>
      <c r="AM30" s="68" t="b">
        <f t="shared" si="17"/>
        <v>1</v>
      </c>
      <c r="AN30" s="68">
        <f t="shared" si="18"/>
        <v>1</v>
      </c>
      <c r="AO30" s="68" t="b">
        <f t="shared" si="19"/>
        <v>0</v>
      </c>
      <c r="AP30" s="68">
        <f t="shared" si="20"/>
        <v>0</v>
      </c>
      <c r="AQ30" s="68" t="b">
        <f t="shared" si="21"/>
        <v>1</v>
      </c>
      <c r="AR30" s="139">
        <f t="shared" si="22"/>
        <v>1</v>
      </c>
      <c r="AS30" s="146" t="str">
        <f t="shared" si="23"/>
        <v/>
      </c>
      <c r="AT30" s="139" t="str">
        <f t="shared" si="24"/>
        <v/>
      </c>
      <c r="AU30" s="68">
        <f t="shared" si="25"/>
        <v>1</v>
      </c>
      <c r="AV30" s="68">
        <f t="shared" si="26"/>
        <v>0</v>
      </c>
      <c r="AW30" s="68">
        <f t="shared" si="27"/>
        <v>0</v>
      </c>
      <c r="AX30" s="68">
        <f t="shared" si="28"/>
        <v>0</v>
      </c>
      <c r="AY30" s="68">
        <f t="shared" si="29"/>
        <v>0</v>
      </c>
      <c r="AZ30" s="139">
        <f t="shared" si="30"/>
        <v>0</v>
      </c>
      <c r="BA30" s="68" t="str">
        <f t="shared" si="31"/>
        <v/>
      </c>
      <c r="BB30" s="68" t="str">
        <f t="shared" si="32"/>
        <v/>
      </c>
      <c r="BC30" s="146" t="str">
        <f t="shared" si="33"/>
        <v>Pain in mouth/throat</v>
      </c>
      <c r="BD30" s="68">
        <f t="shared" si="34"/>
        <v>10.4</v>
      </c>
      <c r="BE30" s="68" t="str">
        <f t="shared" si="35"/>
        <v>Pain in mouth/throat
 has a PPV of 10.4% 
 for recurrence</v>
      </c>
      <c r="BF30" s="68">
        <f t="shared" si="36"/>
        <v>0</v>
      </c>
      <c r="BG30" s="68">
        <f t="shared" si="37"/>
        <v>0</v>
      </c>
      <c r="BH30" s="68">
        <f t="shared" si="38"/>
        <v>1</v>
      </c>
      <c r="BI30" s="68">
        <f t="shared" si="39"/>
        <v>0</v>
      </c>
      <c r="BJ30" s="68">
        <f t="shared" si="40"/>
        <v>0</v>
      </c>
      <c r="BK30" s="68">
        <f t="shared" si="41"/>
        <v>0</v>
      </c>
      <c r="BL30" s="68">
        <f t="shared" si="42"/>
        <v>0</v>
      </c>
      <c r="BM30" s="139">
        <f t="shared" si="43"/>
        <v>0</v>
      </c>
    </row>
    <row r="31" spans="1:65" s="68" customFormat="1" ht="63.95" customHeight="1">
      <c r="A31" s="245"/>
      <c r="B31" s="97"/>
      <c r="C31" s="98"/>
      <c r="D31" s="99"/>
      <c r="E31" s="111"/>
      <c r="F31" s="155"/>
      <c r="G31" s="225"/>
      <c r="H31" s="100"/>
      <c r="I31" s="226"/>
      <c r="J31" s="218"/>
      <c r="K31" s="124"/>
      <c r="L31" s="135"/>
      <c r="M31" s="136"/>
      <c r="N31" s="102"/>
      <c r="O31" s="103"/>
      <c r="P31" s="103"/>
      <c r="Q31" s="103"/>
      <c r="R31" s="103"/>
      <c r="S31" s="99"/>
      <c r="T31" s="99"/>
      <c r="U31" s="99"/>
      <c r="V31" s="99"/>
      <c r="W31" s="100"/>
      <c r="X31" s="100"/>
      <c r="Y31" s="104"/>
      <c r="Z31" s="119"/>
      <c r="AA31" s="119"/>
      <c r="AB31" s="120"/>
      <c r="AC31" s="137" t="str">
        <f t="shared" si="13"/>
        <v/>
      </c>
      <c r="AD31" s="131" t="str">
        <f t="shared" si="14"/>
        <v/>
      </c>
      <c r="AE31" s="105"/>
      <c r="AF31" s="101"/>
      <c r="AG31" s="107"/>
      <c r="AH31" s="169"/>
      <c r="AI31" s="170"/>
      <c r="AK31" s="146" t="b">
        <f t="shared" si="15"/>
        <v>0</v>
      </c>
      <c r="AL31" s="68">
        <f t="shared" si="16"/>
        <v>0</v>
      </c>
      <c r="AM31" s="68" t="b">
        <f t="shared" si="17"/>
        <v>1</v>
      </c>
      <c r="AN31" s="68">
        <f t="shared" si="18"/>
        <v>1</v>
      </c>
      <c r="AO31" s="68" t="b">
        <f t="shared" si="19"/>
        <v>0</v>
      </c>
      <c r="AP31" s="68">
        <f t="shared" si="20"/>
        <v>0</v>
      </c>
      <c r="AQ31" s="68" t="b">
        <f t="shared" si="21"/>
        <v>1</v>
      </c>
      <c r="AR31" s="139">
        <f t="shared" si="22"/>
        <v>1</v>
      </c>
      <c r="AS31" s="146" t="str">
        <f t="shared" si="23"/>
        <v/>
      </c>
      <c r="AT31" s="139" t="str">
        <f t="shared" si="24"/>
        <v/>
      </c>
      <c r="AU31" s="68">
        <f t="shared" si="25"/>
        <v>1</v>
      </c>
      <c r="AV31" s="68">
        <f t="shared" si="26"/>
        <v>0</v>
      </c>
      <c r="AW31" s="68">
        <f t="shared" si="27"/>
        <v>0</v>
      </c>
      <c r="AX31" s="68">
        <f t="shared" si="28"/>
        <v>0</v>
      </c>
      <c r="AY31" s="68">
        <f t="shared" si="29"/>
        <v>0</v>
      </c>
      <c r="AZ31" s="139">
        <f t="shared" si="30"/>
        <v>0</v>
      </c>
      <c r="BA31" s="68" t="str">
        <f t="shared" si="31"/>
        <v/>
      </c>
      <c r="BB31" s="68" t="str">
        <f t="shared" si="32"/>
        <v/>
      </c>
      <c r="BC31" s="146" t="str">
        <f t="shared" si="33"/>
        <v>Pain in mouth/throat</v>
      </c>
      <c r="BD31" s="68">
        <f t="shared" si="34"/>
        <v>10.4</v>
      </c>
      <c r="BE31" s="68" t="str">
        <f t="shared" si="35"/>
        <v>Pain in mouth/throat
 has a PPV of 10.4% 
 for recurrence</v>
      </c>
      <c r="BF31" s="68">
        <f t="shared" si="36"/>
        <v>0</v>
      </c>
      <c r="BG31" s="68">
        <f t="shared" si="37"/>
        <v>0</v>
      </c>
      <c r="BH31" s="68">
        <f t="shared" si="38"/>
        <v>1</v>
      </c>
      <c r="BI31" s="68">
        <f t="shared" si="39"/>
        <v>0</v>
      </c>
      <c r="BJ31" s="68">
        <f t="shared" si="40"/>
        <v>0</v>
      </c>
      <c r="BK31" s="68">
        <f t="shared" si="41"/>
        <v>0</v>
      </c>
      <c r="BL31" s="68">
        <f t="shared" si="42"/>
        <v>0</v>
      </c>
      <c r="BM31" s="139">
        <f t="shared" si="43"/>
        <v>0</v>
      </c>
    </row>
    <row r="32" spans="1:65" s="68" customFormat="1" ht="63.95" customHeight="1">
      <c r="A32" s="245"/>
      <c r="B32" s="97"/>
      <c r="C32" s="98"/>
      <c r="D32" s="99"/>
      <c r="E32" s="111"/>
      <c r="F32" s="155"/>
      <c r="G32" s="225"/>
      <c r="H32" s="100"/>
      <c r="I32" s="226"/>
      <c r="J32" s="218"/>
      <c r="K32" s="124"/>
      <c r="L32" s="135"/>
      <c r="M32" s="136"/>
      <c r="N32" s="102"/>
      <c r="O32" s="103"/>
      <c r="P32" s="103"/>
      <c r="Q32" s="103"/>
      <c r="R32" s="103"/>
      <c r="S32" s="99"/>
      <c r="T32" s="99"/>
      <c r="U32" s="99"/>
      <c r="V32" s="99"/>
      <c r="W32" s="100"/>
      <c r="X32" s="100"/>
      <c r="Y32" s="104"/>
      <c r="Z32" s="119"/>
      <c r="AA32" s="119"/>
      <c r="AB32" s="120"/>
      <c r="AC32" s="137" t="str">
        <f t="shared" si="13"/>
        <v/>
      </c>
      <c r="AD32" s="131" t="str">
        <f t="shared" si="14"/>
        <v/>
      </c>
      <c r="AE32" s="105"/>
      <c r="AF32" s="101"/>
      <c r="AG32" s="107"/>
      <c r="AH32" s="169"/>
      <c r="AI32" s="170"/>
      <c r="AK32" s="146" t="b">
        <f t="shared" si="15"/>
        <v>0</v>
      </c>
      <c r="AL32" s="68">
        <f t="shared" si="16"/>
        <v>0</v>
      </c>
      <c r="AM32" s="68" t="b">
        <f t="shared" si="17"/>
        <v>1</v>
      </c>
      <c r="AN32" s="68">
        <f t="shared" si="18"/>
        <v>1</v>
      </c>
      <c r="AO32" s="68" t="b">
        <f t="shared" si="19"/>
        <v>0</v>
      </c>
      <c r="AP32" s="68">
        <f t="shared" si="20"/>
        <v>0</v>
      </c>
      <c r="AQ32" s="68" t="b">
        <f t="shared" si="21"/>
        <v>1</v>
      </c>
      <c r="AR32" s="139">
        <f t="shared" si="22"/>
        <v>1</v>
      </c>
      <c r="AS32" s="146" t="str">
        <f t="shared" si="23"/>
        <v/>
      </c>
      <c r="AT32" s="139" t="str">
        <f t="shared" si="24"/>
        <v/>
      </c>
      <c r="AU32" s="68">
        <f t="shared" si="25"/>
        <v>1</v>
      </c>
      <c r="AV32" s="68">
        <f t="shared" si="26"/>
        <v>0</v>
      </c>
      <c r="AW32" s="68">
        <f t="shared" si="27"/>
        <v>0</v>
      </c>
      <c r="AX32" s="68">
        <f t="shared" si="28"/>
        <v>0</v>
      </c>
      <c r="AY32" s="68">
        <f t="shared" si="29"/>
        <v>0</v>
      </c>
      <c r="AZ32" s="139">
        <f t="shared" si="30"/>
        <v>0</v>
      </c>
      <c r="BA32" s="68" t="str">
        <f t="shared" si="31"/>
        <v/>
      </c>
      <c r="BB32" s="68" t="str">
        <f t="shared" si="32"/>
        <v/>
      </c>
      <c r="BC32" s="146" t="str">
        <f t="shared" si="33"/>
        <v>Pain in mouth/throat</v>
      </c>
      <c r="BD32" s="68">
        <f t="shared" si="34"/>
        <v>10.4</v>
      </c>
      <c r="BE32" s="68" t="str">
        <f t="shared" si="35"/>
        <v>Pain in mouth/throat
 has a PPV of 10.4% 
 for recurrence</v>
      </c>
      <c r="BF32" s="68">
        <f t="shared" si="36"/>
        <v>0</v>
      </c>
      <c r="BG32" s="68">
        <f t="shared" si="37"/>
        <v>0</v>
      </c>
      <c r="BH32" s="68">
        <f t="shared" si="38"/>
        <v>1</v>
      </c>
      <c r="BI32" s="68">
        <f t="shared" si="39"/>
        <v>0</v>
      </c>
      <c r="BJ32" s="68">
        <f t="shared" si="40"/>
        <v>0</v>
      </c>
      <c r="BK32" s="68">
        <f t="shared" si="41"/>
        <v>0</v>
      </c>
      <c r="BL32" s="68">
        <f t="shared" si="42"/>
        <v>0</v>
      </c>
      <c r="BM32" s="139">
        <f t="shared" si="43"/>
        <v>0</v>
      </c>
    </row>
    <row r="33" spans="1:65" s="68" customFormat="1" ht="63.95" customHeight="1">
      <c r="A33" s="245"/>
      <c r="B33" s="97"/>
      <c r="C33" s="98"/>
      <c r="D33" s="99"/>
      <c r="E33" s="111"/>
      <c r="F33" s="155"/>
      <c r="G33" s="225"/>
      <c r="H33" s="100"/>
      <c r="I33" s="226"/>
      <c r="J33" s="218"/>
      <c r="K33" s="124"/>
      <c r="L33" s="135"/>
      <c r="M33" s="136"/>
      <c r="N33" s="102"/>
      <c r="O33" s="103"/>
      <c r="P33" s="103"/>
      <c r="Q33" s="103"/>
      <c r="R33" s="103"/>
      <c r="S33" s="99"/>
      <c r="T33" s="99"/>
      <c r="U33" s="99"/>
      <c r="V33" s="99"/>
      <c r="W33" s="100"/>
      <c r="X33" s="100"/>
      <c r="Y33" s="104"/>
      <c r="Z33" s="119"/>
      <c r="AA33" s="119"/>
      <c r="AB33" s="120"/>
      <c r="AC33" s="137" t="str">
        <f t="shared" si="13"/>
        <v/>
      </c>
      <c r="AD33" s="131" t="str">
        <f t="shared" si="14"/>
        <v/>
      </c>
      <c r="AE33" s="105"/>
      <c r="AF33" s="101"/>
      <c r="AG33" s="107"/>
      <c r="AH33" s="169"/>
      <c r="AI33" s="170"/>
      <c r="AK33" s="146" t="b">
        <f t="shared" si="15"/>
        <v>0</v>
      </c>
      <c r="AL33" s="68">
        <f t="shared" si="16"/>
        <v>0</v>
      </c>
      <c r="AM33" s="68" t="b">
        <f t="shared" si="17"/>
        <v>1</v>
      </c>
      <c r="AN33" s="68">
        <f t="shared" si="18"/>
        <v>1</v>
      </c>
      <c r="AO33" s="68" t="b">
        <f t="shared" si="19"/>
        <v>0</v>
      </c>
      <c r="AP33" s="68">
        <f t="shared" si="20"/>
        <v>0</v>
      </c>
      <c r="AQ33" s="68" t="b">
        <f t="shared" si="21"/>
        <v>1</v>
      </c>
      <c r="AR33" s="139">
        <f t="shared" si="22"/>
        <v>1</v>
      </c>
      <c r="AS33" s="146" t="str">
        <f t="shared" si="23"/>
        <v/>
      </c>
      <c r="AT33" s="139" t="str">
        <f t="shared" si="24"/>
        <v/>
      </c>
      <c r="AU33" s="68">
        <f t="shared" si="25"/>
        <v>1</v>
      </c>
      <c r="AV33" s="68">
        <f t="shared" si="26"/>
        <v>0</v>
      </c>
      <c r="AW33" s="68">
        <f t="shared" si="27"/>
        <v>0</v>
      </c>
      <c r="AX33" s="68">
        <f t="shared" si="28"/>
        <v>0</v>
      </c>
      <c r="AY33" s="68">
        <f t="shared" si="29"/>
        <v>0</v>
      </c>
      <c r="AZ33" s="139">
        <f t="shared" si="30"/>
        <v>0</v>
      </c>
      <c r="BA33" s="68" t="str">
        <f t="shared" si="31"/>
        <v/>
      </c>
      <c r="BB33" s="68" t="str">
        <f t="shared" si="32"/>
        <v/>
      </c>
      <c r="BC33" s="146" t="str">
        <f t="shared" si="33"/>
        <v>Pain in mouth/throat</v>
      </c>
      <c r="BD33" s="68">
        <f t="shared" si="34"/>
        <v>10.4</v>
      </c>
      <c r="BE33" s="68" t="str">
        <f t="shared" si="35"/>
        <v>Pain in mouth/throat
 has a PPV of 10.4% 
 for recurrence</v>
      </c>
      <c r="BF33" s="68">
        <f t="shared" si="36"/>
        <v>0</v>
      </c>
      <c r="BG33" s="68">
        <f t="shared" si="37"/>
        <v>0</v>
      </c>
      <c r="BH33" s="68">
        <f t="shared" si="38"/>
        <v>1</v>
      </c>
      <c r="BI33" s="68">
        <f t="shared" si="39"/>
        <v>0</v>
      </c>
      <c r="BJ33" s="68">
        <f t="shared" si="40"/>
        <v>0</v>
      </c>
      <c r="BK33" s="68">
        <f t="shared" si="41"/>
        <v>0</v>
      </c>
      <c r="BL33" s="68">
        <f t="shared" si="42"/>
        <v>0</v>
      </c>
      <c r="BM33" s="139">
        <f t="shared" si="43"/>
        <v>0</v>
      </c>
    </row>
    <row r="34" spans="1:65" s="68" customFormat="1" ht="63.95" customHeight="1">
      <c r="A34" s="245"/>
      <c r="B34" s="97"/>
      <c r="C34" s="98"/>
      <c r="D34" s="99"/>
      <c r="E34" s="111"/>
      <c r="F34" s="155"/>
      <c r="G34" s="225"/>
      <c r="H34" s="100"/>
      <c r="I34" s="226"/>
      <c r="J34" s="218"/>
      <c r="K34" s="124"/>
      <c r="L34" s="135"/>
      <c r="M34" s="136"/>
      <c r="N34" s="102"/>
      <c r="O34" s="103"/>
      <c r="P34" s="103"/>
      <c r="Q34" s="103"/>
      <c r="R34" s="103"/>
      <c r="S34" s="99"/>
      <c r="T34" s="99"/>
      <c r="U34" s="99"/>
      <c r="V34" s="99"/>
      <c r="W34" s="100"/>
      <c r="X34" s="100"/>
      <c r="Y34" s="104"/>
      <c r="Z34" s="119"/>
      <c r="AA34" s="119"/>
      <c r="AB34" s="120"/>
      <c r="AC34" s="137" t="str">
        <f t="shared" si="13"/>
        <v/>
      </c>
      <c r="AD34" s="131" t="str">
        <f t="shared" si="14"/>
        <v/>
      </c>
      <c r="AE34" s="105"/>
      <c r="AF34" s="101"/>
      <c r="AG34" s="107"/>
      <c r="AH34" s="169"/>
      <c r="AI34" s="170"/>
      <c r="AK34" s="146" t="b">
        <f t="shared" si="15"/>
        <v>0</v>
      </c>
      <c r="AL34" s="68">
        <f t="shared" si="16"/>
        <v>0</v>
      </c>
      <c r="AM34" s="68" t="b">
        <f t="shared" si="17"/>
        <v>1</v>
      </c>
      <c r="AN34" s="68">
        <f t="shared" si="18"/>
        <v>1</v>
      </c>
      <c r="AO34" s="68" t="b">
        <f t="shared" si="19"/>
        <v>0</v>
      </c>
      <c r="AP34" s="68">
        <f t="shared" si="20"/>
        <v>0</v>
      </c>
      <c r="AQ34" s="68" t="b">
        <f t="shared" si="21"/>
        <v>1</v>
      </c>
      <c r="AR34" s="139">
        <f t="shared" si="22"/>
        <v>1</v>
      </c>
      <c r="AS34" s="146" t="str">
        <f t="shared" si="23"/>
        <v/>
      </c>
      <c r="AT34" s="139" t="str">
        <f t="shared" si="24"/>
        <v/>
      </c>
      <c r="AU34" s="68">
        <f t="shared" si="25"/>
        <v>1</v>
      </c>
      <c r="AV34" s="68">
        <f t="shared" si="26"/>
        <v>0</v>
      </c>
      <c r="AW34" s="68">
        <f t="shared" si="27"/>
        <v>0</v>
      </c>
      <c r="AX34" s="68">
        <f t="shared" si="28"/>
        <v>0</v>
      </c>
      <c r="AY34" s="68">
        <f t="shared" si="29"/>
        <v>0</v>
      </c>
      <c r="AZ34" s="139">
        <f t="shared" si="30"/>
        <v>0</v>
      </c>
      <c r="BA34" s="68" t="str">
        <f t="shared" si="31"/>
        <v/>
      </c>
      <c r="BB34" s="68" t="str">
        <f t="shared" si="32"/>
        <v/>
      </c>
      <c r="BC34" s="146" t="str">
        <f t="shared" si="33"/>
        <v>Pain in mouth/throat</v>
      </c>
      <c r="BD34" s="68">
        <f t="shared" si="34"/>
        <v>10.4</v>
      </c>
      <c r="BE34" s="68" t="str">
        <f t="shared" si="35"/>
        <v>Pain in mouth/throat
 has a PPV of 10.4% 
 for recurrence</v>
      </c>
      <c r="BF34" s="68">
        <f t="shared" si="36"/>
        <v>0</v>
      </c>
      <c r="BG34" s="68">
        <f t="shared" si="37"/>
        <v>0</v>
      </c>
      <c r="BH34" s="68">
        <f t="shared" si="38"/>
        <v>1</v>
      </c>
      <c r="BI34" s="68">
        <f t="shared" si="39"/>
        <v>0</v>
      </c>
      <c r="BJ34" s="68">
        <f t="shared" si="40"/>
        <v>0</v>
      </c>
      <c r="BK34" s="68">
        <f t="shared" si="41"/>
        <v>0</v>
      </c>
      <c r="BL34" s="68">
        <f t="shared" si="42"/>
        <v>0</v>
      </c>
      <c r="BM34" s="139">
        <f t="shared" si="43"/>
        <v>0</v>
      </c>
    </row>
    <row r="35" spans="1:65" s="68" customFormat="1" ht="63.95" customHeight="1">
      <c r="A35" s="245"/>
      <c r="B35" s="97"/>
      <c r="C35" s="98"/>
      <c r="D35" s="99"/>
      <c r="E35" s="111"/>
      <c r="F35" s="155"/>
      <c r="G35" s="225"/>
      <c r="H35" s="100"/>
      <c r="I35" s="226"/>
      <c r="J35" s="218"/>
      <c r="K35" s="124"/>
      <c r="L35" s="135"/>
      <c r="M35" s="136"/>
      <c r="N35" s="102"/>
      <c r="O35" s="103"/>
      <c r="P35" s="103"/>
      <c r="Q35" s="103"/>
      <c r="R35" s="103"/>
      <c r="S35" s="99"/>
      <c r="T35" s="99"/>
      <c r="U35" s="99"/>
      <c r="V35" s="99"/>
      <c r="W35" s="100"/>
      <c r="X35" s="100"/>
      <c r="Y35" s="104"/>
      <c r="Z35" s="119"/>
      <c r="AA35" s="119"/>
      <c r="AB35" s="120"/>
      <c r="AC35" s="137" t="str">
        <f t="shared" si="13"/>
        <v/>
      </c>
      <c r="AD35" s="131" t="str">
        <f t="shared" si="14"/>
        <v/>
      </c>
      <c r="AE35" s="105"/>
      <c r="AF35" s="101"/>
      <c r="AG35" s="107"/>
      <c r="AH35" s="169"/>
      <c r="AI35" s="170"/>
      <c r="AK35" s="146" t="b">
        <f t="shared" si="15"/>
        <v>0</v>
      </c>
      <c r="AL35" s="68">
        <f t="shared" si="16"/>
        <v>0</v>
      </c>
      <c r="AM35" s="68" t="b">
        <f t="shared" si="17"/>
        <v>1</v>
      </c>
      <c r="AN35" s="68">
        <f t="shared" si="18"/>
        <v>1</v>
      </c>
      <c r="AO35" s="68" t="b">
        <f t="shared" si="19"/>
        <v>0</v>
      </c>
      <c r="AP35" s="68">
        <f t="shared" si="20"/>
        <v>0</v>
      </c>
      <c r="AQ35" s="68" t="b">
        <f t="shared" si="21"/>
        <v>1</v>
      </c>
      <c r="AR35" s="139">
        <f t="shared" si="22"/>
        <v>1</v>
      </c>
      <c r="AS35" s="146" t="str">
        <f t="shared" si="23"/>
        <v/>
      </c>
      <c r="AT35" s="139" t="str">
        <f t="shared" si="24"/>
        <v/>
      </c>
      <c r="AU35" s="68">
        <f t="shared" si="25"/>
        <v>1</v>
      </c>
      <c r="AV35" s="68">
        <f t="shared" si="26"/>
        <v>0</v>
      </c>
      <c r="AW35" s="68">
        <f t="shared" si="27"/>
        <v>0</v>
      </c>
      <c r="AX35" s="68">
        <f t="shared" si="28"/>
        <v>0</v>
      </c>
      <c r="AY35" s="68">
        <f t="shared" si="29"/>
        <v>0</v>
      </c>
      <c r="AZ35" s="139">
        <f t="shared" si="30"/>
        <v>0</v>
      </c>
      <c r="BA35" s="68" t="str">
        <f t="shared" si="31"/>
        <v/>
      </c>
      <c r="BB35" s="68" t="str">
        <f t="shared" si="32"/>
        <v/>
      </c>
      <c r="BC35" s="146" t="str">
        <f t="shared" si="33"/>
        <v>Pain in mouth/throat</v>
      </c>
      <c r="BD35" s="68">
        <f t="shared" si="34"/>
        <v>10.4</v>
      </c>
      <c r="BE35" s="68" t="str">
        <f t="shared" si="35"/>
        <v>Pain in mouth/throat
 has a PPV of 10.4% 
 for recurrence</v>
      </c>
      <c r="BF35" s="68">
        <f t="shared" si="36"/>
        <v>0</v>
      </c>
      <c r="BG35" s="68">
        <f t="shared" si="37"/>
        <v>0</v>
      </c>
      <c r="BH35" s="68">
        <f t="shared" si="38"/>
        <v>1</v>
      </c>
      <c r="BI35" s="68">
        <f t="shared" si="39"/>
        <v>0</v>
      </c>
      <c r="BJ35" s="68">
        <f t="shared" si="40"/>
        <v>0</v>
      </c>
      <c r="BK35" s="68">
        <f t="shared" si="41"/>
        <v>0</v>
      </c>
      <c r="BL35" s="68">
        <f t="shared" si="42"/>
        <v>0</v>
      </c>
      <c r="BM35" s="139">
        <f t="shared" si="43"/>
        <v>0</v>
      </c>
    </row>
    <row r="36" spans="1:65" s="68" customFormat="1" ht="63.95" customHeight="1">
      <c r="A36" s="245"/>
      <c r="B36" s="97"/>
      <c r="C36" s="98"/>
      <c r="D36" s="99"/>
      <c r="E36" s="111"/>
      <c r="F36" s="155"/>
      <c r="G36" s="225"/>
      <c r="H36" s="100"/>
      <c r="I36" s="226"/>
      <c r="J36" s="218"/>
      <c r="K36" s="124"/>
      <c r="L36" s="135"/>
      <c r="M36" s="136"/>
      <c r="N36" s="102"/>
      <c r="O36" s="103"/>
      <c r="P36" s="103"/>
      <c r="Q36" s="103"/>
      <c r="R36" s="103"/>
      <c r="S36" s="99"/>
      <c r="T36" s="99"/>
      <c r="U36" s="99"/>
      <c r="V36" s="99"/>
      <c r="W36" s="100"/>
      <c r="X36" s="100"/>
      <c r="Y36" s="104"/>
      <c r="Z36" s="119"/>
      <c r="AA36" s="119"/>
      <c r="AB36" s="120"/>
      <c r="AC36" s="137" t="str">
        <f t="shared" si="13"/>
        <v/>
      </c>
      <c r="AD36" s="131" t="str">
        <f t="shared" si="14"/>
        <v/>
      </c>
      <c r="AE36" s="105"/>
      <c r="AF36" s="101"/>
      <c r="AG36" s="107"/>
      <c r="AH36" s="169"/>
      <c r="AI36" s="170"/>
      <c r="AK36" s="146" t="b">
        <f t="shared" si="15"/>
        <v>0</v>
      </c>
      <c r="AL36" s="68">
        <f t="shared" si="16"/>
        <v>0</v>
      </c>
      <c r="AM36" s="68" t="b">
        <f t="shared" si="17"/>
        <v>1</v>
      </c>
      <c r="AN36" s="68">
        <f t="shared" si="18"/>
        <v>1</v>
      </c>
      <c r="AO36" s="68" t="b">
        <f t="shared" si="19"/>
        <v>0</v>
      </c>
      <c r="AP36" s="68">
        <f t="shared" si="20"/>
        <v>0</v>
      </c>
      <c r="AQ36" s="68" t="b">
        <f t="shared" si="21"/>
        <v>1</v>
      </c>
      <c r="AR36" s="139">
        <f t="shared" si="22"/>
        <v>1</v>
      </c>
      <c r="AS36" s="146" t="str">
        <f t="shared" si="23"/>
        <v/>
      </c>
      <c r="AT36" s="139" t="str">
        <f t="shared" si="24"/>
        <v/>
      </c>
      <c r="AU36" s="68">
        <f t="shared" si="25"/>
        <v>1</v>
      </c>
      <c r="AV36" s="68">
        <f t="shared" si="26"/>
        <v>0</v>
      </c>
      <c r="AW36" s="68">
        <f t="shared" si="27"/>
        <v>0</v>
      </c>
      <c r="AX36" s="68">
        <f t="shared" si="28"/>
        <v>0</v>
      </c>
      <c r="AY36" s="68">
        <f t="shared" si="29"/>
        <v>0</v>
      </c>
      <c r="AZ36" s="139">
        <f t="shared" si="30"/>
        <v>0</v>
      </c>
      <c r="BA36" s="68" t="str">
        <f t="shared" si="31"/>
        <v/>
      </c>
      <c r="BB36" s="68" t="str">
        <f t="shared" si="32"/>
        <v/>
      </c>
      <c r="BC36" s="146" t="str">
        <f t="shared" si="33"/>
        <v>Pain in mouth/throat</v>
      </c>
      <c r="BD36" s="68">
        <f t="shared" si="34"/>
        <v>10.4</v>
      </c>
      <c r="BE36" s="68" t="str">
        <f t="shared" si="35"/>
        <v>Pain in mouth/throat
 has a PPV of 10.4% 
 for recurrence</v>
      </c>
      <c r="BF36" s="68">
        <f t="shared" si="36"/>
        <v>0</v>
      </c>
      <c r="BG36" s="68">
        <f t="shared" si="37"/>
        <v>0</v>
      </c>
      <c r="BH36" s="68">
        <f t="shared" si="38"/>
        <v>1</v>
      </c>
      <c r="BI36" s="68">
        <f t="shared" si="39"/>
        <v>0</v>
      </c>
      <c r="BJ36" s="68">
        <f t="shared" si="40"/>
        <v>0</v>
      </c>
      <c r="BK36" s="68">
        <f t="shared" si="41"/>
        <v>0</v>
      </c>
      <c r="BL36" s="68">
        <f t="shared" si="42"/>
        <v>0</v>
      </c>
      <c r="BM36" s="139">
        <f t="shared" si="43"/>
        <v>0</v>
      </c>
    </row>
    <row r="37" spans="1:65" s="68" customFormat="1" ht="63.95" customHeight="1">
      <c r="A37" s="245"/>
      <c r="B37" s="97"/>
      <c r="C37" s="98"/>
      <c r="D37" s="99"/>
      <c r="E37" s="111"/>
      <c r="F37" s="155"/>
      <c r="G37" s="225"/>
      <c r="H37" s="100"/>
      <c r="I37" s="226"/>
      <c r="J37" s="218"/>
      <c r="K37" s="124"/>
      <c r="L37" s="135"/>
      <c r="M37" s="136"/>
      <c r="N37" s="102"/>
      <c r="O37" s="103"/>
      <c r="P37" s="103"/>
      <c r="Q37" s="103"/>
      <c r="R37" s="103"/>
      <c r="S37" s="99"/>
      <c r="T37" s="99"/>
      <c r="U37" s="99"/>
      <c r="V37" s="99"/>
      <c r="W37" s="100"/>
      <c r="X37" s="100"/>
      <c r="Y37" s="104"/>
      <c r="Z37" s="119"/>
      <c r="AA37" s="119"/>
      <c r="AB37" s="120"/>
      <c r="AC37" s="137" t="str">
        <f t="shared" si="13"/>
        <v/>
      </c>
      <c r="AD37" s="131" t="str">
        <f t="shared" si="14"/>
        <v/>
      </c>
      <c r="AE37" s="105"/>
      <c r="AF37" s="101"/>
      <c r="AG37" s="107"/>
      <c r="AH37" s="169"/>
      <c r="AI37" s="170"/>
      <c r="AK37" s="146" t="b">
        <f t="shared" si="15"/>
        <v>0</v>
      </c>
      <c r="AL37" s="68">
        <f t="shared" si="16"/>
        <v>0</v>
      </c>
      <c r="AM37" s="68" t="b">
        <f t="shared" si="17"/>
        <v>1</v>
      </c>
      <c r="AN37" s="68">
        <f t="shared" si="18"/>
        <v>1</v>
      </c>
      <c r="AO37" s="68" t="b">
        <f t="shared" si="19"/>
        <v>0</v>
      </c>
      <c r="AP37" s="68">
        <f t="shared" si="20"/>
        <v>0</v>
      </c>
      <c r="AQ37" s="68" t="b">
        <f t="shared" si="21"/>
        <v>1</v>
      </c>
      <c r="AR37" s="139">
        <f t="shared" si="22"/>
        <v>1</v>
      </c>
      <c r="AS37" s="146" t="str">
        <f t="shared" si="23"/>
        <v/>
      </c>
      <c r="AT37" s="139" t="str">
        <f t="shared" si="24"/>
        <v/>
      </c>
      <c r="AU37" s="68">
        <f t="shared" si="25"/>
        <v>1</v>
      </c>
      <c r="AV37" s="68">
        <f t="shared" si="26"/>
        <v>0</v>
      </c>
      <c r="AW37" s="68">
        <f t="shared" si="27"/>
        <v>0</v>
      </c>
      <c r="AX37" s="68">
        <f t="shared" si="28"/>
        <v>0</v>
      </c>
      <c r="AY37" s="68">
        <f t="shared" si="29"/>
        <v>0</v>
      </c>
      <c r="AZ37" s="139">
        <f t="shared" si="30"/>
        <v>0</v>
      </c>
      <c r="BA37" s="68" t="str">
        <f t="shared" si="31"/>
        <v/>
      </c>
      <c r="BB37" s="68" t="str">
        <f t="shared" si="32"/>
        <v/>
      </c>
      <c r="BC37" s="146" t="str">
        <f t="shared" si="33"/>
        <v>Pain in mouth/throat</v>
      </c>
      <c r="BD37" s="68">
        <f t="shared" si="34"/>
        <v>10.4</v>
      </c>
      <c r="BE37" s="68" t="str">
        <f t="shared" si="35"/>
        <v>Pain in mouth/throat
 has a PPV of 10.4% 
 for recurrence</v>
      </c>
      <c r="BF37" s="68">
        <f t="shared" si="36"/>
        <v>0</v>
      </c>
      <c r="BG37" s="68">
        <f t="shared" si="37"/>
        <v>0</v>
      </c>
      <c r="BH37" s="68">
        <f t="shared" si="38"/>
        <v>1</v>
      </c>
      <c r="BI37" s="68">
        <f t="shared" si="39"/>
        <v>0</v>
      </c>
      <c r="BJ37" s="68">
        <f t="shared" si="40"/>
        <v>0</v>
      </c>
      <c r="BK37" s="68">
        <f t="shared" si="41"/>
        <v>0</v>
      </c>
      <c r="BL37" s="68">
        <f t="shared" si="42"/>
        <v>0</v>
      </c>
      <c r="BM37" s="139">
        <f t="shared" si="43"/>
        <v>0</v>
      </c>
    </row>
    <row r="38" spans="1:65" s="68" customFormat="1" ht="63.95" customHeight="1">
      <c r="A38" s="245"/>
      <c r="B38" s="97"/>
      <c r="C38" s="98"/>
      <c r="D38" s="99"/>
      <c r="E38" s="111"/>
      <c r="F38" s="155"/>
      <c r="G38" s="225"/>
      <c r="H38" s="100"/>
      <c r="I38" s="226"/>
      <c r="J38" s="218"/>
      <c r="K38" s="124"/>
      <c r="L38" s="135"/>
      <c r="M38" s="136"/>
      <c r="N38" s="102"/>
      <c r="O38" s="103"/>
      <c r="P38" s="103"/>
      <c r="Q38" s="103"/>
      <c r="R38" s="103"/>
      <c r="S38" s="99"/>
      <c r="T38" s="99"/>
      <c r="U38" s="99"/>
      <c r="V38" s="99"/>
      <c r="W38" s="100"/>
      <c r="X38" s="100"/>
      <c r="Y38" s="104"/>
      <c r="Z38" s="119"/>
      <c r="AA38" s="119"/>
      <c r="AB38" s="120"/>
      <c r="AC38" s="137" t="str">
        <f t="shared" si="13"/>
        <v/>
      </c>
      <c r="AD38" s="131" t="str">
        <f t="shared" si="14"/>
        <v/>
      </c>
      <c r="AE38" s="105"/>
      <c r="AF38" s="101"/>
      <c r="AG38" s="107"/>
      <c r="AH38" s="169"/>
      <c r="AI38" s="170"/>
      <c r="AK38" s="146" t="b">
        <f t="shared" si="15"/>
        <v>0</v>
      </c>
      <c r="AL38" s="68">
        <f t="shared" si="16"/>
        <v>0</v>
      </c>
      <c r="AM38" s="68" t="b">
        <f t="shared" si="17"/>
        <v>1</v>
      </c>
      <c r="AN38" s="68">
        <f t="shared" si="18"/>
        <v>1</v>
      </c>
      <c r="AO38" s="68" t="b">
        <f t="shared" si="19"/>
        <v>0</v>
      </c>
      <c r="AP38" s="68">
        <f t="shared" si="20"/>
        <v>0</v>
      </c>
      <c r="AQ38" s="68" t="b">
        <f t="shared" si="21"/>
        <v>1</v>
      </c>
      <c r="AR38" s="139">
        <f t="shared" si="22"/>
        <v>1</v>
      </c>
      <c r="AS38" s="146" t="str">
        <f t="shared" si="23"/>
        <v/>
      </c>
      <c r="AT38" s="139" t="str">
        <f t="shared" si="24"/>
        <v/>
      </c>
      <c r="AU38" s="68">
        <f t="shared" si="25"/>
        <v>1</v>
      </c>
      <c r="AV38" s="68">
        <f t="shared" si="26"/>
        <v>0</v>
      </c>
      <c r="AW38" s="68">
        <f t="shared" si="27"/>
        <v>0</v>
      </c>
      <c r="AX38" s="68">
        <f t="shared" si="28"/>
        <v>0</v>
      </c>
      <c r="AY38" s="68">
        <f t="shared" si="29"/>
        <v>0</v>
      </c>
      <c r="AZ38" s="139">
        <f t="shared" si="30"/>
        <v>0</v>
      </c>
      <c r="BA38" s="68" t="str">
        <f t="shared" si="31"/>
        <v/>
      </c>
      <c r="BB38" s="68" t="str">
        <f t="shared" si="32"/>
        <v/>
      </c>
      <c r="BC38" s="146" t="str">
        <f t="shared" si="33"/>
        <v>Pain in mouth/throat</v>
      </c>
      <c r="BD38" s="68">
        <f t="shared" si="34"/>
        <v>10.4</v>
      </c>
      <c r="BE38" s="68" t="str">
        <f t="shared" si="35"/>
        <v>Pain in mouth/throat
 has a PPV of 10.4% 
 for recurrence</v>
      </c>
      <c r="BF38" s="68">
        <f t="shared" si="36"/>
        <v>0</v>
      </c>
      <c r="BG38" s="68">
        <f t="shared" si="37"/>
        <v>0</v>
      </c>
      <c r="BH38" s="68">
        <f t="shared" si="38"/>
        <v>1</v>
      </c>
      <c r="BI38" s="68">
        <f t="shared" si="39"/>
        <v>0</v>
      </c>
      <c r="BJ38" s="68">
        <f t="shared" si="40"/>
        <v>0</v>
      </c>
      <c r="BK38" s="68">
        <f t="shared" si="41"/>
        <v>0</v>
      </c>
      <c r="BL38" s="68">
        <f t="shared" si="42"/>
        <v>0</v>
      </c>
      <c r="BM38" s="139">
        <f t="shared" si="43"/>
        <v>0</v>
      </c>
    </row>
    <row r="39" spans="1:65" s="68" customFormat="1" ht="63.95" customHeight="1">
      <c r="A39" s="245"/>
      <c r="B39" s="97"/>
      <c r="C39" s="98"/>
      <c r="D39" s="99"/>
      <c r="E39" s="111"/>
      <c r="F39" s="155"/>
      <c r="G39" s="225"/>
      <c r="H39" s="100"/>
      <c r="I39" s="226"/>
      <c r="J39" s="218"/>
      <c r="K39" s="124"/>
      <c r="L39" s="135"/>
      <c r="M39" s="136"/>
      <c r="N39" s="102"/>
      <c r="O39" s="103"/>
      <c r="P39" s="103"/>
      <c r="Q39" s="103"/>
      <c r="R39" s="103"/>
      <c r="S39" s="99"/>
      <c r="T39" s="99"/>
      <c r="U39" s="99"/>
      <c r="V39" s="99"/>
      <c r="W39" s="100"/>
      <c r="X39" s="100"/>
      <c r="Y39" s="104"/>
      <c r="Z39" s="119"/>
      <c r="AA39" s="119"/>
      <c r="AB39" s="120"/>
      <c r="AC39" s="137" t="str">
        <f t="shared" si="13"/>
        <v/>
      </c>
      <c r="AD39" s="131" t="str">
        <f t="shared" si="14"/>
        <v/>
      </c>
      <c r="AE39" s="105"/>
      <c r="AF39" s="101"/>
      <c r="AG39" s="107"/>
      <c r="AH39" s="169"/>
      <c r="AI39" s="170"/>
      <c r="AK39" s="146" t="b">
        <f t="shared" si="15"/>
        <v>0</v>
      </c>
      <c r="AL39" s="68">
        <f t="shared" si="16"/>
        <v>0</v>
      </c>
      <c r="AM39" s="68" t="b">
        <f t="shared" si="17"/>
        <v>1</v>
      </c>
      <c r="AN39" s="68">
        <f t="shared" si="18"/>
        <v>1</v>
      </c>
      <c r="AO39" s="68" t="b">
        <f t="shared" si="19"/>
        <v>0</v>
      </c>
      <c r="AP39" s="68">
        <f t="shared" si="20"/>
        <v>0</v>
      </c>
      <c r="AQ39" s="68" t="b">
        <f t="shared" si="21"/>
        <v>1</v>
      </c>
      <c r="AR39" s="139">
        <f t="shared" si="22"/>
        <v>1</v>
      </c>
      <c r="AS39" s="146" t="str">
        <f t="shared" si="23"/>
        <v/>
      </c>
      <c r="AT39" s="139" t="str">
        <f t="shared" si="24"/>
        <v/>
      </c>
      <c r="AU39" s="68">
        <f t="shared" si="25"/>
        <v>1</v>
      </c>
      <c r="AV39" s="68">
        <f t="shared" si="26"/>
        <v>0</v>
      </c>
      <c r="AW39" s="68">
        <f t="shared" si="27"/>
        <v>0</v>
      </c>
      <c r="AX39" s="68">
        <f t="shared" si="28"/>
        <v>0</v>
      </c>
      <c r="AY39" s="68">
        <f t="shared" si="29"/>
        <v>0</v>
      </c>
      <c r="AZ39" s="139">
        <f t="shared" si="30"/>
        <v>0</v>
      </c>
      <c r="BA39" s="68" t="str">
        <f t="shared" si="31"/>
        <v/>
      </c>
      <c r="BB39" s="68" t="str">
        <f t="shared" si="32"/>
        <v/>
      </c>
      <c r="BC39" s="146" t="str">
        <f t="shared" si="33"/>
        <v>Pain in mouth/throat</v>
      </c>
      <c r="BD39" s="68">
        <f t="shared" si="34"/>
        <v>10.4</v>
      </c>
      <c r="BE39" s="68" t="str">
        <f t="shared" si="35"/>
        <v>Pain in mouth/throat
 has a PPV of 10.4% 
 for recurrence</v>
      </c>
      <c r="BF39" s="68">
        <f t="shared" si="36"/>
        <v>0</v>
      </c>
      <c r="BG39" s="68">
        <f t="shared" si="37"/>
        <v>0</v>
      </c>
      <c r="BH39" s="68">
        <f t="shared" si="38"/>
        <v>1</v>
      </c>
      <c r="BI39" s="68">
        <f t="shared" si="39"/>
        <v>0</v>
      </c>
      <c r="BJ39" s="68">
        <f t="shared" si="40"/>
        <v>0</v>
      </c>
      <c r="BK39" s="68">
        <f t="shared" si="41"/>
        <v>0</v>
      </c>
      <c r="BL39" s="68">
        <f t="shared" si="42"/>
        <v>0</v>
      </c>
      <c r="BM39" s="139">
        <f t="shared" si="43"/>
        <v>0</v>
      </c>
    </row>
    <row r="40" spans="1:65" s="68" customFormat="1" ht="63.95" customHeight="1">
      <c r="A40" s="245"/>
      <c r="B40" s="97"/>
      <c r="C40" s="98"/>
      <c r="D40" s="99"/>
      <c r="E40" s="111"/>
      <c r="F40" s="155"/>
      <c r="G40" s="225"/>
      <c r="H40" s="100"/>
      <c r="I40" s="226"/>
      <c r="J40" s="218"/>
      <c r="K40" s="124"/>
      <c r="L40" s="135"/>
      <c r="M40" s="136"/>
      <c r="N40" s="102"/>
      <c r="O40" s="103"/>
      <c r="P40" s="103"/>
      <c r="Q40" s="103"/>
      <c r="R40" s="103"/>
      <c r="S40" s="99"/>
      <c r="T40" s="99"/>
      <c r="U40" s="99"/>
      <c r="V40" s="99"/>
      <c r="W40" s="100"/>
      <c r="X40" s="100"/>
      <c r="Y40" s="104"/>
      <c r="Z40" s="119"/>
      <c r="AA40" s="119"/>
      <c r="AB40" s="120"/>
      <c r="AC40" s="137" t="str">
        <f t="shared" si="13"/>
        <v/>
      </c>
      <c r="AD40" s="131" t="str">
        <f t="shared" si="14"/>
        <v/>
      </c>
      <c r="AE40" s="105"/>
      <c r="AF40" s="101"/>
      <c r="AG40" s="107"/>
      <c r="AH40" s="169"/>
      <c r="AI40" s="170"/>
      <c r="AK40" s="146" t="b">
        <f t="shared" si="15"/>
        <v>0</v>
      </c>
      <c r="AL40" s="68">
        <f t="shared" si="16"/>
        <v>0</v>
      </c>
      <c r="AM40" s="68" t="b">
        <f t="shared" si="17"/>
        <v>1</v>
      </c>
      <c r="AN40" s="68">
        <f t="shared" si="18"/>
        <v>1</v>
      </c>
      <c r="AO40" s="68" t="b">
        <f t="shared" si="19"/>
        <v>0</v>
      </c>
      <c r="AP40" s="68">
        <f t="shared" si="20"/>
        <v>0</v>
      </c>
      <c r="AQ40" s="68" t="b">
        <f t="shared" si="21"/>
        <v>1</v>
      </c>
      <c r="AR40" s="139">
        <f t="shared" si="22"/>
        <v>1</v>
      </c>
      <c r="AS40" s="146" t="str">
        <f t="shared" si="23"/>
        <v/>
      </c>
      <c r="AT40" s="139" t="str">
        <f t="shared" si="24"/>
        <v/>
      </c>
      <c r="AU40" s="68">
        <f t="shared" si="25"/>
        <v>1</v>
      </c>
      <c r="AV40" s="68">
        <f t="shared" si="26"/>
        <v>0</v>
      </c>
      <c r="AW40" s="68">
        <f t="shared" si="27"/>
        <v>0</v>
      </c>
      <c r="AX40" s="68">
        <f t="shared" si="28"/>
        <v>0</v>
      </c>
      <c r="AY40" s="68">
        <f t="shared" si="29"/>
        <v>0</v>
      </c>
      <c r="AZ40" s="139">
        <f t="shared" si="30"/>
        <v>0</v>
      </c>
      <c r="BA40" s="68" t="str">
        <f t="shared" si="31"/>
        <v/>
      </c>
      <c r="BB40" s="68" t="str">
        <f t="shared" si="32"/>
        <v/>
      </c>
      <c r="BC40" s="146" t="str">
        <f t="shared" si="33"/>
        <v>Pain in mouth/throat</v>
      </c>
      <c r="BD40" s="68">
        <f t="shared" si="34"/>
        <v>10.4</v>
      </c>
      <c r="BE40" s="68" t="str">
        <f t="shared" si="35"/>
        <v>Pain in mouth/throat
 has a PPV of 10.4% 
 for recurrence</v>
      </c>
      <c r="BF40" s="68">
        <f t="shared" si="36"/>
        <v>0</v>
      </c>
      <c r="BG40" s="68">
        <f t="shared" si="37"/>
        <v>0</v>
      </c>
      <c r="BH40" s="68">
        <f t="shared" si="38"/>
        <v>1</v>
      </c>
      <c r="BI40" s="68">
        <f t="shared" si="39"/>
        <v>0</v>
      </c>
      <c r="BJ40" s="68">
        <f t="shared" si="40"/>
        <v>0</v>
      </c>
      <c r="BK40" s="68">
        <f t="shared" si="41"/>
        <v>0</v>
      </c>
      <c r="BL40" s="68">
        <f t="shared" si="42"/>
        <v>0</v>
      </c>
      <c r="BM40" s="139">
        <f t="shared" si="43"/>
        <v>0</v>
      </c>
    </row>
    <row r="41" spans="1:65" s="68" customFormat="1" ht="63.95" customHeight="1">
      <c r="A41" s="245"/>
      <c r="B41" s="97"/>
      <c r="C41" s="98"/>
      <c r="D41" s="99"/>
      <c r="E41" s="111"/>
      <c r="F41" s="155"/>
      <c r="G41" s="225"/>
      <c r="H41" s="100"/>
      <c r="I41" s="226"/>
      <c r="J41" s="218"/>
      <c r="K41" s="124"/>
      <c r="L41" s="135"/>
      <c r="M41" s="136"/>
      <c r="N41" s="102"/>
      <c r="O41" s="103"/>
      <c r="P41" s="103"/>
      <c r="Q41" s="103"/>
      <c r="R41" s="103"/>
      <c r="S41" s="99"/>
      <c r="T41" s="99"/>
      <c r="U41" s="99"/>
      <c r="V41" s="99"/>
      <c r="W41" s="100"/>
      <c r="X41" s="100"/>
      <c r="Y41" s="104"/>
      <c r="Z41" s="119"/>
      <c r="AA41" s="119"/>
      <c r="AB41" s="120"/>
      <c r="AC41" s="137" t="str">
        <f t="shared" si="13"/>
        <v/>
      </c>
      <c r="AD41" s="131" t="str">
        <f t="shared" si="14"/>
        <v/>
      </c>
      <c r="AE41" s="105"/>
      <c r="AF41" s="101"/>
      <c r="AG41" s="107"/>
      <c r="AH41" s="169"/>
      <c r="AI41" s="170"/>
      <c r="AK41" s="146" t="b">
        <f t="shared" si="15"/>
        <v>0</v>
      </c>
      <c r="AL41" s="68">
        <f t="shared" si="16"/>
        <v>0</v>
      </c>
      <c r="AM41" s="68" t="b">
        <f t="shared" si="17"/>
        <v>1</v>
      </c>
      <c r="AN41" s="68">
        <f t="shared" si="18"/>
        <v>1</v>
      </c>
      <c r="AO41" s="68" t="b">
        <f t="shared" si="19"/>
        <v>0</v>
      </c>
      <c r="AP41" s="68">
        <f t="shared" si="20"/>
        <v>0</v>
      </c>
      <c r="AQ41" s="68" t="b">
        <f t="shared" si="21"/>
        <v>1</v>
      </c>
      <c r="AR41" s="139">
        <f t="shared" si="22"/>
        <v>1</v>
      </c>
      <c r="AS41" s="146" t="str">
        <f t="shared" si="23"/>
        <v/>
      </c>
      <c r="AT41" s="139" t="str">
        <f t="shared" si="24"/>
        <v/>
      </c>
      <c r="AU41" s="68">
        <f t="shared" si="25"/>
        <v>1</v>
      </c>
      <c r="AV41" s="68">
        <f t="shared" si="26"/>
        <v>0</v>
      </c>
      <c r="AW41" s="68">
        <f t="shared" si="27"/>
        <v>0</v>
      </c>
      <c r="AX41" s="68">
        <f t="shared" si="28"/>
        <v>0</v>
      </c>
      <c r="AY41" s="68">
        <f t="shared" si="29"/>
        <v>0</v>
      </c>
      <c r="AZ41" s="139">
        <f t="shared" si="30"/>
        <v>0</v>
      </c>
      <c r="BA41" s="68" t="str">
        <f t="shared" si="31"/>
        <v/>
      </c>
      <c r="BB41" s="68" t="str">
        <f t="shared" si="32"/>
        <v/>
      </c>
      <c r="BC41" s="146" t="str">
        <f t="shared" si="33"/>
        <v>Pain in mouth/throat</v>
      </c>
      <c r="BD41" s="68">
        <f t="shared" si="34"/>
        <v>10.4</v>
      </c>
      <c r="BE41" s="68" t="str">
        <f t="shared" si="35"/>
        <v>Pain in mouth/throat
 has a PPV of 10.4% 
 for recurrence</v>
      </c>
      <c r="BF41" s="68">
        <f t="shared" si="36"/>
        <v>0</v>
      </c>
      <c r="BG41" s="68">
        <f t="shared" si="37"/>
        <v>0</v>
      </c>
      <c r="BH41" s="68">
        <f t="shared" si="38"/>
        <v>1</v>
      </c>
      <c r="BI41" s="68">
        <f t="shared" si="39"/>
        <v>0</v>
      </c>
      <c r="BJ41" s="68">
        <f t="shared" si="40"/>
        <v>0</v>
      </c>
      <c r="BK41" s="68">
        <f t="shared" si="41"/>
        <v>0</v>
      </c>
      <c r="BL41" s="68">
        <f t="shared" si="42"/>
        <v>0</v>
      </c>
      <c r="BM41" s="139">
        <f t="shared" si="43"/>
        <v>0</v>
      </c>
    </row>
    <row r="42" spans="1:65" s="68" customFormat="1" ht="63.95" customHeight="1">
      <c r="A42" s="245"/>
      <c r="B42" s="97"/>
      <c r="C42" s="98"/>
      <c r="D42" s="99"/>
      <c r="E42" s="111"/>
      <c r="F42" s="155"/>
      <c r="G42" s="225"/>
      <c r="H42" s="100"/>
      <c r="I42" s="226"/>
      <c r="J42" s="218"/>
      <c r="K42" s="124"/>
      <c r="L42" s="135"/>
      <c r="M42" s="136"/>
      <c r="N42" s="102"/>
      <c r="O42" s="103"/>
      <c r="P42" s="103"/>
      <c r="Q42" s="103"/>
      <c r="R42" s="103"/>
      <c r="S42" s="99"/>
      <c r="T42" s="99"/>
      <c r="U42" s="99"/>
      <c r="V42" s="99"/>
      <c r="W42" s="100"/>
      <c r="X42" s="100"/>
      <c r="Y42" s="104"/>
      <c r="Z42" s="119"/>
      <c r="AA42" s="119"/>
      <c r="AB42" s="120"/>
      <c r="AC42" s="137" t="str">
        <f t="shared" si="13"/>
        <v/>
      </c>
      <c r="AD42" s="131" t="str">
        <f t="shared" si="14"/>
        <v/>
      </c>
      <c r="AE42" s="105"/>
      <c r="AF42" s="101"/>
      <c r="AG42" s="107"/>
      <c r="AH42" s="169"/>
      <c r="AI42" s="170"/>
      <c r="AK42" s="146" t="b">
        <f t="shared" si="15"/>
        <v>0</v>
      </c>
      <c r="AL42" s="68">
        <f t="shared" si="16"/>
        <v>0</v>
      </c>
      <c r="AM42" s="68" t="b">
        <f t="shared" si="17"/>
        <v>1</v>
      </c>
      <c r="AN42" s="68">
        <f t="shared" si="18"/>
        <v>1</v>
      </c>
      <c r="AO42" s="68" t="b">
        <f t="shared" si="19"/>
        <v>0</v>
      </c>
      <c r="AP42" s="68">
        <f t="shared" si="20"/>
        <v>0</v>
      </c>
      <c r="AQ42" s="68" t="b">
        <f t="shared" si="21"/>
        <v>1</v>
      </c>
      <c r="AR42" s="139">
        <f t="shared" si="22"/>
        <v>1</v>
      </c>
      <c r="AS42" s="146" t="str">
        <f t="shared" si="23"/>
        <v/>
      </c>
      <c r="AT42" s="139" t="str">
        <f t="shared" si="24"/>
        <v/>
      </c>
      <c r="AU42" s="68">
        <f t="shared" si="25"/>
        <v>1</v>
      </c>
      <c r="AV42" s="68">
        <f t="shared" si="26"/>
        <v>0</v>
      </c>
      <c r="AW42" s="68">
        <f t="shared" si="27"/>
        <v>0</v>
      </c>
      <c r="AX42" s="68">
        <f t="shared" si="28"/>
        <v>0</v>
      </c>
      <c r="AY42" s="68">
        <f t="shared" si="29"/>
        <v>0</v>
      </c>
      <c r="AZ42" s="139">
        <f t="shared" si="30"/>
        <v>0</v>
      </c>
      <c r="BA42" s="68" t="str">
        <f t="shared" si="31"/>
        <v/>
      </c>
      <c r="BB42" s="68" t="str">
        <f t="shared" si="32"/>
        <v/>
      </c>
      <c r="BC42" s="146" t="str">
        <f t="shared" si="33"/>
        <v>Pain in mouth/throat</v>
      </c>
      <c r="BD42" s="68">
        <f t="shared" si="34"/>
        <v>10.4</v>
      </c>
      <c r="BE42" s="68" t="str">
        <f t="shared" si="35"/>
        <v>Pain in mouth/throat
 has a PPV of 10.4% 
 for recurrence</v>
      </c>
      <c r="BF42" s="68">
        <f t="shared" si="36"/>
        <v>0</v>
      </c>
      <c r="BG42" s="68">
        <f t="shared" si="37"/>
        <v>0</v>
      </c>
      <c r="BH42" s="68">
        <f t="shared" si="38"/>
        <v>1</v>
      </c>
      <c r="BI42" s="68">
        <f t="shared" si="39"/>
        <v>0</v>
      </c>
      <c r="BJ42" s="68">
        <f t="shared" si="40"/>
        <v>0</v>
      </c>
      <c r="BK42" s="68">
        <f t="shared" si="41"/>
        <v>0</v>
      </c>
      <c r="BL42" s="68">
        <f t="shared" si="42"/>
        <v>0</v>
      </c>
      <c r="BM42" s="139">
        <f t="shared" si="43"/>
        <v>0</v>
      </c>
    </row>
    <row r="43" spans="1:65" s="68" customFormat="1" ht="63.95" customHeight="1">
      <c r="A43" s="245"/>
      <c r="B43" s="97"/>
      <c r="C43" s="98"/>
      <c r="D43" s="99"/>
      <c r="E43" s="111"/>
      <c r="F43" s="155"/>
      <c r="G43" s="225"/>
      <c r="H43" s="100"/>
      <c r="I43" s="226"/>
      <c r="J43" s="218"/>
      <c r="K43" s="124"/>
      <c r="L43" s="135"/>
      <c r="M43" s="136"/>
      <c r="N43" s="102"/>
      <c r="O43" s="103"/>
      <c r="P43" s="103"/>
      <c r="Q43" s="103"/>
      <c r="R43" s="103"/>
      <c r="S43" s="99"/>
      <c r="T43" s="99"/>
      <c r="U43" s="99"/>
      <c r="V43" s="99"/>
      <c r="W43" s="100"/>
      <c r="X43" s="100"/>
      <c r="Y43" s="104"/>
      <c r="Z43" s="119"/>
      <c r="AA43" s="119"/>
      <c r="AB43" s="120"/>
      <c r="AC43" s="137" t="str">
        <f t="shared" si="13"/>
        <v/>
      </c>
      <c r="AD43" s="131" t="str">
        <f t="shared" si="14"/>
        <v/>
      </c>
      <c r="AE43" s="105"/>
      <c r="AF43" s="101"/>
      <c r="AG43" s="107"/>
      <c r="AH43" s="169"/>
      <c r="AI43" s="170"/>
      <c r="AK43" s="146" t="b">
        <f t="shared" si="15"/>
        <v>0</v>
      </c>
      <c r="AL43" s="68">
        <f t="shared" si="16"/>
        <v>0</v>
      </c>
      <c r="AM43" s="68" t="b">
        <f t="shared" si="17"/>
        <v>1</v>
      </c>
      <c r="AN43" s="68">
        <f t="shared" si="18"/>
        <v>1</v>
      </c>
      <c r="AO43" s="68" t="b">
        <f t="shared" si="19"/>
        <v>0</v>
      </c>
      <c r="AP43" s="68">
        <f t="shared" si="20"/>
        <v>0</v>
      </c>
      <c r="AQ43" s="68" t="b">
        <f t="shared" si="21"/>
        <v>1</v>
      </c>
      <c r="AR43" s="139">
        <f t="shared" si="22"/>
        <v>1</v>
      </c>
      <c r="AS43" s="146" t="str">
        <f t="shared" si="23"/>
        <v/>
      </c>
      <c r="AT43" s="139" t="str">
        <f t="shared" si="24"/>
        <v/>
      </c>
      <c r="AU43" s="68">
        <f t="shared" si="25"/>
        <v>1</v>
      </c>
      <c r="AV43" s="68">
        <f t="shared" si="26"/>
        <v>0</v>
      </c>
      <c r="AW43" s="68">
        <f t="shared" si="27"/>
        <v>0</v>
      </c>
      <c r="AX43" s="68">
        <f t="shared" si="28"/>
        <v>0</v>
      </c>
      <c r="AY43" s="68">
        <f t="shared" si="29"/>
        <v>0</v>
      </c>
      <c r="AZ43" s="139">
        <f t="shared" si="30"/>
        <v>0</v>
      </c>
      <c r="BA43" s="68" t="str">
        <f t="shared" si="31"/>
        <v/>
      </c>
      <c r="BB43" s="68" t="str">
        <f t="shared" si="32"/>
        <v/>
      </c>
      <c r="BC43" s="146" t="str">
        <f t="shared" si="33"/>
        <v>Pain in mouth/throat</v>
      </c>
      <c r="BD43" s="68">
        <f t="shared" si="34"/>
        <v>10.4</v>
      </c>
      <c r="BE43" s="68" t="str">
        <f t="shared" si="35"/>
        <v>Pain in mouth/throat
 has a PPV of 10.4% 
 for recurrence</v>
      </c>
      <c r="BF43" s="68">
        <f t="shared" si="36"/>
        <v>0</v>
      </c>
      <c r="BG43" s="68">
        <f t="shared" si="37"/>
        <v>0</v>
      </c>
      <c r="BH43" s="68">
        <f t="shared" si="38"/>
        <v>1</v>
      </c>
      <c r="BI43" s="68">
        <f t="shared" si="39"/>
        <v>0</v>
      </c>
      <c r="BJ43" s="68">
        <f t="shared" si="40"/>
        <v>0</v>
      </c>
      <c r="BK43" s="68">
        <f t="shared" si="41"/>
        <v>0</v>
      </c>
      <c r="BL43" s="68">
        <f t="shared" si="42"/>
        <v>0</v>
      </c>
      <c r="BM43" s="139">
        <f t="shared" si="43"/>
        <v>0</v>
      </c>
    </row>
    <row r="44" spans="1:65" s="68" customFormat="1" ht="63.95" customHeight="1">
      <c r="A44" s="245"/>
      <c r="B44" s="97"/>
      <c r="C44" s="98"/>
      <c r="D44" s="99"/>
      <c r="E44" s="111"/>
      <c r="F44" s="155"/>
      <c r="G44" s="225"/>
      <c r="H44" s="100"/>
      <c r="I44" s="226"/>
      <c r="J44" s="218"/>
      <c r="K44" s="124"/>
      <c r="L44" s="135"/>
      <c r="M44" s="136"/>
      <c r="N44" s="102"/>
      <c r="O44" s="103"/>
      <c r="P44" s="103"/>
      <c r="Q44" s="103"/>
      <c r="R44" s="103"/>
      <c r="S44" s="99"/>
      <c r="T44" s="99"/>
      <c r="U44" s="99"/>
      <c r="V44" s="99"/>
      <c r="W44" s="100"/>
      <c r="X44" s="100"/>
      <c r="Y44" s="104"/>
      <c r="Z44" s="119"/>
      <c r="AA44" s="119"/>
      <c r="AB44" s="120"/>
      <c r="AC44" s="137" t="str">
        <f t="shared" si="13"/>
        <v/>
      </c>
      <c r="AD44" s="131" t="str">
        <f t="shared" si="14"/>
        <v/>
      </c>
      <c r="AE44" s="105"/>
      <c r="AF44" s="101"/>
      <c r="AG44" s="107"/>
      <c r="AH44" s="169"/>
      <c r="AI44" s="170"/>
      <c r="AK44" s="146" t="b">
        <f t="shared" si="15"/>
        <v>0</v>
      </c>
      <c r="AL44" s="68">
        <f t="shared" si="16"/>
        <v>0</v>
      </c>
      <c r="AM44" s="68" t="b">
        <f t="shared" si="17"/>
        <v>1</v>
      </c>
      <c r="AN44" s="68">
        <f t="shared" si="18"/>
        <v>1</v>
      </c>
      <c r="AO44" s="68" t="b">
        <f t="shared" si="19"/>
        <v>0</v>
      </c>
      <c r="AP44" s="68">
        <f t="shared" si="20"/>
        <v>0</v>
      </c>
      <c r="AQ44" s="68" t="b">
        <f t="shared" si="21"/>
        <v>1</v>
      </c>
      <c r="AR44" s="139">
        <f t="shared" si="22"/>
        <v>1</v>
      </c>
      <c r="AS44" s="146" t="str">
        <f t="shared" si="23"/>
        <v/>
      </c>
      <c r="AT44" s="139" t="str">
        <f t="shared" si="24"/>
        <v/>
      </c>
      <c r="AU44" s="68">
        <f t="shared" si="25"/>
        <v>1</v>
      </c>
      <c r="AV44" s="68">
        <f t="shared" si="26"/>
        <v>0</v>
      </c>
      <c r="AW44" s="68">
        <f t="shared" si="27"/>
        <v>0</v>
      </c>
      <c r="AX44" s="68">
        <f t="shared" si="28"/>
        <v>0</v>
      </c>
      <c r="AY44" s="68">
        <f t="shared" si="29"/>
        <v>0</v>
      </c>
      <c r="AZ44" s="139">
        <f t="shared" si="30"/>
        <v>0</v>
      </c>
      <c r="BA44" s="68" t="str">
        <f t="shared" si="31"/>
        <v/>
      </c>
      <c r="BB44" s="68" t="str">
        <f t="shared" si="32"/>
        <v/>
      </c>
      <c r="BC44" s="146" t="str">
        <f t="shared" si="33"/>
        <v>Pain in mouth/throat</v>
      </c>
      <c r="BD44" s="68">
        <f t="shared" si="34"/>
        <v>10.4</v>
      </c>
      <c r="BE44" s="68" t="str">
        <f t="shared" si="35"/>
        <v>Pain in mouth/throat
 has a PPV of 10.4% 
 for recurrence</v>
      </c>
      <c r="BF44" s="68">
        <f t="shared" si="36"/>
        <v>0</v>
      </c>
      <c r="BG44" s="68">
        <f t="shared" si="37"/>
        <v>0</v>
      </c>
      <c r="BH44" s="68">
        <f t="shared" si="38"/>
        <v>1</v>
      </c>
      <c r="BI44" s="68">
        <f t="shared" si="39"/>
        <v>0</v>
      </c>
      <c r="BJ44" s="68">
        <f t="shared" si="40"/>
        <v>0</v>
      </c>
      <c r="BK44" s="68">
        <f t="shared" si="41"/>
        <v>0</v>
      </c>
      <c r="BL44" s="68">
        <f t="shared" si="42"/>
        <v>0</v>
      </c>
      <c r="BM44" s="139">
        <f t="shared" si="43"/>
        <v>0</v>
      </c>
    </row>
    <row r="45" spans="1:65" s="68" customFormat="1" ht="63.95" customHeight="1">
      <c r="A45" s="245"/>
      <c r="B45" s="97"/>
      <c r="C45" s="98"/>
      <c r="D45" s="99"/>
      <c r="E45" s="111"/>
      <c r="F45" s="155"/>
      <c r="G45" s="225"/>
      <c r="H45" s="100"/>
      <c r="I45" s="226"/>
      <c r="J45" s="218"/>
      <c r="K45" s="124"/>
      <c r="L45" s="135"/>
      <c r="M45" s="136"/>
      <c r="N45" s="102"/>
      <c r="O45" s="103"/>
      <c r="P45" s="103"/>
      <c r="Q45" s="103"/>
      <c r="R45" s="103"/>
      <c r="S45" s="99"/>
      <c r="T45" s="99"/>
      <c r="U45" s="99"/>
      <c r="V45" s="99"/>
      <c r="W45" s="100"/>
      <c r="X45" s="100"/>
      <c r="Y45" s="104"/>
      <c r="Z45" s="119"/>
      <c r="AA45" s="119"/>
      <c r="AB45" s="120"/>
      <c r="AC45" s="137" t="str">
        <f t="shared" si="13"/>
        <v/>
      </c>
      <c r="AD45" s="131" t="str">
        <f t="shared" si="14"/>
        <v/>
      </c>
      <c r="AE45" s="105"/>
      <c r="AF45" s="101"/>
      <c r="AG45" s="107"/>
      <c r="AH45" s="169"/>
      <c r="AI45" s="170"/>
      <c r="AK45" s="146" t="b">
        <f t="shared" si="15"/>
        <v>0</v>
      </c>
      <c r="AL45" s="68">
        <f t="shared" si="16"/>
        <v>0</v>
      </c>
      <c r="AM45" s="68" t="b">
        <f t="shared" si="17"/>
        <v>1</v>
      </c>
      <c r="AN45" s="68">
        <f t="shared" si="18"/>
        <v>1</v>
      </c>
      <c r="AO45" s="68" t="b">
        <f t="shared" si="19"/>
        <v>0</v>
      </c>
      <c r="AP45" s="68">
        <f t="shared" si="20"/>
        <v>0</v>
      </c>
      <c r="AQ45" s="68" t="b">
        <f t="shared" si="21"/>
        <v>1</v>
      </c>
      <c r="AR45" s="139">
        <f t="shared" si="22"/>
        <v>1</v>
      </c>
      <c r="AS45" s="146" t="str">
        <f t="shared" si="23"/>
        <v/>
      </c>
      <c r="AT45" s="139" t="str">
        <f t="shared" si="24"/>
        <v/>
      </c>
      <c r="AU45" s="68">
        <f t="shared" si="25"/>
        <v>1</v>
      </c>
      <c r="AV45" s="68">
        <f t="shared" si="26"/>
        <v>0</v>
      </c>
      <c r="AW45" s="68">
        <f t="shared" si="27"/>
        <v>0</v>
      </c>
      <c r="AX45" s="68">
        <f t="shared" si="28"/>
        <v>0</v>
      </c>
      <c r="AY45" s="68">
        <f t="shared" si="29"/>
        <v>0</v>
      </c>
      <c r="AZ45" s="139">
        <f t="shared" si="30"/>
        <v>0</v>
      </c>
      <c r="BA45" s="68" t="str">
        <f t="shared" si="31"/>
        <v/>
      </c>
      <c r="BB45" s="68" t="str">
        <f t="shared" si="32"/>
        <v/>
      </c>
      <c r="BC45" s="146" t="str">
        <f t="shared" si="33"/>
        <v>Pain in mouth/throat</v>
      </c>
      <c r="BD45" s="68">
        <f t="shared" si="34"/>
        <v>10.4</v>
      </c>
      <c r="BE45" s="68" t="str">
        <f t="shared" si="35"/>
        <v>Pain in mouth/throat
 has a PPV of 10.4% 
 for recurrence</v>
      </c>
      <c r="BF45" s="68">
        <f t="shared" si="36"/>
        <v>0</v>
      </c>
      <c r="BG45" s="68">
        <f t="shared" si="37"/>
        <v>0</v>
      </c>
      <c r="BH45" s="68">
        <f t="shared" si="38"/>
        <v>1</v>
      </c>
      <c r="BI45" s="68">
        <f t="shared" si="39"/>
        <v>0</v>
      </c>
      <c r="BJ45" s="68">
        <f t="shared" si="40"/>
        <v>0</v>
      </c>
      <c r="BK45" s="68">
        <f t="shared" si="41"/>
        <v>0</v>
      </c>
      <c r="BL45" s="68">
        <f t="shared" si="42"/>
        <v>0</v>
      </c>
      <c r="BM45" s="139">
        <f t="shared" si="43"/>
        <v>0</v>
      </c>
    </row>
    <row r="46" spans="1:65" s="68" customFormat="1" ht="63.95" customHeight="1">
      <c r="A46" s="245"/>
      <c r="B46" s="97"/>
      <c r="C46" s="98"/>
      <c r="D46" s="99"/>
      <c r="E46" s="111"/>
      <c r="F46" s="155"/>
      <c r="G46" s="225"/>
      <c r="H46" s="100"/>
      <c r="I46" s="226"/>
      <c r="J46" s="218"/>
      <c r="K46" s="124"/>
      <c r="L46" s="135"/>
      <c r="M46" s="136"/>
      <c r="N46" s="102"/>
      <c r="O46" s="103"/>
      <c r="P46" s="103"/>
      <c r="Q46" s="103"/>
      <c r="R46" s="103"/>
      <c r="S46" s="99"/>
      <c r="T46" s="99"/>
      <c r="U46" s="99"/>
      <c r="V46" s="99"/>
      <c r="W46" s="100"/>
      <c r="X46" s="100"/>
      <c r="Y46" s="104"/>
      <c r="Z46" s="119"/>
      <c r="AA46" s="119"/>
      <c r="AB46" s="120"/>
      <c r="AC46" s="137" t="str">
        <f t="shared" si="13"/>
        <v/>
      </c>
      <c r="AD46" s="131" t="str">
        <f t="shared" si="14"/>
        <v/>
      </c>
      <c r="AE46" s="105"/>
      <c r="AF46" s="101"/>
      <c r="AG46" s="107"/>
      <c r="AH46" s="169"/>
      <c r="AI46" s="170"/>
      <c r="AK46" s="146" t="b">
        <f t="shared" si="15"/>
        <v>0</v>
      </c>
      <c r="AL46" s="68">
        <f t="shared" si="16"/>
        <v>0</v>
      </c>
      <c r="AM46" s="68" t="b">
        <f t="shared" si="17"/>
        <v>1</v>
      </c>
      <c r="AN46" s="68">
        <f t="shared" si="18"/>
        <v>1</v>
      </c>
      <c r="AO46" s="68" t="b">
        <f t="shared" si="19"/>
        <v>0</v>
      </c>
      <c r="AP46" s="68">
        <f t="shared" si="20"/>
        <v>0</v>
      </c>
      <c r="AQ46" s="68" t="b">
        <f t="shared" si="21"/>
        <v>1</v>
      </c>
      <c r="AR46" s="139">
        <f t="shared" si="22"/>
        <v>1</v>
      </c>
      <c r="AS46" s="146" t="str">
        <f t="shared" si="23"/>
        <v/>
      </c>
      <c r="AT46" s="139" t="str">
        <f t="shared" si="24"/>
        <v/>
      </c>
      <c r="AU46" s="68">
        <f t="shared" si="25"/>
        <v>1</v>
      </c>
      <c r="AV46" s="68">
        <f t="shared" si="26"/>
        <v>0</v>
      </c>
      <c r="AW46" s="68">
        <f t="shared" si="27"/>
        <v>0</v>
      </c>
      <c r="AX46" s="68">
        <f t="shared" si="28"/>
        <v>0</v>
      </c>
      <c r="AY46" s="68">
        <f t="shared" si="29"/>
        <v>0</v>
      </c>
      <c r="AZ46" s="139">
        <f t="shared" si="30"/>
        <v>0</v>
      </c>
      <c r="BA46" s="68" t="str">
        <f t="shared" si="31"/>
        <v/>
      </c>
      <c r="BB46" s="68" t="str">
        <f t="shared" si="32"/>
        <v/>
      </c>
      <c r="BC46" s="146" t="str">
        <f t="shared" si="33"/>
        <v>Pain in mouth/throat</v>
      </c>
      <c r="BD46" s="68">
        <f t="shared" si="34"/>
        <v>10.4</v>
      </c>
      <c r="BE46" s="68" t="str">
        <f t="shared" si="35"/>
        <v>Pain in mouth/throat
 has a PPV of 10.4% 
 for recurrence</v>
      </c>
      <c r="BF46" s="68">
        <f t="shared" si="36"/>
        <v>0</v>
      </c>
      <c r="BG46" s="68">
        <f t="shared" si="37"/>
        <v>0</v>
      </c>
      <c r="BH46" s="68">
        <f t="shared" si="38"/>
        <v>1</v>
      </c>
      <c r="BI46" s="68">
        <f t="shared" si="39"/>
        <v>0</v>
      </c>
      <c r="BJ46" s="68">
        <f t="shared" si="40"/>
        <v>0</v>
      </c>
      <c r="BK46" s="68">
        <f t="shared" si="41"/>
        <v>0</v>
      </c>
      <c r="BL46" s="68">
        <f t="shared" si="42"/>
        <v>0</v>
      </c>
      <c r="BM46" s="139">
        <f t="shared" si="43"/>
        <v>0</v>
      </c>
    </row>
    <row r="47" spans="1:65" s="68" customFormat="1" ht="63.95" customHeight="1">
      <c r="A47" s="245"/>
      <c r="B47" s="97"/>
      <c r="C47" s="98"/>
      <c r="D47" s="99"/>
      <c r="E47" s="111"/>
      <c r="F47" s="155"/>
      <c r="G47" s="225"/>
      <c r="H47" s="100"/>
      <c r="I47" s="226"/>
      <c r="J47" s="218"/>
      <c r="K47" s="124"/>
      <c r="L47" s="135"/>
      <c r="M47" s="136"/>
      <c r="N47" s="102"/>
      <c r="O47" s="103"/>
      <c r="P47" s="103"/>
      <c r="Q47" s="103"/>
      <c r="R47" s="103"/>
      <c r="S47" s="99"/>
      <c r="T47" s="99"/>
      <c r="U47" s="99"/>
      <c r="V47" s="99"/>
      <c r="W47" s="100"/>
      <c r="X47" s="100"/>
      <c r="Y47" s="104"/>
      <c r="Z47" s="119"/>
      <c r="AA47" s="119"/>
      <c r="AB47" s="120"/>
      <c r="AC47" s="137" t="str">
        <f t="shared" si="13"/>
        <v/>
      </c>
      <c r="AD47" s="131" t="str">
        <f t="shared" si="14"/>
        <v/>
      </c>
      <c r="AE47" s="105"/>
      <c r="AF47" s="101"/>
      <c r="AG47" s="107"/>
      <c r="AH47" s="169"/>
      <c r="AI47" s="170"/>
      <c r="AK47" s="146" t="b">
        <f t="shared" si="15"/>
        <v>0</v>
      </c>
      <c r="AL47" s="68">
        <f t="shared" si="16"/>
        <v>0</v>
      </c>
      <c r="AM47" s="68" t="b">
        <f t="shared" si="17"/>
        <v>1</v>
      </c>
      <c r="AN47" s="68">
        <f t="shared" si="18"/>
        <v>1</v>
      </c>
      <c r="AO47" s="68" t="b">
        <f t="shared" si="19"/>
        <v>0</v>
      </c>
      <c r="AP47" s="68">
        <f t="shared" si="20"/>
        <v>0</v>
      </c>
      <c r="AQ47" s="68" t="b">
        <f t="shared" si="21"/>
        <v>1</v>
      </c>
      <c r="AR47" s="139">
        <f t="shared" si="22"/>
        <v>1</v>
      </c>
      <c r="AS47" s="146" t="str">
        <f t="shared" si="23"/>
        <v/>
      </c>
      <c r="AT47" s="139" t="str">
        <f t="shared" si="24"/>
        <v/>
      </c>
      <c r="AU47" s="68">
        <f t="shared" si="25"/>
        <v>1</v>
      </c>
      <c r="AV47" s="68">
        <f t="shared" si="26"/>
        <v>0</v>
      </c>
      <c r="AW47" s="68">
        <f t="shared" si="27"/>
        <v>0</v>
      </c>
      <c r="AX47" s="68">
        <f t="shared" si="28"/>
        <v>0</v>
      </c>
      <c r="AY47" s="68">
        <f t="shared" si="29"/>
        <v>0</v>
      </c>
      <c r="AZ47" s="139">
        <f t="shared" si="30"/>
        <v>0</v>
      </c>
      <c r="BA47" s="68" t="str">
        <f t="shared" si="31"/>
        <v/>
      </c>
      <c r="BB47" s="68" t="str">
        <f t="shared" si="32"/>
        <v/>
      </c>
      <c r="BC47" s="146" t="str">
        <f t="shared" si="33"/>
        <v>Pain in mouth/throat</v>
      </c>
      <c r="BD47" s="68">
        <f t="shared" si="34"/>
        <v>10.4</v>
      </c>
      <c r="BE47" s="68" t="str">
        <f t="shared" si="35"/>
        <v>Pain in mouth/throat
 has a PPV of 10.4% 
 for recurrence</v>
      </c>
      <c r="BF47" s="68">
        <f t="shared" si="36"/>
        <v>0</v>
      </c>
      <c r="BG47" s="68">
        <f t="shared" si="37"/>
        <v>0</v>
      </c>
      <c r="BH47" s="68">
        <f t="shared" si="38"/>
        <v>1</v>
      </c>
      <c r="BI47" s="68">
        <f t="shared" si="39"/>
        <v>0</v>
      </c>
      <c r="BJ47" s="68">
        <f t="shared" si="40"/>
        <v>0</v>
      </c>
      <c r="BK47" s="68">
        <f t="shared" si="41"/>
        <v>0</v>
      </c>
      <c r="BL47" s="68">
        <f t="shared" si="42"/>
        <v>0</v>
      </c>
      <c r="BM47" s="139">
        <f t="shared" si="43"/>
        <v>0</v>
      </c>
    </row>
    <row r="48" spans="1:65" s="68" customFormat="1" ht="63.95" customHeight="1">
      <c r="A48" s="245"/>
      <c r="B48" s="97"/>
      <c r="C48" s="98"/>
      <c r="D48" s="99"/>
      <c r="E48" s="111"/>
      <c r="F48" s="155"/>
      <c r="G48" s="225"/>
      <c r="H48" s="100"/>
      <c r="I48" s="226"/>
      <c r="J48" s="218"/>
      <c r="K48" s="124"/>
      <c r="L48" s="135"/>
      <c r="M48" s="136"/>
      <c r="N48" s="102"/>
      <c r="O48" s="103"/>
      <c r="P48" s="103"/>
      <c r="Q48" s="103"/>
      <c r="R48" s="103"/>
      <c r="S48" s="99"/>
      <c r="T48" s="99"/>
      <c r="U48" s="99"/>
      <c r="V48" s="99"/>
      <c r="W48" s="100"/>
      <c r="X48" s="100"/>
      <c r="Y48" s="104"/>
      <c r="Z48" s="119"/>
      <c r="AA48" s="119"/>
      <c r="AB48" s="120"/>
      <c r="AC48" s="137" t="str">
        <f t="shared" si="13"/>
        <v/>
      </c>
      <c r="AD48" s="131" t="str">
        <f t="shared" si="14"/>
        <v/>
      </c>
      <c r="AE48" s="105"/>
      <c r="AF48" s="101"/>
      <c r="AG48" s="107"/>
      <c r="AH48" s="169"/>
      <c r="AI48" s="170"/>
      <c r="AK48" s="146" t="b">
        <f t="shared" si="15"/>
        <v>0</v>
      </c>
      <c r="AL48" s="68">
        <f t="shared" si="16"/>
        <v>0</v>
      </c>
      <c r="AM48" s="68" t="b">
        <f t="shared" si="17"/>
        <v>1</v>
      </c>
      <c r="AN48" s="68">
        <f t="shared" si="18"/>
        <v>1</v>
      </c>
      <c r="AO48" s="68" t="b">
        <f t="shared" si="19"/>
        <v>0</v>
      </c>
      <c r="AP48" s="68">
        <f t="shared" si="20"/>
        <v>0</v>
      </c>
      <c r="AQ48" s="68" t="b">
        <f t="shared" si="21"/>
        <v>1</v>
      </c>
      <c r="AR48" s="139">
        <f t="shared" si="22"/>
        <v>1</v>
      </c>
      <c r="AS48" s="146" t="str">
        <f t="shared" si="23"/>
        <v/>
      </c>
      <c r="AT48" s="139" t="str">
        <f t="shared" si="24"/>
        <v/>
      </c>
      <c r="AU48" s="68">
        <f t="shared" si="25"/>
        <v>1</v>
      </c>
      <c r="AV48" s="68">
        <f t="shared" si="26"/>
        <v>0</v>
      </c>
      <c r="AW48" s="68">
        <f t="shared" si="27"/>
        <v>0</v>
      </c>
      <c r="AX48" s="68">
        <f t="shared" si="28"/>
        <v>0</v>
      </c>
      <c r="AY48" s="68">
        <f t="shared" si="29"/>
        <v>0</v>
      </c>
      <c r="AZ48" s="139">
        <f t="shared" si="30"/>
        <v>0</v>
      </c>
      <c r="BA48" s="68" t="str">
        <f t="shared" si="31"/>
        <v/>
      </c>
      <c r="BB48" s="68" t="str">
        <f t="shared" si="32"/>
        <v/>
      </c>
      <c r="BC48" s="146" t="str">
        <f t="shared" si="33"/>
        <v>Pain in mouth/throat</v>
      </c>
      <c r="BD48" s="68">
        <f t="shared" si="34"/>
        <v>10.4</v>
      </c>
      <c r="BE48" s="68" t="str">
        <f t="shared" si="35"/>
        <v>Pain in mouth/throat
 has a PPV of 10.4% 
 for recurrence</v>
      </c>
      <c r="BF48" s="68">
        <f t="shared" si="36"/>
        <v>0</v>
      </c>
      <c r="BG48" s="68">
        <f t="shared" si="37"/>
        <v>0</v>
      </c>
      <c r="BH48" s="68">
        <f t="shared" si="38"/>
        <v>1</v>
      </c>
      <c r="BI48" s="68">
        <f t="shared" si="39"/>
        <v>0</v>
      </c>
      <c r="BJ48" s="68">
        <f t="shared" si="40"/>
        <v>0</v>
      </c>
      <c r="BK48" s="68">
        <f t="shared" si="41"/>
        <v>0</v>
      </c>
      <c r="BL48" s="68">
        <f t="shared" si="42"/>
        <v>0</v>
      </c>
      <c r="BM48" s="139">
        <f t="shared" si="43"/>
        <v>0</v>
      </c>
    </row>
    <row r="49" spans="1:65" s="68" customFormat="1" ht="63.95" customHeight="1">
      <c r="A49" s="245"/>
      <c r="B49" s="97"/>
      <c r="C49" s="98"/>
      <c r="D49" s="99"/>
      <c r="E49" s="111"/>
      <c r="F49" s="155"/>
      <c r="G49" s="225"/>
      <c r="H49" s="100"/>
      <c r="I49" s="226"/>
      <c r="J49" s="218"/>
      <c r="K49" s="124"/>
      <c r="L49" s="135"/>
      <c r="M49" s="136"/>
      <c r="N49" s="102"/>
      <c r="O49" s="103"/>
      <c r="P49" s="103"/>
      <c r="Q49" s="103"/>
      <c r="R49" s="103"/>
      <c r="S49" s="99"/>
      <c r="T49" s="99"/>
      <c r="U49" s="99"/>
      <c r="V49" s="99"/>
      <c r="W49" s="100"/>
      <c r="X49" s="100"/>
      <c r="Y49" s="104"/>
      <c r="Z49" s="119"/>
      <c r="AA49" s="119"/>
      <c r="AB49" s="120"/>
      <c r="AC49" s="137" t="str">
        <f t="shared" si="13"/>
        <v/>
      </c>
      <c r="AD49" s="131" t="str">
        <f t="shared" si="14"/>
        <v/>
      </c>
      <c r="AE49" s="105"/>
      <c r="AF49" s="101"/>
      <c r="AG49" s="107"/>
      <c r="AH49" s="169"/>
      <c r="AI49" s="170"/>
      <c r="AK49" s="146" t="b">
        <f t="shared" si="15"/>
        <v>0</v>
      </c>
      <c r="AL49" s="68">
        <f t="shared" si="16"/>
        <v>0</v>
      </c>
      <c r="AM49" s="68" t="b">
        <f t="shared" si="17"/>
        <v>1</v>
      </c>
      <c r="AN49" s="68">
        <f t="shared" si="18"/>
        <v>1</v>
      </c>
      <c r="AO49" s="68" t="b">
        <f t="shared" si="19"/>
        <v>0</v>
      </c>
      <c r="AP49" s="68">
        <f t="shared" si="20"/>
        <v>0</v>
      </c>
      <c r="AQ49" s="68" t="b">
        <f t="shared" si="21"/>
        <v>1</v>
      </c>
      <c r="AR49" s="139">
        <f t="shared" si="22"/>
        <v>1</v>
      </c>
      <c r="AS49" s="146" t="str">
        <f t="shared" si="23"/>
        <v/>
      </c>
      <c r="AT49" s="139" t="str">
        <f t="shared" si="24"/>
        <v/>
      </c>
      <c r="AU49" s="68">
        <f t="shared" si="25"/>
        <v>1</v>
      </c>
      <c r="AV49" s="68">
        <f t="shared" si="26"/>
        <v>0</v>
      </c>
      <c r="AW49" s="68">
        <f t="shared" si="27"/>
        <v>0</v>
      </c>
      <c r="AX49" s="68">
        <f t="shared" si="28"/>
        <v>0</v>
      </c>
      <c r="AY49" s="68">
        <f t="shared" si="29"/>
        <v>0</v>
      </c>
      <c r="AZ49" s="139">
        <f t="shared" si="30"/>
        <v>0</v>
      </c>
      <c r="BA49" s="68" t="str">
        <f t="shared" si="31"/>
        <v/>
      </c>
      <c r="BB49" s="68" t="str">
        <f t="shared" si="32"/>
        <v/>
      </c>
      <c r="BC49" s="146" t="str">
        <f t="shared" si="33"/>
        <v>Pain in mouth/throat</v>
      </c>
      <c r="BD49" s="68">
        <f t="shared" si="34"/>
        <v>10.4</v>
      </c>
      <c r="BE49" s="68" t="str">
        <f t="shared" si="35"/>
        <v>Pain in mouth/throat
 has a PPV of 10.4% 
 for recurrence</v>
      </c>
      <c r="BF49" s="68">
        <f t="shared" si="36"/>
        <v>0</v>
      </c>
      <c r="BG49" s="68">
        <f t="shared" si="37"/>
        <v>0</v>
      </c>
      <c r="BH49" s="68">
        <f t="shared" si="38"/>
        <v>1</v>
      </c>
      <c r="BI49" s="68">
        <f t="shared" si="39"/>
        <v>0</v>
      </c>
      <c r="BJ49" s="68">
        <f t="shared" si="40"/>
        <v>0</v>
      </c>
      <c r="BK49" s="68">
        <f t="shared" si="41"/>
        <v>0</v>
      </c>
      <c r="BL49" s="68">
        <f t="shared" si="42"/>
        <v>0</v>
      </c>
      <c r="BM49" s="139">
        <f t="shared" si="43"/>
        <v>0</v>
      </c>
    </row>
    <row r="50" spans="1:65" s="68" customFormat="1" ht="63.95" customHeight="1">
      <c r="A50" s="245"/>
      <c r="B50" s="97"/>
      <c r="C50" s="98"/>
      <c r="D50" s="99"/>
      <c r="E50" s="111"/>
      <c r="F50" s="155"/>
      <c r="G50" s="225"/>
      <c r="H50" s="100"/>
      <c r="I50" s="226"/>
      <c r="J50" s="218"/>
      <c r="K50" s="124"/>
      <c r="L50" s="135"/>
      <c r="M50" s="136"/>
      <c r="N50" s="102"/>
      <c r="O50" s="103"/>
      <c r="P50" s="103"/>
      <c r="Q50" s="103"/>
      <c r="R50" s="103"/>
      <c r="S50" s="99"/>
      <c r="T50" s="99"/>
      <c r="U50" s="99"/>
      <c r="V50" s="99"/>
      <c r="W50" s="100"/>
      <c r="X50" s="100"/>
      <c r="Y50" s="104"/>
      <c r="Z50" s="119"/>
      <c r="AA50" s="119"/>
      <c r="AB50" s="120"/>
      <c r="AC50" s="137" t="str">
        <f t="shared" si="13"/>
        <v/>
      </c>
      <c r="AD50" s="131" t="str">
        <f t="shared" si="14"/>
        <v/>
      </c>
      <c r="AE50" s="105"/>
      <c r="AF50" s="101"/>
      <c r="AG50" s="107"/>
      <c r="AH50" s="169"/>
      <c r="AI50" s="170"/>
      <c r="AK50" s="146" t="b">
        <f t="shared" si="15"/>
        <v>0</v>
      </c>
      <c r="AL50" s="68">
        <f t="shared" si="16"/>
        <v>0</v>
      </c>
      <c r="AM50" s="68" t="b">
        <f t="shared" si="17"/>
        <v>1</v>
      </c>
      <c r="AN50" s="68">
        <f t="shared" si="18"/>
        <v>1</v>
      </c>
      <c r="AO50" s="68" t="b">
        <f t="shared" si="19"/>
        <v>0</v>
      </c>
      <c r="AP50" s="68">
        <f t="shared" si="20"/>
        <v>0</v>
      </c>
      <c r="AQ50" s="68" t="b">
        <f t="shared" si="21"/>
        <v>1</v>
      </c>
      <c r="AR50" s="139">
        <f t="shared" si="22"/>
        <v>1</v>
      </c>
      <c r="AS50" s="146" t="str">
        <f t="shared" si="23"/>
        <v/>
      </c>
      <c r="AT50" s="139" t="str">
        <f t="shared" si="24"/>
        <v/>
      </c>
      <c r="AU50" s="68">
        <f t="shared" si="25"/>
        <v>1</v>
      </c>
      <c r="AV50" s="68">
        <f t="shared" si="26"/>
        <v>0</v>
      </c>
      <c r="AW50" s="68">
        <f t="shared" si="27"/>
        <v>0</v>
      </c>
      <c r="AX50" s="68">
        <f t="shared" si="28"/>
        <v>0</v>
      </c>
      <c r="AY50" s="68">
        <f t="shared" si="29"/>
        <v>0</v>
      </c>
      <c r="AZ50" s="139">
        <f t="shared" si="30"/>
        <v>0</v>
      </c>
      <c r="BA50" s="68" t="str">
        <f t="shared" si="31"/>
        <v/>
      </c>
      <c r="BB50" s="68" t="str">
        <f t="shared" si="32"/>
        <v/>
      </c>
      <c r="BC50" s="146" t="str">
        <f t="shared" si="33"/>
        <v>Pain in mouth/throat</v>
      </c>
      <c r="BD50" s="68">
        <f t="shared" si="34"/>
        <v>10.4</v>
      </c>
      <c r="BE50" s="68" t="str">
        <f t="shared" si="35"/>
        <v>Pain in mouth/throat
 has a PPV of 10.4% 
 for recurrence</v>
      </c>
      <c r="BF50" s="68">
        <f t="shared" si="36"/>
        <v>0</v>
      </c>
      <c r="BG50" s="68">
        <f t="shared" si="37"/>
        <v>0</v>
      </c>
      <c r="BH50" s="68">
        <f t="shared" si="38"/>
        <v>1</v>
      </c>
      <c r="BI50" s="68">
        <f t="shared" si="39"/>
        <v>0</v>
      </c>
      <c r="BJ50" s="68">
        <f t="shared" si="40"/>
        <v>0</v>
      </c>
      <c r="BK50" s="68">
        <f t="shared" si="41"/>
        <v>0</v>
      </c>
      <c r="BL50" s="68">
        <f t="shared" si="42"/>
        <v>0</v>
      </c>
      <c r="BM50" s="139">
        <f t="shared" si="43"/>
        <v>0</v>
      </c>
    </row>
    <row r="51" spans="1:65" s="68" customFormat="1" ht="63.95" customHeight="1">
      <c r="A51" s="245"/>
      <c r="B51" s="97"/>
      <c r="C51" s="98"/>
      <c r="D51" s="99"/>
      <c r="E51" s="111"/>
      <c r="F51" s="155"/>
      <c r="G51" s="225"/>
      <c r="H51" s="100"/>
      <c r="I51" s="226"/>
      <c r="J51" s="218"/>
      <c r="K51" s="124"/>
      <c r="L51" s="135"/>
      <c r="M51" s="136"/>
      <c r="N51" s="102"/>
      <c r="O51" s="103"/>
      <c r="P51" s="103"/>
      <c r="Q51" s="103"/>
      <c r="R51" s="103"/>
      <c r="S51" s="99"/>
      <c r="T51" s="99"/>
      <c r="U51" s="99"/>
      <c r="V51" s="99"/>
      <c r="W51" s="100"/>
      <c r="X51" s="100"/>
      <c r="Y51" s="104"/>
      <c r="Z51" s="119"/>
      <c r="AA51" s="119"/>
      <c r="AB51" s="120"/>
      <c r="AC51" s="137" t="str">
        <f t="shared" si="13"/>
        <v/>
      </c>
      <c r="AD51" s="131" t="str">
        <f t="shared" si="14"/>
        <v/>
      </c>
      <c r="AE51" s="105"/>
      <c r="AF51" s="101"/>
      <c r="AG51" s="107"/>
      <c r="AH51" s="169"/>
      <c r="AI51" s="170"/>
      <c r="AK51" s="146" t="b">
        <f t="shared" si="15"/>
        <v>0</v>
      </c>
      <c r="AL51" s="68">
        <f t="shared" si="16"/>
        <v>0</v>
      </c>
      <c r="AM51" s="68" t="b">
        <f t="shared" si="17"/>
        <v>1</v>
      </c>
      <c r="AN51" s="68">
        <f t="shared" si="18"/>
        <v>1</v>
      </c>
      <c r="AO51" s="68" t="b">
        <f t="shared" si="19"/>
        <v>0</v>
      </c>
      <c r="AP51" s="68">
        <f t="shared" si="20"/>
        <v>0</v>
      </c>
      <c r="AQ51" s="68" t="b">
        <f t="shared" si="21"/>
        <v>1</v>
      </c>
      <c r="AR51" s="139">
        <f t="shared" si="22"/>
        <v>1</v>
      </c>
      <c r="AS51" s="146" t="str">
        <f t="shared" si="23"/>
        <v/>
      </c>
      <c r="AT51" s="139" t="str">
        <f t="shared" si="24"/>
        <v/>
      </c>
      <c r="AU51" s="68">
        <f t="shared" si="25"/>
        <v>1</v>
      </c>
      <c r="AV51" s="68">
        <f t="shared" si="26"/>
        <v>0</v>
      </c>
      <c r="AW51" s="68">
        <f t="shared" si="27"/>
        <v>0</v>
      </c>
      <c r="AX51" s="68">
        <f t="shared" si="28"/>
        <v>0</v>
      </c>
      <c r="AY51" s="68">
        <f t="shared" si="29"/>
        <v>0</v>
      </c>
      <c r="AZ51" s="139">
        <f t="shared" si="30"/>
        <v>0</v>
      </c>
      <c r="BA51" s="68" t="str">
        <f t="shared" si="31"/>
        <v/>
      </c>
      <c r="BB51" s="68" t="str">
        <f t="shared" si="32"/>
        <v/>
      </c>
      <c r="BC51" s="146" t="str">
        <f t="shared" si="33"/>
        <v>Pain in mouth/throat</v>
      </c>
      <c r="BD51" s="68">
        <f t="shared" si="34"/>
        <v>10.4</v>
      </c>
      <c r="BE51" s="68" t="str">
        <f t="shared" si="35"/>
        <v>Pain in mouth/throat
 has a PPV of 10.4% 
 for recurrence</v>
      </c>
      <c r="BF51" s="68">
        <f t="shared" si="36"/>
        <v>0</v>
      </c>
      <c r="BG51" s="68">
        <f t="shared" si="37"/>
        <v>0</v>
      </c>
      <c r="BH51" s="68">
        <f t="shared" si="38"/>
        <v>1</v>
      </c>
      <c r="BI51" s="68">
        <f t="shared" si="39"/>
        <v>0</v>
      </c>
      <c r="BJ51" s="68">
        <f t="shared" si="40"/>
        <v>0</v>
      </c>
      <c r="BK51" s="68">
        <f t="shared" si="41"/>
        <v>0</v>
      </c>
      <c r="BL51" s="68">
        <f t="shared" si="42"/>
        <v>0</v>
      </c>
      <c r="BM51" s="139">
        <f t="shared" si="43"/>
        <v>0</v>
      </c>
    </row>
    <row r="52" spans="1:65" s="68" customFormat="1" ht="63.95" customHeight="1">
      <c r="A52" s="245"/>
      <c r="B52" s="97"/>
      <c r="C52" s="98"/>
      <c r="D52" s="99"/>
      <c r="E52" s="111"/>
      <c r="F52" s="155"/>
      <c r="G52" s="225"/>
      <c r="H52" s="100"/>
      <c r="I52" s="226"/>
      <c r="J52" s="218"/>
      <c r="K52" s="124"/>
      <c r="L52" s="135"/>
      <c r="M52" s="136"/>
      <c r="N52" s="102"/>
      <c r="O52" s="103"/>
      <c r="P52" s="103"/>
      <c r="Q52" s="103"/>
      <c r="R52" s="103"/>
      <c r="S52" s="99"/>
      <c r="T52" s="99"/>
      <c r="U52" s="99"/>
      <c r="V52" s="99"/>
      <c r="W52" s="100"/>
      <c r="X52" s="100"/>
      <c r="Y52" s="104"/>
      <c r="Z52" s="119"/>
      <c r="AA52" s="119"/>
      <c r="AB52" s="120"/>
      <c r="AC52" s="137" t="str">
        <f t="shared" si="13"/>
        <v/>
      </c>
      <c r="AD52" s="131" t="str">
        <f t="shared" si="14"/>
        <v/>
      </c>
      <c r="AE52" s="105"/>
      <c r="AF52" s="101"/>
      <c r="AG52" s="107"/>
      <c r="AH52" s="169"/>
      <c r="AI52" s="170"/>
      <c r="AK52" s="146" t="b">
        <f t="shared" si="15"/>
        <v>0</v>
      </c>
      <c r="AL52" s="68">
        <f t="shared" si="16"/>
        <v>0</v>
      </c>
      <c r="AM52" s="68" t="b">
        <f t="shared" si="17"/>
        <v>1</v>
      </c>
      <c r="AN52" s="68">
        <f t="shared" si="18"/>
        <v>1</v>
      </c>
      <c r="AO52" s="68" t="b">
        <f t="shared" si="19"/>
        <v>0</v>
      </c>
      <c r="AP52" s="68">
        <f t="shared" si="20"/>
        <v>0</v>
      </c>
      <c r="AQ52" s="68" t="b">
        <f t="shared" si="21"/>
        <v>1</v>
      </c>
      <c r="AR52" s="139">
        <f t="shared" si="22"/>
        <v>1</v>
      </c>
      <c r="AS52" s="146" t="str">
        <f t="shared" si="23"/>
        <v/>
      </c>
      <c r="AT52" s="139" t="str">
        <f t="shared" si="24"/>
        <v/>
      </c>
      <c r="AU52" s="68">
        <f t="shared" si="25"/>
        <v>1</v>
      </c>
      <c r="AV52" s="68">
        <f t="shared" si="26"/>
        <v>0</v>
      </c>
      <c r="AW52" s="68">
        <f t="shared" si="27"/>
        <v>0</v>
      </c>
      <c r="AX52" s="68">
        <f t="shared" si="28"/>
        <v>0</v>
      </c>
      <c r="AY52" s="68">
        <f t="shared" si="29"/>
        <v>0</v>
      </c>
      <c r="AZ52" s="139">
        <f t="shared" si="30"/>
        <v>0</v>
      </c>
      <c r="BA52" s="68" t="str">
        <f t="shared" si="31"/>
        <v/>
      </c>
      <c r="BB52" s="68" t="str">
        <f t="shared" si="32"/>
        <v/>
      </c>
      <c r="BC52" s="146" t="str">
        <f t="shared" si="33"/>
        <v>Pain in mouth/throat</v>
      </c>
      <c r="BD52" s="68">
        <f t="shared" si="34"/>
        <v>10.4</v>
      </c>
      <c r="BE52" s="68" t="str">
        <f t="shared" si="35"/>
        <v>Pain in mouth/throat
 has a PPV of 10.4% 
 for recurrence</v>
      </c>
      <c r="BF52" s="68">
        <f t="shared" si="36"/>
        <v>0</v>
      </c>
      <c r="BG52" s="68">
        <f t="shared" si="37"/>
        <v>0</v>
      </c>
      <c r="BH52" s="68">
        <f t="shared" si="38"/>
        <v>1</v>
      </c>
      <c r="BI52" s="68">
        <f t="shared" si="39"/>
        <v>0</v>
      </c>
      <c r="BJ52" s="68">
        <f t="shared" si="40"/>
        <v>0</v>
      </c>
      <c r="BK52" s="68">
        <f t="shared" si="41"/>
        <v>0</v>
      </c>
      <c r="BL52" s="68">
        <f t="shared" si="42"/>
        <v>0</v>
      </c>
      <c r="BM52" s="139">
        <f t="shared" si="43"/>
        <v>0</v>
      </c>
    </row>
    <row r="53" spans="1:65" s="68" customFormat="1" ht="63.95" customHeight="1">
      <c r="A53" s="245"/>
      <c r="B53" s="97"/>
      <c r="C53" s="98"/>
      <c r="D53" s="99"/>
      <c r="E53" s="111"/>
      <c r="F53" s="155"/>
      <c r="G53" s="225"/>
      <c r="H53" s="100"/>
      <c r="I53" s="226"/>
      <c r="J53" s="218"/>
      <c r="K53" s="124"/>
      <c r="L53" s="135"/>
      <c r="M53" s="136"/>
      <c r="N53" s="102"/>
      <c r="O53" s="103"/>
      <c r="P53" s="103"/>
      <c r="Q53" s="103"/>
      <c r="R53" s="103"/>
      <c r="S53" s="99"/>
      <c r="T53" s="99"/>
      <c r="U53" s="99"/>
      <c r="V53" s="99"/>
      <c r="W53" s="100"/>
      <c r="X53" s="100"/>
      <c r="Y53" s="104"/>
      <c r="Z53" s="119"/>
      <c r="AA53" s="119"/>
      <c r="AB53" s="120"/>
      <c r="AC53" s="137" t="str">
        <f t="shared" si="13"/>
        <v/>
      </c>
      <c r="AD53" s="131" t="str">
        <f t="shared" si="14"/>
        <v/>
      </c>
      <c r="AE53" s="105"/>
      <c r="AF53" s="101"/>
      <c r="AG53" s="107"/>
      <c r="AH53" s="169"/>
      <c r="AI53" s="170"/>
      <c r="AK53" s="146" t="b">
        <f t="shared" si="15"/>
        <v>0</v>
      </c>
      <c r="AL53" s="68">
        <f t="shared" si="16"/>
        <v>0</v>
      </c>
      <c r="AM53" s="68" t="b">
        <f t="shared" si="17"/>
        <v>1</v>
      </c>
      <c r="AN53" s="68">
        <f t="shared" si="18"/>
        <v>1</v>
      </c>
      <c r="AO53" s="68" t="b">
        <f t="shared" si="19"/>
        <v>0</v>
      </c>
      <c r="AP53" s="68">
        <f t="shared" si="20"/>
        <v>0</v>
      </c>
      <c r="AQ53" s="68" t="b">
        <f t="shared" si="21"/>
        <v>1</v>
      </c>
      <c r="AR53" s="139">
        <f t="shared" si="22"/>
        <v>1</v>
      </c>
      <c r="AS53" s="146" t="str">
        <f t="shared" si="23"/>
        <v/>
      </c>
      <c r="AT53" s="139" t="str">
        <f t="shared" si="24"/>
        <v/>
      </c>
      <c r="AU53" s="68">
        <f t="shared" si="25"/>
        <v>1</v>
      </c>
      <c r="AV53" s="68">
        <f t="shared" si="26"/>
        <v>0</v>
      </c>
      <c r="AW53" s="68">
        <f t="shared" si="27"/>
        <v>0</v>
      </c>
      <c r="AX53" s="68">
        <f t="shared" si="28"/>
        <v>0</v>
      </c>
      <c r="AY53" s="68">
        <f t="shared" si="29"/>
        <v>0</v>
      </c>
      <c r="AZ53" s="139">
        <f t="shared" si="30"/>
        <v>0</v>
      </c>
      <c r="BA53" s="68" t="str">
        <f t="shared" si="31"/>
        <v/>
      </c>
      <c r="BB53" s="68" t="str">
        <f t="shared" si="32"/>
        <v/>
      </c>
      <c r="BC53" s="146" t="str">
        <f t="shared" si="33"/>
        <v>Pain in mouth/throat</v>
      </c>
      <c r="BD53" s="68">
        <f t="shared" si="34"/>
        <v>10.4</v>
      </c>
      <c r="BE53" s="68" t="str">
        <f t="shared" si="35"/>
        <v>Pain in mouth/throat
 has a PPV of 10.4% 
 for recurrence</v>
      </c>
      <c r="BF53" s="68">
        <f t="shared" si="36"/>
        <v>0</v>
      </c>
      <c r="BG53" s="68">
        <f t="shared" si="37"/>
        <v>0</v>
      </c>
      <c r="BH53" s="68">
        <f t="shared" si="38"/>
        <v>1</v>
      </c>
      <c r="BI53" s="68">
        <f t="shared" si="39"/>
        <v>0</v>
      </c>
      <c r="BJ53" s="68">
        <f t="shared" si="40"/>
        <v>0</v>
      </c>
      <c r="BK53" s="68">
        <f t="shared" si="41"/>
        <v>0</v>
      </c>
      <c r="BL53" s="68">
        <f t="shared" si="42"/>
        <v>0</v>
      </c>
      <c r="BM53" s="139">
        <f t="shared" si="43"/>
        <v>0</v>
      </c>
    </row>
    <row r="54" spans="1:65" s="68" customFormat="1" ht="63.95" customHeight="1">
      <c r="A54" s="245"/>
      <c r="B54" s="97"/>
      <c r="C54" s="98"/>
      <c r="D54" s="99"/>
      <c r="E54" s="111"/>
      <c r="F54" s="155"/>
      <c r="G54" s="225"/>
      <c r="H54" s="100"/>
      <c r="I54" s="226"/>
      <c r="J54" s="218"/>
      <c r="K54" s="124"/>
      <c r="L54" s="135"/>
      <c r="M54" s="136"/>
      <c r="N54" s="102"/>
      <c r="O54" s="103"/>
      <c r="P54" s="103"/>
      <c r="Q54" s="103"/>
      <c r="R54" s="103"/>
      <c r="S54" s="99"/>
      <c r="T54" s="99"/>
      <c r="U54" s="99"/>
      <c r="V54" s="99"/>
      <c r="W54" s="100"/>
      <c r="X54" s="100"/>
      <c r="Y54" s="104"/>
      <c r="Z54" s="119"/>
      <c r="AA54" s="119"/>
      <c r="AB54" s="120"/>
      <c r="AC54" s="137" t="str">
        <f t="shared" si="13"/>
        <v/>
      </c>
      <c r="AD54" s="131" t="str">
        <f t="shared" si="14"/>
        <v/>
      </c>
      <c r="AE54" s="105"/>
      <c r="AF54" s="101"/>
      <c r="AG54" s="107"/>
      <c r="AH54" s="169"/>
      <c r="AI54" s="170"/>
      <c r="AK54" s="146" t="b">
        <f t="shared" si="15"/>
        <v>0</v>
      </c>
      <c r="AL54" s="68">
        <f t="shared" si="16"/>
        <v>0</v>
      </c>
      <c r="AM54" s="68" t="b">
        <f t="shared" si="17"/>
        <v>1</v>
      </c>
      <c r="AN54" s="68">
        <f t="shared" si="18"/>
        <v>1</v>
      </c>
      <c r="AO54" s="68" t="b">
        <f t="shared" si="19"/>
        <v>0</v>
      </c>
      <c r="AP54" s="68">
        <f t="shared" si="20"/>
        <v>0</v>
      </c>
      <c r="AQ54" s="68" t="b">
        <f t="shared" si="21"/>
        <v>1</v>
      </c>
      <c r="AR54" s="139">
        <f t="shared" si="22"/>
        <v>1</v>
      </c>
      <c r="AS54" s="146" t="str">
        <f t="shared" si="23"/>
        <v/>
      </c>
      <c r="AT54" s="139" t="str">
        <f t="shared" si="24"/>
        <v/>
      </c>
      <c r="AU54" s="68">
        <f t="shared" si="25"/>
        <v>1</v>
      </c>
      <c r="AV54" s="68">
        <f t="shared" si="26"/>
        <v>0</v>
      </c>
      <c r="AW54" s="68">
        <f t="shared" si="27"/>
        <v>0</v>
      </c>
      <c r="AX54" s="68">
        <f t="shared" si="28"/>
        <v>0</v>
      </c>
      <c r="AY54" s="68">
        <f t="shared" si="29"/>
        <v>0</v>
      </c>
      <c r="AZ54" s="139">
        <f t="shared" si="30"/>
        <v>0</v>
      </c>
      <c r="BA54" s="68" t="str">
        <f t="shared" si="31"/>
        <v/>
      </c>
      <c r="BB54" s="68" t="str">
        <f t="shared" si="32"/>
        <v/>
      </c>
      <c r="BC54" s="146" t="str">
        <f t="shared" si="33"/>
        <v>Pain in mouth/throat</v>
      </c>
      <c r="BD54" s="68">
        <f t="shared" si="34"/>
        <v>10.4</v>
      </c>
      <c r="BE54" s="68" t="str">
        <f t="shared" si="35"/>
        <v>Pain in mouth/throat
 has a PPV of 10.4% 
 for recurrence</v>
      </c>
      <c r="BF54" s="68">
        <f t="shared" si="36"/>
        <v>0</v>
      </c>
      <c r="BG54" s="68">
        <f t="shared" si="37"/>
        <v>0</v>
      </c>
      <c r="BH54" s="68">
        <f t="shared" si="38"/>
        <v>1</v>
      </c>
      <c r="BI54" s="68">
        <f t="shared" si="39"/>
        <v>0</v>
      </c>
      <c r="BJ54" s="68">
        <f t="shared" si="40"/>
        <v>0</v>
      </c>
      <c r="BK54" s="68">
        <f t="shared" si="41"/>
        <v>0</v>
      </c>
      <c r="BL54" s="68">
        <f t="shared" si="42"/>
        <v>0</v>
      </c>
      <c r="BM54" s="139">
        <f t="shared" si="43"/>
        <v>0</v>
      </c>
    </row>
    <row r="55" spans="1:65" s="68" customFormat="1" ht="63.95" customHeight="1">
      <c r="A55" s="245"/>
      <c r="B55" s="97"/>
      <c r="C55" s="98"/>
      <c r="D55" s="99"/>
      <c r="E55" s="111"/>
      <c r="F55" s="155"/>
      <c r="G55" s="225"/>
      <c r="H55" s="100"/>
      <c r="I55" s="226"/>
      <c r="J55" s="218"/>
      <c r="K55" s="124"/>
      <c r="L55" s="135"/>
      <c r="M55" s="136"/>
      <c r="N55" s="102"/>
      <c r="O55" s="103"/>
      <c r="P55" s="103"/>
      <c r="Q55" s="103"/>
      <c r="R55" s="103"/>
      <c r="S55" s="99"/>
      <c r="T55" s="99"/>
      <c r="U55" s="99"/>
      <c r="V55" s="99"/>
      <c r="W55" s="100"/>
      <c r="X55" s="100"/>
      <c r="Y55" s="104"/>
      <c r="Z55" s="119"/>
      <c r="AA55" s="119"/>
      <c r="AB55" s="120"/>
      <c r="AC55" s="137" t="str">
        <f t="shared" si="13"/>
        <v/>
      </c>
      <c r="AD55" s="131" t="str">
        <f t="shared" si="14"/>
        <v/>
      </c>
      <c r="AE55" s="105"/>
      <c r="AF55" s="101"/>
      <c r="AG55" s="107"/>
      <c r="AH55" s="169"/>
      <c r="AI55" s="170"/>
      <c r="AK55" s="146" t="b">
        <f t="shared" si="15"/>
        <v>0</v>
      </c>
      <c r="AL55" s="68">
        <f t="shared" si="16"/>
        <v>0</v>
      </c>
      <c r="AM55" s="68" t="b">
        <f t="shared" si="17"/>
        <v>1</v>
      </c>
      <c r="AN55" s="68">
        <f t="shared" si="18"/>
        <v>1</v>
      </c>
      <c r="AO55" s="68" t="b">
        <f t="shared" si="19"/>
        <v>0</v>
      </c>
      <c r="AP55" s="68">
        <f t="shared" si="20"/>
        <v>0</v>
      </c>
      <c r="AQ55" s="68" t="b">
        <f t="shared" si="21"/>
        <v>1</v>
      </c>
      <c r="AR55" s="139">
        <f t="shared" si="22"/>
        <v>1</v>
      </c>
      <c r="AS55" s="146" t="str">
        <f t="shared" si="23"/>
        <v/>
      </c>
      <c r="AT55" s="139" t="str">
        <f t="shared" si="24"/>
        <v/>
      </c>
      <c r="AU55" s="68">
        <f t="shared" si="25"/>
        <v>1</v>
      </c>
      <c r="AV55" s="68">
        <f t="shared" si="26"/>
        <v>0</v>
      </c>
      <c r="AW55" s="68">
        <f t="shared" si="27"/>
        <v>0</v>
      </c>
      <c r="AX55" s="68">
        <f t="shared" si="28"/>
        <v>0</v>
      </c>
      <c r="AY55" s="68">
        <f t="shared" si="29"/>
        <v>0</v>
      </c>
      <c r="AZ55" s="139">
        <f t="shared" si="30"/>
        <v>0</v>
      </c>
      <c r="BA55" s="68" t="str">
        <f t="shared" si="31"/>
        <v/>
      </c>
      <c r="BB55" s="68" t="str">
        <f t="shared" si="32"/>
        <v/>
      </c>
      <c r="BC55" s="146" t="str">
        <f t="shared" si="33"/>
        <v>Pain in mouth/throat</v>
      </c>
      <c r="BD55" s="68">
        <f t="shared" si="34"/>
        <v>10.4</v>
      </c>
      <c r="BE55" s="68" t="str">
        <f t="shared" si="35"/>
        <v>Pain in mouth/throat
 has a PPV of 10.4% 
 for recurrence</v>
      </c>
      <c r="BF55" s="68">
        <f t="shared" si="36"/>
        <v>0</v>
      </c>
      <c r="BG55" s="68">
        <f t="shared" si="37"/>
        <v>0</v>
      </c>
      <c r="BH55" s="68">
        <f t="shared" si="38"/>
        <v>1</v>
      </c>
      <c r="BI55" s="68">
        <f t="shared" si="39"/>
        <v>0</v>
      </c>
      <c r="BJ55" s="68">
        <f t="shared" si="40"/>
        <v>0</v>
      </c>
      <c r="BK55" s="68">
        <f t="shared" si="41"/>
        <v>0</v>
      </c>
      <c r="BL55" s="68">
        <f t="shared" si="42"/>
        <v>0</v>
      </c>
      <c r="BM55" s="139">
        <f t="shared" si="43"/>
        <v>0</v>
      </c>
    </row>
    <row r="56" spans="1:65" s="68" customFormat="1" ht="63.95" customHeight="1">
      <c r="A56" s="245"/>
      <c r="B56" s="97"/>
      <c r="C56" s="98"/>
      <c r="D56" s="99"/>
      <c r="E56" s="111"/>
      <c r="F56" s="155"/>
      <c r="G56" s="225"/>
      <c r="H56" s="100"/>
      <c r="I56" s="226"/>
      <c r="J56" s="218"/>
      <c r="K56" s="124"/>
      <c r="L56" s="135"/>
      <c r="M56" s="136"/>
      <c r="N56" s="102"/>
      <c r="O56" s="103"/>
      <c r="P56" s="103"/>
      <c r="Q56" s="103"/>
      <c r="R56" s="103"/>
      <c r="S56" s="99"/>
      <c r="T56" s="99"/>
      <c r="U56" s="99"/>
      <c r="V56" s="99"/>
      <c r="W56" s="100"/>
      <c r="X56" s="100"/>
      <c r="Y56" s="104"/>
      <c r="Z56" s="119"/>
      <c r="AA56" s="119"/>
      <c r="AB56" s="120"/>
      <c r="AC56" s="137" t="str">
        <f t="shared" si="13"/>
        <v/>
      </c>
      <c r="AD56" s="131" t="str">
        <f t="shared" si="14"/>
        <v/>
      </c>
      <c r="AE56" s="105"/>
      <c r="AF56" s="101"/>
      <c r="AG56" s="107"/>
      <c r="AH56" s="169"/>
      <c r="AI56" s="170"/>
      <c r="AK56" s="146" t="b">
        <f t="shared" si="15"/>
        <v>0</v>
      </c>
      <c r="AL56" s="68">
        <f t="shared" si="16"/>
        <v>0</v>
      </c>
      <c r="AM56" s="68" t="b">
        <f t="shared" si="17"/>
        <v>1</v>
      </c>
      <c r="AN56" s="68">
        <f t="shared" si="18"/>
        <v>1</v>
      </c>
      <c r="AO56" s="68" t="b">
        <f t="shared" si="19"/>
        <v>0</v>
      </c>
      <c r="AP56" s="68">
        <f t="shared" si="20"/>
        <v>0</v>
      </c>
      <c r="AQ56" s="68" t="b">
        <f t="shared" si="21"/>
        <v>1</v>
      </c>
      <c r="AR56" s="139">
        <f t="shared" si="22"/>
        <v>1</v>
      </c>
      <c r="AS56" s="146" t="str">
        <f t="shared" si="23"/>
        <v/>
      </c>
      <c r="AT56" s="139" t="str">
        <f t="shared" si="24"/>
        <v/>
      </c>
      <c r="AU56" s="68">
        <f t="shared" si="25"/>
        <v>1</v>
      </c>
      <c r="AV56" s="68">
        <f t="shared" si="26"/>
        <v>0</v>
      </c>
      <c r="AW56" s="68">
        <f t="shared" si="27"/>
        <v>0</v>
      </c>
      <c r="AX56" s="68">
        <f t="shared" si="28"/>
        <v>0</v>
      </c>
      <c r="AY56" s="68">
        <f t="shared" si="29"/>
        <v>0</v>
      </c>
      <c r="AZ56" s="139">
        <f t="shared" si="30"/>
        <v>0</v>
      </c>
      <c r="BA56" s="68" t="str">
        <f t="shared" si="31"/>
        <v/>
      </c>
      <c r="BB56" s="68" t="str">
        <f t="shared" si="32"/>
        <v/>
      </c>
      <c r="BC56" s="146" t="str">
        <f t="shared" si="33"/>
        <v>Pain in mouth/throat</v>
      </c>
      <c r="BD56" s="68">
        <f t="shared" si="34"/>
        <v>10.4</v>
      </c>
      <c r="BE56" s="68" t="str">
        <f t="shared" si="35"/>
        <v>Pain in mouth/throat
 has a PPV of 10.4% 
 for recurrence</v>
      </c>
      <c r="BF56" s="68">
        <f t="shared" si="36"/>
        <v>0</v>
      </c>
      <c r="BG56" s="68">
        <f t="shared" si="37"/>
        <v>0</v>
      </c>
      <c r="BH56" s="68">
        <f t="shared" si="38"/>
        <v>1</v>
      </c>
      <c r="BI56" s="68">
        <f t="shared" si="39"/>
        <v>0</v>
      </c>
      <c r="BJ56" s="68">
        <f t="shared" si="40"/>
        <v>0</v>
      </c>
      <c r="BK56" s="68">
        <f t="shared" si="41"/>
        <v>0</v>
      </c>
      <c r="BL56" s="68">
        <f t="shared" si="42"/>
        <v>0</v>
      </c>
      <c r="BM56" s="139">
        <f t="shared" si="43"/>
        <v>0</v>
      </c>
    </row>
    <row r="57" spans="1:65" s="68" customFormat="1" ht="63.95" customHeight="1">
      <c r="A57" s="245"/>
      <c r="B57" s="97"/>
      <c r="C57" s="98"/>
      <c r="D57" s="99"/>
      <c r="E57" s="111"/>
      <c r="F57" s="155"/>
      <c r="G57" s="225"/>
      <c r="H57" s="100"/>
      <c r="I57" s="226"/>
      <c r="J57" s="218"/>
      <c r="K57" s="124"/>
      <c r="L57" s="135"/>
      <c r="M57" s="136"/>
      <c r="N57" s="102"/>
      <c r="O57" s="103"/>
      <c r="P57" s="103"/>
      <c r="Q57" s="103"/>
      <c r="R57" s="103"/>
      <c r="S57" s="99"/>
      <c r="T57" s="99"/>
      <c r="U57" s="99"/>
      <c r="V57" s="99"/>
      <c r="W57" s="100"/>
      <c r="X57" s="100"/>
      <c r="Y57" s="104"/>
      <c r="Z57" s="119"/>
      <c r="AA57" s="119"/>
      <c r="AB57" s="120"/>
      <c r="AC57" s="137" t="str">
        <f t="shared" si="13"/>
        <v/>
      </c>
      <c r="AD57" s="131" t="str">
        <f t="shared" si="14"/>
        <v/>
      </c>
      <c r="AE57" s="105"/>
      <c r="AF57" s="101"/>
      <c r="AG57" s="107"/>
      <c r="AH57" s="169"/>
      <c r="AI57" s="170"/>
      <c r="AK57" s="146" t="b">
        <f t="shared" si="15"/>
        <v>0</v>
      </c>
      <c r="AL57" s="68">
        <f t="shared" si="16"/>
        <v>0</v>
      </c>
      <c r="AM57" s="68" t="b">
        <f t="shared" si="17"/>
        <v>1</v>
      </c>
      <c r="AN57" s="68">
        <f t="shared" si="18"/>
        <v>1</v>
      </c>
      <c r="AO57" s="68" t="b">
        <f t="shared" si="19"/>
        <v>0</v>
      </c>
      <c r="AP57" s="68">
        <f t="shared" si="20"/>
        <v>0</v>
      </c>
      <c r="AQ57" s="68" t="b">
        <f t="shared" si="21"/>
        <v>1</v>
      </c>
      <c r="AR57" s="139">
        <f t="shared" si="22"/>
        <v>1</v>
      </c>
      <c r="AS57" s="146" t="str">
        <f t="shared" si="23"/>
        <v/>
      </c>
      <c r="AT57" s="139" t="str">
        <f t="shared" si="24"/>
        <v/>
      </c>
      <c r="AU57" s="68">
        <f t="shared" si="25"/>
        <v>1</v>
      </c>
      <c r="AV57" s="68">
        <f t="shared" si="26"/>
        <v>0</v>
      </c>
      <c r="AW57" s="68">
        <f t="shared" si="27"/>
        <v>0</v>
      </c>
      <c r="AX57" s="68">
        <f t="shared" si="28"/>
        <v>0</v>
      </c>
      <c r="AY57" s="68">
        <f t="shared" si="29"/>
        <v>0</v>
      </c>
      <c r="AZ57" s="139">
        <f t="shared" si="30"/>
        <v>0</v>
      </c>
      <c r="BA57" s="68" t="str">
        <f t="shared" si="31"/>
        <v/>
      </c>
      <c r="BB57" s="68" t="str">
        <f t="shared" si="32"/>
        <v/>
      </c>
      <c r="BC57" s="146" t="str">
        <f t="shared" si="33"/>
        <v>Pain in mouth/throat</v>
      </c>
      <c r="BD57" s="68">
        <f t="shared" si="34"/>
        <v>10.4</v>
      </c>
      <c r="BE57" s="68" t="str">
        <f t="shared" si="35"/>
        <v>Pain in mouth/throat
 has a PPV of 10.4% 
 for recurrence</v>
      </c>
      <c r="BF57" s="68">
        <f t="shared" si="36"/>
        <v>0</v>
      </c>
      <c r="BG57" s="68">
        <f t="shared" si="37"/>
        <v>0</v>
      </c>
      <c r="BH57" s="68">
        <f t="shared" si="38"/>
        <v>1</v>
      </c>
      <c r="BI57" s="68">
        <f t="shared" si="39"/>
        <v>0</v>
      </c>
      <c r="BJ57" s="68">
        <f t="shared" si="40"/>
        <v>0</v>
      </c>
      <c r="BK57" s="68">
        <f t="shared" si="41"/>
        <v>0</v>
      </c>
      <c r="BL57" s="68">
        <f t="shared" si="42"/>
        <v>0</v>
      </c>
      <c r="BM57" s="139">
        <f t="shared" si="43"/>
        <v>0</v>
      </c>
    </row>
    <row r="58" spans="1:65" s="68" customFormat="1" ht="63.95" customHeight="1">
      <c r="A58" s="245"/>
      <c r="B58" s="97"/>
      <c r="C58" s="98"/>
      <c r="D58" s="99"/>
      <c r="E58" s="111"/>
      <c r="F58" s="155"/>
      <c r="G58" s="225"/>
      <c r="H58" s="100"/>
      <c r="I58" s="226"/>
      <c r="J58" s="218"/>
      <c r="K58" s="124"/>
      <c r="L58" s="135"/>
      <c r="M58" s="136"/>
      <c r="N58" s="102"/>
      <c r="O58" s="103"/>
      <c r="P58" s="103"/>
      <c r="Q58" s="103"/>
      <c r="R58" s="103"/>
      <c r="S58" s="99"/>
      <c r="T58" s="99"/>
      <c r="U58" s="99"/>
      <c r="V58" s="99"/>
      <c r="W58" s="100"/>
      <c r="X58" s="100"/>
      <c r="Y58" s="104"/>
      <c r="Z58" s="119"/>
      <c r="AA58" s="119"/>
      <c r="AB58" s="120"/>
      <c r="AC58" s="137" t="str">
        <f t="shared" si="13"/>
        <v/>
      </c>
      <c r="AD58" s="131" t="str">
        <f t="shared" si="14"/>
        <v/>
      </c>
      <c r="AE58" s="105"/>
      <c r="AF58" s="101"/>
      <c r="AG58" s="107"/>
      <c r="AH58" s="169"/>
      <c r="AI58" s="170"/>
      <c r="AK58" s="146" t="b">
        <f t="shared" si="15"/>
        <v>0</v>
      </c>
      <c r="AL58" s="68">
        <f t="shared" si="16"/>
        <v>0</v>
      </c>
      <c r="AM58" s="68" t="b">
        <f t="shared" si="17"/>
        <v>1</v>
      </c>
      <c r="AN58" s="68">
        <f t="shared" si="18"/>
        <v>1</v>
      </c>
      <c r="AO58" s="68" t="b">
        <f t="shared" si="19"/>
        <v>0</v>
      </c>
      <c r="AP58" s="68">
        <f t="shared" si="20"/>
        <v>0</v>
      </c>
      <c r="AQ58" s="68" t="b">
        <f t="shared" si="21"/>
        <v>1</v>
      </c>
      <c r="AR58" s="139">
        <f t="shared" si="22"/>
        <v>1</v>
      </c>
      <c r="AS58" s="146" t="str">
        <f t="shared" si="23"/>
        <v/>
      </c>
      <c r="AT58" s="139" t="str">
        <f t="shared" si="24"/>
        <v/>
      </c>
      <c r="AU58" s="68">
        <f t="shared" si="25"/>
        <v>1</v>
      </c>
      <c r="AV58" s="68">
        <f t="shared" si="26"/>
        <v>0</v>
      </c>
      <c r="AW58" s="68">
        <f t="shared" si="27"/>
        <v>0</v>
      </c>
      <c r="AX58" s="68">
        <f t="shared" si="28"/>
        <v>0</v>
      </c>
      <c r="AY58" s="68">
        <f t="shared" si="29"/>
        <v>0</v>
      </c>
      <c r="AZ58" s="139">
        <f t="shared" si="30"/>
        <v>0</v>
      </c>
      <c r="BA58" s="68" t="str">
        <f t="shared" si="31"/>
        <v/>
      </c>
      <c r="BB58" s="68" t="str">
        <f t="shared" si="32"/>
        <v/>
      </c>
      <c r="BC58" s="146" t="str">
        <f t="shared" si="33"/>
        <v>Pain in mouth/throat</v>
      </c>
      <c r="BD58" s="68">
        <f t="shared" si="34"/>
        <v>10.4</v>
      </c>
      <c r="BE58" s="68" t="str">
        <f t="shared" si="35"/>
        <v>Pain in mouth/throat
 has a PPV of 10.4% 
 for recurrence</v>
      </c>
      <c r="BF58" s="68">
        <f t="shared" si="36"/>
        <v>0</v>
      </c>
      <c r="BG58" s="68">
        <f t="shared" si="37"/>
        <v>0</v>
      </c>
      <c r="BH58" s="68">
        <f t="shared" si="38"/>
        <v>1</v>
      </c>
      <c r="BI58" s="68">
        <f t="shared" si="39"/>
        <v>0</v>
      </c>
      <c r="BJ58" s="68">
        <f t="shared" si="40"/>
        <v>0</v>
      </c>
      <c r="BK58" s="68">
        <f t="shared" si="41"/>
        <v>0</v>
      </c>
      <c r="BL58" s="68">
        <f t="shared" si="42"/>
        <v>0</v>
      </c>
      <c r="BM58" s="139">
        <f t="shared" si="43"/>
        <v>0</v>
      </c>
    </row>
    <row r="59" spans="1:65" s="68" customFormat="1" ht="63.95" customHeight="1">
      <c r="A59" s="245"/>
      <c r="B59" s="97"/>
      <c r="C59" s="98"/>
      <c r="D59" s="99"/>
      <c r="E59" s="111"/>
      <c r="F59" s="155"/>
      <c r="G59" s="225"/>
      <c r="H59" s="100"/>
      <c r="I59" s="226"/>
      <c r="J59" s="218"/>
      <c r="K59" s="124"/>
      <c r="L59" s="135"/>
      <c r="M59" s="136"/>
      <c r="N59" s="102"/>
      <c r="O59" s="103"/>
      <c r="P59" s="103"/>
      <c r="Q59" s="103"/>
      <c r="R59" s="103"/>
      <c r="S59" s="99"/>
      <c r="T59" s="99"/>
      <c r="U59" s="99"/>
      <c r="V59" s="99"/>
      <c r="W59" s="100"/>
      <c r="X59" s="100"/>
      <c r="Y59" s="104"/>
      <c r="Z59" s="119"/>
      <c r="AA59" s="119"/>
      <c r="AB59" s="120"/>
      <c r="AC59" s="137" t="str">
        <f t="shared" si="13"/>
        <v/>
      </c>
      <c r="AD59" s="131" t="str">
        <f t="shared" si="14"/>
        <v/>
      </c>
      <c r="AE59" s="105"/>
      <c r="AF59" s="101"/>
      <c r="AG59" s="107"/>
      <c r="AH59" s="169"/>
      <c r="AI59" s="170"/>
      <c r="AK59" s="146" t="b">
        <f t="shared" si="15"/>
        <v>0</v>
      </c>
      <c r="AL59" s="68">
        <f t="shared" si="16"/>
        <v>0</v>
      </c>
      <c r="AM59" s="68" t="b">
        <f t="shared" si="17"/>
        <v>1</v>
      </c>
      <c r="AN59" s="68">
        <f t="shared" si="18"/>
        <v>1</v>
      </c>
      <c r="AO59" s="68" t="b">
        <f t="shared" si="19"/>
        <v>0</v>
      </c>
      <c r="AP59" s="68">
        <f t="shared" si="20"/>
        <v>0</v>
      </c>
      <c r="AQ59" s="68" t="b">
        <f t="shared" si="21"/>
        <v>1</v>
      </c>
      <c r="AR59" s="139">
        <f t="shared" si="22"/>
        <v>1</v>
      </c>
      <c r="AS59" s="146" t="str">
        <f t="shared" si="23"/>
        <v/>
      </c>
      <c r="AT59" s="139" t="str">
        <f t="shared" si="24"/>
        <v/>
      </c>
      <c r="AU59" s="68">
        <f t="shared" si="25"/>
        <v>1</v>
      </c>
      <c r="AV59" s="68">
        <f t="shared" si="26"/>
        <v>0</v>
      </c>
      <c r="AW59" s="68">
        <f t="shared" si="27"/>
        <v>0</v>
      </c>
      <c r="AX59" s="68">
        <f t="shared" si="28"/>
        <v>0</v>
      </c>
      <c r="AY59" s="68">
        <f t="shared" si="29"/>
        <v>0</v>
      </c>
      <c r="AZ59" s="139">
        <f t="shared" si="30"/>
        <v>0</v>
      </c>
      <c r="BA59" s="68" t="str">
        <f t="shared" si="31"/>
        <v/>
      </c>
      <c r="BB59" s="68" t="str">
        <f t="shared" si="32"/>
        <v/>
      </c>
      <c r="BC59" s="146" t="str">
        <f t="shared" si="33"/>
        <v>Pain in mouth/throat</v>
      </c>
      <c r="BD59" s="68">
        <f t="shared" si="34"/>
        <v>10.4</v>
      </c>
      <c r="BE59" s="68" t="str">
        <f t="shared" si="35"/>
        <v>Pain in mouth/throat
 has a PPV of 10.4% 
 for recurrence</v>
      </c>
      <c r="BF59" s="68">
        <f t="shared" si="36"/>
        <v>0</v>
      </c>
      <c r="BG59" s="68">
        <f t="shared" si="37"/>
        <v>0</v>
      </c>
      <c r="BH59" s="68">
        <f t="shared" si="38"/>
        <v>1</v>
      </c>
      <c r="BI59" s="68">
        <f t="shared" si="39"/>
        <v>0</v>
      </c>
      <c r="BJ59" s="68">
        <f t="shared" si="40"/>
        <v>0</v>
      </c>
      <c r="BK59" s="68">
        <f t="shared" si="41"/>
        <v>0</v>
      </c>
      <c r="BL59" s="68">
        <f t="shared" si="42"/>
        <v>0</v>
      </c>
      <c r="BM59" s="139">
        <f t="shared" si="43"/>
        <v>0</v>
      </c>
    </row>
    <row r="60" spans="1:65" s="68" customFormat="1" ht="63.95" customHeight="1">
      <c r="A60" s="245"/>
      <c r="B60" s="97"/>
      <c r="C60" s="98"/>
      <c r="D60" s="99"/>
      <c r="E60" s="111"/>
      <c r="F60" s="155"/>
      <c r="G60" s="225"/>
      <c r="H60" s="100"/>
      <c r="I60" s="226"/>
      <c r="J60" s="218"/>
      <c r="K60" s="124"/>
      <c r="L60" s="135"/>
      <c r="M60" s="136"/>
      <c r="N60" s="102"/>
      <c r="O60" s="103"/>
      <c r="P60" s="103"/>
      <c r="Q60" s="103"/>
      <c r="R60" s="103"/>
      <c r="S60" s="99"/>
      <c r="T60" s="99"/>
      <c r="U60" s="99"/>
      <c r="V60" s="99"/>
      <c r="W60" s="100"/>
      <c r="X60" s="100"/>
      <c r="Y60" s="104"/>
      <c r="Z60" s="119"/>
      <c r="AA60" s="119"/>
      <c r="AB60" s="120"/>
      <c r="AC60" s="137" t="str">
        <f t="shared" si="13"/>
        <v/>
      </c>
      <c r="AD60" s="131" t="str">
        <f t="shared" si="14"/>
        <v/>
      </c>
      <c r="AE60" s="105"/>
      <c r="AF60" s="101"/>
      <c r="AG60" s="107"/>
      <c r="AH60" s="169"/>
      <c r="AI60" s="170"/>
      <c r="AK60" s="146" t="b">
        <f t="shared" si="15"/>
        <v>0</v>
      </c>
      <c r="AL60" s="68">
        <f t="shared" si="16"/>
        <v>0</v>
      </c>
      <c r="AM60" s="68" t="b">
        <f t="shared" si="17"/>
        <v>1</v>
      </c>
      <c r="AN60" s="68">
        <f t="shared" si="18"/>
        <v>1</v>
      </c>
      <c r="AO60" s="68" t="b">
        <f t="shared" si="19"/>
        <v>0</v>
      </c>
      <c r="AP60" s="68">
        <f t="shared" si="20"/>
        <v>0</v>
      </c>
      <c r="AQ60" s="68" t="b">
        <f t="shared" si="21"/>
        <v>1</v>
      </c>
      <c r="AR60" s="139">
        <f t="shared" si="22"/>
        <v>1</v>
      </c>
      <c r="AS60" s="146" t="str">
        <f t="shared" si="23"/>
        <v/>
      </c>
      <c r="AT60" s="139" t="str">
        <f t="shared" si="24"/>
        <v/>
      </c>
      <c r="AU60" s="68">
        <f t="shared" si="25"/>
        <v>1</v>
      </c>
      <c r="AV60" s="68">
        <f t="shared" si="26"/>
        <v>0</v>
      </c>
      <c r="AW60" s="68">
        <f t="shared" si="27"/>
        <v>0</v>
      </c>
      <c r="AX60" s="68">
        <f t="shared" si="28"/>
        <v>0</v>
      </c>
      <c r="AY60" s="68">
        <f t="shared" si="29"/>
        <v>0</v>
      </c>
      <c r="AZ60" s="139">
        <f t="shared" si="30"/>
        <v>0</v>
      </c>
      <c r="BA60" s="68" t="str">
        <f t="shared" si="31"/>
        <v/>
      </c>
      <c r="BB60" s="68" t="str">
        <f t="shared" si="32"/>
        <v/>
      </c>
      <c r="BC60" s="146" t="str">
        <f t="shared" si="33"/>
        <v>Pain in mouth/throat</v>
      </c>
      <c r="BD60" s="68">
        <f t="shared" si="34"/>
        <v>10.4</v>
      </c>
      <c r="BE60" s="68" t="str">
        <f t="shared" si="35"/>
        <v>Pain in mouth/throat
 has a PPV of 10.4% 
 for recurrence</v>
      </c>
      <c r="BF60" s="68">
        <f t="shared" si="36"/>
        <v>0</v>
      </c>
      <c r="BG60" s="68">
        <f t="shared" si="37"/>
        <v>0</v>
      </c>
      <c r="BH60" s="68">
        <f t="shared" si="38"/>
        <v>1</v>
      </c>
      <c r="BI60" s="68">
        <f t="shared" si="39"/>
        <v>0</v>
      </c>
      <c r="BJ60" s="68">
        <f t="shared" si="40"/>
        <v>0</v>
      </c>
      <c r="BK60" s="68">
        <f t="shared" si="41"/>
        <v>0</v>
      </c>
      <c r="BL60" s="68">
        <f t="shared" si="42"/>
        <v>0</v>
      </c>
      <c r="BM60" s="139">
        <f t="shared" si="43"/>
        <v>0</v>
      </c>
    </row>
    <row r="61" spans="1:65" s="68" customFormat="1" ht="63.95" customHeight="1">
      <c r="A61" s="245"/>
      <c r="B61" s="97"/>
      <c r="C61" s="98"/>
      <c r="D61" s="99"/>
      <c r="E61" s="111"/>
      <c r="F61" s="155"/>
      <c r="G61" s="225"/>
      <c r="H61" s="100"/>
      <c r="I61" s="226"/>
      <c r="J61" s="218"/>
      <c r="K61" s="124"/>
      <c r="L61" s="135"/>
      <c r="M61" s="136"/>
      <c r="N61" s="102"/>
      <c r="O61" s="103"/>
      <c r="P61" s="103"/>
      <c r="Q61" s="103"/>
      <c r="R61" s="103"/>
      <c r="S61" s="99"/>
      <c r="T61" s="99"/>
      <c r="U61" s="99"/>
      <c r="V61" s="99"/>
      <c r="W61" s="100"/>
      <c r="X61" s="100"/>
      <c r="Y61" s="104"/>
      <c r="Z61" s="119"/>
      <c r="AA61" s="119"/>
      <c r="AB61" s="120"/>
      <c r="AC61" s="137" t="str">
        <f t="shared" si="13"/>
        <v/>
      </c>
      <c r="AD61" s="131" t="str">
        <f t="shared" si="14"/>
        <v/>
      </c>
      <c r="AE61" s="105"/>
      <c r="AF61" s="101"/>
      <c r="AG61" s="107"/>
      <c r="AH61" s="169"/>
      <c r="AI61" s="170"/>
      <c r="AK61" s="146" t="b">
        <f t="shared" si="15"/>
        <v>0</v>
      </c>
      <c r="AL61" s="68">
        <f t="shared" si="16"/>
        <v>0</v>
      </c>
      <c r="AM61" s="68" t="b">
        <f t="shared" si="17"/>
        <v>1</v>
      </c>
      <c r="AN61" s="68">
        <f t="shared" si="18"/>
        <v>1</v>
      </c>
      <c r="AO61" s="68" t="b">
        <f t="shared" si="19"/>
        <v>0</v>
      </c>
      <c r="AP61" s="68">
        <f t="shared" si="20"/>
        <v>0</v>
      </c>
      <c r="AQ61" s="68" t="b">
        <f t="shared" si="21"/>
        <v>1</v>
      </c>
      <c r="AR61" s="139">
        <f t="shared" si="22"/>
        <v>1</v>
      </c>
      <c r="AS61" s="146" t="str">
        <f t="shared" si="23"/>
        <v/>
      </c>
      <c r="AT61" s="139" t="str">
        <f t="shared" si="24"/>
        <v/>
      </c>
      <c r="AU61" s="68">
        <f t="shared" si="25"/>
        <v>1</v>
      </c>
      <c r="AV61" s="68">
        <f t="shared" si="26"/>
        <v>0</v>
      </c>
      <c r="AW61" s="68">
        <f t="shared" si="27"/>
        <v>0</v>
      </c>
      <c r="AX61" s="68">
        <f t="shared" si="28"/>
        <v>0</v>
      </c>
      <c r="AY61" s="68">
        <f t="shared" si="29"/>
        <v>0</v>
      </c>
      <c r="AZ61" s="139">
        <f t="shared" si="30"/>
        <v>0</v>
      </c>
      <c r="BA61" s="68" t="str">
        <f t="shared" si="31"/>
        <v/>
      </c>
      <c r="BB61" s="68" t="str">
        <f t="shared" si="32"/>
        <v/>
      </c>
      <c r="BC61" s="146" t="str">
        <f t="shared" si="33"/>
        <v>Pain in mouth/throat</v>
      </c>
      <c r="BD61" s="68">
        <f t="shared" si="34"/>
        <v>10.4</v>
      </c>
      <c r="BE61" s="68" t="str">
        <f t="shared" si="35"/>
        <v>Pain in mouth/throat
 has a PPV of 10.4% 
 for recurrence</v>
      </c>
      <c r="BF61" s="68">
        <f t="shared" si="36"/>
        <v>0</v>
      </c>
      <c r="BG61" s="68">
        <f t="shared" si="37"/>
        <v>0</v>
      </c>
      <c r="BH61" s="68">
        <f t="shared" si="38"/>
        <v>1</v>
      </c>
      <c r="BI61" s="68">
        <f t="shared" si="39"/>
        <v>0</v>
      </c>
      <c r="BJ61" s="68">
        <f t="shared" si="40"/>
        <v>0</v>
      </c>
      <c r="BK61" s="68">
        <f t="shared" si="41"/>
        <v>0</v>
      </c>
      <c r="BL61" s="68">
        <f t="shared" si="42"/>
        <v>0</v>
      </c>
      <c r="BM61" s="139">
        <f t="shared" si="43"/>
        <v>0</v>
      </c>
    </row>
    <row r="62" spans="1:65" s="68" customFormat="1" ht="63.95" customHeight="1">
      <c r="A62" s="245"/>
      <c r="B62" s="97"/>
      <c r="C62" s="98"/>
      <c r="D62" s="99"/>
      <c r="E62" s="111"/>
      <c r="F62" s="155"/>
      <c r="G62" s="225"/>
      <c r="H62" s="100"/>
      <c r="I62" s="226"/>
      <c r="J62" s="218"/>
      <c r="K62" s="124"/>
      <c r="L62" s="135"/>
      <c r="M62" s="136"/>
      <c r="N62" s="102"/>
      <c r="O62" s="103"/>
      <c r="P62" s="103"/>
      <c r="Q62" s="103"/>
      <c r="R62" s="103"/>
      <c r="S62" s="99"/>
      <c r="T62" s="99"/>
      <c r="U62" s="99"/>
      <c r="V62" s="99"/>
      <c r="W62" s="100"/>
      <c r="X62" s="100"/>
      <c r="Y62" s="104"/>
      <c r="Z62" s="119"/>
      <c r="AA62" s="119"/>
      <c r="AB62" s="120"/>
      <c r="AC62" s="137" t="str">
        <f t="shared" si="13"/>
        <v/>
      </c>
      <c r="AD62" s="131" t="str">
        <f t="shared" si="14"/>
        <v/>
      </c>
      <c r="AE62" s="105"/>
      <c r="AF62" s="101"/>
      <c r="AG62" s="107"/>
      <c r="AH62" s="169"/>
      <c r="AI62" s="170"/>
      <c r="AK62" s="146" t="b">
        <f t="shared" si="15"/>
        <v>0</v>
      </c>
      <c r="AL62" s="68">
        <f t="shared" si="16"/>
        <v>0</v>
      </c>
      <c r="AM62" s="68" t="b">
        <f t="shared" si="17"/>
        <v>1</v>
      </c>
      <c r="AN62" s="68">
        <f t="shared" si="18"/>
        <v>1</v>
      </c>
      <c r="AO62" s="68" t="b">
        <f t="shared" si="19"/>
        <v>0</v>
      </c>
      <c r="AP62" s="68">
        <f t="shared" si="20"/>
        <v>0</v>
      </c>
      <c r="AQ62" s="68" t="b">
        <f t="shared" si="21"/>
        <v>1</v>
      </c>
      <c r="AR62" s="139">
        <f t="shared" si="22"/>
        <v>1</v>
      </c>
      <c r="AS62" s="146" t="str">
        <f t="shared" si="23"/>
        <v/>
      </c>
      <c r="AT62" s="139" t="str">
        <f t="shared" si="24"/>
        <v/>
      </c>
      <c r="AU62" s="68">
        <f t="shared" si="25"/>
        <v>1</v>
      </c>
      <c r="AV62" s="68">
        <f t="shared" si="26"/>
        <v>0</v>
      </c>
      <c r="AW62" s="68">
        <f t="shared" si="27"/>
        <v>0</v>
      </c>
      <c r="AX62" s="68">
        <f t="shared" si="28"/>
        <v>0</v>
      </c>
      <c r="AY62" s="68">
        <f t="shared" si="29"/>
        <v>0</v>
      </c>
      <c r="AZ62" s="139">
        <f t="shared" si="30"/>
        <v>0</v>
      </c>
      <c r="BA62" s="68" t="str">
        <f t="shared" si="31"/>
        <v/>
      </c>
      <c r="BB62" s="68" t="str">
        <f t="shared" si="32"/>
        <v/>
      </c>
      <c r="BC62" s="146" t="str">
        <f t="shared" si="33"/>
        <v>Pain in mouth/throat</v>
      </c>
      <c r="BD62" s="68">
        <f t="shared" si="34"/>
        <v>10.4</v>
      </c>
      <c r="BE62" s="68" t="str">
        <f t="shared" si="35"/>
        <v>Pain in mouth/throat
 has a PPV of 10.4% 
 for recurrence</v>
      </c>
      <c r="BF62" s="68">
        <f t="shared" si="36"/>
        <v>0</v>
      </c>
      <c r="BG62" s="68">
        <f t="shared" si="37"/>
        <v>0</v>
      </c>
      <c r="BH62" s="68">
        <f t="shared" si="38"/>
        <v>1</v>
      </c>
      <c r="BI62" s="68">
        <f t="shared" si="39"/>
        <v>0</v>
      </c>
      <c r="BJ62" s="68">
        <f t="shared" si="40"/>
        <v>0</v>
      </c>
      <c r="BK62" s="68">
        <f t="shared" si="41"/>
        <v>0</v>
      </c>
      <c r="BL62" s="68">
        <f t="shared" si="42"/>
        <v>0</v>
      </c>
      <c r="BM62" s="139">
        <f t="shared" si="43"/>
        <v>0</v>
      </c>
    </row>
    <row r="63" spans="1:65" s="68" customFormat="1" ht="63.95" customHeight="1">
      <c r="A63" s="245"/>
      <c r="B63" s="97"/>
      <c r="C63" s="98"/>
      <c r="D63" s="99"/>
      <c r="E63" s="111"/>
      <c r="F63" s="155"/>
      <c r="G63" s="225"/>
      <c r="H63" s="100"/>
      <c r="I63" s="226"/>
      <c r="J63" s="218"/>
      <c r="K63" s="124"/>
      <c r="L63" s="135"/>
      <c r="M63" s="136"/>
      <c r="N63" s="102"/>
      <c r="O63" s="103"/>
      <c r="P63" s="103"/>
      <c r="Q63" s="103"/>
      <c r="R63" s="103"/>
      <c r="S63" s="99"/>
      <c r="T63" s="99"/>
      <c r="U63" s="99"/>
      <c r="V63" s="99"/>
      <c r="W63" s="100"/>
      <c r="X63" s="100"/>
      <c r="Y63" s="104"/>
      <c r="Z63" s="119"/>
      <c r="AA63" s="119"/>
      <c r="AB63" s="120"/>
      <c r="AC63" s="137" t="str">
        <f t="shared" si="13"/>
        <v/>
      </c>
      <c r="AD63" s="131" t="str">
        <f t="shared" si="14"/>
        <v/>
      </c>
      <c r="AE63" s="105"/>
      <c r="AF63" s="101"/>
      <c r="AG63" s="107"/>
      <c r="AH63" s="169"/>
      <c r="AI63" s="170"/>
      <c r="AK63" s="146" t="b">
        <f t="shared" si="15"/>
        <v>0</v>
      </c>
      <c r="AL63" s="68">
        <f t="shared" si="16"/>
        <v>0</v>
      </c>
      <c r="AM63" s="68" t="b">
        <f t="shared" si="17"/>
        <v>1</v>
      </c>
      <c r="AN63" s="68">
        <f t="shared" si="18"/>
        <v>1</v>
      </c>
      <c r="AO63" s="68" t="b">
        <f t="shared" si="19"/>
        <v>0</v>
      </c>
      <c r="AP63" s="68">
        <f t="shared" si="20"/>
        <v>0</v>
      </c>
      <c r="AQ63" s="68" t="b">
        <f t="shared" si="21"/>
        <v>1</v>
      </c>
      <c r="AR63" s="139">
        <f t="shared" si="22"/>
        <v>1</v>
      </c>
      <c r="AS63" s="146" t="str">
        <f t="shared" si="23"/>
        <v/>
      </c>
      <c r="AT63" s="139" t="str">
        <f t="shared" si="24"/>
        <v/>
      </c>
      <c r="AU63" s="68">
        <f t="shared" si="25"/>
        <v>1</v>
      </c>
      <c r="AV63" s="68">
        <f t="shared" si="26"/>
        <v>0</v>
      </c>
      <c r="AW63" s="68">
        <f t="shared" si="27"/>
        <v>0</v>
      </c>
      <c r="AX63" s="68">
        <f t="shared" si="28"/>
        <v>0</v>
      </c>
      <c r="AY63" s="68">
        <f t="shared" si="29"/>
        <v>0</v>
      </c>
      <c r="AZ63" s="139">
        <f t="shared" si="30"/>
        <v>0</v>
      </c>
      <c r="BA63" s="68" t="str">
        <f t="shared" si="31"/>
        <v/>
      </c>
      <c r="BB63" s="68" t="str">
        <f t="shared" si="32"/>
        <v/>
      </c>
      <c r="BC63" s="146" t="str">
        <f t="shared" si="33"/>
        <v>Pain in mouth/throat</v>
      </c>
      <c r="BD63" s="68">
        <f t="shared" si="34"/>
        <v>10.4</v>
      </c>
      <c r="BE63" s="68" t="str">
        <f t="shared" si="35"/>
        <v>Pain in mouth/throat
 has a PPV of 10.4% 
 for recurrence</v>
      </c>
      <c r="BF63" s="68">
        <f t="shared" si="36"/>
        <v>0</v>
      </c>
      <c r="BG63" s="68">
        <f t="shared" si="37"/>
        <v>0</v>
      </c>
      <c r="BH63" s="68">
        <f t="shared" si="38"/>
        <v>1</v>
      </c>
      <c r="BI63" s="68">
        <f t="shared" si="39"/>
        <v>0</v>
      </c>
      <c r="BJ63" s="68">
        <f t="shared" si="40"/>
        <v>0</v>
      </c>
      <c r="BK63" s="68">
        <f t="shared" si="41"/>
        <v>0</v>
      </c>
      <c r="BL63" s="68">
        <f t="shared" si="42"/>
        <v>0</v>
      </c>
      <c r="BM63" s="139">
        <f t="shared" si="43"/>
        <v>0</v>
      </c>
    </row>
    <row r="64" spans="1:65" s="68" customFormat="1" ht="63.95" customHeight="1">
      <c r="A64" s="245"/>
      <c r="B64" s="97"/>
      <c r="C64" s="98"/>
      <c r="D64" s="99"/>
      <c r="E64" s="111"/>
      <c r="F64" s="155"/>
      <c r="G64" s="225"/>
      <c r="H64" s="100"/>
      <c r="I64" s="226"/>
      <c r="J64" s="218"/>
      <c r="K64" s="124"/>
      <c r="L64" s="135"/>
      <c r="M64" s="136"/>
      <c r="N64" s="102"/>
      <c r="O64" s="103"/>
      <c r="P64" s="103"/>
      <c r="Q64" s="103"/>
      <c r="R64" s="103"/>
      <c r="S64" s="99"/>
      <c r="T64" s="99"/>
      <c r="U64" s="99"/>
      <c r="V64" s="99"/>
      <c r="W64" s="100"/>
      <c r="X64" s="100"/>
      <c r="Y64" s="104"/>
      <c r="Z64" s="119"/>
      <c r="AA64" s="119"/>
      <c r="AB64" s="120"/>
      <c r="AC64" s="137" t="str">
        <f t="shared" si="13"/>
        <v/>
      </c>
      <c r="AD64" s="131" t="str">
        <f t="shared" si="14"/>
        <v/>
      </c>
      <c r="AE64" s="105"/>
      <c r="AF64" s="101"/>
      <c r="AG64" s="107"/>
      <c r="AH64" s="169"/>
      <c r="AI64" s="170"/>
      <c r="AK64" s="146" t="b">
        <f t="shared" si="15"/>
        <v>0</v>
      </c>
      <c r="AL64" s="68">
        <f t="shared" si="16"/>
        <v>0</v>
      </c>
      <c r="AM64" s="68" t="b">
        <f t="shared" si="17"/>
        <v>1</v>
      </c>
      <c r="AN64" s="68">
        <f t="shared" si="18"/>
        <v>1</v>
      </c>
      <c r="AO64" s="68" t="b">
        <f t="shared" si="19"/>
        <v>0</v>
      </c>
      <c r="AP64" s="68">
        <f t="shared" si="20"/>
        <v>0</v>
      </c>
      <c r="AQ64" s="68" t="b">
        <f t="shared" si="21"/>
        <v>1</v>
      </c>
      <c r="AR64" s="139">
        <f t="shared" si="22"/>
        <v>1</v>
      </c>
      <c r="AS64" s="146" t="str">
        <f t="shared" si="23"/>
        <v/>
      </c>
      <c r="AT64" s="139" t="str">
        <f t="shared" si="24"/>
        <v/>
      </c>
      <c r="AU64" s="68">
        <f t="shared" si="25"/>
        <v>1</v>
      </c>
      <c r="AV64" s="68">
        <f t="shared" si="26"/>
        <v>0</v>
      </c>
      <c r="AW64" s="68">
        <f t="shared" si="27"/>
        <v>0</v>
      </c>
      <c r="AX64" s="68">
        <f t="shared" si="28"/>
        <v>0</v>
      </c>
      <c r="AY64" s="68">
        <f t="shared" si="29"/>
        <v>0</v>
      </c>
      <c r="AZ64" s="139">
        <f t="shared" si="30"/>
        <v>0</v>
      </c>
      <c r="BA64" s="68" t="str">
        <f t="shared" si="31"/>
        <v/>
      </c>
      <c r="BB64" s="68" t="str">
        <f t="shared" si="32"/>
        <v/>
      </c>
      <c r="BC64" s="146" t="str">
        <f t="shared" si="33"/>
        <v>Pain in mouth/throat</v>
      </c>
      <c r="BD64" s="68">
        <f t="shared" si="34"/>
        <v>10.4</v>
      </c>
      <c r="BE64" s="68" t="str">
        <f t="shared" si="35"/>
        <v>Pain in mouth/throat
 has a PPV of 10.4% 
 for recurrence</v>
      </c>
      <c r="BF64" s="68">
        <f t="shared" si="36"/>
        <v>0</v>
      </c>
      <c r="BG64" s="68">
        <f t="shared" si="37"/>
        <v>0</v>
      </c>
      <c r="BH64" s="68">
        <f t="shared" si="38"/>
        <v>1</v>
      </c>
      <c r="BI64" s="68">
        <f t="shared" si="39"/>
        <v>0</v>
      </c>
      <c r="BJ64" s="68">
        <f t="shared" si="40"/>
        <v>0</v>
      </c>
      <c r="BK64" s="68">
        <f t="shared" si="41"/>
        <v>0</v>
      </c>
      <c r="BL64" s="68">
        <f t="shared" si="42"/>
        <v>0</v>
      </c>
      <c r="BM64" s="139">
        <f t="shared" si="43"/>
        <v>0</v>
      </c>
    </row>
    <row r="65" spans="1:65" s="68" customFormat="1" ht="63.95" customHeight="1">
      <c r="A65" s="245"/>
      <c r="B65" s="97"/>
      <c r="C65" s="98"/>
      <c r="D65" s="99"/>
      <c r="E65" s="111"/>
      <c r="F65" s="155"/>
      <c r="G65" s="225"/>
      <c r="H65" s="100"/>
      <c r="I65" s="226"/>
      <c r="J65" s="218"/>
      <c r="K65" s="124"/>
      <c r="L65" s="135"/>
      <c r="M65" s="136"/>
      <c r="N65" s="102"/>
      <c r="O65" s="103"/>
      <c r="P65" s="103"/>
      <c r="Q65" s="103"/>
      <c r="R65" s="103"/>
      <c r="S65" s="99"/>
      <c r="T65" s="99"/>
      <c r="U65" s="99"/>
      <c r="V65" s="99"/>
      <c r="W65" s="100"/>
      <c r="X65" s="100"/>
      <c r="Y65" s="104"/>
      <c r="Z65" s="119"/>
      <c r="AA65" s="119"/>
      <c r="AB65" s="120"/>
      <c r="AC65" s="137" t="str">
        <f t="shared" si="13"/>
        <v/>
      </c>
      <c r="AD65" s="131" t="str">
        <f t="shared" si="14"/>
        <v/>
      </c>
      <c r="AE65" s="105"/>
      <c r="AF65" s="101"/>
      <c r="AG65" s="107"/>
      <c r="AH65" s="169"/>
      <c r="AI65" s="170"/>
      <c r="AK65" s="146" t="b">
        <f t="shared" si="15"/>
        <v>0</v>
      </c>
      <c r="AL65" s="68">
        <f t="shared" si="16"/>
        <v>0</v>
      </c>
      <c r="AM65" s="68" t="b">
        <f t="shared" si="17"/>
        <v>1</v>
      </c>
      <c r="AN65" s="68">
        <f t="shared" si="18"/>
        <v>1</v>
      </c>
      <c r="AO65" s="68" t="b">
        <f t="shared" si="19"/>
        <v>0</v>
      </c>
      <c r="AP65" s="68">
        <f t="shared" si="20"/>
        <v>0</v>
      </c>
      <c r="AQ65" s="68" t="b">
        <f t="shared" si="21"/>
        <v>1</v>
      </c>
      <c r="AR65" s="139">
        <f t="shared" si="22"/>
        <v>1</v>
      </c>
      <c r="AS65" s="146" t="str">
        <f t="shared" si="23"/>
        <v/>
      </c>
      <c r="AT65" s="139" t="str">
        <f t="shared" si="24"/>
        <v/>
      </c>
      <c r="AU65" s="68">
        <f t="shared" si="25"/>
        <v>1</v>
      </c>
      <c r="AV65" s="68">
        <f t="shared" si="26"/>
        <v>0</v>
      </c>
      <c r="AW65" s="68">
        <f t="shared" si="27"/>
        <v>0</v>
      </c>
      <c r="AX65" s="68">
        <f t="shared" si="28"/>
        <v>0</v>
      </c>
      <c r="AY65" s="68">
        <f t="shared" si="29"/>
        <v>0</v>
      </c>
      <c r="AZ65" s="139">
        <f t="shared" si="30"/>
        <v>0</v>
      </c>
      <c r="BA65" s="68" t="str">
        <f t="shared" si="31"/>
        <v/>
      </c>
      <c r="BB65" s="68" t="str">
        <f t="shared" si="32"/>
        <v/>
      </c>
      <c r="BC65" s="146" t="str">
        <f t="shared" si="33"/>
        <v>Pain in mouth/throat</v>
      </c>
      <c r="BD65" s="68">
        <f t="shared" si="34"/>
        <v>10.4</v>
      </c>
      <c r="BE65" s="68" t="str">
        <f t="shared" si="35"/>
        <v>Pain in mouth/throat
 has a PPV of 10.4% 
 for recurrence</v>
      </c>
      <c r="BF65" s="68">
        <f t="shared" si="36"/>
        <v>0</v>
      </c>
      <c r="BG65" s="68">
        <f t="shared" si="37"/>
        <v>0</v>
      </c>
      <c r="BH65" s="68">
        <f t="shared" si="38"/>
        <v>1</v>
      </c>
      <c r="BI65" s="68">
        <f t="shared" si="39"/>
        <v>0</v>
      </c>
      <c r="BJ65" s="68">
        <f t="shared" si="40"/>
        <v>0</v>
      </c>
      <c r="BK65" s="68">
        <f t="shared" si="41"/>
        <v>0</v>
      </c>
      <c r="BL65" s="68">
        <f t="shared" si="42"/>
        <v>0</v>
      </c>
      <c r="BM65" s="139">
        <f t="shared" si="43"/>
        <v>0</v>
      </c>
    </row>
    <row r="66" spans="1:65" s="68" customFormat="1" ht="63.95" customHeight="1">
      <c r="A66" s="245"/>
      <c r="B66" s="97"/>
      <c r="C66" s="98"/>
      <c r="D66" s="99"/>
      <c r="E66" s="111"/>
      <c r="F66" s="155"/>
      <c r="G66" s="225"/>
      <c r="H66" s="100"/>
      <c r="I66" s="226"/>
      <c r="J66" s="218"/>
      <c r="K66" s="124"/>
      <c r="L66" s="135"/>
      <c r="M66" s="136"/>
      <c r="N66" s="102"/>
      <c r="O66" s="103"/>
      <c r="P66" s="103"/>
      <c r="Q66" s="103"/>
      <c r="R66" s="103"/>
      <c r="S66" s="99"/>
      <c r="T66" s="99"/>
      <c r="U66" s="99"/>
      <c r="V66" s="99"/>
      <c r="W66" s="100"/>
      <c r="X66" s="100"/>
      <c r="Y66" s="104"/>
      <c r="Z66" s="119"/>
      <c r="AA66" s="119"/>
      <c r="AB66" s="120"/>
      <c r="AC66" s="137" t="str">
        <f t="shared" si="13"/>
        <v/>
      </c>
      <c r="AD66" s="131" t="str">
        <f t="shared" si="14"/>
        <v/>
      </c>
      <c r="AE66" s="105"/>
      <c r="AF66" s="101"/>
      <c r="AG66" s="107"/>
      <c r="AH66" s="169"/>
      <c r="AI66" s="170"/>
      <c r="AK66" s="146" t="b">
        <f t="shared" si="15"/>
        <v>0</v>
      </c>
      <c r="AL66" s="68">
        <f t="shared" si="16"/>
        <v>0</v>
      </c>
      <c r="AM66" s="68" t="b">
        <f t="shared" si="17"/>
        <v>1</v>
      </c>
      <c r="AN66" s="68">
        <f t="shared" si="18"/>
        <v>1</v>
      </c>
      <c r="AO66" s="68" t="b">
        <f t="shared" si="19"/>
        <v>0</v>
      </c>
      <c r="AP66" s="68">
        <f t="shared" si="20"/>
        <v>0</v>
      </c>
      <c r="AQ66" s="68" t="b">
        <f t="shared" si="21"/>
        <v>1</v>
      </c>
      <c r="AR66" s="139">
        <f t="shared" si="22"/>
        <v>1</v>
      </c>
      <c r="AS66" s="146" t="str">
        <f t="shared" si="23"/>
        <v/>
      </c>
      <c r="AT66" s="139" t="str">
        <f t="shared" si="24"/>
        <v/>
      </c>
      <c r="AU66" s="68">
        <f t="shared" si="25"/>
        <v>1</v>
      </c>
      <c r="AV66" s="68">
        <f t="shared" si="26"/>
        <v>0</v>
      </c>
      <c r="AW66" s="68">
        <f t="shared" si="27"/>
        <v>0</v>
      </c>
      <c r="AX66" s="68">
        <f t="shared" si="28"/>
        <v>0</v>
      </c>
      <c r="AY66" s="68">
        <f t="shared" si="29"/>
        <v>0</v>
      </c>
      <c r="AZ66" s="139">
        <f t="shared" si="30"/>
        <v>0</v>
      </c>
      <c r="BA66" s="68" t="str">
        <f t="shared" si="31"/>
        <v/>
      </c>
      <c r="BB66" s="68" t="str">
        <f t="shared" si="32"/>
        <v/>
      </c>
      <c r="BC66" s="146" t="str">
        <f t="shared" si="33"/>
        <v>Pain in mouth/throat</v>
      </c>
      <c r="BD66" s="68">
        <f t="shared" si="34"/>
        <v>10.4</v>
      </c>
      <c r="BE66" s="68" t="str">
        <f t="shared" si="35"/>
        <v>Pain in mouth/throat
 has a PPV of 10.4% 
 for recurrence</v>
      </c>
      <c r="BF66" s="68">
        <f t="shared" si="36"/>
        <v>0</v>
      </c>
      <c r="BG66" s="68">
        <f t="shared" si="37"/>
        <v>0</v>
      </c>
      <c r="BH66" s="68">
        <f t="shared" si="38"/>
        <v>1</v>
      </c>
      <c r="BI66" s="68">
        <f t="shared" si="39"/>
        <v>0</v>
      </c>
      <c r="BJ66" s="68">
        <f t="shared" si="40"/>
        <v>0</v>
      </c>
      <c r="BK66" s="68">
        <f t="shared" si="41"/>
        <v>0</v>
      </c>
      <c r="BL66" s="68">
        <f t="shared" si="42"/>
        <v>0</v>
      </c>
      <c r="BM66" s="139">
        <f t="shared" si="43"/>
        <v>0</v>
      </c>
    </row>
    <row r="67" spans="1:65" s="68" customFormat="1" ht="63.95" customHeight="1">
      <c r="A67" s="245"/>
      <c r="B67" s="97"/>
      <c r="C67" s="98"/>
      <c r="D67" s="99"/>
      <c r="E67" s="111"/>
      <c r="F67" s="155"/>
      <c r="G67" s="225"/>
      <c r="H67" s="100"/>
      <c r="I67" s="226"/>
      <c r="J67" s="218"/>
      <c r="K67" s="124"/>
      <c r="L67" s="135"/>
      <c r="M67" s="136"/>
      <c r="N67" s="102"/>
      <c r="O67" s="103"/>
      <c r="P67" s="103"/>
      <c r="Q67" s="103"/>
      <c r="R67" s="103"/>
      <c r="S67" s="99"/>
      <c r="T67" s="99"/>
      <c r="U67" s="99"/>
      <c r="V67" s="99"/>
      <c r="W67" s="100"/>
      <c r="X67" s="100"/>
      <c r="Y67" s="104"/>
      <c r="Z67" s="119"/>
      <c r="AA67" s="119"/>
      <c r="AB67" s="120"/>
      <c r="AC67" s="137" t="str">
        <f t="shared" si="13"/>
        <v/>
      </c>
      <c r="AD67" s="131" t="str">
        <f t="shared" si="14"/>
        <v/>
      </c>
      <c r="AE67" s="105"/>
      <c r="AF67" s="101"/>
      <c r="AG67" s="107"/>
      <c r="AH67" s="169"/>
      <c r="AI67" s="170"/>
      <c r="AK67" s="146" t="b">
        <f t="shared" si="15"/>
        <v>0</v>
      </c>
      <c r="AL67" s="68">
        <f t="shared" si="16"/>
        <v>0</v>
      </c>
      <c r="AM67" s="68" t="b">
        <f t="shared" si="17"/>
        <v>1</v>
      </c>
      <c r="AN67" s="68">
        <f t="shared" si="18"/>
        <v>1</v>
      </c>
      <c r="AO67" s="68" t="b">
        <f t="shared" si="19"/>
        <v>0</v>
      </c>
      <c r="AP67" s="68">
        <f t="shared" si="20"/>
        <v>0</v>
      </c>
      <c r="AQ67" s="68" t="b">
        <f t="shared" si="21"/>
        <v>1</v>
      </c>
      <c r="AR67" s="139">
        <f t="shared" si="22"/>
        <v>1</v>
      </c>
      <c r="AS67" s="146" t="str">
        <f t="shared" si="23"/>
        <v/>
      </c>
      <c r="AT67" s="139" t="str">
        <f t="shared" si="24"/>
        <v/>
      </c>
      <c r="AU67" s="68">
        <f t="shared" si="25"/>
        <v>1</v>
      </c>
      <c r="AV67" s="68">
        <f t="shared" si="26"/>
        <v>0</v>
      </c>
      <c r="AW67" s="68">
        <f t="shared" si="27"/>
        <v>0</v>
      </c>
      <c r="AX67" s="68">
        <f t="shared" si="28"/>
        <v>0</v>
      </c>
      <c r="AY67" s="68">
        <f t="shared" si="29"/>
        <v>0</v>
      </c>
      <c r="AZ67" s="139">
        <f t="shared" si="30"/>
        <v>0</v>
      </c>
      <c r="BA67" s="68" t="str">
        <f t="shared" si="31"/>
        <v/>
      </c>
      <c r="BB67" s="68" t="str">
        <f t="shared" si="32"/>
        <v/>
      </c>
      <c r="BC67" s="146" t="str">
        <f t="shared" si="33"/>
        <v>Pain in mouth/throat</v>
      </c>
      <c r="BD67" s="68">
        <f t="shared" si="34"/>
        <v>10.4</v>
      </c>
      <c r="BE67" s="68" t="str">
        <f t="shared" si="35"/>
        <v>Pain in mouth/throat
 has a PPV of 10.4% 
 for recurrence</v>
      </c>
      <c r="BF67" s="68">
        <f t="shared" si="36"/>
        <v>0</v>
      </c>
      <c r="BG67" s="68">
        <f t="shared" si="37"/>
        <v>0</v>
      </c>
      <c r="BH67" s="68">
        <f t="shared" si="38"/>
        <v>1</v>
      </c>
      <c r="BI67" s="68">
        <f t="shared" si="39"/>
        <v>0</v>
      </c>
      <c r="BJ67" s="68">
        <f t="shared" si="40"/>
        <v>0</v>
      </c>
      <c r="BK67" s="68">
        <f t="shared" si="41"/>
        <v>0</v>
      </c>
      <c r="BL67" s="68">
        <f t="shared" si="42"/>
        <v>0</v>
      </c>
      <c r="BM67" s="139">
        <f t="shared" si="43"/>
        <v>0</v>
      </c>
    </row>
    <row r="68" spans="1:65" s="68" customFormat="1" ht="63.95" customHeight="1">
      <c r="A68" s="245"/>
      <c r="B68" s="97"/>
      <c r="C68" s="98"/>
      <c r="D68" s="99"/>
      <c r="E68" s="111"/>
      <c r="F68" s="155"/>
      <c r="G68" s="225"/>
      <c r="H68" s="100"/>
      <c r="I68" s="226"/>
      <c r="J68" s="218"/>
      <c r="K68" s="124"/>
      <c r="L68" s="135"/>
      <c r="M68" s="136"/>
      <c r="N68" s="102"/>
      <c r="O68" s="103"/>
      <c r="P68" s="103"/>
      <c r="Q68" s="103"/>
      <c r="R68" s="103"/>
      <c r="S68" s="99"/>
      <c r="T68" s="99"/>
      <c r="U68" s="99"/>
      <c r="V68" s="99"/>
      <c r="W68" s="100"/>
      <c r="X68" s="100"/>
      <c r="Y68" s="104"/>
      <c r="Z68" s="119"/>
      <c r="AA68" s="119"/>
      <c r="AB68" s="120"/>
      <c r="AC68" s="137" t="str">
        <f t="shared" si="13"/>
        <v/>
      </c>
      <c r="AD68" s="131" t="str">
        <f t="shared" si="14"/>
        <v/>
      </c>
      <c r="AE68" s="105"/>
      <c r="AF68" s="101"/>
      <c r="AG68" s="107"/>
      <c r="AH68" s="169"/>
      <c r="AI68" s="170"/>
      <c r="AK68" s="146" t="b">
        <f t="shared" si="15"/>
        <v>0</v>
      </c>
      <c r="AL68" s="68">
        <f t="shared" si="16"/>
        <v>0</v>
      </c>
      <c r="AM68" s="68" t="b">
        <f t="shared" si="17"/>
        <v>1</v>
      </c>
      <c r="AN68" s="68">
        <f t="shared" si="18"/>
        <v>1</v>
      </c>
      <c r="AO68" s="68" t="b">
        <f t="shared" si="19"/>
        <v>0</v>
      </c>
      <c r="AP68" s="68">
        <f t="shared" si="20"/>
        <v>0</v>
      </c>
      <c r="AQ68" s="68" t="b">
        <f t="shared" si="21"/>
        <v>1</v>
      </c>
      <c r="AR68" s="139">
        <f t="shared" si="22"/>
        <v>1</v>
      </c>
      <c r="AS68" s="146" t="str">
        <f t="shared" si="23"/>
        <v/>
      </c>
      <c r="AT68" s="139" t="str">
        <f t="shared" si="24"/>
        <v/>
      </c>
      <c r="AU68" s="68">
        <f t="shared" si="25"/>
        <v>1</v>
      </c>
      <c r="AV68" s="68">
        <f t="shared" si="26"/>
        <v>0</v>
      </c>
      <c r="AW68" s="68">
        <f t="shared" si="27"/>
        <v>0</v>
      </c>
      <c r="AX68" s="68">
        <f t="shared" si="28"/>
        <v>0</v>
      </c>
      <c r="AY68" s="68">
        <f t="shared" si="29"/>
        <v>0</v>
      </c>
      <c r="AZ68" s="139">
        <f t="shared" si="30"/>
        <v>0</v>
      </c>
      <c r="BA68" s="68" t="str">
        <f t="shared" si="31"/>
        <v/>
      </c>
      <c r="BB68" s="68" t="str">
        <f t="shared" si="32"/>
        <v/>
      </c>
      <c r="BC68" s="146" t="str">
        <f t="shared" si="33"/>
        <v>Pain in mouth/throat</v>
      </c>
      <c r="BD68" s="68">
        <f t="shared" si="34"/>
        <v>10.4</v>
      </c>
      <c r="BE68" s="68" t="str">
        <f t="shared" si="35"/>
        <v>Pain in mouth/throat
 has a PPV of 10.4% 
 for recurrence</v>
      </c>
      <c r="BF68" s="68">
        <f t="shared" si="36"/>
        <v>0</v>
      </c>
      <c r="BG68" s="68">
        <f t="shared" si="37"/>
        <v>0</v>
      </c>
      <c r="BH68" s="68">
        <f t="shared" si="38"/>
        <v>1</v>
      </c>
      <c r="BI68" s="68">
        <f t="shared" si="39"/>
        <v>0</v>
      </c>
      <c r="BJ68" s="68">
        <f t="shared" si="40"/>
        <v>0</v>
      </c>
      <c r="BK68" s="68">
        <f t="shared" si="41"/>
        <v>0</v>
      </c>
      <c r="BL68" s="68">
        <f t="shared" si="42"/>
        <v>0</v>
      </c>
      <c r="BM68" s="139">
        <f t="shared" si="43"/>
        <v>0</v>
      </c>
    </row>
    <row r="69" spans="1:65" s="68" customFormat="1" ht="63.95" customHeight="1">
      <c r="A69" s="245"/>
      <c r="B69" s="97"/>
      <c r="C69" s="98"/>
      <c r="D69" s="99"/>
      <c r="E69" s="111"/>
      <c r="F69" s="155"/>
      <c r="G69" s="225"/>
      <c r="H69" s="100"/>
      <c r="I69" s="226"/>
      <c r="J69" s="218"/>
      <c r="K69" s="124"/>
      <c r="L69" s="135"/>
      <c r="M69" s="136"/>
      <c r="N69" s="102"/>
      <c r="O69" s="103"/>
      <c r="P69" s="103"/>
      <c r="Q69" s="103"/>
      <c r="R69" s="103"/>
      <c r="S69" s="99"/>
      <c r="T69" s="99"/>
      <c r="U69" s="99"/>
      <c r="V69" s="99"/>
      <c r="W69" s="100"/>
      <c r="X69" s="100"/>
      <c r="Y69" s="104"/>
      <c r="Z69" s="119"/>
      <c r="AA69" s="119"/>
      <c r="AB69" s="120"/>
      <c r="AC69" s="137" t="str">
        <f t="shared" si="13"/>
        <v/>
      </c>
      <c r="AD69" s="131" t="str">
        <f t="shared" si="14"/>
        <v/>
      </c>
      <c r="AE69" s="105"/>
      <c r="AF69" s="101"/>
      <c r="AG69" s="107"/>
      <c r="AH69" s="169"/>
      <c r="AI69" s="170"/>
      <c r="AK69" s="146" t="b">
        <f t="shared" si="15"/>
        <v>0</v>
      </c>
      <c r="AL69" s="68">
        <f t="shared" si="16"/>
        <v>0</v>
      </c>
      <c r="AM69" s="68" t="b">
        <f t="shared" si="17"/>
        <v>1</v>
      </c>
      <c r="AN69" s="68">
        <f t="shared" si="18"/>
        <v>1</v>
      </c>
      <c r="AO69" s="68" t="b">
        <f t="shared" si="19"/>
        <v>0</v>
      </c>
      <c r="AP69" s="68">
        <f t="shared" si="20"/>
        <v>0</v>
      </c>
      <c r="AQ69" s="68" t="b">
        <f t="shared" si="21"/>
        <v>1</v>
      </c>
      <c r="AR69" s="139">
        <f t="shared" si="22"/>
        <v>1</v>
      </c>
      <c r="AS69" s="146" t="str">
        <f t="shared" si="23"/>
        <v/>
      </c>
      <c r="AT69" s="139" t="str">
        <f t="shared" si="24"/>
        <v/>
      </c>
      <c r="AU69" s="68">
        <f t="shared" si="25"/>
        <v>1</v>
      </c>
      <c r="AV69" s="68">
        <f t="shared" si="26"/>
        <v>0</v>
      </c>
      <c r="AW69" s="68">
        <f t="shared" si="27"/>
        <v>0</v>
      </c>
      <c r="AX69" s="68">
        <f t="shared" si="28"/>
        <v>0</v>
      </c>
      <c r="AY69" s="68">
        <f t="shared" si="29"/>
        <v>0</v>
      </c>
      <c r="AZ69" s="139">
        <f t="shared" si="30"/>
        <v>0</v>
      </c>
      <c r="BA69" s="68" t="str">
        <f t="shared" si="31"/>
        <v/>
      </c>
      <c r="BB69" s="68" t="str">
        <f t="shared" si="32"/>
        <v/>
      </c>
      <c r="BC69" s="146" t="str">
        <f t="shared" si="33"/>
        <v>Pain in mouth/throat</v>
      </c>
      <c r="BD69" s="68">
        <f t="shared" si="34"/>
        <v>10.4</v>
      </c>
      <c r="BE69" s="68" t="str">
        <f t="shared" si="35"/>
        <v>Pain in mouth/throat
 has a PPV of 10.4% 
 for recurrence</v>
      </c>
      <c r="BF69" s="68">
        <f t="shared" si="36"/>
        <v>0</v>
      </c>
      <c r="BG69" s="68">
        <f t="shared" si="37"/>
        <v>0</v>
      </c>
      <c r="BH69" s="68">
        <f t="shared" si="38"/>
        <v>1</v>
      </c>
      <c r="BI69" s="68">
        <f t="shared" si="39"/>
        <v>0</v>
      </c>
      <c r="BJ69" s="68">
        <f t="shared" si="40"/>
        <v>0</v>
      </c>
      <c r="BK69" s="68">
        <f t="shared" si="41"/>
        <v>0</v>
      </c>
      <c r="BL69" s="68">
        <f t="shared" si="42"/>
        <v>0</v>
      </c>
      <c r="BM69" s="139">
        <f t="shared" si="43"/>
        <v>0</v>
      </c>
    </row>
    <row r="70" spans="1:65" s="68" customFormat="1" ht="63.95" customHeight="1">
      <c r="A70" s="245"/>
      <c r="B70" s="97"/>
      <c r="C70" s="98"/>
      <c r="D70" s="99"/>
      <c r="E70" s="111"/>
      <c r="F70" s="155"/>
      <c r="G70" s="225"/>
      <c r="H70" s="100"/>
      <c r="I70" s="226"/>
      <c r="J70" s="218"/>
      <c r="K70" s="124"/>
      <c r="L70" s="135"/>
      <c r="M70" s="136"/>
      <c r="N70" s="102"/>
      <c r="O70" s="103"/>
      <c r="P70" s="103"/>
      <c r="Q70" s="103"/>
      <c r="R70" s="103"/>
      <c r="S70" s="99"/>
      <c r="T70" s="99"/>
      <c r="U70" s="99"/>
      <c r="V70" s="99"/>
      <c r="W70" s="100"/>
      <c r="X70" s="100"/>
      <c r="Y70" s="104"/>
      <c r="Z70" s="119"/>
      <c r="AA70" s="119"/>
      <c r="AB70" s="120"/>
      <c r="AC70" s="137" t="str">
        <f t="shared" si="13"/>
        <v/>
      </c>
      <c r="AD70" s="131" t="str">
        <f t="shared" si="14"/>
        <v/>
      </c>
      <c r="AE70" s="105"/>
      <c r="AF70" s="101"/>
      <c r="AG70" s="107"/>
      <c r="AH70" s="169"/>
      <c r="AI70" s="170"/>
      <c r="AK70" s="146" t="b">
        <f t="shared" si="15"/>
        <v>0</v>
      </c>
      <c r="AL70" s="68">
        <f t="shared" si="16"/>
        <v>0</v>
      </c>
      <c r="AM70" s="68" t="b">
        <f t="shared" si="17"/>
        <v>1</v>
      </c>
      <c r="AN70" s="68">
        <f t="shared" si="18"/>
        <v>1</v>
      </c>
      <c r="AO70" s="68" t="b">
        <f t="shared" si="19"/>
        <v>0</v>
      </c>
      <c r="AP70" s="68">
        <f t="shared" si="20"/>
        <v>0</v>
      </c>
      <c r="AQ70" s="68" t="b">
        <f t="shared" si="21"/>
        <v>1</v>
      </c>
      <c r="AR70" s="139">
        <f t="shared" si="22"/>
        <v>1</v>
      </c>
      <c r="AS70" s="146" t="str">
        <f t="shared" si="23"/>
        <v/>
      </c>
      <c r="AT70" s="139" t="str">
        <f t="shared" si="24"/>
        <v/>
      </c>
      <c r="AU70" s="68">
        <f t="shared" si="25"/>
        <v>1</v>
      </c>
      <c r="AV70" s="68">
        <f t="shared" si="26"/>
        <v>0</v>
      </c>
      <c r="AW70" s="68">
        <f t="shared" si="27"/>
        <v>0</v>
      </c>
      <c r="AX70" s="68">
        <f t="shared" si="28"/>
        <v>0</v>
      </c>
      <c r="AY70" s="68">
        <f t="shared" si="29"/>
        <v>0</v>
      </c>
      <c r="AZ70" s="139">
        <f t="shared" si="30"/>
        <v>0</v>
      </c>
      <c r="BA70" s="68" t="str">
        <f t="shared" si="31"/>
        <v/>
      </c>
      <c r="BB70" s="68" t="str">
        <f t="shared" si="32"/>
        <v/>
      </c>
      <c r="BC70" s="146" t="str">
        <f t="shared" si="33"/>
        <v>Pain in mouth/throat</v>
      </c>
      <c r="BD70" s="68">
        <f t="shared" si="34"/>
        <v>10.4</v>
      </c>
      <c r="BE70" s="68" t="str">
        <f t="shared" si="35"/>
        <v>Pain in mouth/throat
 has a PPV of 10.4% 
 for recurrence</v>
      </c>
      <c r="BF70" s="68">
        <f t="shared" si="36"/>
        <v>0</v>
      </c>
      <c r="BG70" s="68">
        <f t="shared" si="37"/>
        <v>0</v>
      </c>
      <c r="BH70" s="68">
        <f t="shared" si="38"/>
        <v>1</v>
      </c>
      <c r="BI70" s="68">
        <f t="shared" si="39"/>
        <v>0</v>
      </c>
      <c r="BJ70" s="68">
        <f t="shared" si="40"/>
        <v>0</v>
      </c>
      <c r="BK70" s="68">
        <f t="shared" si="41"/>
        <v>0</v>
      </c>
      <c r="BL70" s="68">
        <f t="shared" si="42"/>
        <v>0</v>
      </c>
      <c r="BM70" s="139">
        <f t="shared" si="43"/>
        <v>0</v>
      </c>
    </row>
    <row r="71" spans="1:65" s="68" customFormat="1" ht="63.95" customHeight="1">
      <c r="A71" s="245"/>
      <c r="B71" s="97"/>
      <c r="C71" s="98"/>
      <c r="D71" s="99"/>
      <c r="E71" s="111"/>
      <c r="F71" s="155"/>
      <c r="G71" s="225"/>
      <c r="H71" s="100"/>
      <c r="I71" s="226"/>
      <c r="J71" s="218"/>
      <c r="K71" s="124"/>
      <c r="L71" s="135"/>
      <c r="M71" s="136"/>
      <c r="N71" s="102"/>
      <c r="O71" s="103"/>
      <c r="P71" s="103"/>
      <c r="Q71" s="103"/>
      <c r="R71" s="103"/>
      <c r="S71" s="99"/>
      <c r="T71" s="99"/>
      <c r="U71" s="99"/>
      <c r="V71" s="99"/>
      <c r="W71" s="100"/>
      <c r="X71" s="100"/>
      <c r="Y71" s="104"/>
      <c r="Z71" s="119"/>
      <c r="AA71" s="119"/>
      <c r="AB71" s="120"/>
      <c r="AC71" s="137" t="str">
        <f t="shared" si="13"/>
        <v/>
      </c>
      <c r="AD71" s="131" t="str">
        <f t="shared" si="14"/>
        <v/>
      </c>
      <c r="AE71" s="105"/>
      <c r="AF71" s="101"/>
      <c r="AG71" s="107"/>
      <c r="AH71" s="169"/>
      <c r="AI71" s="170"/>
      <c r="AK71" s="146" t="b">
        <f t="shared" si="15"/>
        <v>0</v>
      </c>
      <c r="AL71" s="68">
        <f t="shared" si="16"/>
        <v>0</v>
      </c>
      <c r="AM71" s="68" t="b">
        <f t="shared" si="17"/>
        <v>1</v>
      </c>
      <c r="AN71" s="68">
        <f t="shared" si="18"/>
        <v>1</v>
      </c>
      <c r="AO71" s="68" t="b">
        <f t="shared" si="19"/>
        <v>0</v>
      </c>
      <c r="AP71" s="68">
        <f t="shared" si="20"/>
        <v>0</v>
      </c>
      <c r="AQ71" s="68" t="b">
        <f t="shared" si="21"/>
        <v>1</v>
      </c>
      <c r="AR71" s="139">
        <f t="shared" si="22"/>
        <v>1</v>
      </c>
      <c r="AS71" s="146" t="str">
        <f t="shared" si="23"/>
        <v/>
      </c>
      <c r="AT71" s="139" t="str">
        <f t="shared" si="24"/>
        <v/>
      </c>
      <c r="AU71" s="68">
        <f t="shared" si="25"/>
        <v>1</v>
      </c>
      <c r="AV71" s="68">
        <f t="shared" si="26"/>
        <v>0</v>
      </c>
      <c r="AW71" s="68">
        <f t="shared" si="27"/>
        <v>0</v>
      </c>
      <c r="AX71" s="68">
        <f t="shared" si="28"/>
        <v>0</v>
      </c>
      <c r="AY71" s="68">
        <f t="shared" si="29"/>
        <v>0</v>
      </c>
      <c r="AZ71" s="139">
        <f t="shared" si="30"/>
        <v>0</v>
      </c>
      <c r="BA71" s="68" t="str">
        <f t="shared" si="31"/>
        <v/>
      </c>
      <c r="BB71" s="68" t="str">
        <f t="shared" si="32"/>
        <v/>
      </c>
      <c r="BC71" s="146" t="str">
        <f t="shared" si="33"/>
        <v>Pain in mouth/throat</v>
      </c>
      <c r="BD71" s="68">
        <f t="shared" si="34"/>
        <v>10.4</v>
      </c>
      <c r="BE71" s="68" t="str">
        <f t="shared" si="35"/>
        <v>Pain in mouth/throat
 has a PPV of 10.4% 
 for recurrence</v>
      </c>
      <c r="BF71" s="68">
        <f t="shared" si="36"/>
        <v>0</v>
      </c>
      <c r="BG71" s="68">
        <f t="shared" si="37"/>
        <v>0</v>
      </c>
      <c r="BH71" s="68">
        <f t="shared" si="38"/>
        <v>1</v>
      </c>
      <c r="BI71" s="68">
        <f t="shared" si="39"/>
        <v>0</v>
      </c>
      <c r="BJ71" s="68">
        <f t="shared" si="40"/>
        <v>0</v>
      </c>
      <c r="BK71" s="68">
        <f t="shared" si="41"/>
        <v>0</v>
      </c>
      <c r="BL71" s="68">
        <f t="shared" si="42"/>
        <v>0</v>
      </c>
      <c r="BM71" s="139">
        <f t="shared" si="43"/>
        <v>0</v>
      </c>
    </row>
    <row r="72" spans="1:65" s="68" customFormat="1" ht="63.95" customHeight="1">
      <c r="A72" s="245"/>
      <c r="B72" s="97"/>
      <c r="C72" s="98"/>
      <c r="D72" s="99"/>
      <c r="E72" s="111"/>
      <c r="F72" s="155"/>
      <c r="G72" s="225"/>
      <c r="H72" s="100"/>
      <c r="I72" s="226"/>
      <c r="J72" s="218"/>
      <c r="K72" s="124"/>
      <c r="L72" s="135"/>
      <c r="M72" s="136"/>
      <c r="N72" s="102"/>
      <c r="O72" s="103"/>
      <c r="P72" s="103"/>
      <c r="Q72" s="103"/>
      <c r="R72" s="103"/>
      <c r="S72" s="99"/>
      <c r="T72" s="99"/>
      <c r="U72" s="99"/>
      <c r="V72" s="99"/>
      <c r="W72" s="100"/>
      <c r="X72" s="100"/>
      <c r="Y72" s="104"/>
      <c r="Z72" s="119"/>
      <c r="AA72" s="119"/>
      <c r="AB72" s="120"/>
      <c r="AC72" s="137" t="str">
        <f t="shared" si="13"/>
        <v/>
      </c>
      <c r="AD72" s="131" t="str">
        <f t="shared" si="14"/>
        <v/>
      </c>
      <c r="AE72" s="105"/>
      <c r="AF72" s="101"/>
      <c r="AG72" s="107"/>
      <c r="AH72" s="169"/>
      <c r="AI72" s="170"/>
      <c r="AK72" s="146" t="b">
        <f t="shared" si="15"/>
        <v>0</v>
      </c>
      <c r="AL72" s="68">
        <f t="shared" si="16"/>
        <v>0</v>
      </c>
      <c r="AM72" s="68" t="b">
        <f t="shared" si="17"/>
        <v>1</v>
      </c>
      <c r="AN72" s="68">
        <f t="shared" si="18"/>
        <v>1</v>
      </c>
      <c r="AO72" s="68" t="b">
        <f t="shared" si="19"/>
        <v>0</v>
      </c>
      <c r="AP72" s="68">
        <f t="shared" si="20"/>
        <v>0</v>
      </c>
      <c r="AQ72" s="68" t="b">
        <f t="shared" si="21"/>
        <v>1</v>
      </c>
      <c r="AR72" s="139">
        <f t="shared" si="22"/>
        <v>1</v>
      </c>
      <c r="AS72" s="146" t="str">
        <f t="shared" si="23"/>
        <v/>
      </c>
      <c r="AT72" s="139" t="str">
        <f t="shared" si="24"/>
        <v/>
      </c>
      <c r="AU72" s="68">
        <f t="shared" si="25"/>
        <v>1</v>
      </c>
      <c r="AV72" s="68">
        <f t="shared" si="26"/>
        <v>0</v>
      </c>
      <c r="AW72" s="68">
        <f t="shared" si="27"/>
        <v>0</v>
      </c>
      <c r="AX72" s="68">
        <f t="shared" si="28"/>
        <v>0</v>
      </c>
      <c r="AY72" s="68">
        <f t="shared" si="29"/>
        <v>0</v>
      </c>
      <c r="AZ72" s="139">
        <f t="shared" si="30"/>
        <v>0</v>
      </c>
      <c r="BA72" s="68" t="str">
        <f t="shared" si="31"/>
        <v/>
      </c>
      <c r="BB72" s="68" t="str">
        <f t="shared" si="32"/>
        <v/>
      </c>
      <c r="BC72" s="146" t="str">
        <f t="shared" si="33"/>
        <v>Pain in mouth/throat</v>
      </c>
      <c r="BD72" s="68">
        <f t="shared" si="34"/>
        <v>10.4</v>
      </c>
      <c r="BE72" s="68" t="str">
        <f t="shared" si="35"/>
        <v>Pain in mouth/throat
 has a PPV of 10.4% 
 for recurrence</v>
      </c>
      <c r="BF72" s="68">
        <f t="shared" si="36"/>
        <v>0</v>
      </c>
      <c r="BG72" s="68">
        <f t="shared" si="37"/>
        <v>0</v>
      </c>
      <c r="BH72" s="68">
        <f t="shared" si="38"/>
        <v>1</v>
      </c>
      <c r="BI72" s="68">
        <f t="shared" si="39"/>
        <v>0</v>
      </c>
      <c r="BJ72" s="68">
        <f t="shared" si="40"/>
        <v>0</v>
      </c>
      <c r="BK72" s="68">
        <f t="shared" si="41"/>
        <v>0</v>
      </c>
      <c r="BL72" s="68">
        <f t="shared" si="42"/>
        <v>0</v>
      </c>
      <c r="BM72" s="139">
        <f t="shared" si="43"/>
        <v>0</v>
      </c>
    </row>
    <row r="73" spans="1:65" s="68" customFormat="1" ht="63.95" customHeight="1">
      <c r="A73" s="245"/>
      <c r="B73" s="97"/>
      <c r="C73" s="98"/>
      <c r="D73" s="99"/>
      <c r="E73" s="111"/>
      <c r="F73" s="155"/>
      <c r="G73" s="225"/>
      <c r="H73" s="100"/>
      <c r="I73" s="226"/>
      <c r="J73" s="218"/>
      <c r="K73" s="124"/>
      <c r="L73" s="135"/>
      <c r="M73" s="136"/>
      <c r="N73" s="102"/>
      <c r="O73" s="103"/>
      <c r="P73" s="103"/>
      <c r="Q73" s="103"/>
      <c r="R73" s="103"/>
      <c r="S73" s="99"/>
      <c r="T73" s="99"/>
      <c r="U73" s="99"/>
      <c r="V73" s="99"/>
      <c r="W73" s="100"/>
      <c r="X73" s="100"/>
      <c r="Y73" s="104"/>
      <c r="Z73" s="119"/>
      <c r="AA73" s="119"/>
      <c r="AB73" s="120"/>
      <c r="AC73" s="137" t="str">
        <f t="shared" si="13"/>
        <v/>
      </c>
      <c r="AD73" s="131" t="str">
        <f t="shared" si="14"/>
        <v/>
      </c>
      <c r="AE73" s="105"/>
      <c r="AF73" s="101"/>
      <c r="AG73" s="107"/>
      <c r="AH73" s="169"/>
      <c r="AI73" s="170"/>
      <c r="AK73" s="146" t="b">
        <f t="shared" si="15"/>
        <v>0</v>
      </c>
      <c r="AL73" s="68">
        <f t="shared" si="16"/>
        <v>0</v>
      </c>
      <c r="AM73" s="68" t="b">
        <f t="shared" si="17"/>
        <v>1</v>
      </c>
      <c r="AN73" s="68">
        <f t="shared" si="18"/>
        <v>1</v>
      </c>
      <c r="AO73" s="68" t="b">
        <f t="shared" si="19"/>
        <v>0</v>
      </c>
      <c r="AP73" s="68">
        <f t="shared" si="20"/>
        <v>0</v>
      </c>
      <c r="AQ73" s="68" t="b">
        <f t="shared" si="21"/>
        <v>1</v>
      </c>
      <c r="AR73" s="139">
        <f t="shared" si="22"/>
        <v>1</v>
      </c>
      <c r="AS73" s="146" t="str">
        <f t="shared" si="23"/>
        <v/>
      </c>
      <c r="AT73" s="139" t="str">
        <f t="shared" si="24"/>
        <v/>
      </c>
      <c r="AU73" s="68">
        <f t="shared" si="25"/>
        <v>1</v>
      </c>
      <c r="AV73" s="68">
        <f t="shared" si="26"/>
        <v>0</v>
      </c>
      <c r="AW73" s="68">
        <f t="shared" si="27"/>
        <v>0</v>
      </c>
      <c r="AX73" s="68">
        <f t="shared" si="28"/>
        <v>0</v>
      </c>
      <c r="AY73" s="68">
        <f t="shared" si="29"/>
        <v>0</v>
      </c>
      <c r="AZ73" s="139">
        <f t="shared" si="30"/>
        <v>0</v>
      </c>
      <c r="BA73" s="68" t="str">
        <f t="shared" si="31"/>
        <v/>
      </c>
      <c r="BB73" s="68" t="str">
        <f t="shared" si="32"/>
        <v/>
      </c>
      <c r="BC73" s="146" t="str">
        <f t="shared" si="33"/>
        <v>Pain in mouth/throat</v>
      </c>
      <c r="BD73" s="68">
        <f t="shared" si="34"/>
        <v>10.4</v>
      </c>
      <c r="BE73" s="68" t="str">
        <f t="shared" si="35"/>
        <v>Pain in mouth/throat
 has a PPV of 10.4% 
 for recurrence</v>
      </c>
      <c r="BF73" s="68">
        <f t="shared" si="36"/>
        <v>0</v>
      </c>
      <c r="BG73" s="68">
        <f t="shared" si="37"/>
        <v>0</v>
      </c>
      <c r="BH73" s="68">
        <f t="shared" si="38"/>
        <v>1</v>
      </c>
      <c r="BI73" s="68">
        <f t="shared" si="39"/>
        <v>0</v>
      </c>
      <c r="BJ73" s="68">
        <f t="shared" si="40"/>
        <v>0</v>
      </c>
      <c r="BK73" s="68">
        <f t="shared" si="41"/>
        <v>0</v>
      </c>
      <c r="BL73" s="68">
        <f t="shared" si="42"/>
        <v>0</v>
      </c>
      <c r="BM73" s="139">
        <f t="shared" si="43"/>
        <v>0</v>
      </c>
    </row>
    <row r="74" spans="1:65" s="68" customFormat="1" ht="63.95" customHeight="1">
      <c r="A74" s="245"/>
      <c r="B74" s="97"/>
      <c r="C74" s="98"/>
      <c r="D74" s="99"/>
      <c r="E74" s="111"/>
      <c r="F74" s="155"/>
      <c r="G74" s="225"/>
      <c r="H74" s="100"/>
      <c r="I74" s="226"/>
      <c r="J74" s="218"/>
      <c r="K74" s="124"/>
      <c r="L74" s="135"/>
      <c r="M74" s="136"/>
      <c r="N74" s="102"/>
      <c r="O74" s="103"/>
      <c r="P74" s="103"/>
      <c r="Q74" s="103"/>
      <c r="R74" s="103"/>
      <c r="S74" s="99"/>
      <c r="T74" s="99"/>
      <c r="U74" s="99"/>
      <c r="V74" s="99"/>
      <c r="W74" s="100"/>
      <c r="X74" s="100"/>
      <c r="Y74" s="104"/>
      <c r="Z74" s="119"/>
      <c r="AA74" s="119"/>
      <c r="AB74" s="120"/>
      <c r="AC74" s="137" t="str">
        <f t="shared" si="13"/>
        <v/>
      </c>
      <c r="AD74" s="131" t="str">
        <f t="shared" si="14"/>
        <v/>
      </c>
      <c r="AE74" s="105"/>
      <c r="AF74" s="101"/>
      <c r="AG74" s="107"/>
      <c r="AH74" s="169"/>
      <c r="AI74" s="170"/>
      <c r="AK74" s="146" t="b">
        <f t="shared" si="15"/>
        <v>0</v>
      </c>
      <c r="AL74" s="68">
        <f t="shared" si="16"/>
        <v>0</v>
      </c>
      <c r="AM74" s="68" t="b">
        <f t="shared" si="17"/>
        <v>1</v>
      </c>
      <c r="AN74" s="68">
        <f t="shared" si="18"/>
        <v>1</v>
      </c>
      <c r="AO74" s="68" t="b">
        <f t="shared" si="19"/>
        <v>0</v>
      </c>
      <c r="AP74" s="68">
        <f t="shared" si="20"/>
        <v>0</v>
      </c>
      <c r="AQ74" s="68" t="b">
        <f t="shared" si="21"/>
        <v>1</v>
      </c>
      <c r="AR74" s="139">
        <f t="shared" si="22"/>
        <v>1</v>
      </c>
      <c r="AS74" s="146" t="str">
        <f t="shared" si="23"/>
        <v/>
      </c>
      <c r="AT74" s="139" t="str">
        <f t="shared" si="24"/>
        <v/>
      </c>
      <c r="AU74" s="68">
        <f t="shared" si="25"/>
        <v>1</v>
      </c>
      <c r="AV74" s="68">
        <f t="shared" si="26"/>
        <v>0</v>
      </c>
      <c r="AW74" s="68">
        <f t="shared" si="27"/>
        <v>0</v>
      </c>
      <c r="AX74" s="68">
        <f t="shared" si="28"/>
        <v>0</v>
      </c>
      <c r="AY74" s="68">
        <f t="shared" si="29"/>
        <v>0</v>
      </c>
      <c r="AZ74" s="139">
        <f t="shared" si="30"/>
        <v>0</v>
      </c>
      <c r="BA74" s="68" t="str">
        <f t="shared" si="31"/>
        <v/>
      </c>
      <c r="BB74" s="68" t="str">
        <f t="shared" si="32"/>
        <v/>
      </c>
      <c r="BC74" s="146" t="str">
        <f t="shared" si="33"/>
        <v>Pain in mouth/throat</v>
      </c>
      <c r="BD74" s="68">
        <f t="shared" si="34"/>
        <v>10.4</v>
      </c>
      <c r="BE74" s="68" t="str">
        <f t="shared" si="35"/>
        <v>Pain in mouth/throat
 has a PPV of 10.4% 
 for recurrence</v>
      </c>
      <c r="BF74" s="68">
        <f t="shared" si="36"/>
        <v>0</v>
      </c>
      <c r="BG74" s="68">
        <f t="shared" si="37"/>
        <v>0</v>
      </c>
      <c r="BH74" s="68">
        <f t="shared" si="38"/>
        <v>1</v>
      </c>
      <c r="BI74" s="68">
        <f t="shared" si="39"/>
        <v>0</v>
      </c>
      <c r="BJ74" s="68">
        <f t="shared" si="40"/>
        <v>0</v>
      </c>
      <c r="BK74" s="68">
        <f t="shared" si="41"/>
        <v>0</v>
      </c>
      <c r="BL74" s="68">
        <f t="shared" si="42"/>
        <v>0</v>
      </c>
      <c r="BM74" s="139">
        <f t="shared" si="43"/>
        <v>0</v>
      </c>
    </row>
    <row r="75" spans="1:65" s="68" customFormat="1" ht="63.95" customHeight="1">
      <c r="A75" s="245"/>
      <c r="B75" s="97"/>
      <c r="C75" s="98"/>
      <c r="D75" s="99"/>
      <c r="E75" s="111"/>
      <c r="F75" s="155"/>
      <c r="G75" s="225"/>
      <c r="H75" s="100"/>
      <c r="I75" s="226"/>
      <c r="J75" s="218"/>
      <c r="K75" s="124"/>
      <c r="L75" s="135"/>
      <c r="M75" s="136"/>
      <c r="N75" s="102"/>
      <c r="O75" s="103"/>
      <c r="P75" s="103"/>
      <c r="Q75" s="103"/>
      <c r="R75" s="103"/>
      <c r="S75" s="99"/>
      <c r="T75" s="99"/>
      <c r="U75" s="99"/>
      <c r="V75" s="99"/>
      <c r="W75" s="100"/>
      <c r="X75" s="100"/>
      <c r="Y75" s="104"/>
      <c r="Z75" s="119"/>
      <c r="AA75" s="119"/>
      <c r="AB75" s="120"/>
      <c r="AC75" s="137" t="str">
        <f t="shared" si="13"/>
        <v/>
      </c>
      <c r="AD75" s="131" t="str">
        <f t="shared" si="14"/>
        <v/>
      </c>
      <c r="AE75" s="105"/>
      <c r="AF75" s="101"/>
      <c r="AG75" s="107"/>
      <c r="AH75" s="169"/>
      <c r="AI75" s="170"/>
      <c r="AK75" s="146" t="b">
        <f t="shared" si="15"/>
        <v>0</v>
      </c>
      <c r="AL75" s="68">
        <f t="shared" si="16"/>
        <v>0</v>
      </c>
      <c r="AM75" s="68" t="b">
        <f t="shared" si="17"/>
        <v>1</v>
      </c>
      <c r="AN75" s="68">
        <f t="shared" si="18"/>
        <v>1</v>
      </c>
      <c r="AO75" s="68" t="b">
        <f t="shared" si="19"/>
        <v>0</v>
      </c>
      <c r="AP75" s="68">
        <f t="shared" si="20"/>
        <v>0</v>
      </c>
      <c r="AQ75" s="68" t="b">
        <f t="shared" si="21"/>
        <v>1</v>
      </c>
      <c r="AR75" s="139">
        <f t="shared" si="22"/>
        <v>1</v>
      </c>
      <c r="AS75" s="146" t="str">
        <f t="shared" si="23"/>
        <v/>
      </c>
      <c r="AT75" s="139" t="str">
        <f t="shared" si="24"/>
        <v/>
      </c>
      <c r="AU75" s="68">
        <f t="shared" si="25"/>
        <v>1</v>
      </c>
      <c r="AV75" s="68">
        <f t="shared" si="26"/>
        <v>0</v>
      </c>
      <c r="AW75" s="68">
        <f t="shared" si="27"/>
        <v>0</v>
      </c>
      <c r="AX75" s="68">
        <f t="shared" si="28"/>
        <v>0</v>
      </c>
      <c r="AY75" s="68">
        <f t="shared" si="29"/>
        <v>0</v>
      </c>
      <c r="AZ75" s="139">
        <f t="shared" si="30"/>
        <v>0</v>
      </c>
      <c r="BA75" s="68" t="str">
        <f t="shared" si="31"/>
        <v/>
      </c>
      <c r="BB75" s="68" t="str">
        <f t="shared" si="32"/>
        <v/>
      </c>
      <c r="BC75" s="146" t="str">
        <f t="shared" si="33"/>
        <v>Pain in mouth/throat</v>
      </c>
      <c r="BD75" s="68">
        <f t="shared" si="34"/>
        <v>10.4</v>
      </c>
      <c r="BE75" s="68" t="str">
        <f t="shared" si="35"/>
        <v>Pain in mouth/throat
 has a PPV of 10.4% 
 for recurrence</v>
      </c>
      <c r="BF75" s="68">
        <f t="shared" si="36"/>
        <v>0</v>
      </c>
      <c r="BG75" s="68">
        <f t="shared" si="37"/>
        <v>0</v>
      </c>
      <c r="BH75" s="68">
        <f t="shared" si="38"/>
        <v>1</v>
      </c>
      <c r="BI75" s="68">
        <f t="shared" si="39"/>
        <v>0</v>
      </c>
      <c r="BJ75" s="68">
        <f t="shared" si="40"/>
        <v>0</v>
      </c>
      <c r="BK75" s="68">
        <f t="shared" si="41"/>
        <v>0</v>
      </c>
      <c r="BL75" s="68">
        <f t="shared" si="42"/>
        <v>0</v>
      </c>
      <c r="BM75" s="139">
        <f t="shared" si="43"/>
        <v>0</v>
      </c>
    </row>
    <row r="76" spans="1:65" s="68" customFormat="1" ht="63.95" customHeight="1">
      <c r="A76" s="245"/>
      <c r="B76" s="97"/>
      <c r="C76" s="98"/>
      <c r="D76" s="99"/>
      <c r="E76" s="111"/>
      <c r="F76" s="155"/>
      <c r="G76" s="225"/>
      <c r="H76" s="100"/>
      <c r="I76" s="226"/>
      <c r="J76" s="218"/>
      <c r="K76" s="124"/>
      <c r="L76" s="135"/>
      <c r="M76" s="136"/>
      <c r="N76" s="102"/>
      <c r="O76" s="103"/>
      <c r="P76" s="103"/>
      <c r="Q76" s="103"/>
      <c r="R76" s="103"/>
      <c r="S76" s="99"/>
      <c r="T76" s="99"/>
      <c r="U76" s="99"/>
      <c r="V76" s="99"/>
      <c r="W76" s="100"/>
      <c r="X76" s="100"/>
      <c r="Y76" s="104"/>
      <c r="Z76" s="119"/>
      <c r="AA76" s="119"/>
      <c r="AB76" s="120"/>
      <c r="AC76" s="137" t="str">
        <f t="shared" si="13"/>
        <v/>
      </c>
      <c r="AD76" s="131" t="str">
        <f t="shared" si="14"/>
        <v/>
      </c>
      <c r="AE76" s="105"/>
      <c r="AF76" s="101"/>
      <c r="AG76" s="107"/>
      <c r="AH76" s="169"/>
      <c r="AI76" s="170"/>
      <c r="AK76" s="146" t="b">
        <f t="shared" si="15"/>
        <v>0</v>
      </c>
      <c r="AL76" s="68">
        <f t="shared" si="16"/>
        <v>0</v>
      </c>
      <c r="AM76" s="68" t="b">
        <f t="shared" si="17"/>
        <v>1</v>
      </c>
      <c r="AN76" s="68">
        <f t="shared" si="18"/>
        <v>1</v>
      </c>
      <c r="AO76" s="68" t="b">
        <f t="shared" si="19"/>
        <v>0</v>
      </c>
      <c r="AP76" s="68">
        <f t="shared" si="20"/>
        <v>0</v>
      </c>
      <c r="AQ76" s="68" t="b">
        <f t="shared" si="21"/>
        <v>1</v>
      </c>
      <c r="AR76" s="139">
        <f t="shared" si="22"/>
        <v>1</v>
      </c>
      <c r="AS76" s="146" t="str">
        <f t="shared" si="23"/>
        <v/>
      </c>
      <c r="AT76" s="139" t="str">
        <f t="shared" si="24"/>
        <v/>
      </c>
      <c r="AU76" s="68">
        <f t="shared" si="25"/>
        <v>1</v>
      </c>
      <c r="AV76" s="68">
        <f t="shared" si="26"/>
        <v>0</v>
      </c>
      <c r="AW76" s="68">
        <f t="shared" si="27"/>
        <v>0</v>
      </c>
      <c r="AX76" s="68">
        <f t="shared" si="28"/>
        <v>0</v>
      </c>
      <c r="AY76" s="68">
        <f t="shared" si="29"/>
        <v>0</v>
      </c>
      <c r="AZ76" s="139">
        <f t="shared" si="30"/>
        <v>0</v>
      </c>
      <c r="BA76" s="68" t="str">
        <f t="shared" si="31"/>
        <v/>
      </c>
      <c r="BB76" s="68" t="str">
        <f t="shared" si="32"/>
        <v/>
      </c>
      <c r="BC76" s="146" t="str">
        <f t="shared" si="33"/>
        <v>Pain in mouth/throat</v>
      </c>
      <c r="BD76" s="68">
        <f t="shared" si="34"/>
        <v>10.4</v>
      </c>
      <c r="BE76" s="68" t="str">
        <f t="shared" si="35"/>
        <v>Pain in mouth/throat
 has a PPV of 10.4% 
 for recurrence</v>
      </c>
      <c r="BF76" s="68">
        <f t="shared" si="36"/>
        <v>0</v>
      </c>
      <c r="BG76" s="68">
        <f t="shared" si="37"/>
        <v>0</v>
      </c>
      <c r="BH76" s="68">
        <f t="shared" si="38"/>
        <v>1</v>
      </c>
      <c r="BI76" s="68">
        <f t="shared" si="39"/>
        <v>0</v>
      </c>
      <c r="BJ76" s="68">
        <f t="shared" si="40"/>
        <v>0</v>
      </c>
      <c r="BK76" s="68">
        <f t="shared" si="41"/>
        <v>0</v>
      </c>
      <c r="BL76" s="68">
        <f t="shared" si="42"/>
        <v>0</v>
      </c>
      <c r="BM76" s="139">
        <f t="shared" si="43"/>
        <v>0</v>
      </c>
    </row>
    <row r="77" spans="1:65" s="68" customFormat="1" ht="63.95" customHeight="1">
      <c r="A77" s="245"/>
      <c r="B77" s="97"/>
      <c r="C77" s="98"/>
      <c r="D77" s="99"/>
      <c r="E77" s="111"/>
      <c r="F77" s="155"/>
      <c r="G77" s="225"/>
      <c r="H77" s="100"/>
      <c r="I77" s="226"/>
      <c r="J77" s="218"/>
      <c r="K77" s="124"/>
      <c r="L77" s="135"/>
      <c r="M77" s="136"/>
      <c r="N77" s="102"/>
      <c r="O77" s="103"/>
      <c r="P77" s="103"/>
      <c r="Q77" s="103"/>
      <c r="R77" s="103"/>
      <c r="S77" s="99"/>
      <c r="T77" s="99"/>
      <c r="U77" s="99"/>
      <c r="V77" s="99"/>
      <c r="W77" s="100"/>
      <c r="X77" s="100"/>
      <c r="Y77" s="104"/>
      <c r="Z77" s="119"/>
      <c r="AA77" s="119"/>
      <c r="AB77" s="120"/>
      <c r="AC77" s="137" t="str">
        <f t="shared" si="13"/>
        <v/>
      </c>
      <c r="AD77" s="131" t="str">
        <f t="shared" si="14"/>
        <v/>
      </c>
      <c r="AE77" s="105"/>
      <c r="AF77" s="101"/>
      <c r="AG77" s="107"/>
      <c r="AH77" s="169"/>
      <c r="AI77" s="170"/>
      <c r="AK77" s="146" t="b">
        <f t="shared" si="15"/>
        <v>0</v>
      </c>
      <c r="AL77" s="68">
        <f t="shared" si="16"/>
        <v>0</v>
      </c>
      <c r="AM77" s="68" t="b">
        <f t="shared" si="17"/>
        <v>1</v>
      </c>
      <c r="AN77" s="68">
        <f t="shared" si="18"/>
        <v>1</v>
      </c>
      <c r="AO77" s="68" t="b">
        <f t="shared" si="19"/>
        <v>0</v>
      </c>
      <c r="AP77" s="68">
        <f t="shared" si="20"/>
        <v>0</v>
      </c>
      <c r="AQ77" s="68" t="b">
        <f t="shared" si="21"/>
        <v>1</v>
      </c>
      <c r="AR77" s="139">
        <f t="shared" si="22"/>
        <v>1</v>
      </c>
      <c r="AS77" s="146" t="str">
        <f t="shared" si="23"/>
        <v/>
      </c>
      <c r="AT77" s="139" t="str">
        <f t="shared" si="24"/>
        <v/>
      </c>
      <c r="AU77" s="68">
        <f t="shared" si="25"/>
        <v>1</v>
      </c>
      <c r="AV77" s="68">
        <f t="shared" si="26"/>
        <v>0</v>
      </c>
      <c r="AW77" s="68">
        <f t="shared" si="27"/>
        <v>0</v>
      </c>
      <c r="AX77" s="68">
        <f t="shared" si="28"/>
        <v>0</v>
      </c>
      <c r="AY77" s="68">
        <f t="shared" si="29"/>
        <v>0</v>
      </c>
      <c r="AZ77" s="139">
        <f t="shared" si="30"/>
        <v>0</v>
      </c>
      <c r="BA77" s="68" t="str">
        <f t="shared" si="31"/>
        <v/>
      </c>
      <c r="BB77" s="68" t="str">
        <f t="shared" si="32"/>
        <v/>
      </c>
      <c r="BC77" s="146" t="str">
        <f t="shared" si="33"/>
        <v>Pain in mouth/throat</v>
      </c>
      <c r="BD77" s="68">
        <f t="shared" si="34"/>
        <v>10.4</v>
      </c>
      <c r="BE77" s="68" t="str">
        <f t="shared" si="35"/>
        <v>Pain in mouth/throat
 has a PPV of 10.4% 
 for recurrence</v>
      </c>
      <c r="BF77" s="68">
        <f t="shared" si="36"/>
        <v>0</v>
      </c>
      <c r="BG77" s="68">
        <f t="shared" si="37"/>
        <v>0</v>
      </c>
      <c r="BH77" s="68">
        <f t="shared" si="38"/>
        <v>1</v>
      </c>
      <c r="BI77" s="68">
        <f t="shared" si="39"/>
        <v>0</v>
      </c>
      <c r="BJ77" s="68">
        <f t="shared" si="40"/>
        <v>0</v>
      </c>
      <c r="BK77" s="68">
        <f t="shared" si="41"/>
        <v>0</v>
      </c>
      <c r="BL77" s="68">
        <f t="shared" si="42"/>
        <v>0</v>
      </c>
      <c r="BM77" s="139">
        <f t="shared" si="43"/>
        <v>0</v>
      </c>
    </row>
    <row r="78" spans="1:65" s="68" customFormat="1" ht="63.95" customHeight="1">
      <c r="A78" s="245"/>
      <c r="B78" s="97"/>
      <c r="C78" s="98"/>
      <c r="D78" s="99"/>
      <c r="E78" s="111"/>
      <c r="F78" s="155"/>
      <c r="G78" s="225"/>
      <c r="H78" s="100"/>
      <c r="I78" s="226"/>
      <c r="J78" s="218"/>
      <c r="K78" s="124"/>
      <c r="L78" s="135"/>
      <c r="M78" s="136"/>
      <c r="N78" s="102"/>
      <c r="O78" s="103"/>
      <c r="P78" s="103"/>
      <c r="Q78" s="103"/>
      <c r="R78" s="103"/>
      <c r="S78" s="99"/>
      <c r="T78" s="99"/>
      <c r="U78" s="99"/>
      <c r="V78" s="99"/>
      <c r="W78" s="100"/>
      <c r="X78" s="100"/>
      <c r="Y78" s="104"/>
      <c r="Z78" s="119"/>
      <c r="AA78" s="119"/>
      <c r="AB78" s="120"/>
      <c r="AC78" s="137" t="str">
        <f t="shared" si="13"/>
        <v/>
      </c>
      <c r="AD78" s="131" t="str">
        <f t="shared" si="14"/>
        <v/>
      </c>
      <c r="AE78" s="105"/>
      <c r="AF78" s="101"/>
      <c r="AG78" s="107"/>
      <c r="AH78" s="169"/>
      <c r="AI78" s="170"/>
      <c r="AK78" s="146" t="b">
        <f t="shared" si="15"/>
        <v>0</v>
      </c>
      <c r="AL78" s="68">
        <f t="shared" si="16"/>
        <v>0</v>
      </c>
      <c r="AM78" s="68" t="b">
        <f t="shared" si="17"/>
        <v>1</v>
      </c>
      <c r="AN78" s="68">
        <f t="shared" si="18"/>
        <v>1</v>
      </c>
      <c r="AO78" s="68" t="b">
        <f t="shared" si="19"/>
        <v>0</v>
      </c>
      <c r="AP78" s="68">
        <f t="shared" si="20"/>
        <v>0</v>
      </c>
      <c r="AQ78" s="68" t="b">
        <f t="shared" si="21"/>
        <v>1</v>
      </c>
      <c r="AR78" s="139">
        <f t="shared" si="22"/>
        <v>1</v>
      </c>
      <c r="AS78" s="146" t="str">
        <f t="shared" si="23"/>
        <v/>
      </c>
      <c r="AT78" s="139" t="str">
        <f t="shared" si="24"/>
        <v/>
      </c>
      <c r="AU78" s="68">
        <f t="shared" si="25"/>
        <v>1</v>
      </c>
      <c r="AV78" s="68">
        <f t="shared" si="26"/>
        <v>0</v>
      </c>
      <c r="AW78" s="68">
        <f t="shared" si="27"/>
        <v>0</v>
      </c>
      <c r="AX78" s="68">
        <f t="shared" si="28"/>
        <v>0</v>
      </c>
      <c r="AY78" s="68">
        <f t="shared" si="29"/>
        <v>0</v>
      </c>
      <c r="AZ78" s="139">
        <f t="shared" si="30"/>
        <v>0</v>
      </c>
      <c r="BA78" s="68" t="str">
        <f t="shared" si="31"/>
        <v/>
      </c>
      <c r="BB78" s="68" t="str">
        <f t="shared" si="32"/>
        <v/>
      </c>
      <c r="BC78" s="146" t="str">
        <f t="shared" si="33"/>
        <v>Pain in mouth/throat</v>
      </c>
      <c r="BD78" s="68">
        <f t="shared" si="34"/>
        <v>10.4</v>
      </c>
      <c r="BE78" s="68" t="str">
        <f t="shared" si="35"/>
        <v>Pain in mouth/throat
 has a PPV of 10.4% 
 for recurrence</v>
      </c>
      <c r="BF78" s="68">
        <f t="shared" si="36"/>
        <v>0</v>
      </c>
      <c r="BG78" s="68">
        <f t="shared" si="37"/>
        <v>0</v>
      </c>
      <c r="BH78" s="68">
        <f t="shared" si="38"/>
        <v>1</v>
      </c>
      <c r="BI78" s="68">
        <f t="shared" si="39"/>
        <v>0</v>
      </c>
      <c r="BJ78" s="68">
        <f t="shared" si="40"/>
        <v>0</v>
      </c>
      <c r="BK78" s="68">
        <f t="shared" si="41"/>
        <v>0</v>
      </c>
      <c r="BL78" s="68">
        <f t="shared" si="42"/>
        <v>0</v>
      </c>
      <c r="BM78" s="139">
        <f t="shared" si="43"/>
        <v>0</v>
      </c>
    </row>
    <row r="79" spans="1:65" s="68" customFormat="1" ht="63.95" customHeight="1">
      <c r="A79" s="245"/>
      <c r="B79" s="97"/>
      <c r="C79" s="98"/>
      <c r="D79" s="99"/>
      <c r="E79" s="111"/>
      <c r="F79" s="155"/>
      <c r="G79" s="225"/>
      <c r="H79" s="100"/>
      <c r="I79" s="226"/>
      <c r="J79" s="218"/>
      <c r="K79" s="124"/>
      <c r="L79" s="135"/>
      <c r="M79" s="136"/>
      <c r="N79" s="102"/>
      <c r="O79" s="103"/>
      <c r="P79" s="103"/>
      <c r="Q79" s="103"/>
      <c r="R79" s="103"/>
      <c r="S79" s="99"/>
      <c r="T79" s="99"/>
      <c r="U79" s="99"/>
      <c r="V79" s="99"/>
      <c r="W79" s="100"/>
      <c r="X79" s="100"/>
      <c r="Y79" s="104"/>
      <c r="Z79" s="119"/>
      <c r="AA79" s="119"/>
      <c r="AB79" s="120"/>
      <c r="AC79" s="137" t="str">
        <f t="shared" si="13"/>
        <v/>
      </c>
      <c r="AD79" s="131" t="str">
        <f t="shared" si="14"/>
        <v/>
      </c>
      <c r="AE79" s="105"/>
      <c r="AF79" s="101"/>
      <c r="AG79" s="107"/>
      <c r="AH79" s="169"/>
      <c r="AI79" s="170"/>
      <c r="AK79" s="146" t="b">
        <f t="shared" si="15"/>
        <v>0</v>
      </c>
      <c r="AL79" s="68">
        <f t="shared" si="16"/>
        <v>0</v>
      </c>
      <c r="AM79" s="68" t="b">
        <f t="shared" si="17"/>
        <v>1</v>
      </c>
      <c r="AN79" s="68">
        <f t="shared" si="18"/>
        <v>1</v>
      </c>
      <c r="AO79" s="68" t="b">
        <f t="shared" si="19"/>
        <v>0</v>
      </c>
      <c r="AP79" s="68">
        <f t="shared" si="20"/>
        <v>0</v>
      </c>
      <c r="AQ79" s="68" t="b">
        <f t="shared" si="21"/>
        <v>1</v>
      </c>
      <c r="AR79" s="139">
        <f t="shared" si="22"/>
        <v>1</v>
      </c>
      <c r="AS79" s="146" t="str">
        <f t="shared" si="23"/>
        <v/>
      </c>
      <c r="AT79" s="139" t="str">
        <f t="shared" si="24"/>
        <v/>
      </c>
      <c r="AU79" s="68">
        <f t="shared" si="25"/>
        <v>1</v>
      </c>
      <c r="AV79" s="68">
        <f t="shared" si="26"/>
        <v>0</v>
      </c>
      <c r="AW79" s="68">
        <f t="shared" si="27"/>
        <v>0</v>
      </c>
      <c r="AX79" s="68">
        <f t="shared" si="28"/>
        <v>0</v>
      </c>
      <c r="AY79" s="68">
        <f t="shared" si="29"/>
        <v>0</v>
      </c>
      <c r="AZ79" s="139">
        <f t="shared" si="30"/>
        <v>0</v>
      </c>
      <c r="BA79" s="68" t="str">
        <f t="shared" si="31"/>
        <v/>
      </c>
      <c r="BB79" s="68" t="str">
        <f t="shared" si="32"/>
        <v/>
      </c>
      <c r="BC79" s="146" t="str">
        <f t="shared" si="33"/>
        <v>Pain in mouth/throat</v>
      </c>
      <c r="BD79" s="68">
        <f t="shared" si="34"/>
        <v>10.4</v>
      </c>
      <c r="BE79" s="68" t="str">
        <f t="shared" si="35"/>
        <v>Pain in mouth/throat
 has a PPV of 10.4% 
 for recurrence</v>
      </c>
      <c r="BF79" s="68">
        <f t="shared" si="36"/>
        <v>0</v>
      </c>
      <c r="BG79" s="68">
        <f t="shared" si="37"/>
        <v>0</v>
      </c>
      <c r="BH79" s="68">
        <f t="shared" si="38"/>
        <v>1</v>
      </c>
      <c r="BI79" s="68">
        <f t="shared" si="39"/>
        <v>0</v>
      </c>
      <c r="BJ79" s="68">
        <f t="shared" si="40"/>
        <v>0</v>
      </c>
      <c r="BK79" s="68">
        <f t="shared" si="41"/>
        <v>0</v>
      </c>
      <c r="BL79" s="68">
        <f t="shared" si="42"/>
        <v>0</v>
      </c>
      <c r="BM79" s="139">
        <f t="shared" si="43"/>
        <v>0</v>
      </c>
    </row>
    <row r="80" spans="1:65" s="68" customFormat="1" ht="63.95" customHeight="1">
      <c r="A80" s="245"/>
      <c r="B80" s="97"/>
      <c r="C80" s="98"/>
      <c r="D80" s="99"/>
      <c r="E80" s="111"/>
      <c r="F80" s="155"/>
      <c r="G80" s="225"/>
      <c r="H80" s="100"/>
      <c r="I80" s="226"/>
      <c r="J80" s="218"/>
      <c r="K80" s="124"/>
      <c r="L80" s="135"/>
      <c r="M80" s="136"/>
      <c r="N80" s="102"/>
      <c r="O80" s="103"/>
      <c r="P80" s="103"/>
      <c r="Q80" s="103"/>
      <c r="R80" s="103"/>
      <c r="S80" s="99"/>
      <c r="T80" s="99"/>
      <c r="U80" s="99"/>
      <c r="V80" s="99"/>
      <c r="W80" s="100"/>
      <c r="X80" s="100"/>
      <c r="Y80" s="104"/>
      <c r="Z80" s="119"/>
      <c r="AA80" s="119"/>
      <c r="AB80" s="120"/>
      <c r="AC80" s="137" t="str">
        <f t="shared" si="13"/>
        <v/>
      </c>
      <c r="AD80" s="131" t="str">
        <f t="shared" si="14"/>
        <v/>
      </c>
      <c r="AE80" s="105"/>
      <c r="AF80" s="101"/>
      <c r="AG80" s="107"/>
      <c r="AH80" s="169"/>
      <c r="AI80" s="170"/>
      <c r="AK80" s="146" t="b">
        <f t="shared" si="15"/>
        <v>0</v>
      </c>
      <c r="AL80" s="68">
        <f t="shared" si="16"/>
        <v>0</v>
      </c>
      <c r="AM80" s="68" t="b">
        <f t="shared" si="17"/>
        <v>1</v>
      </c>
      <c r="AN80" s="68">
        <f t="shared" si="18"/>
        <v>1</v>
      </c>
      <c r="AO80" s="68" t="b">
        <f t="shared" si="19"/>
        <v>0</v>
      </c>
      <c r="AP80" s="68">
        <f t="shared" si="20"/>
        <v>0</v>
      </c>
      <c r="AQ80" s="68" t="b">
        <f t="shared" si="21"/>
        <v>1</v>
      </c>
      <c r="AR80" s="139">
        <f t="shared" si="22"/>
        <v>1</v>
      </c>
      <c r="AS80" s="146" t="str">
        <f t="shared" si="23"/>
        <v/>
      </c>
      <c r="AT80" s="139" t="str">
        <f t="shared" si="24"/>
        <v/>
      </c>
      <c r="AU80" s="68">
        <f t="shared" si="25"/>
        <v>1</v>
      </c>
      <c r="AV80" s="68">
        <f t="shared" si="26"/>
        <v>0</v>
      </c>
      <c r="AW80" s="68">
        <f t="shared" si="27"/>
        <v>0</v>
      </c>
      <c r="AX80" s="68">
        <f t="shared" si="28"/>
        <v>0</v>
      </c>
      <c r="AY80" s="68">
        <f t="shared" si="29"/>
        <v>0</v>
      </c>
      <c r="AZ80" s="139">
        <f t="shared" si="30"/>
        <v>0</v>
      </c>
      <c r="BA80" s="68" t="str">
        <f t="shared" si="31"/>
        <v/>
      </c>
      <c r="BB80" s="68" t="str">
        <f t="shared" si="32"/>
        <v/>
      </c>
      <c r="BC80" s="146" t="str">
        <f t="shared" si="33"/>
        <v>Pain in mouth/throat</v>
      </c>
      <c r="BD80" s="68">
        <f t="shared" si="34"/>
        <v>10.4</v>
      </c>
      <c r="BE80" s="68" t="str">
        <f t="shared" si="35"/>
        <v>Pain in mouth/throat
 has a PPV of 10.4% 
 for recurrence</v>
      </c>
      <c r="BF80" s="68">
        <f t="shared" si="36"/>
        <v>0</v>
      </c>
      <c r="BG80" s="68">
        <f t="shared" si="37"/>
        <v>0</v>
      </c>
      <c r="BH80" s="68">
        <f t="shared" si="38"/>
        <v>1</v>
      </c>
      <c r="BI80" s="68">
        <f t="shared" si="39"/>
        <v>0</v>
      </c>
      <c r="BJ80" s="68">
        <f t="shared" si="40"/>
        <v>0</v>
      </c>
      <c r="BK80" s="68">
        <f t="shared" si="41"/>
        <v>0</v>
      </c>
      <c r="BL80" s="68">
        <f t="shared" si="42"/>
        <v>0</v>
      </c>
      <c r="BM80" s="139">
        <f t="shared" si="43"/>
        <v>0</v>
      </c>
    </row>
    <row r="81" spans="1:65" s="68" customFormat="1" ht="63.95" customHeight="1">
      <c r="A81" s="245"/>
      <c r="B81" s="97"/>
      <c r="C81" s="98"/>
      <c r="D81" s="99"/>
      <c r="E81" s="111"/>
      <c r="F81" s="155"/>
      <c r="G81" s="225"/>
      <c r="H81" s="100"/>
      <c r="I81" s="226"/>
      <c r="J81" s="218"/>
      <c r="K81" s="124"/>
      <c r="L81" s="135"/>
      <c r="M81" s="136"/>
      <c r="N81" s="102"/>
      <c r="O81" s="103"/>
      <c r="P81" s="103"/>
      <c r="Q81" s="103"/>
      <c r="R81" s="103"/>
      <c r="S81" s="99"/>
      <c r="T81" s="99"/>
      <c r="U81" s="99"/>
      <c r="V81" s="99"/>
      <c r="W81" s="100"/>
      <c r="X81" s="100"/>
      <c r="Y81" s="104"/>
      <c r="Z81" s="119"/>
      <c r="AA81" s="119"/>
      <c r="AB81" s="120"/>
      <c r="AC81" s="137" t="str">
        <f t="shared" ref="AC81:AC144" si="44">AS81</f>
        <v/>
      </c>
      <c r="AD81" s="131" t="str">
        <f t="shared" ref="AD81:AD144" si="45">AT81</f>
        <v/>
      </c>
      <c r="AE81" s="105"/>
      <c r="AF81" s="101"/>
      <c r="AG81" s="107"/>
      <c r="AH81" s="169"/>
      <c r="AI81" s="170"/>
      <c r="AK81" s="146" t="b">
        <f t="shared" ref="AK81:AK144" si="46">AND(K81&lt;&gt;"",L81&lt;&gt;"",M81&lt;&gt;"",N81&lt;&gt;"",O81&lt;&gt;"",P81&lt;&gt;"",Q81&lt;&gt;"",R81&lt;&gt;"",S81&lt;&gt;"", T81&lt;&gt;"", U81&lt;&gt;"", V81&lt;&gt;"", W81&lt;&gt;"", X81&lt;&gt;"", Y81&lt;&gt;"", Z81&lt;&gt;"", AA81&lt;&gt;"", AB81&lt;&gt;"")</f>
        <v>0</v>
      </c>
      <c r="AL81" s="68">
        <f t="shared" ref="AL81:AL144" si="47">IF(AK81=TRUE, 1, 0)</f>
        <v>0</v>
      </c>
      <c r="AM81" s="68" t="b">
        <f t="shared" ref="AM81:AM144" si="48">AND(K81="",L81="",M81="",N81="",O81="",P81="",Q81="",R81="",S81="", T81="", U81="", V81="", W81="", X81="", Y81="", Z81="", AA81="", AB81="")</f>
        <v>1</v>
      </c>
      <c r="AN81" s="68">
        <f t="shared" ref="AN81:AN144" si="49">IF(AM81=TRUE, 1, 0)</f>
        <v>1</v>
      </c>
      <c r="AO81" s="68" t="b">
        <f t="shared" ref="AO81:AO144" si="50">AND(B81&lt;&gt;"", C81&lt;&gt;"", D81&lt;&gt;"", G81&lt;&gt;"",H81&lt;&gt;"",I81&lt;&gt;"",E81&lt;&gt;"",F81&lt;&gt;"",J81&lt;&gt;"")</f>
        <v>0</v>
      </c>
      <c r="AP81" s="68">
        <f t="shared" ref="AP81:AP144" si="51">IF(AO81=TRUE, 1, 0)</f>
        <v>0</v>
      </c>
      <c r="AQ81" s="68" t="b">
        <f t="shared" ref="AQ81:AQ144" si="52">AND(B81="", C81="", D81="", G81="",H81="",I81="",E81="",F81="",J81="")</f>
        <v>1</v>
      </c>
      <c r="AR81" s="139">
        <f t="shared" ref="AR81:AR144" si="53">IF(AQ81=TRUE, 1, 0)</f>
        <v>1</v>
      </c>
      <c r="AS81" s="146" t="str">
        <f t="shared" ref="AS81:AS144" si="54">IF(AU81=1, "", IF(AV81=1,AV$9, IF(AW81=1,AW$9, IF(AX81=1,AX$9, IF(AY81=1,AY$9, IF(AZ81=1, AZ$9, IF(J81="Yes",BB81, IF(J81="No", BA81, "Whoops!"))))))))</f>
        <v/>
      </c>
      <c r="AT81" s="139" t="str">
        <f t="shared" ref="AT81:AT144" si="55">IF(AS81="","", IF(AS81=BB81, BE81,""))</f>
        <v/>
      </c>
      <c r="AU81" s="68">
        <f t="shared" ref="AU81:AU144" si="56">IF(AND(B81="", AR81=1), 1, 0)</f>
        <v>1</v>
      </c>
      <c r="AV81" s="68">
        <f t="shared" ref="AV81:AV144" si="57">IF(AND(B81="", AR81=0, AP81=0), 1, 0)</f>
        <v>0</v>
      </c>
      <c r="AW81" s="68">
        <f t="shared" ref="AW81:AW144" si="58">IF(AND(B81&lt;&gt;"", AR81=0, AP81=0), 1, 0)</f>
        <v>0</v>
      </c>
      <c r="AX81" s="68">
        <f t="shared" ref="AX81:AX144" si="59">IF(AND(B81&lt;&gt;"", AP81=1, J81="No", AN81=0), 1, 0)</f>
        <v>0</v>
      </c>
      <c r="AY81" s="68">
        <f t="shared" ref="AY81:AY144" si="60">IF(AND(B81&lt;&gt;"", AP81=1, J81="Yes", AL81=0), 1, 0)</f>
        <v>0</v>
      </c>
      <c r="AZ81" s="139">
        <f t="shared" ref="AZ81:AZ144" si="61">IF(AND(SUM(AU81:AY81)=0, OR(F81="thyroid", F81="skin")), 1, 0)</f>
        <v>0</v>
      </c>
      <c r="BA81" s="68" t="str">
        <f t="shared" ref="BA81:BA144" si="62">IF(J81="No",VLOOKUP(E81,AK$2:AM$8,3,FALSE)&amp;BA$9&amp;" at "&amp;E81&amp;BB$13,"")</f>
        <v/>
      </c>
      <c r="BB81" s="68" t="str">
        <f t="shared" ref="BB81:BB144" si="63">IF(SUM(AU81:AY81)=0,VLOOKUP(E81,AK$2:AM$8,2,FALSE)&amp;BB$9&amp;" at "&amp;E81&amp;BB$13, "")</f>
        <v/>
      </c>
      <c r="BC81" s="146" t="str">
        <f t="shared" ref="BC81:BC144" si="64">IF(BF81=1,BF$2,IF(BG81=1,BF$3,IF(BH81=1,BF$4,IF(BI81=1,BF$5,IF(BJ81=1,BF$6,IF(BK81=1,BF$7,IF(BL81=1,BF$8,IF(BM81=1,BF$9))))))))</f>
        <v>Pain in mouth/throat</v>
      </c>
      <c r="BD81" s="68">
        <f t="shared" ref="BD81:BD144" si="65">IF(BF81=1,BG$2,IF(BG81=1,BG$3,IF(BH81=1,BG$4,IF(BI81=1,BG$5,IF(BJ81=1,BG$6,IF(BK81=1,BG$7,IF(BL81=1,BG$8,IF(BM81=1,BG$9))))))))</f>
        <v>10.4</v>
      </c>
      <c r="BE81" s="68" t="str">
        <f t="shared" ref="BE81:BE144" si="66">IF(SUM(BF81:BM81)&gt;0, BC81&amp;CHAR(10)&amp;BE$7&amp;BD81&amp;BE$8, BE$6)</f>
        <v>Pain in mouth/throat
 has a PPV of 10.4% 
 for recurrence</v>
      </c>
      <c r="BF81" s="68">
        <f t="shared" ref="BF81:BF144" si="67">IF(N81="Yes", 1, 0)</f>
        <v>0</v>
      </c>
      <c r="BG81" s="68">
        <f t="shared" ref="BG81:BG144" si="68">IF(AB81="Yes", 1, 0)</f>
        <v>0</v>
      </c>
      <c r="BH81" s="68">
        <f t="shared" ref="BH81:BH144" si="69">IF(OR(S81="Yes",P81&lt;&gt;"No"), 1, 0)</f>
        <v>1</v>
      </c>
      <c r="BI81" s="68">
        <f t="shared" ref="BI81:BI144" si="70">IF(Z81="Yes", 1, 0)</f>
        <v>0</v>
      </c>
      <c r="BJ81" s="68">
        <f t="shared" ref="BJ81:BJ144" si="71">IF(L81="Yes", 1, 0)</f>
        <v>0</v>
      </c>
      <c r="BK81" s="68">
        <f t="shared" ref="BK81:BK144" si="72">IF(OR(R81="Intermittent", R81="Persistent"), 1, 0)</f>
        <v>0</v>
      </c>
      <c r="BL81" s="68">
        <f t="shared" ref="BL81:BL144" si="73">IF(AA81="Yes", 1, 0)</f>
        <v>0</v>
      </c>
      <c r="BM81" s="139">
        <f t="shared" ref="BM81:BM144" si="74">IF(V81="Yes", 1, 0)</f>
        <v>0</v>
      </c>
    </row>
    <row r="82" spans="1:65" s="68" customFormat="1" ht="63.95" customHeight="1">
      <c r="A82" s="245"/>
      <c r="B82" s="97"/>
      <c r="C82" s="98"/>
      <c r="D82" s="99"/>
      <c r="E82" s="111"/>
      <c r="F82" s="155"/>
      <c r="G82" s="225"/>
      <c r="H82" s="100"/>
      <c r="I82" s="226"/>
      <c r="J82" s="218"/>
      <c r="K82" s="124"/>
      <c r="L82" s="135"/>
      <c r="M82" s="136"/>
      <c r="N82" s="102"/>
      <c r="O82" s="103"/>
      <c r="P82" s="103"/>
      <c r="Q82" s="103"/>
      <c r="R82" s="103"/>
      <c r="S82" s="99"/>
      <c r="T82" s="99"/>
      <c r="U82" s="99"/>
      <c r="V82" s="99"/>
      <c r="W82" s="100"/>
      <c r="X82" s="100"/>
      <c r="Y82" s="104"/>
      <c r="Z82" s="119"/>
      <c r="AA82" s="119"/>
      <c r="AB82" s="120"/>
      <c r="AC82" s="137" t="str">
        <f t="shared" si="44"/>
        <v/>
      </c>
      <c r="AD82" s="131" t="str">
        <f t="shared" si="45"/>
        <v/>
      </c>
      <c r="AE82" s="105"/>
      <c r="AF82" s="101"/>
      <c r="AG82" s="107"/>
      <c r="AH82" s="169"/>
      <c r="AI82" s="170"/>
      <c r="AK82" s="146" t="b">
        <f t="shared" si="46"/>
        <v>0</v>
      </c>
      <c r="AL82" s="68">
        <f t="shared" si="47"/>
        <v>0</v>
      </c>
      <c r="AM82" s="68" t="b">
        <f t="shared" si="48"/>
        <v>1</v>
      </c>
      <c r="AN82" s="68">
        <f t="shared" si="49"/>
        <v>1</v>
      </c>
      <c r="AO82" s="68" t="b">
        <f t="shared" si="50"/>
        <v>0</v>
      </c>
      <c r="AP82" s="68">
        <f t="shared" si="51"/>
        <v>0</v>
      </c>
      <c r="AQ82" s="68" t="b">
        <f t="shared" si="52"/>
        <v>1</v>
      </c>
      <c r="AR82" s="139">
        <f t="shared" si="53"/>
        <v>1</v>
      </c>
      <c r="AS82" s="146" t="str">
        <f t="shared" si="54"/>
        <v/>
      </c>
      <c r="AT82" s="139" t="str">
        <f t="shared" si="55"/>
        <v/>
      </c>
      <c r="AU82" s="68">
        <f t="shared" si="56"/>
        <v>1</v>
      </c>
      <c r="AV82" s="68">
        <f t="shared" si="57"/>
        <v>0</v>
      </c>
      <c r="AW82" s="68">
        <f t="shared" si="58"/>
        <v>0</v>
      </c>
      <c r="AX82" s="68">
        <f t="shared" si="59"/>
        <v>0</v>
      </c>
      <c r="AY82" s="68">
        <f t="shared" si="60"/>
        <v>0</v>
      </c>
      <c r="AZ82" s="139">
        <f t="shared" si="61"/>
        <v>0</v>
      </c>
      <c r="BA82" s="68" t="str">
        <f t="shared" si="62"/>
        <v/>
      </c>
      <c r="BB82" s="68" t="str">
        <f t="shared" si="63"/>
        <v/>
      </c>
      <c r="BC82" s="146" t="str">
        <f t="shared" si="64"/>
        <v>Pain in mouth/throat</v>
      </c>
      <c r="BD82" s="68">
        <f t="shared" si="65"/>
        <v>10.4</v>
      </c>
      <c r="BE82" s="68" t="str">
        <f t="shared" si="66"/>
        <v>Pain in mouth/throat
 has a PPV of 10.4% 
 for recurrence</v>
      </c>
      <c r="BF82" s="68">
        <f t="shared" si="67"/>
        <v>0</v>
      </c>
      <c r="BG82" s="68">
        <f t="shared" si="68"/>
        <v>0</v>
      </c>
      <c r="BH82" s="68">
        <f t="shared" si="69"/>
        <v>1</v>
      </c>
      <c r="BI82" s="68">
        <f t="shared" si="70"/>
        <v>0</v>
      </c>
      <c r="BJ82" s="68">
        <f t="shared" si="71"/>
        <v>0</v>
      </c>
      <c r="BK82" s="68">
        <f t="shared" si="72"/>
        <v>0</v>
      </c>
      <c r="BL82" s="68">
        <f t="shared" si="73"/>
        <v>0</v>
      </c>
      <c r="BM82" s="139">
        <f t="shared" si="74"/>
        <v>0</v>
      </c>
    </row>
    <row r="83" spans="1:65" s="68" customFormat="1" ht="63.95" customHeight="1">
      <c r="A83" s="245"/>
      <c r="B83" s="97"/>
      <c r="C83" s="98"/>
      <c r="D83" s="99"/>
      <c r="E83" s="111"/>
      <c r="F83" s="155"/>
      <c r="G83" s="225"/>
      <c r="H83" s="100"/>
      <c r="I83" s="226"/>
      <c r="J83" s="218"/>
      <c r="K83" s="124"/>
      <c r="L83" s="135"/>
      <c r="M83" s="136"/>
      <c r="N83" s="102"/>
      <c r="O83" s="103"/>
      <c r="P83" s="103"/>
      <c r="Q83" s="103"/>
      <c r="R83" s="103"/>
      <c r="S83" s="99"/>
      <c r="T83" s="99"/>
      <c r="U83" s="99"/>
      <c r="V83" s="99"/>
      <c r="W83" s="100"/>
      <c r="X83" s="100"/>
      <c r="Y83" s="104"/>
      <c r="Z83" s="119"/>
      <c r="AA83" s="119"/>
      <c r="AB83" s="120"/>
      <c r="AC83" s="137" t="str">
        <f t="shared" si="44"/>
        <v/>
      </c>
      <c r="AD83" s="131" t="str">
        <f t="shared" si="45"/>
        <v/>
      </c>
      <c r="AE83" s="105"/>
      <c r="AF83" s="101"/>
      <c r="AG83" s="107"/>
      <c r="AH83" s="169"/>
      <c r="AI83" s="170"/>
      <c r="AK83" s="146" t="b">
        <f t="shared" si="46"/>
        <v>0</v>
      </c>
      <c r="AL83" s="68">
        <f t="shared" si="47"/>
        <v>0</v>
      </c>
      <c r="AM83" s="68" t="b">
        <f t="shared" si="48"/>
        <v>1</v>
      </c>
      <c r="AN83" s="68">
        <f t="shared" si="49"/>
        <v>1</v>
      </c>
      <c r="AO83" s="68" t="b">
        <f t="shared" si="50"/>
        <v>0</v>
      </c>
      <c r="AP83" s="68">
        <f t="shared" si="51"/>
        <v>0</v>
      </c>
      <c r="AQ83" s="68" t="b">
        <f t="shared" si="52"/>
        <v>1</v>
      </c>
      <c r="AR83" s="139">
        <f t="shared" si="53"/>
        <v>1</v>
      </c>
      <c r="AS83" s="146" t="str">
        <f t="shared" si="54"/>
        <v/>
      </c>
      <c r="AT83" s="139" t="str">
        <f t="shared" si="55"/>
        <v/>
      </c>
      <c r="AU83" s="68">
        <f t="shared" si="56"/>
        <v>1</v>
      </c>
      <c r="AV83" s="68">
        <f t="shared" si="57"/>
        <v>0</v>
      </c>
      <c r="AW83" s="68">
        <f t="shared" si="58"/>
        <v>0</v>
      </c>
      <c r="AX83" s="68">
        <f t="shared" si="59"/>
        <v>0</v>
      </c>
      <c r="AY83" s="68">
        <f t="shared" si="60"/>
        <v>0</v>
      </c>
      <c r="AZ83" s="139">
        <f t="shared" si="61"/>
        <v>0</v>
      </c>
      <c r="BA83" s="68" t="str">
        <f t="shared" si="62"/>
        <v/>
      </c>
      <c r="BB83" s="68" t="str">
        <f t="shared" si="63"/>
        <v/>
      </c>
      <c r="BC83" s="146" t="str">
        <f t="shared" si="64"/>
        <v>Pain in mouth/throat</v>
      </c>
      <c r="BD83" s="68">
        <f t="shared" si="65"/>
        <v>10.4</v>
      </c>
      <c r="BE83" s="68" t="str">
        <f t="shared" si="66"/>
        <v>Pain in mouth/throat
 has a PPV of 10.4% 
 for recurrence</v>
      </c>
      <c r="BF83" s="68">
        <f t="shared" si="67"/>
        <v>0</v>
      </c>
      <c r="BG83" s="68">
        <f t="shared" si="68"/>
        <v>0</v>
      </c>
      <c r="BH83" s="68">
        <f t="shared" si="69"/>
        <v>1</v>
      </c>
      <c r="BI83" s="68">
        <f t="shared" si="70"/>
        <v>0</v>
      </c>
      <c r="BJ83" s="68">
        <f t="shared" si="71"/>
        <v>0</v>
      </c>
      <c r="BK83" s="68">
        <f t="shared" si="72"/>
        <v>0</v>
      </c>
      <c r="BL83" s="68">
        <f t="shared" si="73"/>
        <v>0</v>
      </c>
      <c r="BM83" s="139">
        <f t="shared" si="74"/>
        <v>0</v>
      </c>
    </row>
    <row r="84" spans="1:65" s="68" customFormat="1" ht="63.95" customHeight="1">
      <c r="A84" s="245"/>
      <c r="B84" s="97"/>
      <c r="C84" s="98"/>
      <c r="D84" s="99"/>
      <c r="E84" s="111"/>
      <c r="F84" s="155"/>
      <c r="G84" s="225"/>
      <c r="H84" s="100"/>
      <c r="I84" s="226"/>
      <c r="J84" s="218"/>
      <c r="K84" s="124"/>
      <c r="L84" s="135"/>
      <c r="M84" s="136"/>
      <c r="N84" s="102"/>
      <c r="O84" s="103"/>
      <c r="P84" s="103"/>
      <c r="Q84" s="103"/>
      <c r="R84" s="103"/>
      <c r="S84" s="99"/>
      <c r="T84" s="99"/>
      <c r="U84" s="99"/>
      <c r="V84" s="99"/>
      <c r="W84" s="100"/>
      <c r="X84" s="100"/>
      <c r="Y84" s="104"/>
      <c r="Z84" s="119"/>
      <c r="AA84" s="119"/>
      <c r="AB84" s="120"/>
      <c r="AC84" s="137" t="str">
        <f t="shared" si="44"/>
        <v/>
      </c>
      <c r="AD84" s="131" t="str">
        <f t="shared" si="45"/>
        <v/>
      </c>
      <c r="AE84" s="105"/>
      <c r="AF84" s="101"/>
      <c r="AG84" s="107"/>
      <c r="AH84" s="169"/>
      <c r="AI84" s="170"/>
      <c r="AK84" s="146" t="b">
        <f t="shared" si="46"/>
        <v>0</v>
      </c>
      <c r="AL84" s="68">
        <f t="shared" si="47"/>
        <v>0</v>
      </c>
      <c r="AM84" s="68" t="b">
        <f t="shared" si="48"/>
        <v>1</v>
      </c>
      <c r="AN84" s="68">
        <f t="shared" si="49"/>
        <v>1</v>
      </c>
      <c r="AO84" s="68" t="b">
        <f t="shared" si="50"/>
        <v>0</v>
      </c>
      <c r="AP84" s="68">
        <f t="shared" si="51"/>
        <v>0</v>
      </c>
      <c r="AQ84" s="68" t="b">
        <f t="shared" si="52"/>
        <v>1</v>
      </c>
      <c r="AR84" s="139">
        <f t="shared" si="53"/>
        <v>1</v>
      </c>
      <c r="AS84" s="146" t="str">
        <f t="shared" si="54"/>
        <v/>
      </c>
      <c r="AT84" s="139" t="str">
        <f t="shared" si="55"/>
        <v/>
      </c>
      <c r="AU84" s="68">
        <f t="shared" si="56"/>
        <v>1</v>
      </c>
      <c r="AV84" s="68">
        <f t="shared" si="57"/>
        <v>0</v>
      </c>
      <c r="AW84" s="68">
        <f t="shared" si="58"/>
        <v>0</v>
      </c>
      <c r="AX84" s="68">
        <f t="shared" si="59"/>
        <v>0</v>
      </c>
      <c r="AY84" s="68">
        <f t="shared" si="60"/>
        <v>0</v>
      </c>
      <c r="AZ84" s="139">
        <f t="shared" si="61"/>
        <v>0</v>
      </c>
      <c r="BA84" s="68" t="str">
        <f t="shared" si="62"/>
        <v/>
      </c>
      <c r="BB84" s="68" t="str">
        <f t="shared" si="63"/>
        <v/>
      </c>
      <c r="BC84" s="146" t="str">
        <f t="shared" si="64"/>
        <v>Pain in mouth/throat</v>
      </c>
      <c r="BD84" s="68">
        <f t="shared" si="65"/>
        <v>10.4</v>
      </c>
      <c r="BE84" s="68" t="str">
        <f t="shared" si="66"/>
        <v>Pain in mouth/throat
 has a PPV of 10.4% 
 for recurrence</v>
      </c>
      <c r="BF84" s="68">
        <f t="shared" si="67"/>
        <v>0</v>
      </c>
      <c r="BG84" s="68">
        <f t="shared" si="68"/>
        <v>0</v>
      </c>
      <c r="BH84" s="68">
        <f t="shared" si="69"/>
        <v>1</v>
      </c>
      <c r="BI84" s="68">
        <f t="shared" si="70"/>
        <v>0</v>
      </c>
      <c r="BJ84" s="68">
        <f t="shared" si="71"/>
        <v>0</v>
      </c>
      <c r="BK84" s="68">
        <f t="shared" si="72"/>
        <v>0</v>
      </c>
      <c r="BL84" s="68">
        <f t="shared" si="73"/>
        <v>0</v>
      </c>
      <c r="BM84" s="139">
        <f t="shared" si="74"/>
        <v>0</v>
      </c>
    </row>
    <row r="85" spans="1:65" s="68" customFormat="1" ht="63.95" customHeight="1">
      <c r="A85" s="245"/>
      <c r="B85" s="97"/>
      <c r="C85" s="98"/>
      <c r="D85" s="99"/>
      <c r="E85" s="111"/>
      <c r="F85" s="155"/>
      <c r="G85" s="225"/>
      <c r="H85" s="100"/>
      <c r="I85" s="226"/>
      <c r="J85" s="218"/>
      <c r="K85" s="124"/>
      <c r="L85" s="135"/>
      <c r="M85" s="136"/>
      <c r="N85" s="102"/>
      <c r="O85" s="103"/>
      <c r="P85" s="103"/>
      <c r="Q85" s="103"/>
      <c r="R85" s="103"/>
      <c r="S85" s="99"/>
      <c r="T85" s="99"/>
      <c r="U85" s="99"/>
      <c r="V85" s="99"/>
      <c r="W85" s="100"/>
      <c r="X85" s="100"/>
      <c r="Y85" s="104"/>
      <c r="Z85" s="119"/>
      <c r="AA85" s="119"/>
      <c r="AB85" s="120"/>
      <c r="AC85" s="137" t="str">
        <f t="shared" si="44"/>
        <v/>
      </c>
      <c r="AD85" s="131" t="str">
        <f t="shared" si="45"/>
        <v/>
      </c>
      <c r="AE85" s="105"/>
      <c r="AF85" s="101"/>
      <c r="AG85" s="107"/>
      <c r="AH85" s="169"/>
      <c r="AI85" s="170"/>
      <c r="AK85" s="146" t="b">
        <f t="shared" si="46"/>
        <v>0</v>
      </c>
      <c r="AL85" s="68">
        <f t="shared" si="47"/>
        <v>0</v>
      </c>
      <c r="AM85" s="68" t="b">
        <f t="shared" si="48"/>
        <v>1</v>
      </c>
      <c r="AN85" s="68">
        <f t="shared" si="49"/>
        <v>1</v>
      </c>
      <c r="AO85" s="68" t="b">
        <f t="shared" si="50"/>
        <v>0</v>
      </c>
      <c r="AP85" s="68">
        <f t="shared" si="51"/>
        <v>0</v>
      </c>
      <c r="AQ85" s="68" t="b">
        <f t="shared" si="52"/>
        <v>1</v>
      </c>
      <c r="AR85" s="139">
        <f t="shared" si="53"/>
        <v>1</v>
      </c>
      <c r="AS85" s="146" t="str">
        <f t="shared" si="54"/>
        <v/>
      </c>
      <c r="AT85" s="139" t="str">
        <f t="shared" si="55"/>
        <v/>
      </c>
      <c r="AU85" s="68">
        <f t="shared" si="56"/>
        <v>1</v>
      </c>
      <c r="AV85" s="68">
        <f t="shared" si="57"/>
        <v>0</v>
      </c>
      <c r="AW85" s="68">
        <f t="shared" si="58"/>
        <v>0</v>
      </c>
      <c r="AX85" s="68">
        <f t="shared" si="59"/>
        <v>0</v>
      </c>
      <c r="AY85" s="68">
        <f t="shared" si="60"/>
        <v>0</v>
      </c>
      <c r="AZ85" s="139">
        <f t="shared" si="61"/>
        <v>0</v>
      </c>
      <c r="BA85" s="68" t="str">
        <f t="shared" si="62"/>
        <v/>
      </c>
      <c r="BB85" s="68" t="str">
        <f t="shared" si="63"/>
        <v/>
      </c>
      <c r="BC85" s="146" t="str">
        <f t="shared" si="64"/>
        <v>Pain in mouth/throat</v>
      </c>
      <c r="BD85" s="68">
        <f t="shared" si="65"/>
        <v>10.4</v>
      </c>
      <c r="BE85" s="68" t="str">
        <f t="shared" si="66"/>
        <v>Pain in mouth/throat
 has a PPV of 10.4% 
 for recurrence</v>
      </c>
      <c r="BF85" s="68">
        <f t="shared" si="67"/>
        <v>0</v>
      </c>
      <c r="BG85" s="68">
        <f t="shared" si="68"/>
        <v>0</v>
      </c>
      <c r="BH85" s="68">
        <f t="shared" si="69"/>
        <v>1</v>
      </c>
      <c r="BI85" s="68">
        <f t="shared" si="70"/>
        <v>0</v>
      </c>
      <c r="BJ85" s="68">
        <f t="shared" si="71"/>
        <v>0</v>
      </c>
      <c r="BK85" s="68">
        <f t="shared" si="72"/>
        <v>0</v>
      </c>
      <c r="BL85" s="68">
        <f t="shared" si="73"/>
        <v>0</v>
      </c>
      <c r="BM85" s="139">
        <f t="shared" si="74"/>
        <v>0</v>
      </c>
    </row>
    <row r="86" spans="1:65" s="68" customFormat="1" ht="63.95" customHeight="1">
      <c r="A86" s="245"/>
      <c r="B86" s="97"/>
      <c r="C86" s="98"/>
      <c r="D86" s="99"/>
      <c r="E86" s="111"/>
      <c r="F86" s="155"/>
      <c r="G86" s="225"/>
      <c r="H86" s="100"/>
      <c r="I86" s="226"/>
      <c r="J86" s="218"/>
      <c r="K86" s="124"/>
      <c r="L86" s="135"/>
      <c r="M86" s="136"/>
      <c r="N86" s="102"/>
      <c r="O86" s="103"/>
      <c r="P86" s="103"/>
      <c r="Q86" s="103"/>
      <c r="R86" s="103"/>
      <c r="S86" s="99"/>
      <c r="T86" s="99"/>
      <c r="U86" s="99"/>
      <c r="V86" s="99"/>
      <c r="W86" s="100"/>
      <c r="X86" s="100"/>
      <c r="Y86" s="104"/>
      <c r="Z86" s="119"/>
      <c r="AA86" s="119"/>
      <c r="AB86" s="120"/>
      <c r="AC86" s="137" t="str">
        <f t="shared" si="44"/>
        <v/>
      </c>
      <c r="AD86" s="131" t="str">
        <f t="shared" si="45"/>
        <v/>
      </c>
      <c r="AE86" s="105"/>
      <c r="AF86" s="101"/>
      <c r="AG86" s="107"/>
      <c r="AH86" s="169"/>
      <c r="AI86" s="170"/>
      <c r="AK86" s="146" t="b">
        <f t="shared" si="46"/>
        <v>0</v>
      </c>
      <c r="AL86" s="68">
        <f t="shared" si="47"/>
        <v>0</v>
      </c>
      <c r="AM86" s="68" t="b">
        <f t="shared" si="48"/>
        <v>1</v>
      </c>
      <c r="AN86" s="68">
        <f t="shared" si="49"/>
        <v>1</v>
      </c>
      <c r="AO86" s="68" t="b">
        <f t="shared" si="50"/>
        <v>0</v>
      </c>
      <c r="AP86" s="68">
        <f t="shared" si="51"/>
        <v>0</v>
      </c>
      <c r="AQ86" s="68" t="b">
        <f t="shared" si="52"/>
        <v>1</v>
      </c>
      <c r="AR86" s="139">
        <f t="shared" si="53"/>
        <v>1</v>
      </c>
      <c r="AS86" s="146" t="str">
        <f t="shared" si="54"/>
        <v/>
      </c>
      <c r="AT86" s="139" t="str">
        <f t="shared" si="55"/>
        <v/>
      </c>
      <c r="AU86" s="68">
        <f t="shared" si="56"/>
        <v>1</v>
      </c>
      <c r="AV86" s="68">
        <f t="shared" si="57"/>
        <v>0</v>
      </c>
      <c r="AW86" s="68">
        <f t="shared" si="58"/>
        <v>0</v>
      </c>
      <c r="AX86" s="68">
        <f t="shared" si="59"/>
        <v>0</v>
      </c>
      <c r="AY86" s="68">
        <f t="shared" si="60"/>
        <v>0</v>
      </c>
      <c r="AZ86" s="139">
        <f t="shared" si="61"/>
        <v>0</v>
      </c>
      <c r="BA86" s="68" t="str">
        <f t="shared" si="62"/>
        <v/>
      </c>
      <c r="BB86" s="68" t="str">
        <f t="shared" si="63"/>
        <v/>
      </c>
      <c r="BC86" s="146" t="str">
        <f t="shared" si="64"/>
        <v>Pain in mouth/throat</v>
      </c>
      <c r="BD86" s="68">
        <f t="shared" si="65"/>
        <v>10.4</v>
      </c>
      <c r="BE86" s="68" t="str">
        <f t="shared" si="66"/>
        <v>Pain in mouth/throat
 has a PPV of 10.4% 
 for recurrence</v>
      </c>
      <c r="BF86" s="68">
        <f t="shared" si="67"/>
        <v>0</v>
      </c>
      <c r="BG86" s="68">
        <f t="shared" si="68"/>
        <v>0</v>
      </c>
      <c r="BH86" s="68">
        <f t="shared" si="69"/>
        <v>1</v>
      </c>
      <c r="BI86" s="68">
        <f t="shared" si="70"/>
        <v>0</v>
      </c>
      <c r="BJ86" s="68">
        <f t="shared" si="71"/>
        <v>0</v>
      </c>
      <c r="BK86" s="68">
        <f t="shared" si="72"/>
        <v>0</v>
      </c>
      <c r="BL86" s="68">
        <f t="shared" si="73"/>
        <v>0</v>
      </c>
      <c r="BM86" s="139">
        <f t="shared" si="74"/>
        <v>0</v>
      </c>
    </row>
    <row r="87" spans="1:65" s="68" customFormat="1" ht="63.95" customHeight="1">
      <c r="A87" s="245"/>
      <c r="B87" s="97"/>
      <c r="C87" s="98"/>
      <c r="D87" s="99"/>
      <c r="E87" s="111"/>
      <c r="F87" s="155"/>
      <c r="G87" s="225"/>
      <c r="H87" s="100"/>
      <c r="I87" s="226"/>
      <c r="J87" s="218"/>
      <c r="K87" s="124"/>
      <c r="L87" s="135"/>
      <c r="M87" s="136"/>
      <c r="N87" s="102"/>
      <c r="O87" s="103"/>
      <c r="P87" s="103"/>
      <c r="Q87" s="103"/>
      <c r="R87" s="103"/>
      <c r="S87" s="99"/>
      <c r="T87" s="99"/>
      <c r="U87" s="99"/>
      <c r="V87" s="99"/>
      <c r="W87" s="100"/>
      <c r="X87" s="100"/>
      <c r="Y87" s="104"/>
      <c r="Z87" s="119"/>
      <c r="AA87" s="119"/>
      <c r="AB87" s="120"/>
      <c r="AC87" s="137" t="str">
        <f t="shared" si="44"/>
        <v/>
      </c>
      <c r="AD87" s="131" t="str">
        <f t="shared" si="45"/>
        <v/>
      </c>
      <c r="AE87" s="105"/>
      <c r="AF87" s="101"/>
      <c r="AG87" s="107"/>
      <c r="AH87" s="169"/>
      <c r="AI87" s="170"/>
      <c r="AK87" s="146" t="b">
        <f t="shared" si="46"/>
        <v>0</v>
      </c>
      <c r="AL87" s="68">
        <f t="shared" si="47"/>
        <v>0</v>
      </c>
      <c r="AM87" s="68" t="b">
        <f t="shared" si="48"/>
        <v>1</v>
      </c>
      <c r="AN87" s="68">
        <f t="shared" si="49"/>
        <v>1</v>
      </c>
      <c r="AO87" s="68" t="b">
        <f t="shared" si="50"/>
        <v>0</v>
      </c>
      <c r="AP87" s="68">
        <f t="shared" si="51"/>
        <v>0</v>
      </c>
      <c r="AQ87" s="68" t="b">
        <f t="shared" si="52"/>
        <v>1</v>
      </c>
      <c r="AR87" s="139">
        <f t="shared" si="53"/>
        <v>1</v>
      </c>
      <c r="AS87" s="146" t="str">
        <f t="shared" si="54"/>
        <v/>
      </c>
      <c r="AT87" s="139" t="str">
        <f t="shared" si="55"/>
        <v/>
      </c>
      <c r="AU87" s="68">
        <f t="shared" si="56"/>
        <v>1</v>
      </c>
      <c r="AV87" s="68">
        <f t="shared" si="57"/>
        <v>0</v>
      </c>
      <c r="AW87" s="68">
        <f t="shared" si="58"/>
        <v>0</v>
      </c>
      <c r="AX87" s="68">
        <f t="shared" si="59"/>
        <v>0</v>
      </c>
      <c r="AY87" s="68">
        <f t="shared" si="60"/>
        <v>0</v>
      </c>
      <c r="AZ87" s="139">
        <f t="shared" si="61"/>
        <v>0</v>
      </c>
      <c r="BA87" s="68" t="str">
        <f t="shared" si="62"/>
        <v/>
      </c>
      <c r="BB87" s="68" t="str">
        <f t="shared" si="63"/>
        <v/>
      </c>
      <c r="BC87" s="146" t="str">
        <f t="shared" si="64"/>
        <v>Pain in mouth/throat</v>
      </c>
      <c r="BD87" s="68">
        <f t="shared" si="65"/>
        <v>10.4</v>
      </c>
      <c r="BE87" s="68" t="str">
        <f t="shared" si="66"/>
        <v>Pain in mouth/throat
 has a PPV of 10.4% 
 for recurrence</v>
      </c>
      <c r="BF87" s="68">
        <f t="shared" si="67"/>
        <v>0</v>
      </c>
      <c r="BG87" s="68">
        <f t="shared" si="68"/>
        <v>0</v>
      </c>
      <c r="BH87" s="68">
        <f t="shared" si="69"/>
        <v>1</v>
      </c>
      <c r="BI87" s="68">
        <f t="shared" si="70"/>
        <v>0</v>
      </c>
      <c r="BJ87" s="68">
        <f t="shared" si="71"/>
        <v>0</v>
      </c>
      <c r="BK87" s="68">
        <f t="shared" si="72"/>
        <v>0</v>
      </c>
      <c r="BL87" s="68">
        <f t="shared" si="73"/>
        <v>0</v>
      </c>
      <c r="BM87" s="139">
        <f t="shared" si="74"/>
        <v>0</v>
      </c>
    </row>
    <row r="88" spans="1:65" s="68" customFormat="1" ht="63.95" customHeight="1">
      <c r="A88" s="245"/>
      <c r="B88" s="97"/>
      <c r="C88" s="98"/>
      <c r="D88" s="99"/>
      <c r="E88" s="111"/>
      <c r="F88" s="155"/>
      <c r="G88" s="225"/>
      <c r="H88" s="100"/>
      <c r="I88" s="226"/>
      <c r="J88" s="218"/>
      <c r="K88" s="124"/>
      <c r="L88" s="135"/>
      <c r="M88" s="136"/>
      <c r="N88" s="102"/>
      <c r="O88" s="103"/>
      <c r="P88" s="103"/>
      <c r="Q88" s="103"/>
      <c r="R88" s="103"/>
      <c r="S88" s="99"/>
      <c r="T88" s="99"/>
      <c r="U88" s="99"/>
      <c r="V88" s="99"/>
      <c r="W88" s="100"/>
      <c r="X88" s="100"/>
      <c r="Y88" s="104"/>
      <c r="Z88" s="119"/>
      <c r="AA88" s="119"/>
      <c r="AB88" s="120"/>
      <c r="AC88" s="137" t="str">
        <f t="shared" si="44"/>
        <v/>
      </c>
      <c r="AD88" s="131" t="str">
        <f t="shared" si="45"/>
        <v/>
      </c>
      <c r="AE88" s="105"/>
      <c r="AF88" s="101"/>
      <c r="AG88" s="107"/>
      <c r="AH88" s="169"/>
      <c r="AI88" s="170"/>
      <c r="AK88" s="146" t="b">
        <f t="shared" si="46"/>
        <v>0</v>
      </c>
      <c r="AL88" s="68">
        <f t="shared" si="47"/>
        <v>0</v>
      </c>
      <c r="AM88" s="68" t="b">
        <f t="shared" si="48"/>
        <v>1</v>
      </c>
      <c r="AN88" s="68">
        <f t="shared" si="49"/>
        <v>1</v>
      </c>
      <c r="AO88" s="68" t="b">
        <f t="shared" si="50"/>
        <v>0</v>
      </c>
      <c r="AP88" s="68">
        <f t="shared" si="51"/>
        <v>0</v>
      </c>
      <c r="AQ88" s="68" t="b">
        <f t="shared" si="52"/>
        <v>1</v>
      </c>
      <c r="AR88" s="139">
        <f t="shared" si="53"/>
        <v>1</v>
      </c>
      <c r="AS88" s="146" t="str">
        <f t="shared" si="54"/>
        <v/>
      </c>
      <c r="AT88" s="139" t="str">
        <f t="shared" si="55"/>
        <v/>
      </c>
      <c r="AU88" s="68">
        <f t="shared" si="56"/>
        <v>1</v>
      </c>
      <c r="AV88" s="68">
        <f t="shared" si="57"/>
        <v>0</v>
      </c>
      <c r="AW88" s="68">
        <f t="shared" si="58"/>
        <v>0</v>
      </c>
      <c r="AX88" s="68">
        <f t="shared" si="59"/>
        <v>0</v>
      </c>
      <c r="AY88" s="68">
        <f t="shared" si="60"/>
        <v>0</v>
      </c>
      <c r="AZ88" s="139">
        <f t="shared" si="61"/>
        <v>0</v>
      </c>
      <c r="BA88" s="68" t="str">
        <f t="shared" si="62"/>
        <v/>
      </c>
      <c r="BB88" s="68" t="str">
        <f t="shared" si="63"/>
        <v/>
      </c>
      <c r="BC88" s="146" t="str">
        <f t="shared" si="64"/>
        <v>Pain in mouth/throat</v>
      </c>
      <c r="BD88" s="68">
        <f t="shared" si="65"/>
        <v>10.4</v>
      </c>
      <c r="BE88" s="68" t="str">
        <f t="shared" si="66"/>
        <v>Pain in mouth/throat
 has a PPV of 10.4% 
 for recurrence</v>
      </c>
      <c r="BF88" s="68">
        <f t="shared" si="67"/>
        <v>0</v>
      </c>
      <c r="BG88" s="68">
        <f t="shared" si="68"/>
        <v>0</v>
      </c>
      <c r="BH88" s="68">
        <f t="shared" si="69"/>
        <v>1</v>
      </c>
      <c r="BI88" s="68">
        <f t="shared" si="70"/>
        <v>0</v>
      </c>
      <c r="BJ88" s="68">
        <f t="shared" si="71"/>
        <v>0</v>
      </c>
      <c r="BK88" s="68">
        <f t="shared" si="72"/>
        <v>0</v>
      </c>
      <c r="BL88" s="68">
        <f t="shared" si="73"/>
        <v>0</v>
      </c>
      <c r="BM88" s="139">
        <f t="shared" si="74"/>
        <v>0</v>
      </c>
    </row>
    <row r="89" spans="1:65" s="68" customFormat="1" ht="63.95" customHeight="1">
      <c r="A89" s="245"/>
      <c r="B89" s="97"/>
      <c r="C89" s="98"/>
      <c r="D89" s="99"/>
      <c r="E89" s="111"/>
      <c r="F89" s="155"/>
      <c r="G89" s="225"/>
      <c r="H89" s="100"/>
      <c r="I89" s="226"/>
      <c r="J89" s="218"/>
      <c r="K89" s="124"/>
      <c r="L89" s="135"/>
      <c r="M89" s="136"/>
      <c r="N89" s="102"/>
      <c r="O89" s="103"/>
      <c r="P89" s="103"/>
      <c r="Q89" s="103"/>
      <c r="R89" s="103"/>
      <c r="S89" s="99"/>
      <c r="T89" s="99"/>
      <c r="U89" s="99"/>
      <c r="V89" s="99"/>
      <c r="W89" s="100"/>
      <c r="X89" s="100"/>
      <c r="Y89" s="104"/>
      <c r="Z89" s="119"/>
      <c r="AA89" s="119"/>
      <c r="AB89" s="120"/>
      <c r="AC89" s="137" t="str">
        <f t="shared" si="44"/>
        <v/>
      </c>
      <c r="AD89" s="131" t="str">
        <f t="shared" si="45"/>
        <v/>
      </c>
      <c r="AE89" s="105"/>
      <c r="AF89" s="101"/>
      <c r="AG89" s="107"/>
      <c r="AH89" s="169"/>
      <c r="AI89" s="170"/>
      <c r="AK89" s="146" t="b">
        <f t="shared" si="46"/>
        <v>0</v>
      </c>
      <c r="AL89" s="68">
        <f t="shared" si="47"/>
        <v>0</v>
      </c>
      <c r="AM89" s="68" t="b">
        <f t="shared" si="48"/>
        <v>1</v>
      </c>
      <c r="AN89" s="68">
        <f t="shared" si="49"/>
        <v>1</v>
      </c>
      <c r="AO89" s="68" t="b">
        <f t="shared" si="50"/>
        <v>0</v>
      </c>
      <c r="AP89" s="68">
        <f t="shared" si="51"/>
        <v>0</v>
      </c>
      <c r="AQ89" s="68" t="b">
        <f t="shared" si="52"/>
        <v>1</v>
      </c>
      <c r="AR89" s="139">
        <f t="shared" si="53"/>
        <v>1</v>
      </c>
      <c r="AS89" s="146" t="str">
        <f t="shared" si="54"/>
        <v/>
      </c>
      <c r="AT89" s="139" t="str">
        <f t="shared" si="55"/>
        <v/>
      </c>
      <c r="AU89" s="68">
        <f t="shared" si="56"/>
        <v>1</v>
      </c>
      <c r="AV89" s="68">
        <f t="shared" si="57"/>
        <v>0</v>
      </c>
      <c r="AW89" s="68">
        <f t="shared" si="58"/>
        <v>0</v>
      </c>
      <c r="AX89" s="68">
        <f t="shared" si="59"/>
        <v>0</v>
      </c>
      <c r="AY89" s="68">
        <f t="shared" si="60"/>
        <v>0</v>
      </c>
      <c r="AZ89" s="139">
        <f t="shared" si="61"/>
        <v>0</v>
      </c>
      <c r="BA89" s="68" t="str">
        <f t="shared" si="62"/>
        <v/>
      </c>
      <c r="BB89" s="68" t="str">
        <f t="shared" si="63"/>
        <v/>
      </c>
      <c r="BC89" s="146" t="str">
        <f t="shared" si="64"/>
        <v>Pain in mouth/throat</v>
      </c>
      <c r="BD89" s="68">
        <f t="shared" si="65"/>
        <v>10.4</v>
      </c>
      <c r="BE89" s="68" t="str">
        <f t="shared" si="66"/>
        <v>Pain in mouth/throat
 has a PPV of 10.4% 
 for recurrence</v>
      </c>
      <c r="BF89" s="68">
        <f t="shared" si="67"/>
        <v>0</v>
      </c>
      <c r="BG89" s="68">
        <f t="shared" si="68"/>
        <v>0</v>
      </c>
      <c r="BH89" s="68">
        <f t="shared" si="69"/>
        <v>1</v>
      </c>
      <c r="BI89" s="68">
        <f t="shared" si="70"/>
        <v>0</v>
      </c>
      <c r="BJ89" s="68">
        <f t="shared" si="71"/>
        <v>0</v>
      </c>
      <c r="BK89" s="68">
        <f t="shared" si="72"/>
        <v>0</v>
      </c>
      <c r="BL89" s="68">
        <f t="shared" si="73"/>
        <v>0</v>
      </c>
      <c r="BM89" s="139">
        <f t="shared" si="74"/>
        <v>0</v>
      </c>
    </row>
    <row r="90" spans="1:65" s="68" customFormat="1" ht="63.95" customHeight="1">
      <c r="A90" s="245"/>
      <c r="B90" s="97"/>
      <c r="C90" s="98"/>
      <c r="D90" s="99"/>
      <c r="E90" s="111"/>
      <c r="F90" s="155"/>
      <c r="G90" s="225"/>
      <c r="H90" s="100"/>
      <c r="I90" s="226"/>
      <c r="J90" s="218"/>
      <c r="K90" s="124"/>
      <c r="L90" s="135"/>
      <c r="M90" s="136"/>
      <c r="N90" s="102"/>
      <c r="O90" s="103"/>
      <c r="P90" s="103"/>
      <c r="Q90" s="103"/>
      <c r="R90" s="103"/>
      <c r="S90" s="99"/>
      <c r="T90" s="99"/>
      <c r="U90" s="99"/>
      <c r="V90" s="99"/>
      <c r="W90" s="100"/>
      <c r="X90" s="100"/>
      <c r="Y90" s="104"/>
      <c r="Z90" s="119"/>
      <c r="AA90" s="119"/>
      <c r="AB90" s="120"/>
      <c r="AC90" s="137" t="str">
        <f t="shared" si="44"/>
        <v/>
      </c>
      <c r="AD90" s="131" t="str">
        <f t="shared" si="45"/>
        <v/>
      </c>
      <c r="AE90" s="105"/>
      <c r="AF90" s="101"/>
      <c r="AG90" s="107"/>
      <c r="AH90" s="169"/>
      <c r="AI90" s="170"/>
      <c r="AK90" s="146" t="b">
        <f t="shared" si="46"/>
        <v>0</v>
      </c>
      <c r="AL90" s="68">
        <f t="shared" si="47"/>
        <v>0</v>
      </c>
      <c r="AM90" s="68" t="b">
        <f t="shared" si="48"/>
        <v>1</v>
      </c>
      <c r="AN90" s="68">
        <f t="shared" si="49"/>
        <v>1</v>
      </c>
      <c r="AO90" s="68" t="b">
        <f t="shared" si="50"/>
        <v>0</v>
      </c>
      <c r="AP90" s="68">
        <f t="shared" si="51"/>
        <v>0</v>
      </c>
      <c r="AQ90" s="68" t="b">
        <f t="shared" si="52"/>
        <v>1</v>
      </c>
      <c r="AR90" s="139">
        <f t="shared" si="53"/>
        <v>1</v>
      </c>
      <c r="AS90" s="146" t="str">
        <f t="shared" si="54"/>
        <v/>
      </c>
      <c r="AT90" s="139" t="str">
        <f t="shared" si="55"/>
        <v/>
      </c>
      <c r="AU90" s="68">
        <f t="shared" si="56"/>
        <v>1</v>
      </c>
      <c r="AV90" s="68">
        <f t="shared" si="57"/>
        <v>0</v>
      </c>
      <c r="AW90" s="68">
        <f t="shared" si="58"/>
        <v>0</v>
      </c>
      <c r="AX90" s="68">
        <f t="shared" si="59"/>
        <v>0</v>
      </c>
      <c r="AY90" s="68">
        <f t="shared" si="60"/>
        <v>0</v>
      </c>
      <c r="AZ90" s="139">
        <f t="shared" si="61"/>
        <v>0</v>
      </c>
      <c r="BA90" s="68" t="str">
        <f t="shared" si="62"/>
        <v/>
      </c>
      <c r="BB90" s="68" t="str">
        <f t="shared" si="63"/>
        <v/>
      </c>
      <c r="BC90" s="146" t="str">
        <f t="shared" si="64"/>
        <v>Pain in mouth/throat</v>
      </c>
      <c r="BD90" s="68">
        <f t="shared" si="65"/>
        <v>10.4</v>
      </c>
      <c r="BE90" s="68" t="str">
        <f t="shared" si="66"/>
        <v>Pain in mouth/throat
 has a PPV of 10.4% 
 for recurrence</v>
      </c>
      <c r="BF90" s="68">
        <f t="shared" si="67"/>
        <v>0</v>
      </c>
      <c r="BG90" s="68">
        <f t="shared" si="68"/>
        <v>0</v>
      </c>
      <c r="BH90" s="68">
        <f t="shared" si="69"/>
        <v>1</v>
      </c>
      <c r="BI90" s="68">
        <f t="shared" si="70"/>
        <v>0</v>
      </c>
      <c r="BJ90" s="68">
        <f t="shared" si="71"/>
        <v>0</v>
      </c>
      <c r="BK90" s="68">
        <f t="shared" si="72"/>
        <v>0</v>
      </c>
      <c r="BL90" s="68">
        <f t="shared" si="73"/>
        <v>0</v>
      </c>
      <c r="BM90" s="139">
        <f t="shared" si="74"/>
        <v>0</v>
      </c>
    </row>
    <row r="91" spans="1:65" s="68" customFormat="1" ht="63.95" customHeight="1">
      <c r="A91" s="245"/>
      <c r="B91" s="97"/>
      <c r="C91" s="98"/>
      <c r="D91" s="99"/>
      <c r="E91" s="111"/>
      <c r="F91" s="155"/>
      <c r="G91" s="225"/>
      <c r="H91" s="100"/>
      <c r="I91" s="226"/>
      <c r="J91" s="218"/>
      <c r="K91" s="124"/>
      <c r="L91" s="135"/>
      <c r="M91" s="136"/>
      <c r="N91" s="102"/>
      <c r="O91" s="103"/>
      <c r="P91" s="103"/>
      <c r="Q91" s="103"/>
      <c r="R91" s="103"/>
      <c r="S91" s="99"/>
      <c r="T91" s="99"/>
      <c r="U91" s="99"/>
      <c r="V91" s="99"/>
      <c r="W91" s="100"/>
      <c r="X91" s="100"/>
      <c r="Y91" s="104"/>
      <c r="Z91" s="119"/>
      <c r="AA91" s="119"/>
      <c r="AB91" s="120"/>
      <c r="AC91" s="137" t="str">
        <f t="shared" si="44"/>
        <v/>
      </c>
      <c r="AD91" s="131" t="str">
        <f t="shared" si="45"/>
        <v/>
      </c>
      <c r="AE91" s="105"/>
      <c r="AF91" s="101"/>
      <c r="AG91" s="107"/>
      <c r="AH91" s="169"/>
      <c r="AI91" s="170"/>
      <c r="AK91" s="146" t="b">
        <f t="shared" si="46"/>
        <v>0</v>
      </c>
      <c r="AL91" s="68">
        <f t="shared" si="47"/>
        <v>0</v>
      </c>
      <c r="AM91" s="68" t="b">
        <f t="shared" si="48"/>
        <v>1</v>
      </c>
      <c r="AN91" s="68">
        <f t="shared" si="49"/>
        <v>1</v>
      </c>
      <c r="AO91" s="68" t="b">
        <f t="shared" si="50"/>
        <v>0</v>
      </c>
      <c r="AP91" s="68">
        <f t="shared" si="51"/>
        <v>0</v>
      </c>
      <c r="AQ91" s="68" t="b">
        <f t="shared" si="52"/>
        <v>1</v>
      </c>
      <c r="AR91" s="139">
        <f t="shared" si="53"/>
        <v>1</v>
      </c>
      <c r="AS91" s="146" t="str">
        <f t="shared" si="54"/>
        <v/>
      </c>
      <c r="AT91" s="139" t="str">
        <f t="shared" si="55"/>
        <v/>
      </c>
      <c r="AU91" s="68">
        <f t="shared" si="56"/>
        <v>1</v>
      </c>
      <c r="AV91" s="68">
        <f t="shared" si="57"/>
        <v>0</v>
      </c>
      <c r="AW91" s="68">
        <f t="shared" si="58"/>
        <v>0</v>
      </c>
      <c r="AX91" s="68">
        <f t="shared" si="59"/>
        <v>0</v>
      </c>
      <c r="AY91" s="68">
        <f t="shared" si="60"/>
        <v>0</v>
      </c>
      <c r="AZ91" s="139">
        <f t="shared" si="61"/>
        <v>0</v>
      </c>
      <c r="BA91" s="68" t="str">
        <f t="shared" si="62"/>
        <v/>
      </c>
      <c r="BB91" s="68" t="str">
        <f t="shared" si="63"/>
        <v/>
      </c>
      <c r="BC91" s="146" t="str">
        <f t="shared" si="64"/>
        <v>Pain in mouth/throat</v>
      </c>
      <c r="BD91" s="68">
        <f t="shared" si="65"/>
        <v>10.4</v>
      </c>
      <c r="BE91" s="68" t="str">
        <f t="shared" si="66"/>
        <v>Pain in mouth/throat
 has a PPV of 10.4% 
 for recurrence</v>
      </c>
      <c r="BF91" s="68">
        <f t="shared" si="67"/>
        <v>0</v>
      </c>
      <c r="BG91" s="68">
        <f t="shared" si="68"/>
        <v>0</v>
      </c>
      <c r="BH91" s="68">
        <f t="shared" si="69"/>
        <v>1</v>
      </c>
      <c r="BI91" s="68">
        <f t="shared" si="70"/>
        <v>0</v>
      </c>
      <c r="BJ91" s="68">
        <f t="shared" si="71"/>
        <v>0</v>
      </c>
      <c r="BK91" s="68">
        <f t="shared" si="72"/>
        <v>0</v>
      </c>
      <c r="BL91" s="68">
        <f t="shared" si="73"/>
        <v>0</v>
      </c>
      <c r="BM91" s="139">
        <f t="shared" si="74"/>
        <v>0</v>
      </c>
    </row>
    <row r="92" spans="1:65" s="68" customFormat="1" ht="63.95" customHeight="1">
      <c r="A92" s="245"/>
      <c r="B92" s="97"/>
      <c r="C92" s="98"/>
      <c r="D92" s="99"/>
      <c r="E92" s="111"/>
      <c r="F92" s="155"/>
      <c r="G92" s="225"/>
      <c r="H92" s="100"/>
      <c r="I92" s="226"/>
      <c r="J92" s="218"/>
      <c r="K92" s="124"/>
      <c r="L92" s="135"/>
      <c r="M92" s="136"/>
      <c r="N92" s="102"/>
      <c r="O92" s="103"/>
      <c r="P92" s="103"/>
      <c r="Q92" s="103"/>
      <c r="R92" s="103"/>
      <c r="S92" s="99"/>
      <c r="T92" s="99"/>
      <c r="U92" s="99"/>
      <c r="V92" s="99"/>
      <c r="W92" s="100"/>
      <c r="X92" s="100"/>
      <c r="Y92" s="104"/>
      <c r="Z92" s="119"/>
      <c r="AA92" s="119"/>
      <c r="AB92" s="120"/>
      <c r="AC92" s="137" t="str">
        <f t="shared" si="44"/>
        <v/>
      </c>
      <c r="AD92" s="131" t="str">
        <f t="shared" si="45"/>
        <v/>
      </c>
      <c r="AE92" s="105"/>
      <c r="AF92" s="101"/>
      <c r="AG92" s="107"/>
      <c r="AH92" s="169"/>
      <c r="AI92" s="170"/>
      <c r="AK92" s="146" t="b">
        <f t="shared" si="46"/>
        <v>0</v>
      </c>
      <c r="AL92" s="68">
        <f t="shared" si="47"/>
        <v>0</v>
      </c>
      <c r="AM92" s="68" t="b">
        <f t="shared" si="48"/>
        <v>1</v>
      </c>
      <c r="AN92" s="68">
        <f t="shared" si="49"/>
        <v>1</v>
      </c>
      <c r="AO92" s="68" t="b">
        <f t="shared" si="50"/>
        <v>0</v>
      </c>
      <c r="AP92" s="68">
        <f t="shared" si="51"/>
        <v>0</v>
      </c>
      <c r="AQ92" s="68" t="b">
        <f t="shared" si="52"/>
        <v>1</v>
      </c>
      <c r="AR92" s="139">
        <f t="shared" si="53"/>
        <v>1</v>
      </c>
      <c r="AS92" s="146" t="str">
        <f t="shared" si="54"/>
        <v/>
      </c>
      <c r="AT92" s="139" t="str">
        <f t="shared" si="55"/>
        <v/>
      </c>
      <c r="AU92" s="68">
        <f t="shared" si="56"/>
        <v>1</v>
      </c>
      <c r="AV92" s="68">
        <f t="shared" si="57"/>
        <v>0</v>
      </c>
      <c r="AW92" s="68">
        <f t="shared" si="58"/>
        <v>0</v>
      </c>
      <c r="AX92" s="68">
        <f t="shared" si="59"/>
        <v>0</v>
      </c>
      <c r="AY92" s="68">
        <f t="shared" si="60"/>
        <v>0</v>
      </c>
      <c r="AZ92" s="139">
        <f t="shared" si="61"/>
        <v>0</v>
      </c>
      <c r="BA92" s="68" t="str">
        <f t="shared" si="62"/>
        <v/>
      </c>
      <c r="BB92" s="68" t="str">
        <f t="shared" si="63"/>
        <v/>
      </c>
      <c r="BC92" s="146" t="str">
        <f t="shared" si="64"/>
        <v>Pain in mouth/throat</v>
      </c>
      <c r="BD92" s="68">
        <f t="shared" si="65"/>
        <v>10.4</v>
      </c>
      <c r="BE92" s="68" t="str">
        <f t="shared" si="66"/>
        <v>Pain in mouth/throat
 has a PPV of 10.4% 
 for recurrence</v>
      </c>
      <c r="BF92" s="68">
        <f t="shared" si="67"/>
        <v>0</v>
      </c>
      <c r="BG92" s="68">
        <f t="shared" si="68"/>
        <v>0</v>
      </c>
      <c r="BH92" s="68">
        <f t="shared" si="69"/>
        <v>1</v>
      </c>
      <c r="BI92" s="68">
        <f t="shared" si="70"/>
        <v>0</v>
      </c>
      <c r="BJ92" s="68">
        <f t="shared" si="71"/>
        <v>0</v>
      </c>
      <c r="BK92" s="68">
        <f t="shared" si="72"/>
        <v>0</v>
      </c>
      <c r="BL92" s="68">
        <f t="shared" si="73"/>
        <v>0</v>
      </c>
      <c r="BM92" s="139">
        <f t="shared" si="74"/>
        <v>0</v>
      </c>
    </row>
    <row r="93" spans="1:65" s="68" customFormat="1" ht="63.95" customHeight="1">
      <c r="A93" s="245"/>
      <c r="B93" s="97"/>
      <c r="C93" s="98"/>
      <c r="D93" s="99"/>
      <c r="E93" s="111"/>
      <c r="F93" s="155"/>
      <c r="G93" s="225"/>
      <c r="H93" s="100"/>
      <c r="I93" s="226"/>
      <c r="J93" s="218"/>
      <c r="K93" s="124"/>
      <c r="L93" s="135"/>
      <c r="M93" s="136"/>
      <c r="N93" s="102"/>
      <c r="O93" s="103"/>
      <c r="P93" s="103"/>
      <c r="Q93" s="103"/>
      <c r="R93" s="103"/>
      <c r="S93" s="99"/>
      <c r="T93" s="99"/>
      <c r="U93" s="99"/>
      <c r="V93" s="99"/>
      <c r="W93" s="100"/>
      <c r="X93" s="100"/>
      <c r="Y93" s="104"/>
      <c r="Z93" s="119"/>
      <c r="AA93" s="119"/>
      <c r="AB93" s="120"/>
      <c r="AC93" s="137" t="str">
        <f t="shared" si="44"/>
        <v/>
      </c>
      <c r="AD93" s="131" t="str">
        <f t="shared" si="45"/>
        <v/>
      </c>
      <c r="AE93" s="105"/>
      <c r="AF93" s="101"/>
      <c r="AG93" s="107"/>
      <c r="AH93" s="169"/>
      <c r="AI93" s="170"/>
      <c r="AK93" s="146" t="b">
        <f t="shared" si="46"/>
        <v>0</v>
      </c>
      <c r="AL93" s="68">
        <f t="shared" si="47"/>
        <v>0</v>
      </c>
      <c r="AM93" s="68" t="b">
        <f t="shared" si="48"/>
        <v>1</v>
      </c>
      <c r="AN93" s="68">
        <f t="shared" si="49"/>
        <v>1</v>
      </c>
      <c r="AO93" s="68" t="b">
        <f t="shared" si="50"/>
        <v>0</v>
      </c>
      <c r="AP93" s="68">
        <f t="shared" si="51"/>
        <v>0</v>
      </c>
      <c r="AQ93" s="68" t="b">
        <f t="shared" si="52"/>
        <v>1</v>
      </c>
      <c r="AR93" s="139">
        <f t="shared" si="53"/>
        <v>1</v>
      </c>
      <c r="AS93" s="146" t="str">
        <f t="shared" si="54"/>
        <v/>
      </c>
      <c r="AT93" s="139" t="str">
        <f t="shared" si="55"/>
        <v/>
      </c>
      <c r="AU93" s="68">
        <f t="shared" si="56"/>
        <v>1</v>
      </c>
      <c r="AV93" s="68">
        <f t="shared" si="57"/>
        <v>0</v>
      </c>
      <c r="AW93" s="68">
        <f t="shared" si="58"/>
        <v>0</v>
      </c>
      <c r="AX93" s="68">
        <f t="shared" si="59"/>
        <v>0</v>
      </c>
      <c r="AY93" s="68">
        <f t="shared" si="60"/>
        <v>0</v>
      </c>
      <c r="AZ93" s="139">
        <f t="shared" si="61"/>
        <v>0</v>
      </c>
      <c r="BA93" s="68" t="str">
        <f t="shared" si="62"/>
        <v/>
      </c>
      <c r="BB93" s="68" t="str">
        <f t="shared" si="63"/>
        <v/>
      </c>
      <c r="BC93" s="146" t="str">
        <f t="shared" si="64"/>
        <v>Pain in mouth/throat</v>
      </c>
      <c r="BD93" s="68">
        <f t="shared" si="65"/>
        <v>10.4</v>
      </c>
      <c r="BE93" s="68" t="str">
        <f t="shared" si="66"/>
        <v>Pain in mouth/throat
 has a PPV of 10.4% 
 for recurrence</v>
      </c>
      <c r="BF93" s="68">
        <f t="shared" si="67"/>
        <v>0</v>
      </c>
      <c r="BG93" s="68">
        <f t="shared" si="68"/>
        <v>0</v>
      </c>
      <c r="BH93" s="68">
        <f t="shared" si="69"/>
        <v>1</v>
      </c>
      <c r="BI93" s="68">
        <f t="shared" si="70"/>
        <v>0</v>
      </c>
      <c r="BJ93" s="68">
        <f t="shared" si="71"/>
        <v>0</v>
      </c>
      <c r="BK93" s="68">
        <f t="shared" si="72"/>
        <v>0</v>
      </c>
      <c r="BL93" s="68">
        <f t="shared" si="73"/>
        <v>0</v>
      </c>
      <c r="BM93" s="139">
        <f t="shared" si="74"/>
        <v>0</v>
      </c>
    </row>
    <row r="94" spans="1:65" s="68" customFormat="1" ht="63.95" customHeight="1">
      <c r="A94" s="245"/>
      <c r="B94" s="97"/>
      <c r="C94" s="98"/>
      <c r="D94" s="99"/>
      <c r="E94" s="111"/>
      <c r="F94" s="155"/>
      <c r="G94" s="225"/>
      <c r="H94" s="100"/>
      <c r="I94" s="226"/>
      <c r="J94" s="218"/>
      <c r="K94" s="124"/>
      <c r="L94" s="135"/>
      <c r="M94" s="136"/>
      <c r="N94" s="102"/>
      <c r="O94" s="103"/>
      <c r="P94" s="103"/>
      <c r="Q94" s="103"/>
      <c r="R94" s="103"/>
      <c r="S94" s="99"/>
      <c r="T94" s="99"/>
      <c r="U94" s="99"/>
      <c r="V94" s="99"/>
      <c r="W94" s="100"/>
      <c r="X94" s="100"/>
      <c r="Y94" s="104"/>
      <c r="Z94" s="119"/>
      <c r="AA94" s="119"/>
      <c r="AB94" s="120"/>
      <c r="AC94" s="137" t="str">
        <f t="shared" si="44"/>
        <v/>
      </c>
      <c r="AD94" s="131" t="str">
        <f t="shared" si="45"/>
        <v/>
      </c>
      <c r="AE94" s="105"/>
      <c r="AF94" s="101"/>
      <c r="AG94" s="107"/>
      <c r="AH94" s="169"/>
      <c r="AI94" s="170"/>
      <c r="AK94" s="146" t="b">
        <f t="shared" si="46"/>
        <v>0</v>
      </c>
      <c r="AL94" s="68">
        <f t="shared" si="47"/>
        <v>0</v>
      </c>
      <c r="AM94" s="68" t="b">
        <f t="shared" si="48"/>
        <v>1</v>
      </c>
      <c r="AN94" s="68">
        <f t="shared" si="49"/>
        <v>1</v>
      </c>
      <c r="AO94" s="68" t="b">
        <f t="shared" si="50"/>
        <v>0</v>
      </c>
      <c r="AP94" s="68">
        <f t="shared" si="51"/>
        <v>0</v>
      </c>
      <c r="AQ94" s="68" t="b">
        <f t="shared" si="52"/>
        <v>1</v>
      </c>
      <c r="AR94" s="139">
        <f t="shared" si="53"/>
        <v>1</v>
      </c>
      <c r="AS94" s="146" t="str">
        <f t="shared" si="54"/>
        <v/>
      </c>
      <c r="AT94" s="139" t="str">
        <f t="shared" si="55"/>
        <v/>
      </c>
      <c r="AU94" s="68">
        <f t="shared" si="56"/>
        <v>1</v>
      </c>
      <c r="AV94" s="68">
        <f t="shared" si="57"/>
        <v>0</v>
      </c>
      <c r="AW94" s="68">
        <f t="shared" si="58"/>
        <v>0</v>
      </c>
      <c r="AX94" s="68">
        <f t="shared" si="59"/>
        <v>0</v>
      </c>
      <c r="AY94" s="68">
        <f t="shared" si="60"/>
        <v>0</v>
      </c>
      <c r="AZ94" s="139">
        <f t="shared" si="61"/>
        <v>0</v>
      </c>
      <c r="BA94" s="68" t="str">
        <f t="shared" si="62"/>
        <v/>
      </c>
      <c r="BB94" s="68" t="str">
        <f t="shared" si="63"/>
        <v/>
      </c>
      <c r="BC94" s="146" t="str">
        <f t="shared" si="64"/>
        <v>Pain in mouth/throat</v>
      </c>
      <c r="BD94" s="68">
        <f t="shared" si="65"/>
        <v>10.4</v>
      </c>
      <c r="BE94" s="68" t="str">
        <f t="shared" si="66"/>
        <v>Pain in mouth/throat
 has a PPV of 10.4% 
 for recurrence</v>
      </c>
      <c r="BF94" s="68">
        <f t="shared" si="67"/>
        <v>0</v>
      </c>
      <c r="BG94" s="68">
        <f t="shared" si="68"/>
        <v>0</v>
      </c>
      <c r="BH94" s="68">
        <f t="shared" si="69"/>
        <v>1</v>
      </c>
      <c r="BI94" s="68">
        <f t="shared" si="70"/>
        <v>0</v>
      </c>
      <c r="BJ94" s="68">
        <f t="shared" si="71"/>
        <v>0</v>
      </c>
      <c r="BK94" s="68">
        <f t="shared" si="72"/>
        <v>0</v>
      </c>
      <c r="BL94" s="68">
        <f t="shared" si="73"/>
        <v>0</v>
      </c>
      <c r="BM94" s="139">
        <f t="shared" si="74"/>
        <v>0</v>
      </c>
    </row>
    <row r="95" spans="1:65" s="68" customFormat="1" ht="63.95" customHeight="1">
      <c r="A95" s="245"/>
      <c r="B95" s="97"/>
      <c r="C95" s="98"/>
      <c r="D95" s="99"/>
      <c r="E95" s="111"/>
      <c r="F95" s="155"/>
      <c r="G95" s="225"/>
      <c r="H95" s="100"/>
      <c r="I95" s="226"/>
      <c r="J95" s="218"/>
      <c r="K95" s="124"/>
      <c r="L95" s="135"/>
      <c r="M95" s="136"/>
      <c r="N95" s="102"/>
      <c r="O95" s="103"/>
      <c r="P95" s="103"/>
      <c r="Q95" s="103"/>
      <c r="R95" s="103"/>
      <c r="S95" s="99"/>
      <c r="T95" s="99"/>
      <c r="U95" s="99"/>
      <c r="V95" s="99"/>
      <c r="W95" s="100"/>
      <c r="X95" s="100"/>
      <c r="Y95" s="104"/>
      <c r="Z95" s="119"/>
      <c r="AA95" s="119"/>
      <c r="AB95" s="120"/>
      <c r="AC95" s="137" t="str">
        <f t="shared" si="44"/>
        <v/>
      </c>
      <c r="AD95" s="131" t="str">
        <f t="shared" si="45"/>
        <v/>
      </c>
      <c r="AE95" s="105"/>
      <c r="AF95" s="101"/>
      <c r="AG95" s="107"/>
      <c r="AH95" s="169"/>
      <c r="AI95" s="170"/>
      <c r="AK95" s="146" t="b">
        <f t="shared" si="46"/>
        <v>0</v>
      </c>
      <c r="AL95" s="68">
        <f t="shared" si="47"/>
        <v>0</v>
      </c>
      <c r="AM95" s="68" t="b">
        <f t="shared" si="48"/>
        <v>1</v>
      </c>
      <c r="AN95" s="68">
        <f t="shared" si="49"/>
        <v>1</v>
      </c>
      <c r="AO95" s="68" t="b">
        <f t="shared" si="50"/>
        <v>0</v>
      </c>
      <c r="AP95" s="68">
        <f t="shared" si="51"/>
        <v>0</v>
      </c>
      <c r="AQ95" s="68" t="b">
        <f t="shared" si="52"/>
        <v>1</v>
      </c>
      <c r="AR95" s="139">
        <f t="shared" si="53"/>
        <v>1</v>
      </c>
      <c r="AS95" s="146" t="str">
        <f t="shared" si="54"/>
        <v/>
      </c>
      <c r="AT95" s="139" t="str">
        <f t="shared" si="55"/>
        <v/>
      </c>
      <c r="AU95" s="68">
        <f t="shared" si="56"/>
        <v>1</v>
      </c>
      <c r="AV95" s="68">
        <f t="shared" si="57"/>
        <v>0</v>
      </c>
      <c r="AW95" s="68">
        <f t="shared" si="58"/>
        <v>0</v>
      </c>
      <c r="AX95" s="68">
        <f t="shared" si="59"/>
        <v>0</v>
      </c>
      <c r="AY95" s="68">
        <f t="shared" si="60"/>
        <v>0</v>
      </c>
      <c r="AZ95" s="139">
        <f t="shared" si="61"/>
        <v>0</v>
      </c>
      <c r="BA95" s="68" t="str">
        <f t="shared" si="62"/>
        <v/>
      </c>
      <c r="BB95" s="68" t="str">
        <f t="shared" si="63"/>
        <v/>
      </c>
      <c r="BC95" s="146" t="str">
        <f t="shared" si="64"/>
        <v>Pain in mouth/throat</v>
      </c>
      <c r="BD95" s="68">
        <f t="shared" si="65"/>
        <v>10.4</v>
      </c>
      <c r="BE95" s="68" t="str">
        <f t="shared" si="66"/>
        <v>Pain in mouth/throat
 has a PPV of 10.4% 
 for recurrence</v>
      </c>
      <c r="BF95" s="68">
        <f t="shared" si="67"/>
        <v>0</v>
      </c>
      <c r="BG95" s="68">
        <f t="shared" si="68"/>
        <v>0</v>
      </c>
      <c r="BH95" s="68">
        <f t="shared" si="69"/>
        <v>1</v>
      </c>
      <c r="BI95" s="68">
        <f t="shared" si="70"/>
        <v>0</v>
      </c>
      <c r="BJ95" s="68">
        <f t="shared" si="71"/>
        <v>0</v>
      </c>
      <c r="BK95" s="68">
        <f t="shared" si="72"/>
        <v>0</v>
      </c>
      <c r="BL95" s="68">
        <f t="shared" si="73"/>
        <v>0</v>
      </c>
      <c r="BM95" s="139">
        <f t="shared" si="74"/>
        <v>0</v>
      </c>
    </row>
    <row r="96" spans="1:65" s="68" customFormat="1" ht="63.95" customHeight="1">
      <c r="A96" s="245"/>
      <c r="B96" s="97"/>
      <c r="C96" s="98"/>
      <c r="D96" s="99"/>
      <c r="E96" s="111"/>
      <c r="F96" s="155"/>
      <c r="G96" s="225"/>
      <c r="H96" s="100"/>
      <c r="I96" s="226"/>
      <c r="J96" s="218"/>
      <c r="K96" s="124"/>
      <c r="L96" s="135"/>
      <c r="M96" s="136"/>
      <c r="N96" s="102"/>
      <c r="O96" s="103"/>
      <c r="P96" s="103"/>
      <c r="Q96" s="103"/>
      <c r="R96" s="103"/>
      <c r="S96" s="99"/>
      <c r="T96" s="99"/>
      <c r="U96" s="99"/>
      <c r="V96" s="99"/>
      <c r="W96" s="100"/>
      <c r="X96" s="100"/>
      <c r="Y96" s="104"/>
      <c r="Z96" s="119"/>
      <c r="AA96" s="119"/>
      <c r="AB96" s="120"/>
      <c r="AC96" s="137" t="str">
        <f t="shared" si="44"/>
        <v/>
      </c>
      <c r="AD96" s="131" t="str">
        <f t="shared" si="45"/>
        <v/>
      </c>
      <c r="AE96" s="105"/>
      <c r="AF96" s="101"/>
      <c r="AG96" s="107"/>
      <c r="AH96" s="169"/>
      <c r="AI96" s="170"/>
      <c r="AK96" s="146" t="b">
        <f t="shared" si="46"/>
        <v>0</v>
      </c>
      <c r="AL96" s="68">
        <f t="shared" si="47"/>
        <v>0</v>
      </c>
      <c r="AM96" s="68" t="b">
        <f t="shared" si="48"/>
        <v>1</v>
      </c>
      <c r="AN96" s="68">
        <f t="shared" si="49"/>
        <v>1</v>
      </c>
      <c r="AO96" s="68" t="b">
        <f t="shared" si="50"/>
        <v>0</v>
      </c>
      <c r="AP96" s="68">
        <f t="shared" si="51"/>
        <v>0</v>
      </c>
      <c r="AQ96" s="68" t="b">
        <f t="shared" si="52"/>
        <v>1</v>
      </c>
      <c r="AR96" s="139">
        <f t="shared" si="53"/>
        <v>1</v>
      </c>
      <c r="AS96" s="146" t="str">
        <f t="shared" si="54"/>
        <v/>
      </c>
      <c r="AT96" s="139" t="str">
        <f t="shared" si="55"/>
        <v/>
      </c>
      <c r="AU96" s="68">
        <f t="shared" si="56"/>
        <v>1</v>
      </c>
      <c r="AV96" s="68">
        <f t="shared" si="57"/>
        <v>0</v>
      </c>
      <c r="AW96" s="68">
        <f t="shared" si="58"/>
        <v>0</v>
      </c>
      <c r="AX96" s="68">
        <f t="shared" si="59"/>
        <v>0</v>
      </c>
      <c r="AY96" s="68">
        <f t="shared" si="60"/>
        <v>0</v>
      </c>
      <c r="AZ96" s="139">
        <f t="shared" si="61"/>
        <v>0</v>
      </c>
      <c r="BA96" s="68" t="str">
        <f t="shared" si="62"/>
        <v/>
      </c>
      <c r="BB96" s="68" t="str">
        <f t="shared" si="63"/>
        <v/>
      </c>
      <c r="BC96" s="146" t="str">
        <f t="shared" si="64"/>
        <v>Pain in mouth/throat</v>
      </c>
      <c r="BD96" s="68">
        <f t="shared" si="65"/>
        <v>10.4</v>
      </c>
      <c r="BE96" s="68" t="str">
        <f t="shared" si="66"/>
        <v>Pain in mouth/throat
 has a PPV of 10.4% 
 for recurrence</v>
      </c>
      <c r="BF96" s="68">
        <f t="shared" si="67"/>
        <v>0</v>
      </c>
      <c r="BG96" s="68">
        <f t="shared" si="68"/>
        <v>0</v>
      </c>
      <c r="BH96" s="68">
        <f t="shared" si="69"/>
        <v>1</v>
      </c>
      <c r="BI96" s="68">
        <f t="shared" si="70"/>
        <v>0</v>
      </c>
      <c r="BJ96" s="68">
        <f t="shared" si="71"/>
        <v>0</v>
      </c>
      <c r="BK96" s="68">
        <f t="shared" si="72"/>
        <v>0</v>
      </c>
      <c r="BL96" s="68">
        <f t="shared" si="73"/>
        <v>0</v>
      </c>
      <c r="BM96" s="139">
        <f t="shared" si="74"/>
        <v>0</v>
      </c>
    </row>
    <row r="97" spans="1:65" s="68" customFormat="1" ht="63.95" customHeight="1">
      <c r="A97" s="245"/>
      <c r="B97" s="97"/>
      <c r="C97" s="98"/>
      <c r="D97" s="99"/>
      <c r="E97" s="111"/>
      <c r="F97" s="155"/>
      <c r="G97" s="225"/>
      <c r="H97" s="100"/>
      <c r="I97" s="226"/>
      <c r="J97" s="218"/>
      <c r="K97" s="124"/>
      <c r="L97" s="135"/>
      <c r="M97" s="136"/>
      <c r="N97" s="102"/>
      <c r="O97" s="103"/>
      <c r="P97" s="103"/>
      <c r="Q97" s="103"/>
      <c r="R97" s="103"/>
      <c r="S97" s="99"/>
      <c r="T97" s="99"/>
      <c r="U97" s="99"/>
      <c r="V97" s="99"/>
      <c r="W97" s="100"/>
      <c r="X97" s="100"/>
      <c r="Y97" s="104"/>
      <c r="Z97" s="119"/>
      <c r="AA97" s="119"/>
      <c r="AB97" s="120"/>
      <c r="AC97" s="137" t="str">
        <f t="shared" si="44"/>
        <v/>
      </c>
      <c r="AD97" s="131" t="str">
        <f t="shared" si="45"/>
        <v/>
      </c>
      <c r="AE97" s="105"/>
      <c r="AF97" s="101"/>
      <c r="AG97" s="107"/>
      <c r="AH97" s="169"/>
      <c r="AI97" s="170"/>
      <c r="AK97" s="146" t="b">
        <f t="shared" si="46"/>
        <v>0</v>
      </c>
      <c r="AL97" s="68">
        <f t="shared" si="47"/>
        <v>0</v>
      </c>
      <c r="AM97" s="68" t="b">
        <f t="shared" si="48"/>
        <v>1</v>
      </c>
      <c r="AN97" s="68">
        <f t="shared" si="49"/>
        <v>1</v>
      </c>
      <c r="AO97" s="68" t="b">
        <f t="shared" si="50"/>
        <v>0</v>
      </c>
      <c r="AP97" s="68">
        <f t="shared" si="51"/>
        <v>0</v>
      </c>
      <c r="AQ97" s="68" t="b">
        <f t="shared" si="52"/>
        <v>1</v>
      </c>
      <c r="AR97" s="139">
        <f t="shared" si="53"/>
        <v>1</v>
      </c>
      <c r="AS97" s="146" t="str">
        <f t="shared" si="54"/>
        <v/>
      </c>
      <c r="AT97" s="139" t="str">
        <f t="shared" si="55"/>
        <v/>
      </c>
      <c r="AU97" s="68">
        <f t="shared" si="56"/>
        <v>1</v>
      </c>
      <c r="AV97" s="68">
        <f t="shared" si="57"/>
        <v>0</v>
      </c>
      <c r="AW97" s="68">
        <f t="shared" si="58"/>
        <v>0</v>
      </c>
      <c r="AX97" s="68">
        <f t="shared" si="59"/>
        <v>0</v>
      </c>
      <c r="AY97" s="68">
        <f t="shared" si="60"/>
        <v>0</v>
      </c>
      <c r="AZ97" s="139">
        <f t="shared" si="61"/>
        <v>0</v>
      </c>
      <c r="BA97" s="68" t="str">
        <f t="shared" si="62"/>
        <v/>
      </c>
      <c r="BB97" s="68" t="str">
        <f t="shared" si="63"/>
        <v/>
      </c>
      <c r="BC97" s="146" t="str">
        <f t="shared" si="64"/>
        <v>Pain in mouth/throat</v>
      </c>
      <c r="BD97" s="68">
        <f t="shared" si="65"/>
        <v>10.4</v>
      </c>
      <c r="BE97" s="68" t="str">
        <f t="shared" si="66"/>
        <v>Pain in mouth/throat
 has a PPV of 10.4% 
 for recurrence</v>
      </c>
      <c r="BF97" s="68">
        <f t="shared" si="67"/>
        <v>0</v>
      </c>
      <c r="BG97" s="68">
        <f t="shared" si="68"/>
        <v>0</v>
      </c>
      <c r="BH97" s="68">
        <f t="shared" si="69"/>
        <v>1</v>
      </c>
      <c r="BI97" s="68">
        <f t="shared" si="70"/>
        <v>0</v>
      </c>
      <c r="BJ97" s="68">
        <f t="shared" si="71"/>
        <v>0</v>
      </c>
      <c r="BK97" s="68">
        <f t="shared" si="72"/>
        <v>0</v>
      </c>
      <c r="BL97" s="68">
        <f t="shared" si="73"/>
        <v>0</v>
      </c>
      <c r="BM97" s="139">
        <f t="shared" si="74"/>
        <v>0</v>
      </c>
    </row>
    <row r="98" spans="1:65" s="68" customFormat="1" ht="63.95" customHeight="1">
      <c r="A98" s="245"/>
      <c r="B98" s="97"/>
      <c r="C98" s="98"/>
      <c r="D98" s="99"/>
      <c r="E98" s="111"/>
      <c r="F98" s="155"/>
      <c r="G98" s="225"/>
      <c r="H98" s="100"/>
      <c r="I98" s="226"/>
      <c r="J98" s="218"/>
      <c r="K98" s="124"/>
      <c r="L98" s="135"/>
      <c r="M98" s="136"/>
      <c r="N98" s="102"/>
      <c r="O98" s="103"/>
      <c r="P98" s="103"/>
      <c r="Q98" s="103"/>
      <c r="R98" s="103"/>
      <c r="S98" s="99"/>
      <c r="T98" s="99"/>
      <c r="U98" s="99"/>
      <c r="V98" s="99"/>
      <c r="W98" s="100"/>
      <c r="X98" s="100"/>
      <c r="Y98" s="104"/>
      <c r="Z98" s="119"/>
      <c r="AA98" s="119"/>
      <c r="AB98" s="120"/>
      <c r="AC98" s="137" t="str">
        <f t="shared" si="44"/>
        <v/>
      </c>
      <c r="AD98" s="131" t="str">
        <f t="shared" si="45"/>
        <v/>
      </c>
      <c r="AE98" s="105"/>
      <c r="AF98" s="101"/>
      <c r="AG98" s="107"/>
      <c r="AH98" s="169"/>
      <c r="AI98" s="170"/>
      <c r="AK98" s="146" t="b">
        <f t="shared" si="46"/>
        <v>0</v>
      </c>
      <c r="AL98" s="68">
        <f t="shared" si="47"/>
        <v>0</v>
      </c>
      <c r="AM98" s="68" t="b">
        <f t="shared" si="48"/>
        <v>1</v>
      </c>
      <c r="AN98" s="68">
        <f t="shared" si="49"/>
        <v>1</v>
      </c>
      <c r="AO98" s="68" t="b">
        <f t="shared" si="50"/>
        <v>0</v>
      </c>
      <c r="AP98" s="68">
        <f t="shared" si="51"/>
        <v>0</v>
      </c>
      <c r="AQ98" s="68" t="b">
        <f t="shared" si="52"/>
        <v>1</v>
      </c>
      <c r="AR98" s="139">
        <f t="shared" si="53"/>
        <v>1</v>
      </c>
      <c r="AS98" s="146" t="str">
        <f t="shared" si="54"/>
        <v/>
      </c>
      <c r="AT98" s="139" t="str">
        <f t="shared" si="55"/>
        <v/>
      </c>
      <c r="AU98" s="68">
        <f t="shared" si="56"/>
        <v>1</v>
      </c>
      <c r="AV98" s="68">
        <f t="shared" si="57"/>
        <v>0</v>
      </c>
      <c r="AW98" s="68">
        <f t="shared" si="58"/>
        <v>0</v>
      </c>
      <c r="AX98" s="68">
        <f t="shared" si="59"/>
        <v>0</v>
      </c>
      <c r="AY98" s="68">
        <f t="shared" si="60"/>
        <v>0</v>
      </c>
      <c r="AZ98" s="139">
        <f t="shared" si="61"/>
        <v>0</v>
      </c>
      <c r="BA98" s="68" t="str">
        <f t="shared" si="62"/>
        <v/>
      </c>
      <c r="BB98" s="68" t="str">
        <f t="shared" si="63"/>
        <v/>
      </c>
      <c r="BC98" s="146" t="str">
        <f t="shared" si="64"/>
        <v>Pain in mouth/throat</v>
      </c>
      <c r="BD98" s="68">
        <f t="shared" si="65"/>
        <v>10.4</v>
      </c>
      <c r="BE98" s="68" t="str">
        <f t="shared" si="66"/>
        <v>Pain in mouth/throat
 has a PPV of 10.4% 
 for recurrence</v>
      </c>
      <c r="BF98" s="68">
        <f t="shared" si="67"/>
        <v>0</v>
      </c>
      <c r="BG98" s="68">
        <f t="shared" si="68"/>
        <v>0</v>
      </c>
      <c r="BH98" s="68">
        <f t="shared" si="69"/>
        <v>1</v>
      </c>
      <c r="BI98" s="68">
        <f t="shared" si="70"/>
        <v>0</v>
      </c>
      <c r="BJ98" s="68">
        <f t="shared" si="71"/>
        <v>0</v>
      </c>
      <c r="BK98" s="68">
        <f t="shared" si="72"/>
        <v>0</v>
      </c>
      <c r="BL98" s="68">
        <f t="shared" si="73"/>
        <v>0</v>
      </c>
      <c r="BM98" s="139">
        <f t="shared" si="74"/>
        <v>0</v>
      </c>
    </row>
    <row r="99" spans="1:65" s="68" customFormat="1" ht="63.95" customHeight="1">
      <c r="A99" s="245"/>
      <c r="B99" s="97"/>
      <c r="C99" s="98"/>
      <c r="D99" s="99"/>
      <c r="E99" s="111"/>
      <c r="F99" s="155"/>
      <c r="G99" s="225"/>
      <c r="H99" s="100"/>
      <c r="I99" s="226"/>
      <c r="J99" s="218"/>
      <c r="K99" s="124"/>
      <c r="L99" s="135"/>
      <c r="M99" s="136"/>
      <c r="N99" s="102"/>
      <c r="O99" s="103"/>
      <c r="P99" s="103"/>
      <c r="Q99" s="103"/>
      <c r="R99" s="103"/>
      <c r="S99" s="99"/>
      <c r="T99" s="99"/>
      <c r="U99" s="99"/>
      <c r="V99" s="99"/>
      <c r="W99" s="100"/>
      <c r="X99" s="100"/>
      <c r="Y99" s="104"/>
      <c r="Z99" s="119"/>
      <c r="AA99" s="119"/>
      <c r="AB99" s="120"/>
      <c r="AC99" s="137" t="str">
        <f t="shared" si="44"/>
        <v/>
      </c>
      <c r="AD99" s="131" t="str">
        <f t="shared" si="45"/>
        <v/>
      </c>
      <c r="AE99" s="105"/>
      <c r="AF99" s="101"/>
      <c r="AG99" s="107"/>
      <c r="AH99" s="169"/>
      <c r="AI99" s="170"/>
      <c r="AK99" s="146" t="b">
        <f t="shared" si="46"/>
        <v>0</v>
      </c>
      <c r="AL99" s="68">
        <f t="shared" si="47"/>
        <v>0</v>
      </c>
      <c r="AM99" s="68" t="b">
        <f t="shared" si="48"/>
        <v>1</v>
      </c>
      <c r="AN99" s="68">
        <f t="shared" si="49"/>
        <v>1</v>
      </c>
      <c r="AO99" s="68" t="b">
        <f t="shared" si="50"/>
        <v>0</v>
      </c>
      <c r="AP99" s="68">
        <f t="shared" si="51"/>
        <v>0</v>
      </c>
      <c r="AQ99" s="68" t="b">
        <f t="shared" si="52"/>
        <v>1</v>
      </c>
      <c r="AR99" s="139">
        <f t="shared" si="53"/>
        <v>1</v>
      </c>
      <c r="AS99" s="146" t="str">
        <f t="shared" si="54"/>
        <v/>
      </c>
      <c r="AT99" s="139" t="str">
        <f t="shared" si="55"/>
        <v/>
      </c>
      <c r="AU99" s="68">
        <f t="shared" si="56"/>
        <v>1</v>
      </c>
      <c r="AV99" s="68">
        <f t="shared" si="57"/>
        <v>0</v>
      </c>
      <c r="AW99" s="68">
        <f t="shared" si="58"/>
        <v>0</v>
      </c>
      <c r="AX99" s="68">
        <f t="shared" si="59"/>
        <v>0</v>
      </c>
      <c r="AY99" s="68">
        <f t="shared" si="60"/>
        <v>0</v>
      </c>
      <c r="AZ99" s="139">
        <f t="shared" si="61"/>
        <v>0</v>
      </c>
      <c r="BA99" s="68" t="str">
        <f t="shared" si="62"/>
        <v/>
      </c>
      <c r="BB99" s="68" t="str">
        <f t="shared" si="63"/>
        <v/>
      </c>
      <c r="BC99" s="146" t="str">
        <f t="shared" si="64"/>
        <v>Pain in mouth/throat</v>
      </c>
      <c r="BD99" s="68">
        <f t="shared" si="65"/>
        <v>10.4</v>
      </c>
      <c r="BE99" s="68" t="str">
        <f t="shared" si="66"/>
        <v>Pain in mouth/throat
 has a PPV of 10.4% 
 for recurrence</v>
      </c>
      <c r="BF99" s="68">
        <f t="shared" si="67"/>
        <v>0</v>
      </c>
      <c r="BG99" s="68">
        <f t="shared" si="68"/>
        <v>0</v>
      </c>
      <c r="BH99" s="68">
        <f t="shared" si="69"/>
        <v>1</v>
      </c>
      <c r="BI99" s="68">
        <f t="shared" si="70"/>
        <v>0</v>
      </c>
      <c r="BJ99" s="68">
        <f t="shared" si="71"/>
        <v>0</v>
      </c>
      <c r="BK99" s="68">
        <f t="shared" si="72"/>
        <v>0</v>
      </c>
      <c r="BL99" s="68">
        <f t="shared" si="73"/>
        <v>0</v>
      </c>
      <c r="BM99" s="139">
        <f t="shared" si="74"/>
        <v>0</v>
      </c>
    </row>
    <row r="100" spans="1:65" s="68" customFormat="1" ht="63.95" customHeight="1">
      <c r="A100" s="245"/>
      <c r="B100" s="97"/>
      <c r="C100" s="98"/>
      <c r="D100" s="99"/>
      <c r="E100" s="111"/>
      <c r="F100" s="155"/>
      <c r="G100" s="225"/>
      <c r="H100" s="100"/>
      <c r="I100" s="226"/>
      <c r="J100" s="218"/>
      <c r="K100" s="124"/>
      <c r="L100" s="135"/>
      <c r="M100" s="136"/>
      <c r="N100" s="102"/>
      <c r="O100" s="103"/>
      <c r="P100" s="103"/>
      <c r="Q100" s="103"/>
      <c r="R100" s="103"/>
      <c r="S100" s="99"/>
      <c r="T100" s="99"/>
      <c r="U100" s="99"/>
      <c r="V100" s="99"/>
      <c r="W100" s="100"/>
      <c r="X100" s="100"/>
      <c r="Y100" s="104"/>
      <c r="Z100" s="119"/>
      <c r="AA100" s="119"/>
      <c r="AB100" s="120"/>
      <c r="AC100" s="137" t="str">
        <f t="shared" si="44"/>
        <v/>
      </c>
      <c r="AD100" s="131" t="str">
        <f t="shared" si="45"/>
        <v/>
      </c>
      <c r="AE100" s="105"/>
      <c r="AF100" s="101"/>
      <c r="AG100" s="107"/>
      <c r="AH100" s="169"/>
      <c r="AI100" s="170"/>
      <c r="AK100" s="146" t="b">
        <f t="shared" si="46"/>
        <v>0</v>
      </c>
      <c r="AL100" s="68">
        <f t="shared" si="47"/>
        <v>0</v>
      </c>
      <c r="AM100" s="68" t="b">
        <f t="shared" si="48"/>
        <v>1</v>
      </c>
      <c r="AN100" s="68">
        <f t="shared" si="49"/>
        <v>1</v>
      </c>
      <c r="AO100" s="68" t="b">
        <f t="shared" si="50"/>
        <v>0</v>
      </c>
      <c r="AP100" s="68">
        <f t="shared" si="51"/>
        <v>0</v>
      </c>
      <c r="AQ100" s="68" t="b">
        <f t="shared" si="52"/>
        <v>1</v>
      </c>
      <c r="AR100" s="139">
        <f t="shared" si="53"/>
        <v>1</v>
      </c>
      <c r="AS100" s="146" t="str">
        <f t="shared" si="54"/>
        <v/>
      </c>
      <c r="AT100" s="139" t="str">
        <f t="shared" si="55"/>
        <v/>
      </c>
      <c r="AU100" s="68">
        <f t="shared" si="56"/>
        <v>1</v>
      </c>
      <c r="AV100" s="68">
        <f t="shared" si="57"/>
        <v>0</v>
      </c>
      <c r="AW100" s="68">
        <f t="shared" si="58"/>
        <v>0</v>
      </c>
      <c r="AX100" s="68">
        <f t="shared" si="59"/>
        <v>0</v>
      </c>
      <c r="AY100" s="68">
        <f t="shared" si="60"/>
        <v>0</v>
      </c>
      <c r="AZ100" s="139">
        <f t="shared" si="61"/>
        <v>0</v>
      </c>
      <c r="BA100" s="68" t="str">
        <f t="shared" si="62"/>
        <v/>
      </c>
      <c r="BB100" s="68" t="str">
        <f t="shared" si="63"/>
        <v/>
      </c>
      <c r="BC100" s="146" t="str">
        <f t="shared" si="64"/>
        <v>Pain in mouth/throat</v>
      </c>
      <c r="BD100" s="68">
        <f t="shared" si="65"/>
        <v>10.4</v>
      </c>
      <c r="BE100" s="68" t="str">
        <f t="shared" si="66"/>
        <v>Pain in mouth/throat
 has a PPV of 10.4% 
 for recurrence</v>
      </c>
      <c r="BF100" s="68">
        <f t="shared" si="67"/>
        <v>0</v>
      </c>
      <c r="BG100" s="68">
        <f t="shared" si="68"/>
        <v>0</v>
      </c>
      <c r="BH100" s="68">
        <f t="shared" si="69"/>
        <v>1</v>
      </c>
      <c r="BI100" s="68">
        <f t="shared" si="70"/>
        <v>0</v>
      </c>
      <c r="BJ100" s="68">
        <f t="shared" si="71"/>
        <v>0</v>
      </c>
      <c r="BK100" s="68">
        <f t="shared" si="72"/>
        <v>0</v>
      </c>
      <c r="BL100" s="68">
        <f t="shared" si="73"/>
        <v>0</v>
      </c>
      <c r="BM100" s="139">
        <f t="shared" si="74"/>
        <v>0</v>
      </c>
    </row>
    <row r="101" spans="1:65" s="68" customFormat="1" ht="63.95" customHeight="1">
      <c r="A101" s="245"/>
      <c r="B101" s="97"/>
      <c r="C101" s="98"/>
      <c r="D101" s="99"/>
      <c r="E101" s="111"/>
      <c r="F101" s="155"/>
      <c r="G101" s="225"/>
      <c r="H101" s="100"/>
      <c r="I101" s="226"/>
      <c r="J101" s="218"/>
      <c r="K101" s="124"/>
      <c r="L101" s="135"/>
      <c r="M101" s="136"/>
      <c r="N101" s="102"/>
      <c r="O101" s="103"/>
      <c r="P101" s="103"/>
      <c r="Q101" s="103"/>
      <c r="R101" s="103"/>
      <c r="S101" s="99"/>
      <c r="T101" s="99"/>
      <c r="U101" s="99"/>
      <c r="V101" s="99"/>
      <c r="W101" s="100"/>
      <c r="X101" s="100"/>
      <c r="Y101" s="104"/>
      <c r="Z101" s="119"/>
      <c r="AA101" s="119"/>
      <c r="AB101" s="120"/>
      <c r="AC101" s="137" t="str">
        <f t="shared" si="44"/>
        <v/>
      </c>
      <c r="AD101" s="131" t="str">
        <f t="shared" si="45"/>
        <v/>
      </c>
      <c r="AE101" s="105"/>
      <c r="AF101" s="101"/>
      <c r="AG101" s="107"/>
      <c r="AH101" s="169"/>
      <c r="AI101" s="170"/>
      <c r="AK101" s="146" t="b">
        <f t="shared" si="46"/>
        <v>0</v>
      </c>
      <c r="AL101" s="68">
        <f t="shared" si="47"/>
        <v>0</v>
      </c>
      <c r="AM101" s="68" t="b">
        <f t="shared" si="48"/>
        <v>1</v>
      </c>
      <c r="AN101" s="68">
        <f t="shared" si="49"/>
        <v>1</v>
      </c>
      <c r="AO101" s="68" t="b">
        <f t="shared" si="50"/>
        <v>0</v>
      </c>
      <c r="AP101" s="68">
        <f t="shared" si="51"/>
        <v>0</v>
      </c>
      <c r="AQ101" s="68" t="b">
        <f t="shared" si="52"/>
        <v>1</v>
      </c>
      <c r="AR101" s="139">
        <f t="shared" si="53"/>
        <v>1</v>
      </c>
      <c r="AS101" s="146" t="str">
        <f t="shared" si="54"/>
        <v/>
      </c>
      <c r="AT101" s="139" t="str">
        <f t="shared" si="55"/>
        <v/>
      </c>
      <c r="AU101" s="68">
        <f t="shared" si="56"/>
        <v>1</v>
      </c>
      <c r="AV101" s="68">
        <f t="shared" si="57"/>
        <v>0</v>
      </c>
      <c r="AW101" s="68">
        <f t="shared" si="58"/>
        <v>0</v>
      </c>
      <c r="AX101" s="68">
        <f t="shared" si="59"/>
        <v>0</v>
      </c>
      <c r="AY101" s="68">
        <f t="shared" si="60"/>
        <v>0</v>
      </c>
      <c r="AZ101" s="139">
        <f t="shared" si="61"/>
        <v>0</v>
      </c>
      <c r="BA101" s="68" t="str">
        <f t="shared" si="62"/>
        <v/>
      </c>
      <c r="BB101" s="68" t="str">
        <f t="shared" si="63"/>
        <v/>
      </c>
      <c r="BC101" s="146" t="str">
        <f t="shared" si="64"/>
        <v>Pain in mouth/throat</v>
      </c>
      <c r="BD101" s="68">
        <f t="shared" si="65"/>
        <v>10.4</v>
      </c>
      <c r="BE101" s="68" t="str">
        <f t="shared" si="66"/>
        <v>Pain in mouth/throat
 has a PPV of 10.4% 
 for recurrence</v>
      </c>
      <c r="BF101" s="68">
        <f t="shared" si="67"/>
        <v>0</v>
      </c>
      <c r="BG101" s="68">
        <f t="shared" si="68"/>
        <v>0</v>
      </c>
      <c r="BH101" s="68">
        <f t="shared" si="69"/>
        <v>1</v>
      </c>
      <c r="BI101" s="68">
        <f t="shared" si="70"/>
        <v>0</v>
      </c>
      <c r="BJ101" s="68">
        <f t="shared" si="71"/>
        <v>0</v>
      </c>
      <c r="BK101" s="68">
        <f t="shared" si="72"/>
        <v>0</v>
      </c>
      <c r="BL101" s="68">
        <f t="shared" si="73"/>
        <v>0</v>
      </c>
      <c r="BM101" s="139">
        <f t="shared" si="74"/>
        <v>0</v>
      </c>
    </row>
    <row r="102" spans="1:65" s="68" customFormat="1" ht="63.95" customHeight="1">
      <c r="A102" s="245"/>
      <c r="B102" s="97"/>
      <c r="C102" s="98"/>
      <c r="D102" s="99"/>
      <c r="E102" s="111"/>
      <c r="F102" s="155"/>
      <c r="G102" s="225"/>
      <c r="H102" s="100"/>
      <c r="I102" s="226"/>
      <c r="J102" s="218"/>
      <c r="K102" s="124"/>
      <c r="L102" s="135"/>
      <c r="M102" s="136"/>
      <c r="N102" s="102"/>
      <c r="O102" s="103"/>
      <c r="P102" s="103"/>
      <c r="Q102" s="103"/>
      <c r="R102" s="103"/>
      <c r="S102" s="99"/>
      <c r="T102" s="99"/>
      <c r="U102" s="99"/>
      <c r="V102" s="99"/>
      <c r="W102" s="100"/>
      <c r="X102" s="100"/>
      <c r="Y102" s="104"/>
      <c r="Z102" s="119"/>
      <c r="AA102" s="119"/>
      <c r="AB102" s="120"/>
      <c r="AC102" s="137" t="str">
        <f t="shared" si="44"/>
        <v/>
      </c>
      <c r="AD102" s="131" t="str">
        <f t="shared" si="45"/>
        <v/>
      </c>
      <c r="AE102" s="105"/>
      <c r="AF102" s="101"/>
      <c r="AG102" s="107"/>
      <c r="AH102" s="169"/>
      <c r="AI102" s="170"/>
      <c r="AK102" s="146" t="b">
        <f t="shared" si="46"/>
        <v>0</v>
      </c>
      <c r="AL102" s="68">
        <f t="shared" si="47"/>
        <v>0</v>
      </c>
      <c r="AM102" s="68" t="b">
        <f t="shared" si="48"/>
        <v>1</v>
      </c>
      <c r="AN102" s="68">
        <f t="shared" si="49"/>
        <v>1</v>
      </c>
      <c r="AO102" s="68" t="b">
        <f t="shared" si="50"/>
        <v>0</v>
      </c>
      <c r="AP102" s="68">
        <f t="shared" si="51"/>
        <v>0</v>
      </c>
      <c r="AQ102" s="68" t="b">
        <f t="shared" si="52"/>
        <v>1</v>
      </c>
      <c r="AR102" s="139">
        <f t="shared" si="53"/>
        <v>1</v>
      </c>
      <c r="AS102" s="146" t="str">
        <f t="shared" si="54"/>
        <v/>
      </c>
      <c r="AT102" s="139" t="str">
        <f t="shared" si="55"/>
        <v/>
      </c>
      <c r="AU102" s="68">
        <f t="shared" si="56"/>
        <v>1</v>
      </c>
      <c r="AV102" s="68">
        <f t="shared" si="57"/>
        <v>0</v>
      </c>
      <c r="AW102" s="68">
        <f t="shared" si="58"/>
        <v>0</v>
      </c>
      <c r="AX102" s="68">
        <f t="shared" si="59"/>
        <v>0</v>
      </c>
      <c r="AY102" s="68">
        <f t="shared" si="60"/>
        <v>0</v>
      </c>
      <c r="AZ102" s="139">
        <f t="shared" si="61"/>
        <v>0</v>
      </c>
      <c r="BA102" s="68" t="str">
        <f t="shared" si="62"/>
        <v/>
      </c>
      <c r="BB102" s="68" t="str">
        <f t="shared" si="63"/>
        <v/>
      </c>
      <c r="BC102" s="146" t="str">
        <f t="shared" si="64"/>
        <v>Pain in mouth/throat</v>
      </c>
      <c r="BD102" s="68">
        <f t="shared" si="65"/>
        <v>10.4</v>
      </c>
      <c r="BE102" s="68" t="str">
        <f t="shared" si="66"/>
        <v>Pain in mouth/throat
 has a PPV of 10.4% 
 for recurrence</v>
      </c>
      <c r="BF102" s="68">
        <f t="shared" si="67"/>
        <v>0</v>
      </c>
      <c r="BG102" s="68">
        <f t="shared" si="68"/>
        <v>0</v>
      </c>
      <c r="BH102" s="68">
        <f t="shared" si="69"/>
        <v>1</v>
      </c>
      <c r="BI102" s="68">
        <f t="shared" si="70"/>
        <v>0</v>
      </c>
      <c r="BJ102" s="68">
        <f t="shared" si="71"/>
        <v>0</v>
      </c>
      <c r="BK102" s="68">
        <f t="shared" si="72"/>
        <v>0</v>
      </c>
      <c r="BL102" s="68">
        <f t="shared" si="73"/>
        <v>0</v>
      </c>
      <c r="BM102" s="139">
        <f t="shared" si="74"/>
        <v>0</v>
      </c>
    </row>
    <row r="103" spans="1:65" s="68" customFormat="1" ht="63.95" customHeight="1">
      <c r="A103" s="245"/>
      <c r="B103" s="97"/>
      <c r="C103" s="98"/>
      <c r="D103" s="99"/>
      <c r="E103" s="111"/>
      <c r="F103" s="155"/>
      <c r="G103" s="225"/>
      <c r="H103" s="100"/>
      <c r="I103" s="226"/>
      <c r="J103" s="218"/>
      <c r="K103" s="124"/>
      <c r="L103" s="135"/>
      <c r="M103" s="136"/>
      <c r="N103" s="102"/>
      <c r="O103" s="103"/>
      <c r="P103" s="103"/>
      <c r="Q103" s="103"/>
      <c r="R103" s="103"/>
      <c r="S103" s="99"/>
      <c r="T103" s="99"/>
      <c r="U103" s="99"/>
      <c r="V103" s="99"/>
      <c r="W103" s="100"/>
      <c r="X103" s="100"/>
      <c r="Y103" s="104"/>
      <c r="Z103" s="119"/>
      <c r="AA103" s="119"/>
      <c r="AB103" s="120"/>
      <c r="AC103" s="137" t="str">
        <f t="shared" si="44"/>
        <v/>
      </c>
      <c r="AD103" s="131" t="str">
        <f t="shared" si="45"/>
        <v/>
      </c>
      <c r="AE103" s="105"/>
      <c r="AF103" s="101"/>
      <c r="AG103" s="107"/>
      <c r="AH103" s="169"/>
      <c r="AI103" s="170"/>
      <c r="AK103" s="146" t="b">
        <f t="shared" si="46"/>
        <v>0</v>
      </c>
      <c r="AL103" s="68">
        <f t="shared" si="47"/>
        <v>0</v>
      </c>
      <c r="AM103" s="68" t="b">
        <f t="shared" si="48"/>
        <v>1</v>
      </c>
      <c r="AN103" s="68">
        <f t="shared" si="49"/>
        <v>1</v>
      </c>
      <c r="AO103" s="68" t="b">
        <f t="shared" si="50"/>
        <v>0</v>
      </c>
      <c r="AP103" s="68">
        <f t="shared" si="51"/>
        <v>0</v>
      </c>
      <c r="AQ103" s="68" t="b">
        <f t="shared" si="52"/>
        <v>1</v>
      </c>
      <c r="AR103" s="139">
        <f t="shared" si="53"/>
        <v>1</v>
      </c>
      <c r="AS103" s="146" t="str">
        <f t="shared" si="54"/>
        <v/>
      </c>
      <c r="AT103" s="139" t="str">
        <f t="shared" si="55"/>
        <v/>
      </c>
      <c r="AU103" s="68">
        <f t="shared" si="56"/>
        <v>1</v>
      </c>
      <c r="AV103" s="68">
        <f t="shared" si="57"/>
        <v>0</v>
      </c>
      <c r="AW103" s="68">
        <f t="shared" si="58"/>
        <v>0</v>
      </c>
      <c r="AX103" s="68">
        <f t="shared" si="59"/>
        <v>0</v>
      </c>
      <c r="AY103" s="68">
        <f t="shared" si="60"/>
        <v>0</v>
      </c>
      <c r="AZ103" s="139">
        <f t="shared" si="61"/>
        <v>0</v>
      </c>
      <c r="BA103" s="68" t="str">
        <f t="shared" si="62"/>
        <v/>
      </c>
      <c r="BB103" s="68" t="str">
        <f t="shared" si="63"/>
        <v/>
      </c>
      <c r="BC103" s="146" t="str">
        <f t="shared" si="64"/>
        <v>Pain in mouth/throat</v>
      </c>
      <c r="BD103" s="68">
        <f t="shared" si="65"/>
        <v>10.4</v>
      </c>
      <c r="BE103" s="68" t="str">
        <f t="shared" si="66"/>
        <v>Pain in mouth/throat
 has a PPV of 10.4% 
 for recurrence</v>
      </c>
      <c r="BF103" s="68">
        <f t="shared" si="67"/>
        <v>0</v>
      </c>
      <c r="BG103" s="68">
        <f t="shared" si="68"/>
        <v>0</v>
      </c>
      <c r="BH103" s="68">
        <f t="shared" si="69"/>
        <v>1</v>
      </c>
      <c r="BI103" s="68">
        <f t="shared" si="70"/>
        <v>0</v>
      </c>
      <c r="BJ103" s="68">
        <f t="shared" si="71"/>
        <v>0</v>
      </c>
      <c r="BK103" s="68">
        <f t="shared" si="72"/>
        <v>0</v>
      </c>
      <c r="BL103" s="68">
        <f t="shared" si="73"/>
        <v>0</v>
      </c>
      <c r="BM103" s="139">
        <f t="shared" si="74"/>
        <v>0</v>
      </c>
    </row>
    <row r="104" spans="1:65" s="68" customFormat="1" ht="63.95" customHeight="1">
      <c r="A104" s="245"/>
      <c r="B104" s="97"/>
      <c r="C104" s="98"/>
      <c r="D104" s="99"/>
      <c r="E104" s="111"/>
      <c r="F104" s="155"/>
      <c r="G104" s="225"/>
      <c r="H104" s="100"/>
      <c r="I104" s="226"/>
      <c r="J104" s="218"/>
      <c r="K104" s="124"/>
      <c r="L104" s="135"/>
      <c r="M104" s="136"/>
      <c r="N104" s="102"/>
      <c r="O104" s="103"/>
      <c r="P104" s="103"/>
      <c r="Q104" s="103"/>
      <c r="R104" s="103"/>
      <c r="S104" s="99"/>
      <c r="T104" s="99"/>
      <c r="U104" s="99"/>
      <c r="V104" s="99"/>
      <c r="W104" s="100"/>
      <c r="X104" s="100"/>
      <c r="Y104" s="104"/>
      <c r="Z104" s="119"/>
      <c r="AA104" s="119"/>
      <c r="AB104" s="120"/>
      <c r="AC104" s="137" t="str">
        <f t="shared" si="44"/>
        <v/>
      </c>
      <c r="AD104" s="131" t="str">
        <f t="shared" si="45"/>
        <v/>
      </c>
      <c r="AE104" s="105"/>
      <c r="AF104" s="101"/>
      <c r="AG104" s="107"/>
      <c r="AH104" s="169"/>
      <c r="AI104" s="170"/>
      <c r="AK104" s="146" t="b">
        <f t="shared" si="46"/>
        <v>0</v>
      </c>
      <c r="AL104" s="68">
        <f t="shared" si="47"/>
        <v>0</v>
      </c>
      <c r="AM104" s="68" t="b">
        <f t="shared" si="48"/>
        <v>1</v>
      </c>
      <c r="AN104" s="68">
        <f t="shared" si="49"/>
        <v>1</v>
      </c>
      <c r="AO104" s="68" t="b">
        <f t="shared" si="50"/>
        <v>0</v>
      </c>
      <c r="AP104" s="68">
        <f t="shared" si="51"/>
        <v>0</v>
      </c>
      <c r="AQ104" s="68" t="b">
        <f t="shared" si="52"/>
        <v>1</v>
      </c>
      <c r="AR104" s="139">
        <f t="shared" si="53"/>
        <v>1</v>
      </c>
      <c r="AS104" s="146" t="str">
        <f t="shared" si="54"/>
        <v/>
      </c>
      <c r="AT104" s="139" t="str">
        <f t="shared" si="55"/>
        <v/>
      </c>
      <c r="AU104" s="68">
        <f t="shared" si="56"/>
        <v>1</v>
      </c>
      <c r="AV104" s="68">
        <f t="shared" si="57"/>
        <v>0</v>
      </c>
      <c r="AW104" s="68">
        <f t="shared" si="58"/>
        <v>0</v>
      </c>
      <c r="AX104" s="68">
        <f t="shared" si="59"/>
        <v>0</v>
      </c>
      <c r="AY104" s="68">
        <f t="shared" si="60"/>
        <v>0</v>
      </c>
      <c r="AZ104" s="139">
        <f t="shared" si="61"/>
        <v>0</v>
      </c>
      <c r="BA104" s="68" t="str">
        <f t="shared" si="62"/>
        <v/>
      </c>
      <c r="BB104" s="68" t="str">
        <f t="shared" si="63"/>
        <v/>
      </c>
      <c r="BC104" s="146" t="str">
        <f t="shared" si="64"/>
        <v>Pain in mouth/throat</v>
      </c>
      <c r="BD104" s="68">
        <f t="shared" si="65"/>
        <v>10.4</v>
      </c>
      <c r="BE104" s="68" t="str">
        <f t="shared" si="66"/>
        <v>Pain in mouth/throat
 has a PPV of 10.4% 
 for recurrence</v>
      </c>
      <c r="BF104" s="68">
        <f t="shared" si="67"/>
        <v>0</v>
      </c>
      <c r="BG104" s="68">
        <f t="shared" si="68"/>
        <v>0</v>
      </c>
      <c r="BH104" s="68">
        <f t="shared" si="69"/>
        <v>1</v>
      </c>
      <c r="BI104" s="68">
        <f t="shared" si="70"/>
        <v>0</v>
      </c>
      <c r="BJ104" s="68">
        <f t="shared" si="71"/>
        <v>0</v>
      </c>
      <c r="BK104" s="68">
        <f t="shared" si="72"/>
        <v>0</v>
      </c>
      <c r="BL104" s="68">
        <f t="shared" si="73"/>
        <v>0</v>
      </c>
      <c r="BM104" s="139">
        <f t="shared" si="74"/>
        <v>0</v>
      </c>
    </row>
    <row r="105" spans="1:65" s="68" customFormat="1" ht="63.95" customHeight="1">
      <c r="A105" s="245"/>
      <c r="B105" s="97"/>
      <c r="C105" s="98"/>
      <c r="D105" s="99"/>
      <c r="E105" s="111"/>
      <c r="F105" s="155"/>
      <c r="G105" s="225"/>
      <c r="H105" s="100"/>
      <c r="I105" s="226"/>
      <c r="J105" s="218"/>
      <c r="K105" s="124"/>
      <c r="L105" s="135"/>
      <c r="M105" s="136"/>
      <c r="N105" s="102"/>
      <c r="O105" s="103"/>
      <c r="P105" s="103"/>
      <c r="Q105" s="103"/>
      <c r="R105" s="103"/>
      <c r="S105" s="99"/>
      <c r="T105" s="99"/>
      <c r="U105" s="99"/>
      <c r="V105" s="99"/>
      <c r="W105" s="100"/>
      <c r="X105" s="100"/>
      <c r="Y105" s="104"/>
      <c r="Z105" s="119"/>
      <c r="AA105" s="119"/>
      <c r="AB105" s="120"/>
      <c r="AC105" s="137" t="str">
        <f t="shared" si="44"/>
        <v/>
      </c>
      <c r="AD105" s="131" t="str">
        <f t="shared" si="45"/>
        <v/>
      </c>
      <c r="AE105" s="105"/>
      <c r="AF105" s="101"/>
      <c r="AG105" s="107"/>
      <c r="AH105" s="169"/>
      <c r="AI105" s="170"/>
      <c r="AK105" s="146" t="b">
        <f t="shared" si="46"/>
        <v>0</v>
      </c>
      <c r="AL105" s="68">
        <f t="shared" si="47"/>
        <v>0</v>
      </c>
      <c r="AM105" s="68" t="b">
        <f t="shared" si="48"/>
        <v>1</v>
      </c>
      <c r="AN105" s="68">
        <f t="shared" si="49"/>
        <v>1</v>
      </c>
      <c r="AO105" s="68" t="b">
        <f t="shared" si="50"/>
        <v>0</v>
      </c>
      <c r="AP105" s="68">
        <f t="shared" si="51"/>
        <v>0</v>
      </c>
      <c r="AQ105" s="68" t="b">
        <f t="shared" si="52"/>
        <v>1</v>
      </c>
      <c r="AR105" s="139">
        <f t="shared" si="53"/>
        <v>1</v>
      </c>
      <c r="AS105" s="146" t="str">
        <f t="shared" si="54"/>
        <v/>
      </c>
      <c r="AT105" s="139" t="str">
        <f t="shared" si="55"/>
        <v/>
      </c>
      <c r="AU105" s="68">
        <f t="shared" si="56"/>
        <v>1</v>
      </c>
      <c r="AV105" s="68">
        <f t="shared" si="57"/>
        <v>0</v>
      </c>
      <c r="AW105" s="68">
        <f t="shared" si="58"/>
        <v>0</v>
      </c>
      <c r="AX105" s="68">
        <f t="shared" si="59"/>
        <v>0</v>
      </c>
      <c r="AY105" s="68">
        <f t="shared" si="60"/>
        <v>0</v>
      </c>
      <c r="AZ105" s="139">
        <f t="shared" si="61"/>
        <v>0</v>
      </c>
      <c r="BA105" s="68" t="str">
        <f t="shared" si="62"/>
        <v/>
      </c>
      <c r="BB105" s="68" t="str">
        <f t="shared" si="63"/>
        <v/>
      </c>
      <c r="BC105" s="146" t="str">
        <f t="shared" si="64"/>
        <v>Pain in mouth/throat</v>
      </c>
      <c r="BD105" s="68">
        <f t="shared" si="65"/>
        <v>10.4</v>
      </c>
      <c r="BE105" s="68" t="str">
        <f t="shared" si="66"/>
        <v>Pain in mouth/throat
 has a PPV of 10.4% 
 for recurrence</v>
      </c>
      <c r="BF105" s="68">
        <f t="shared" si="67"/>
        <v>0</v>
      </c>
      <c r="BG105" s="68">
        <f t="shared" si="68"/>
        <v>0</v>
      </c>
      <c r="BH105" s="68">
        <f t="shared" si="69"/>
        <v>1</v>
      </c>
      <c r="BI105" s="68">
        <f t="shared" si="70"/>
        <v>0</v>
      </c>
      <c r="BJ105" s="68">
        <f t="shared" si="71"/>
        <v>0</v>
      </c>
      <c r="BK105" s="68">
        <f t="shared" si="72"/>
        <v>0</v>
      </c>
      <c r="BL105" s="68">
        <f t="shared" si="73"/>
        <v>0</v>
      </c>
      <c r="BM105" s="139">
        <f t="shared" si="74"/>
        <v>0</v>
      </c>
    </row>
    <row r="106" spans="1:65" s="68" customFormat="1" ht="63.95" customHeight="1">
      <c r="A106" s="245"/>
      <c r="B106" s="97"/>
      <c r="C106" s="98"/>
      <c r="D106" s="99"/>
      <c r="E106" s="111"/>
      <c r="F106" s="155"/>
      <c r="G106" s="225"/>
      <c r="H106" s="100"/>
      <c r="I106" s="226"/>
      <c r="J106" s="218"/>
      <c r="K106" s="124"/>
      <c r="L106" s="135"/>
      <c r="M106" s="136"/>
      <c r="N106" s="102"/>
      <c r="O106" s="103"/>
      <c r="P106" s="103"/>
      <c r="Q106" s="103"/>
      <c r="R106" s="103"/>
      <c r="S106" s="99"/>
      <c r="T106" s="99"/>
      <c r="U106" s="99"/>
      <c r="V106" s="99"/>
      <c r="W106" s="100"/>
      <c r="X106" s="100"/>
      <c r="Y106" s="104"/>
      <c r="Z106" s="119"/>
      <c r="AA106" s="119"/>
      <c r="AB106" s="120"/>
      <c r="AC106" s="137" t="str">
        <f t="shared" si="44"/>
        <v/>
      </c>
      <c r="AD106" s="131" t="str">
        <f t="shared" si="45"/>
        <v/>
      </c>
      <c r="AE106" s="105"/>
      <c r="AF106" s="101"/>
      <c r="AG106" s="107"/>
      <c r="AH106" s="169"/>
      <c r="AI106" s="170"/>
      <c r="AK106" s="146" t="b">
        <f t="shared" si="46"/>
        <v>0</v>
      </c>
      <c r="AL106" s="68">
        <f t="shared" si="47"/>
        <v>0</v>
      </c>
      <c r="AM106" s="68" t="b">
        <f t="shared" si="48"/>
        <v>1</v>
      </c>
      <c r="AN106" s="68">
        <f t="shared" si="49"/>
        <v>1</v>
      </c>
      <c r="AO106" s="68" t="b">
        <f t="shared" si="50"/>
        <v>0</v>
      </c>
      <c r="AP106" s="68">
        <f t="shared" si="51"/>
        <v>0</v>
      </c>
      <c r="AQ106" s="68" t="b">
        <f t="shared" si="52"/>
        <v>1</v>
      </c>
      <c r="AR106" s="139">
        <f t="shared" si="53"/>
        <v>1</v>
      </c>
      <c r="AS106" s="146" t="str">
        <f t="shared" si="54"/>
        <v/>
      </c>
      <c r="AT106" s="139" t="str">
        <f t="shared" si="55"/>
        <v/>
      </c>
      <c r="AU106" s="68">
        <f t="shared" si="56"/>
        <v>1</v>
      </c>
      <c r="AV106" s="68">
        <f t="shared" si="57"/>
        <v>0</v>
      </c>
      <c r="AW106" s="68">
        <f t="shared" si="58"/>
        <v>0</v>
      </c>
      <c r="AX106" s="68">
        <f t="shared" si="59"/>
        <v>0</v>
      </c>
      <c r="AY106" s="68">
        <f t="shared" si="60"/>
        <v>0</v>
      </c>
      <c r="AZ106" s="139">
        <f t="shared" si="61"/>
        <v>0</v>
      </c>
      <c r="BA106" s="68" t="str">
        <f t="shared" si="62"/>
        <v/>
      </c>
      <c r="BB106" s="68" t="str">
        <f t="shared" si="63"/>
        <v/>
      </c>
      <c r="BC106" s="146" t="str">
        <f t="shared" si="64"/>
        <v>Pain in mouth/throat</v>
      </c>
      <c r="BD106" s="68">
        <f t="shared" si="65"/>
        <v>10.4</v>
      </c>
      <c r="BE106" s="68" t="str">
        <f t="shared" si="66"/>
        <v>Pain in mouth/throat
 has a PPV of 10.4% 
 for recurrence</v>
      </c>
      <c r="BF106" s="68">
        <f t="shared" si="67"/>
        <v>0</v>
      </c>
      <c r="BG106" s="68">
        <f t="shared" si="68"/>
        <v>0</v>
      </c>
      <c r="BH106" s="68">
        <f t="shared" si="69"/>
        <v>1</v>
      </c>
      <c r="BI106" s="68">
        <f t="shared" si="70"/>
        <v>0</v>
      </c>
      <c r="BJ106" s="68">
        <f t="shared" si="71"/>
        <v>0</v>
      </c>
      <c r="BK106" s="68">
        <f t="shared" si="72"/>
        <v>0</v>
      </c>
      <c r="BL106" s="68">
        <f t="shared" si="73"/>
        <v>0</v>
      </c>
      <c r="BM106" s="139">
        <f t="shared" si="74"/>
        <v>0</v>
      </c>
    </row>
    <row r="107" spans="1:65" s="68" customFormat="1" ht="63.95" customHeight="1">
      <c r="A107" s="245"/>
      <c r="B107" s="97"/>
      <c r="C107" s="98"/>
      <c r="D107" s="99"/>
      <c r="E107" s="111"/>
      <c r="F107" s="155"/>
      <c r="G107" s="225"/>
      <c r="H107" s="100"/>
      <c r="I107" s="226"/>
      <c r="J107" s="218"/>
      <c r="K107" s="124"/>
      <c r="L107" s="135"/>
      <c r="M107" s="136"/>
      <c r="N107" s="102"/>
      <c r="O107" s="103"/>
      <c r="P107" s="103"/>
      <c r="Q107" s="103"/>
      <c r="R107" s="103"/>
      <c r="S107" s="99"/>
      <c r="T107" s="99"/>
      <c r="U107" s="99"/>
      <c r="V107" s="99"/>
      <c r="W107" s="100"/>
      <c r="X107" s="100"/>
      <c r="Y107" s="104"/>
      <c r="Z107" s="119"/>
      <c r="AA107" s="119"/>
      <c r="AB107" s="120"/>
      <c r="AC107" s="137" t="str">
        <f t="shared" si="44"/>
        <v/>
      </c>
      <c r="AD107" s="131" t="str">
        <f t="shared" si="45"/>
        <v/>
      </c>
      <c r="AE107" s="105"/>
      <c r="AF107" s="101"/>
      <c r="AG107" s="107"/>
      <c r="AH107" s="169"/>
      <c r="AI107" s="170"/>
      <c r="AK107" s="146" t="b">
        <f t="shared" si="46"/>
        <v>0</v>
      </c>
      <c r="AL107" s="68">
        <f t="shared" si="47"/>
        <v>0</v>
      </c>
      <c r="AM107" s="68" t="b">
        <f t="shared" si="48"/>
        <v>1</v>
      </c>
      <c r="AN107" s="68">
        <f t="shared" si="49"/>
        <v>1</v>
      </c>
      <c r="AO107" s="68" t="b">
        <f t="shared" si="50"/>
        <v>0</v>
      </c>
      <c r="AP107" s="68">
        <f t="shared" si="51"/>
        <v>0</v>
      </c>
      <c r="AQ107" s="68" t="b">
        <f t="shared" si="52"/>
        <v>1</v>
      </c>
      <c r="AR107" s="139">
        <f t="shared" si="53"/>
        <v>1</v>
      </c>
      <c r="AS107" s="146" t="str">
        <f t="shared" si="54"/>
        <v/>
      </c>
      <c r="AT107" s="139" t="str">
        <f t="shared" si="55"/>
        <v/>
      </c>
      <c r="AU107" s="68">
        <f t="shared" si="56"/>
        <v>1</v>
      </c>
      <c r="AV107" s="68">
        <f t="shared" si="57"/>
        <v>0</v>
      </c>
      <c r="AW107" s="68">
        <f t="shared" si="58"/>
        <v>0</v>
      </c>
      <c r="AX107" s="68">
        <f t="shared" si="59"/>
        <v>0</v>
      </c>
      <c r="AY107" s="68">
        <f t="shared" si="60"/>
        <v>0</v>
      </c>
      <c r="AZ107" s="139">
        <f t="shared" si="61"/>
        <v>0</v>
      </c>
      <c r="BA107" s="68" t="str">
        <f t="shared" si="62"/>
        <v/>
      </c>
      <c r="BB107" s="68" t="str">
        <f t="shared" si="63"/>
        <v/>
      </c>
      <c r="BC107" s="146" t="str">
        <f t="shared" si="64"/>
        <v>Pain in mouth/throat</v>
      </c>
      <c r="BD107" s="68">
        <f t="shared" si="65"/>
        <v>10.4</v>
      </c>
      <c r="BE107" s="68" t="str">
        <f t="shared" si="66"/>
        <v>Pain in mouth/throat
 has a PPV of 10.4% 
 for recurrence</v>
      </c>
      <c r="BF107" s="68">
        <f t="shared" si="67"/>
        <v>0</v>
      </c>
      <c r="BG107" s="68">
        <f t="shared" si="68"/>
        <v>0</v>
      </c>
      <c r="BH107" s="68">
        <f t="shared" si="69"/>
        <v>1</v>
      </c>
      <c r="BI107" s="68">
        <f t="shared" si="70"/>
        <v>0</v>
      </c>
      <c r="BJ107" s="68">
        <f t="shared" si="71"/>
        <v>0</v>
      </c>
      <c r="BK107" s="68">
        <f t="shared" si="72"/>
        <v>0</v>
      </c>
      <c r="BL107" s="68">
        <f t="shared" si="73"/>
        <v>0</v>
      </c>
      <c r="BM107" s="139">
        <f t="shared" si="74"/>
        <v>0</v>
      </c>
    </row>
    <row r="108" spans="1:65" s="68" customFormat="1" ht="63.95" customHeight="1">
      <c r="A108" s="245"/>
      <c r="B108" s="97"/>
      <c r="C108" s="98"/>
      <c r="D108" s="99"/>
      <c r="E108" s="111"/>
      <c r="F108" s="155"/>
      <c r="G108" s="225"/>
      <c r="H108" s="100"/>
      <c r="I108" s="226"/>
      <c r="J108" s="218"/>
      <c r="K108" s="124"/>
      <c r="L108" s="135"/>
      <c r="M108" s="136"/>
      <c r="N108" s="102"/>
      <c r="O108" s="103"/>
      <c r="P108" s="103"/>
      <c r="Q108" s="103"/>
      <c r="R108" s="103"/>
      <c r="S108" s="99"/>
      <c r="T108" s="99"/>
      <c r="U108" s="99"/>
      <c r="V108" s="99"/>
      <c r="W108" s="100"/>
      <c r="X108" s="100"/>
      <c r="Y108" s="104"/>
      <c r="Z108" s="119"/>
      <c r="AA108" s="119"/>
      <c r="AB108" s="120"/>
      <c r="AC108" s="137" t="str">
        <f t="shared" si="44"/>
        <v/>
      </c>
      <c r="AD108" s="131" t="str">
        <f t="shared" si="45"/>
        <v/>
      </c>
      <c r="AE108" s="105"/>
      <c r="AF108" s="101"/>
      <c r="AG108" s="107"/>
      <c r="AH108" s="169"/>
      <c r="AI108" s="170"/>
      <c r="AK108" s="146" t="b">
        <f t="shared" si="46"/>
        <v>0</v>
      </c>
      <c r="AL108" s="68">
        <f t="shared" si="47"/>
        <v>0</v>
      </c>
      <c r="AM108" s="68" t="b">
        <f t="shared" si="48"/>
        <v>1</v>
      </c>
      <c r="AN108" s="68">
        <f t="shared" si="49"/>
        <v>1</v>
      </c>
      <c r="AO108" s="68" t="b">
        <f t="shared" si="50"/>
        <v>0</v>
      </c>
      <c r="AP108" s="68">
        <f t="shared" si="51"/>
        <v>0</v>
      </c>
      <c r="AQ108" s="68" t="b">
        <f t="shared" si="52"/>
        <v>1</v>
      </c>
      <c r="AR108" s="139">
        <f t="shared" si="53"/>
        <v>1</v>
      </c>
      <c r="AS108" s="146" t="str">
        <f t="shared" si="54"/>
        <v/>
      </c>
      <c r="AT108" s="139" t="str">
        <f t="shared" si="55"/>
        <v/>
      </c>
      <c r="AU108" s="68">
        <f t="shared" si="56"/>
        <v>1</v>
      </c>
      <c r="AV108" s="68">
        <f t="shared" si="57"/>
        <v>0</v>
      </c>
      <c r="AW108" s="68">
        <f t="shared" si="58"/>
        <v>0</v>
      </c>
      <c r="AX108" s="68">
        <f t="shared" si="59"/>
        <v>0</v>
      </c>
      <c r="AY108" s="68">
        <f t="shared" si="60"/>
        <v>0</v>
      </c>
      <c r="AZ108" s="139">
        <f t="shared" si="61"/>
        <v>0</v>
      </c>
      <c r="BA108" s="68" t="str">
        <f t="shared" si="62"/>
        <v/>
      </c>
      <c r="BB108" s="68" t="str">
        <f t="shared" si="63"/>
        <v/>
      </c>
      <c r="BC108" s="146" t="str">
        <f t="shared" si="64"/>
        <v>Pain in mouth/throat</v>
      </c>
      <c r="BD108" s="68">
        <f t="shared" si="65"/>
        <v>10.4</v>
      </c>
      <c r="BE108" s="68" t="str">
        <f t="shared" si="66"/>
        <v>Pain in mouth/throat
 has a PPV of 10.4% 
 for recurrence</v>
      </c>
      <c r="BF108" s="68">
        <f t="shared" si="67"/>
        <v>0</v>
      </c>
      <c r="BG108" s="68">
        <f t="shared" si="68"/>
        <v>0</v>
      </c>
      <c r="BH108" s="68">
        <f t="shared" si="69"/>
        <v>1</v>
      </c>
      <c r="BI108" s="68">
        <f t="shared" si="70"/>
        <v>0</v>
      </c>
      <c r="BJ108" s="68">
        <f t="shared" si="71"/>
        <v>0</v>
      </c>
      <c r="BK108" s="68">
        <f t="shared" si="72"/>
        <v>0</v>
      </c>
      <c r="BL108" s="68">
        <f t="shared" si="73"/>
        <v>0</v>
      </c>
      <c r="BM108" s="139">
        <f t="shared" si="74"/>
        <v>0</v>
      </c>
    </row>
    <row r="109" spans="1:65" s="68" customFormat="1" ht="63.95" customHeight="1">
      <c r="A109" s="245"/>
      <c r="B109" s="97"/>
      <c r="C109" s="98"/>
      <c r="D109" s="99"/>
      <c r="E109" s="111"/>
      <c r="F109" s="155"/>
      <c r="G109" s="225"/>
      <c r="H109" s="100"/>
      <c r="I109" s="226"/>
      <c r="J109" s="218"/>
      <c r="K109" s="124"/>
      <c r="L109" s="135"/>
      <c r="M109" s="136"/>
      <c r="N109" s="102"/>
      <c r="O109" s="103"/>
      <c r="P109" s="103"/>
      <c r="Q109" s="103"/>
      <c r="R109" s="103"/>
      <c r="S109" s="99"/>
      <c r="T109" s="99"/>
      <c r="U109" s="99"/>
      <c r="V109" s="99"/>
      <c r="W109" s="100"/>
      <c r="X109" s="100"/>
      <c r="Y109" s="104"/>
      <c r="Z109" s="119"/>
      <c r="AA109" s="119"/>
      <c r="AB109" s="120"/>
      <c r="AC109" s="137" t="str">
        <f t="shared" si="44"/>
        <v/>
      </c>
      <c r="AD109" s="131" t="str">
        <f t="shared" si="45"/>
        <v/>
      </c>
      <c r="AE109" s="105"/>
      <c r="AF109" s="101"/>
      <c r="AG109" s="107"/>
      <c r="AH109" s="169"/>
      <c r="AI109" s="170"/>
      <c r="AK109" s="146" t="b">
        <f t="shared" si="46"/>
        <v>0</v>
      </c>
      <c r="AL109" s="68">
        <f t="shared" si="47"/>
        <v>0</v>
      </c>
      <c r="AM109" s="68" t="b">
        <f t="shared" si="48"/>
        <v>1</v>
      </c>
      <c r="AN109" s="68">
        <f t="shared" si="49"/>
        <v>1</v>
      </c>
      <c r="AO109" s="68" t="b">
        <f t="shared" si="50"/>
        <v>0</v>
      </c>
      <c r="AP109" s="68">
        <f t="shared" si="51"/>
        <v>0</v>
      </c>
      <c r="AQ109" s="68" t="b">
        <f t="shared" si="52"/>
        <v>1</v>
      </c>
      <c r="AR109" s="139">
        <f t="shared" si="53"/>
        <v>1</v>
      </c>
      <c r="AS109" s="146" t="str">
        <f t="shared" si="54"/>
        <v/>
      </c>
      <c r="AT109" s="139" t="str">
        <f t="shared" si="55"/>
        <v/>
      </c>
      <c r="AU109" s="68">
        <f t="shared" si="56"/>
        <v>1</v>
      </c>
      <c r="AV109" s="68">
        <f t="shared" si="57"/>
        <v>0</v>
      </c>
      <c r="AW109" s="68">
        <f t="shared" si="58"/>
        <v>0</v>
      </c>
      <c r="AX109" s="68">
        <f t="shared" si="59"/>
        <v>0</v>
      </c>
      <c r="AY109" s="68">
        <f t="shared" si="60"/>
        <v>0</v>
      </c>
      <c r="AZ109" s="139">
        <f t="shared" si="61"/>
        <v>0</v>
      </c>
      <c r="BA109" s="68" t="str">
        <f t="shared" si="62"/>
        <v/>
      </c>
      <c r="BB109" s="68" t="str">
        <f t="shared" si="63"/>
        <v/>
      </c>
      <c r="BC109" s="146" t="str">
        <f t="shared" si="64"/>
        <v>Pain in mouth/throat</v>
      </c>
      <c r="BD109" s="68">
        <f t="shared" si="65"/>
        <v>10.4</v>
      </c>
      <c r="BE109" s="68" t="str">
        <f t="shared" si="66"/>
        <v>Pain in mouth/throat
 has a PPV of 10.4% 
 for recurrence</v>
      </c>
      <c r="BF109" s="68">
        <f t="shared" si="67"/>
        <v>0</v>
      </c>
      <c r="BG109" s="68">
        <f t="shared" si="68"/>
        <v>0</v>
      </c>
      <c r="BH109" s="68">
        <f t="shared" si="69"/>
        <v>1</v>
      </c>
      <c r="BI109" s="68">
        <f t="shared" si="70"/>
        <v>0</v>
      </c>
      <c r="BJ109" s="68">
        <f t="shared" si="71"/>
        <v>0</v>
      </c>
      <c r="BK109" s="68">
        <f t="shared" si="72"/>
        <v>0</v>
      </c>
      <c r="BL109" s="68">
        <f t="shared" si="73"/>
        <v>0</v>
      </c>
      <c r="BM109" s="139">
        <f t="shared" si="74"/>
        <v>0</v>
      </c>
    </row>
    <row r="110" spans="1:65" s="68" customFormat="1" ht="63.95" customHeight="1">
      <c r="A110" s="245"/>
      <c r="B110" s="97"/>
      <c r="C110" s="98"/>
      <c r="D110" s="99"/>
      <c r="E110" s="111"/>
      <c r="F110" s="155"/>
      <c r="G110" s="225"/>
      <c r="H110" s="100"/>
      <c r="I110" s="226"/>
      <c r="J110" s="218"/>
      <c r="K110" s="124"/>
      <c r="L110" s="135"/>
      <c r="M110" s="136"/>
      <c r="N110" s="102"/>
      <c r="O110" s="103"/>
      <c r="P110" s="103"/>
      <c r="Q110" s="103"/>
      <c r="R110" s="103"/>
      <c r="S110" s="99"/>
      <c r="T110" s="99"/>
      <c r="U110" s="99"/>
      <c r="V110" s="99"/>
      <c r="W110" s="100"/>
      <c r="X110" s="100"/>
      <c r="Y110" s="104"/>
      <c r="Z110" s="119"/>
      <c r="AA110" s="119"/>
      <c r="AB110" s="120"/>
      <c r="AC110" s="137" t="str">
        <f t="shared" si="44"/>
        <v/>
      </c>
      <c r="AD110" s="131" t="str">
        <f t="shared" si="45"/>
        <v/>
      </c>
      <c r="AE110" s="105"/>
      <c r="AF110" s="101"/>
      <c r="AG110" s="107"/>
      <c r="AH110" s="169"/>
      <c r="AI110" s="170"/>
      <c r="AK110" s="146" t="b">
        <f t="shared" si="46"/>
        <v>0</v>
      </c>
      <c r="AL110" s="68">
        <f t="shared" si="47"/>
        <v>0</v>
      </c>
      <c r="AM110" s="68" t="b">
        <f t="shared" si="48"/>
        <v>1</v>
      </c>
      <c r="AN110" s="68">
        <f t="shared" si="49"/>
        <v>1</v>
      </c>
      <c r="AO110" s="68" t="b">
        <f t="shared" si="50"/>
        <v>0</v>
      </c>
      <c r="AP110" s="68">
        <f t="shared" si="51"/>
        <v>0</v>
      </c>
      <c r="AQ110" s="68" t="b">
        <f t="shared" si="52"/>
        <v>1</v>
      </c>
      <c r="AR110" s="139">
        <f t="shared" si="53"/>
        <v>1</v>
      </c>
      <c r="AS110" s="146" t="str">
        <f t="shared" si="54"/>
        <v/>
      </c>
      <c r="AT110" s="139" t="str">
        <f t="shared" si="55"/>
        <v/>
      </c>
      <c r="AU110" s="68">
        <f t="shared" si="56"/>
        <v>1</v>
      </c>
      <c r="AV110" s="68">
        <f t="shared" si="57"/>
        <v>0</v>
      </c>
      <c r="AW110" s="68">
        <f t="shared" si="58"/>
        <v>0</v>
      </c>
      <c r="AX110" s="68">
        <f t="shared" si="59"/>
        <v>0</v>
      </c>
      <c r="AY110" s="68">
        <f t="shared" si="60"/>
        <v>0</v>
      </c>
      <c r="AZ110" s="139">
        <f t="shared" si="61"/>
        <v>0</v>
      </c>
      <c r="BA110" s="68" t="str">
        <f t="shared" si="62"/>
        <v/>
      </c>
      <c r="BB110" s="68" t="str">
        <f t="shared" si="63"/>
        <v/>
      </c>
      <c r="BC110" s="146" t="str">
        <f t="shared" si="64"/>
        <v>Pain in mouth/throat</v>
      </c>
      <c r="BD110" s="68">
        <f t="shared" si="65"/>
        <v>10.4</v>
      </c>
      <c r="BE110" s="68" t="str">
        <f t="shared" si="66"/>
        <v>Pain in mouth/throat
 has a PPV of 10.4% 
 for recurrence</v>
      </c>
      <c r="BF110" s="68">
        <f t="shared" si="67"/>
        <v>0</v>
      </c>
      <c r="BG110" s="68">
        <f t="shared" si="68"/>
        <v>0</v>
      </c>
      <c r="BH110" s="68">
        <f t="shared" si="69"/>
        <v>1</v>
      </c>
      <c r="BI110" s="68">
        <f t="shared" si="70"/>
        <v>0</v>
      </c>
      <c r="BJ110" s="68">
        <f t="shared" si="71"/>
        <v>0</v>
      </c>
      <c r="BK110" s="68">
        <f t="shared" si="72"/>
        <v>0</v>
      </c>
      <c r="BL110" s="68">
        <f t="shared" si="73"/>
        <v>0</v>
      </c>
      <c r="BM110" s="139">
        <f t="shared" si="74"/>
        <v>0</v>
      </c>
    </row>
    <row r="111" spans="1:65" s="68" customFormat="1" ht="63.95" customHeight="1">
      <c r="A111" s="245"/>
      <c r="B111" s="97"/>
      <c r="C111" s="98"/>
      <c r="D111" s="99"/>
      <c r="E111" s="111"/>
      <c r="F111" s="155"/>
      <c r="G111" s="225"/>
      <c r="H111" s="100"/>
      <c r="I111" s="226"/>
      <c r="J111" s="218"/>
      <c r="K111" s="124"/>
      <c r="L111" s="135"/>
      <c r="M111" s="136"/>
      <c r="N111" s="102"/>
      <c r="O111" s="103"/>
      <c r="P111" s="103"/>
      <c r="Q111" s="103"/>
      <c r="R111" s="103"/>
      <c r="S111" s="99"/>
      <c r="T111" s="99"/>
      <c r="U111" s="99"/>
      <c r="V111" s="99"/>
      <c r="W111" s="100"/>
      <c r="X111" s="100"/>
      <c r="Y111" s="104"/>
      <c r="Z111" s="119"/>
      <c r="AA111" s="119"/>
      <c r="AB111" s="120"/>
      <c r="AC111" s="137" t="str">
        <f t="shared" si="44"/>
        <v/>
      </c>
      <c r="AD111" s="131" t="str">
        <f t="shared" si="45"/>
        <v/>
      </c>
      <c r="AE111" s="105"/>
      <c r="AF111" s="101"/>
      <c r="AG111" s="107"/>
      <c r="AH111" s="169"/>
      <c r="AI111" s="170"/>
      <c r="AK111" s="146" t="b">
        <f t="shared" si="46"/>
        <v>0</v>
      </c>
      <c r="AL111" s="68">
        <f t="shared" si="47"/>
        <v>0</v>
      </c>
      <c r="AM111" s="68" t="b">
        <f t="shared" si="48"/>
        <v>1</v>
      </c>
      <c r="AN111" s="68">
        <f t="shared" si="49"/>
        <v>1</v>
      </c>
      <c r="AO111" s="68" t="b">
        <f t="shared" si="50"/>
        <v>0</v>
      </c>
      <c r="AP111" s="68">
        <f t="shared" si="51"/>
        <v>0</v>
      </c>
      <c r="AQ111" s="68" t="b">
        <f t="shared" si="52"/>
        <v>1</v>
      </c>
      <c r="AR111" s="139">
        <f t="shared" si="53"/>
        <v>1</v>
      </c>
      <c r="AS111" s="146" t="str">
        <f t="shared" si="54"/>
        <v/>
      </c>
      <c r="AT111" s="139" t="str">
        <f t="shared" si="55"/>
        <v/>
      </c>
      <c r="AU111" s="68">
        <f t="shared" si="56"/>
        <v>1</v>
      </c>
      <c r="AV111" s="68">
        <f t="shared" si="57"/>
        <v>0</v>
      </c>
      <c r="AW111" s="68">
        <f t="shared" si="58"/>
        <v>0</v>
      </c>
      <c r="AX111" s="68">
        <f t="shared" si="59"/>
        <v>0</v>
      </c>
      <c r="AY111" s="68">
        <f t="shared" si="60"/>
        <v>0</v>
      </c>
      <c r="AZ111" s="139">
        <f t="shared" si="61"/>
        <v>0</v>
      </c>
      <c r="BA111" s="68" t="str">
        <f t="shared" si="62"/>
        <v/>
      </c>
      <c r="BB111" s="68" t="str">
        <f t="shared" si="63"/>
        <v/>
      </c>
      <c r="BC111" s="146" t="str">
        <f t="shared" si="64"/>
        <v>Pain in mouth/throat</v>
      </c>
      <c r="BD111" s="68">
        <f t="shared" si="65"/>
        <v>10.4</v>
      </c>
      <c r="BE111" s="68" t="str">
        <f t="shared" si="66"/>
        <v>Pain in mouth/throat
 has a PPV of 10.4% 
 for recurrence</v>
      </c>
      <c r="BF111" s="68">
        <f t="shared" si="67"/>
        <v>0</v>
      </c>
      <c r="BG111" s="68">
        <f t="shared" si="68"/>
        <v>0</v>
      </c>
      <c r="BH111" s="68">
        <f t="shared" si="69"/>
        <v>1</v>
      </c>
      <c r="BI111" s="68">
        <f t="shared" si="70"/>
        <v>0</v>
      </c>
      <c r="BJ111" s="68">
        <f t="shared" si="71"/>
        <v>0</v>
      </c>
      <c r="BK111" s="68">
        <f t="shared" si="72"/>
        <v>0</v>
      </c>
      <c r="BL111" s="68">
        <f t="shared" si="73"/>
        <v>0</v>
      </c>
      <c r="BM111" s="139">
        <f t="shared" si="74"/>
        <v>0</v>
      </c>
    </row>
    <row r="112" spans="1:65" s="68" customFormat="1" ht="63.95" customHeight="1">
      <c r="A112" s="245"/>
      <c r="B112" s="97"/>
      <c r="C112" s="98"/>
      <c r="D112" s="99"/>
      <c r="E112" s="111"/>
      <c r="F112" s="155"/>
      <c r="G112" s="225"/>
      <c r="H112" s="100"/>
      <c r="I112" s="226"/>
      <c r="J112" s="218"/>
      <c r="K112" s="124"/>
      <c r="L112" s="135"/>
      <c r="M112" s="136"/>
      <c r="N112" s="102"/>
      <c r="O112" s="103"/>
      <c r="P112" s="103"/>
      <c r="Q112" s="103"/>
      <c r="R112" s="103"/>
      <c r="S112" s="99"/>
      <c r="T112" s="99"/>
      <c r="U112" s="99"/>
      <c r="V112" s="99"/>
      <c r="W112" s="100"/>
      <c r="X112" s="100"/>
      <c r="Y112" s="104"/>
      <c r="Z112" s="119"/>
      <c r="AA112" s="119"/>
      <c r="AB112" s="120"/>
      <c r="AC112" s="137" t="str">
        <f t="shared" si="44"/>
        <v/>
      </c>
      <c r="AD112" s="131" t="str">
        <f t="shared" si="45"/>
        <v/>
      </c>
      <c r="AE112" s="105"/>
      <c r="AF112" s="101"/>
      <c r="AG112" s="107"/>
      <c r="AH112" s="169"/>
      <c r="AI112" s="170"/>
      <c r="AK112" s="146" t="b">
        <f t="shared" si="46"/>
        <v>0</v>
      </c>
      <c r="AL112" s="68">
        <f t="shared" si="47"/>
        <v>0</v>
      </c>
      <c r="AM112" s="68" t="b">
        <f t="shared" si="48"/>
        <v>1</v>
      </c>
      <c r="AN112" s="68">
        <f t="shared" si="49"/>
        <v>1</v>
      </c>
      <c r="AO112" s="68" t="b">
        <f t="shared" si="50"/>
        <v>0</v>
      </c>
      <c r="AP112" s="68">
        <f t="shared" si="51"/>
        <v>0</v>
      </c>
      <c r="AQ112" s="68" t="b">
        <f t="shared" si="52"/>
        <v>1</v>
      </c>
      <c r="AR112" s="139">
        <f t="shared" si="53"/>
        <v>1</v>
      </c>
      <c r="AS112" s="146" t="str">
        <f t="shared" si="54"/>
        <v/>
      </c>
      <c r="AT112" s="139" t="str">
        <f t="shared" si="55"/>
        <v/>
      </c>
      <c r="AU112" s="68">
        <f t="shared" si="56"/>
        <v>1</v>
      </c>
      <c r="AV112" s="68">
        <f t="shared" si="57"/>
        <v>0</v>
      </c>
      <c r="AW112" s="68">
        <f t="shared" si="58"/>
        <v>0</v>
      </c>
      <c r="AX112" s="68">
        <f t="shared" si="59"/>
        <v>0</v>
      </c>
      <c r="AY112" s="68">
        <f t="shared" si="60"/>
        <v>0</v>
      </c>
      <c r="AZ112" s="139">
        <f t="shared" si="61"/>
        <v>0</v>
      </c>
      <c r="BA112" s="68" t="str">
        <f t="shared" si="62"/>
        <v/>
      </c>
      <c r="BB112" s="68" t="str">
        <f t="shared" si="63"/>
        <v/>
      </c>
      <c r="BC112" s="146" t="str">
        <f t="shared" si="64"/>
        <v>Pain in mouth/throat</v>
      </c>
      <c r="BD112" s="68">
        <f t="shared" si="65"/>
        <v>10.4</v>
      </c>
      <c r="BE112" s="68" t="str">
        <f t="shared" si="66"/>
        <v>Pain in mouth/throat
 has a PPV of 10.4% 
 for recurrence</v>
      </c>
      <c r="BF112" s="68">
        <f t="shared" si="67"/>
        <v>0</v>
      </c>
      <c r="BG112" s="68">
        <f t="shared" si="68"/>
        <v>0</v>
      </c>
      <c r="BH112" s="68">
        <f t="shared" si="69"/>
        <v>1</v>
      </c>
      <c r="BI112" s="68">
        <f t="shared" si="70"/>
        <v>0</v>
      </c>
      <c r="BJ112" s="68">
        <f t="shared" si="71"/>
        <v>0</v>
      </c>
      <c r="BK112" s="68">
        <f t="shared" si="72"/>
        <v>0</v>
      </c>
      <c r="BL112" s="68">
        <f t="shared" si="73"/>
        <v>0</v>
      </c>
      <c r="BM112" s="139">
        <f t="shared" si="74"/>
        <v>0</v>
      </c>
    </row>
    <row r="113" spans="1:65" s="68" customFormat="1" ht="63.95" customHeight="1">
      <c r="A113" s="245"/>
      <c r="B113" s="97"/>
      <c r="C113" s="98"/>
      <c r="D113" s="99"/>
      <c r="E113" s="111"/>
      <c r="F113" s="155"/>
      <c r="G113" s="225"/>
      <c r="H113" s="100"/>
      <c r="I113" s="226"/>
      <c r="J113" s="218"/>
      <c r="K113" s="124"/>
      <c r="L113" s="135"/>
      <c r="M113" s="136"/>
      <c r="N113" s="102"/>
      <c r="O113" s="103"/>
      <c r="P113" s="103"/>
      <c r="Q113" s="103"/>
      <c r="R113" s="103"/>
      <c r="S113" s="99"/>
      <c r="T113" s="99"/>
      <c r="U113" s="99"/>
      <c r="V113" s="99"/>
      <c r="W113" s="100"/>
      <c r="X113" s="100"/>
      <c r="Y113" s="104"/>
      <c r="Z113" s="119"/>
      <c r="AA113" s="119"/>
      <c r="AB113" s="120"/>
      <c r="AC113" s="137" t="str">
        <f t="shared" si="44"/>
        <v/>
      </c>
      <c r="AD113" s="131" t="str">
        <f t="shared" si="45"/>
        <v/>
      </c>
      <c r="AE113" s="105"/>
      <c r="AF113" s="101"/>
      <c r="AG113" s="107"/>
      <c r="AH113" s="169"/>
      <c r="AI113" s="170"/>
      <c r="AK113" s="146" t="b">
        <f t="shared" si="46"/>
        <v>0</v>
      </c>
      <c r="AL113" s="68">
        <f t="shared" si="47"/>
        <v>0</v>
      </c>
      <c r="AM113" s="68" t="b">
        <f t="shared" si="48"/>
        <v>1</v>
      </c>
      <c r="AN113" s="68">
        <f t="shared" si="49"/>
        <v>1</v>
      </c>
      <c r="AO113" s="68" t="b">
        <f t="shared" si="50"/>
        <v>0</v>
      </c>
      <c r="AP113" s="68">
        <f t="shared" si="51"/>
        <v>0</v>
      </c>
      <c r="AQ113" s="68" t="b">
        <f t="shared" si="52"/>
        <v>1</v>
      </c>
      <c r="AR113" s="139">
        <f t="shared" si="53"/>
        <v>1</v>
      </c>
      <c r="AS113" s="146" t="str">
        <f t="shared" si="54"/>
        <v/>
      </c>
      <c r="AT113" s="139" t="str">
        <f t="shared" si="55"/>
        <v/>
      </c>
      <c r="AU113" s="68">
        <f t="shared" si="56"/>
        <v>1</v>
      </c>
      <c r="AV113" s="68">
        <f t="shared" si="57"/>
        <v>0</v>
      </c>
      <c r="AW113" s="68">
        <f t="shared" si="58"/>
        <v>0</v>
      </c>
      <c r="AX113" s="68">
        <f t="shared" si="59"/>
        <v>0</v>
      </c>
      <c r="AY113" s="68">
        <f t="shared" si="60"/>
        <v>0</v>
      </c>
      <c r="AZ113" s="139">
        <f t="shared" si="61"/>
        <v>0</v>
      </c>
      <c r="BA113" s="68" t="str">
        <f t="shared" si="62"/>
        <v/>
      </c>
      <c r="BB113" s="68" t="str">
        <f t="shared" si="63"/>
        <v/>
      </c>
      <c r="BC113" s="146" t="str">
        <f t="shared" si="64"/>
        <v>Pain in mouth/throat</v>
      </c>
      <c r="BD113" s="68">
        <f t="shared" si="65"/>
        <v>10.4</v>
      </c>
      <c r="BE113" s="68" t="str">
        <f t="shared" si="66"/>
        <v>Pain in mouth/throat
 has a PPV of 10.4% 
 for recurrence</v>
      </c>
      <c r="BF113" s="68">
        <f t="shared" si="67"/>
        <v>0</v>
      </c>
      <c r="BG113" s="68">
        <f t="shared" si="68"/>
        <v>0</v>
      </c>
      <c r="BH113" s="68">
        <f t="shared" si="69"/>
        <v>1</v>
      </c>
      <c r="BI113" s="68">
        <f t="shared" si="70"/>
        <v>0</v>
      </c>
      <c r="BJ113" s="68">
        <f t="shared" si="71"/>
        <v>0</v>
      </c>
      <c r="BK113" s="68">
        <f t="shared" si="72"/>
        <v>0</v>
      </c>
      <c r="BL113" s="68">
        <f t="shared" si="73"/>
        <v>0</v>
      </c>
      <c r="BM113" s="139">
        <f t="shared" si="74"/>
        <v>0</v>
      </c>
    </row>
    <row r="114" spans="1:65" s="68" customFormat="1" ht="63.95" customHeight="1">
      <c r="A114" s="245"/>
      <c r="B114" s="97"/>
      <c r="C114" s="98"/>
      <c r="D114" s="99"/>
      <c r="E114" s="111"/>
      <c r="F114" s="155"/>
      <c r="G114" s="225"/>
      <c r="H114" s="100"/>
      <c r="I114" s="226"/>
      <c r="J114" s="218"/>
      <c r="K114" s="124"/>
      <c r="L114" s="135"/>
      <c r="M114" s="136"/>
      <c r="N114" s="102"/>
      <c r="O114" s="103"/>
      <c r="P114" s="103"/>
      <c r="Q114" s="103"/>
      <c r="R114" s="103"/>
      <c r="S114" s="99"/>
      <c r="T114" s="99"/>
      <c r="U114" s="99"/>
      <c r="V114" s="99"/>
      <c r="W114" s="100"/>
      <c r="X114" s="100"/>
      <c r="Y114" s="104"/>
      <c r="Z114" s="119"/>
      <c r="AA114" s="119"/>
      <c r="AB114" s="120"/>
      <c r="AC114" s="137" t="str">
        <f t="shared" si="44"/>
        <v/>
      </c>
      <c r="AD114" s="131" t="str">
        <f t="shared" si="45"/>
        <v/>
      </c>
      <c r="AE114" s="105"/>
      <c r="AF114" s="101"/>
      <c r="AG114" s="107"/>
      <c r="AH114" s="169"/>
      <c r="AI114" s="170"/>
      <c r="AK114" s="146" t="b">
        <f t="shared" si="46"/>
        <v>0</v>
      </c>
      <c r="AL114" s="68">
        <f t="shared" si="47"/>
        <v>0</v>
      </c>
      <c r="AM114" s="68" t="b">
        <f t="shared" si="48"/>
        <v>1</v>
      </c>
      <c r="AN114" s="68">
        <f t="shared" si="49"/>
        <v>1</v>
      </c>
      <c r="AO114" s="68" t="b">
        <f t="shared" si="50"/>
        <v>0</v>
      </c>
      <c r="AP114" s="68">
        <f t="shared" si="51"/>
        <v>0</v>
      </c>
      <c r="AQ114" s="68" t="b">
        <f t="shared" si="52"/>
        <v>1</v>
      </c>
      <c r="AR114" s="139">
        <f t="shared" si="53"/>
        <v>1</v>
      </c>
      <c r="AS114" s="146" t="str">
        <f t="shared" si="54"/>
        <v/>
      </c>
      <c r="AT114" s="139" t="str">
        <f t="shared" si="55"/>
        <v/>
      </c>
      <c r="AU114" s="68">
        <f t="shared" si="56"/>
        <v>1</v>
      </c>
      <c r="AV114" s="68">
        <f t="shared" si="57"/>
        <v>0</v>
      </c>
      <c r="AW114" s="68">
        <f t="shared" si="58"/>
        <v>0</v>
      </c>
      <c r="AX114" s="68">
        <f t="shared" si="59"/>
        <v>0</v>
      </c>
      <c r="AY114" s="68">
        <f t="shared" si="60"/>
        <v>0</v>
      </c>
      <c r="AZ114" s="139">
        <f t="shared" si="61"/>
        <v>0</v>
      </c>
      <c r="BA114" s="68" t="str">
        <f t="shared" si="62"/>
        <v/>
      </c>
      <c r="BB114" s="68" t="str">
        <f t="shared" si="63"/>
        <v/>
      </c>
      <c r="BC114" s="146" t="str">
        <f t="shared" si="64"/>
        <v>Pain in mouth/throat</v>
      </c>
      <c r="BD114" s="68">
        <f t="shared" si="65"/>
        <v>10.4</v>
      </c>
      <c r="BE114" s="68" t="str">
        <f t="shared" si="66"/>
        <v>Pain in mouth/throat
 has a PPV of 10.4% 
 for recurrence</v>
      </c>
      <c r="BF114" s="68">
        <f t="shared" si="67"/>
        <v>0</v>
      </c>
      <c r="BG114" s="68">
        <f t="shared" si="68"/>
        <v>0</v>
      </c>
      <c r="BH114" s="68">
        <f t="shared" si="69"/>
        <v>1</v>
      </c>
      <c r="BI114" s="68">
        <f t="shared" si="70"/>
        <v>0</v>
      </c>
      <c r="BJ114" s="68">
        <f t="shared" si="71"/>
        <v>0</v>
      </c>
      <c r="BK114" s="68">
        <f t="shared" si="72"/>
        <v>0</v>
      </c>
      <c r="BL114" s="68">
        <f t="shared" si="73"/>
        <v>0</v>
      </c>
      <c r="BM114" s="139">
        <f t="shared" si="74"/>
        <v>0</v>
      </c>
    </row>
    <row r="115" spans="1:65" s="68" customFormat="1" ht="63.95" customHeight="1">
      <c r="A115" s="245"/>
      <c r="B115" s="97"/>
      <c r="C115" s="98"/>
      <c r="D115" s="99"/>
      <c r="E115" s="111"/>
      <c r="F115" s="155"/>
      <c r="G115" s="225"/>
      <c r="H115" s="100"/>
      <c r="I115" s="226"/>
      <c r="J115" s="218"/>
      <c r="K115" s="124"/>
      <c r="L115" s="135"/>
      <c r="M115" s="136"/>
      <c r="N115" s="102"/>
      <c r="O115" s="103"/>
      <c r="P115" s="103"/>
      <c r="Q115" s="103"/>
      <c r="R115" s="103"/>
      <c r="S115" s="99"/>
      <c r="T115" s="99"/>
      <c r="U115" s="99"/>
      <c r="V115" s="99"/>
      <c r="W115" s="100"/>
      <c r="X115" s="100"/>
      <c r="Y115" s="104"/>
      <c r="Z115" s="119"/>
      <c r="AA115" s="119"/>
      <c r="AB115" s="120"/>
      <c r="AC115" s="137" t="str">
        <f t="shared" si="44"/>
        <v/>
      </c>
      <c r="AD115" s="131" t="str">
        <f t="shared" si="45"/>
        <v/>
      </c>
      <c r="AE115" s="105"/>
      <c r="AF115" s="101"/>
      <c r="AG115" s="107"/>
      <c r="AH115" s="169"/>
      <c r="AI115" s="170"/>
      <c r="AK115" s="146" t="b">
        <f t="shared" si="46"/>
        <v>0</v>
      </c>
      <c r="AL115" s="68">
        <f t="shared" si="47"/>
        <v>0</v>
      </c>
      <c r="AM115" s="68" t="b">
        <f t="shared" si="48"/>
        <v>1</v>
      </c>
      <c r="AN115" s="68">
        <f t="shared" si="49"/>
        <v>1</v>
      </c>
      <c r="AO115" s="68" t="b">
        <f t="shared" si="50"/>
        <v>0</v>
      </c>
      <c r="AP115" s="68">
        <f t="shared" si="51"/>
        <v>0</v>
      </c>
      <c r="AQ115" s="68" t="b">
        <f t="shared" si="52"/>
        <v>1</v>
      </c>
      <c r="AR115" s="139">
        <f t="shared" si="53"/>
        <v>1</v>
      </c>
      <c r="AS115" s="146" t="str">
        <f t="shared" si="54"/>
        <v/>
      </c>
      <c r="AT115" s="139" t="str">
        <f t="shared" si="55"/>
        <v/>
      </c>
      <c r="AU115" s="68">
        <f t="shared" si="56"/>
        <v>1</v>
      </c>
      <c r="AV115" s="68">
        <f t="shared" si="57"/>
        <v>0</v>
      </c>
      <c r="AW115" s="68">
        <f t="shared" si="58"/>
        <v>0</v>
      </c>
      <c r="AX115" s="68">
        <f t="shared" si="59"/>
        <v>0</v>
      </c>
      <c r="AY115" s="68">
        <f t="shared" si="60"/>
        <v>0</v>
      </c>
      <c r="AZ115" s="139">
        <f t="shared" si="61"/>
        <v>0</v>
      </c>
      <c r="BA115" s="68" t="str">
        <f t="shared" si="62"/>
        <v/>
      </c>
      <c r="BB115" s="68" t="str">
        <f t="shared" si="63"/>
        <v/>
      </c>
      <c r="BC115" s="146" t="str">
        <f t="shared" si="64"/>
        <v>Pain in mouth/throat</v>
      </c>
      <c r="BD115" s="68">
        <f t="shared" si="65"/>
        <v>10.4</v>
      </c>
      <c r="BE115" s="68" t="str">
        <f t="shared" si="66"/>
        <v>Pain in mouth/throat
 has a PPV of 10.4% 
 for recurrence</v>
      </c>
      <c r="BF115" s="68">
        <f t="shared" si="67"/>
        <v>0</v>
      </c>
      <c r="BG115" s="68">
        <f t="shared" si="68"/>
        <v>0</v>
      </c>
      <c r="BH115" s="68">
        <f t="shared" si="69"/>
        <v>1</v>
      </c>
      <c r="BI115" s="68">
        <f t="shared" si="70"/>
        <v>0</v>
      </c>
      <c r="BJ115" s="68">
        <f t="shared" si="71"/>
        <v>0</v>
      </c>
      <c r="BK115" s="68">
        <f t="shared" si="72"/>
        <v>0</v>
      </c>
      <c r="BL115" s="68">
        <f t="shared" si="73"/>
        <v>0</v>
      </c>
      <c r="BM115" s="139">
        <f t="shared" si="74"/>
        <v>0</v>
      </c>
    </row>
    <row r="116" spans="1:65" s="68" customFormat="1" ht="63.95" customHeight="1">
      <c r="A116" s="245"/>
      <c r="B116" s="97"/>
      <c r="C116" s="98"/>
      <c r="D116" s="99"/>
      <c r="E116" s="111"/>
      <c r="F116" s="155"/>
      <c r="G116" s="225"/>
      <c r="H116" s="100"/>
      <c r="I116" s="226"/>
      <c r="J116" s="218"/>
      <c r="K116" s="124"/>
      <c r="L116" s="135"/>
      <c r="M116" s="136"/>
      <c r="N116" s="102"/>
      <c r="O116" s="103"/>
      <c r="P116" s="103"/>
      <c r="Q116" s="103"/>
      <c r="R116" s="103"/>
      <c r="S116" s="99"/>
      <c r="T116" s="99"/>
      <c r="U116" s="99"/>
      <c r="V116" s="99"/>
      <c r="W116" s="100"/>
      <c r="X116" s="100"/>
      <c r="Y116" s="104"/>
      <c r="Z116" s="119"/>
      <c r="AA116" s="119"/>
      <c r="AB116" s="120"/>
      <c r="AC116" s="137" t="str">
        <f t="shared" si="44"/>
        <v/>
      </c>
      <c r="AD116" s="131" t="str">
        <f t="shared" si="45"/>
        <v/>
      </c>
      <c r="AE116" s="105"/>
      <c r="AF116" s="101"/>
      <c r="AG116" s="107"/>
      <c r="AH116" s="169"/>
      <c r="AI116" s="170"/>
      <c r="AK116" s="146" t="b">
        <f t="shared" si="46"/>
        <v>0</v>
      </c>
      <c r="AL116" s="68">
        <f t="shared" si="47"/>
        <v>0</v>
      </c>
      <c r="AM116" s="68" t="b">
        <f t="shared" si="48"/>
        <v>1</v>
      </c>
      <c r="AN116" s="68">
        <f t="shared" si="49"/>
        <v>1</v>
      </c>
      <c r="AO116" s="68" t="b">
        <f t="shared" si="50"/>
        <v>0</v>
      </c>
      <c r="AP116" s="68">
        <f t="shared" si="51"/>
        <v>0</v>
      </c>
      <c r="AQ116" s="68" t="b">
        <f t="shared" si="52"/>
        <v>1</v>
      </c>
      <c r="AR116" s="139">
        <f t="shared" si="53"/>
        <v>1</v>
      </c>
      <c r="AS116" s="146" t="str">
        <f t="shared" si="54"/>
        <v/>
      </c>
      <c r="AT116" s="139" t="str">
        <f t="shared" si="55"/>
        <v/>
      </c>
      <c r="AU116" s="68">
        <f t="shared" si="56"/>
        <v>1</v>
      </c>
      <c r="AV116" s="68">
        <f t="shared" si="57"/>
        <v>0</v>
      </c>
      <c r="AW116" s="68">
        <f t="shared" si="58"/>
        <v>0</v>
      </c>
      <c r="AX116" s="68">
        <f t="shared" si="59"/>
        <v>0</v>
      </c>
      <c r="AY116" s="68">
        <f t="shared" si="60"/>
        <v>0</v>
      </c>
      <c r="AZ116" s="139">
        <f t="shared" si="61"/>
        <v>0</v>
      </c>
      <c r="BA116" s="68" t="str">
        <f t="shared" si="62"/>
        <v/>
      </c>
      <c r="BB116" s="68" t="str">
        <f t="shared" si="63"/>
        <v/>
      </c>
      <c r="BC116" s="146" t="str">
        <f t="shared" si="64"/>
        <v>Pain in mouth/throat</v>
      </c>
      <c r="BD116" s="68">
        <f t="shared" si="65"/>
        <v>10.4</v>
      </c>
      <c r="BE116" s="68" t="str">
        <f t="shared" si="66"/>
        <v>Pain in mouth/throat
 has a PPV of 10.4% 
 for recurrence</v>
      </c>
      <c r="BF116" s="68">
        <f t="shared" si="67"/>
        <v>0</v>
      </c>
      <c r="BG116" s="68">
        <f t="shared" si="68"/>
        <v>0</v>
      </c>
      <c r="BH116" s="68">
        <f t="shared" si="69"/>
        <v>1</v>
      </c>
      <c r="BI116" s="68">
        <f t="shared" si="70"/>
        <v>0</v>
      </c>
      <c r="BJ116" s="68">
        <f t="shared" si="71"/>
        <v>0</v>
      </c>
      <c r="BK116" s="68">
        <f t="shared" si="72"/>
        <v>0</v>
      </c>
      <c r="BL116" s="68">
        <f t="shared" si="73"/>
        <v>0</v>
      </c>
      <c r="BM116" s="139">
        <f t="shared" si="74"/>
        <v>0</v>
      </c>
    </row>
    <row r="117" spans="1:65" s="68" customFormat="1" ht="63.95" customHeight="1">
      <c r="A117" s="245"/>
      <c r="B117" s="97"/>
      <c r="C117" s="98"/>
      <c r="D117" s="99"/>
      <c r="E117" s="111"/>
      <c r="F117" s="155"/>
      <c r="G117" s="225"/>
      <c r="H117" s="100"/>
      <c r="I117" s="226"/>
      <c r="J117" s="218"/>
      <c r="K117" s="124"/>
      <c r="L117" s="135"/>
      <c r="M117" s="136"/>
      <c r="N117" s="102"/>
      <c r="O117" s="103"/>
      <c r="P117" s="103"/>
      <c r="Q117" s="103"/>
      <c r="R117" s="103"/>
      <c r="S117" s="99"/>
      <c r="T117" s="99"/>
      <c r="U117" s="99"/>
      <c r="V117" s="99"/>
      <c r="W117" s="100"/>
      <c r="X117" s="100"/>
      <c r="Y117" s="104"/>
      <c r="Z117" s="119"/>
      <c r="AA117" s="119"/>
      <c r="AB117" s="120"/>
      <c r="AC117" s="137" t="str">
        <f t="shared" si="44"/>
        <v/>
      </c>
      <c r="AD117" s="131" t="str">
        <f t="shared" si="45"/>
        <v/>
      </c>
      <c r="AE117" s="105"/>
      <c r="AF117" s="101"/>
      <c r="AG117" s="107"/>
      <c r="AH117" s="169"/>
      <c r="AI117" s="170"/>
      <c r="AK117" s="146" t="b">
        <f t="shared" si="46"/>
        <v>0</v>
      </c>
      <c r="AL117" s="68">
        <f t="shared" si="47"/>
        <v>0</v>
      </c>
      <c r="AM117" s="68" t="b">
        <f t="shared" si="48"/>
        <v>1</v>
      </c>
      <c r="AN117" s="68">
        <f t="shared" si="49"/>
        <v>1</v>
      </c>
      <c r="AO117" s="68" t="b">
        <f t="shared" si="50"/>
        <v>0</v>
      </c>
      <c r="AP117" s="68">
        <f t="shared" si="51"/>
        <v>0</v>
      </c>
      <c r="AQ117" s="68" t="b">
        <f t="shared" si="52"/>
        <v>1</v>
      </c>
      <c r="AR117" s="139">
        <f t="shared" si="53"/>
        <v>1</v>
      </c>
      <c r="AS117" s="146" t="str">
        <f t="shared" si="54"/>
        <v/>
      </c>
      <c r="AT117" s="139" t="str">
        <f t="shared" si="55"/>
        <v/>
      </c>
      <c r="AU117" s="68">
        <f t="shared" si="56"/>
        <v>1</v>
      </c>
      <c r="AV117" s="68">
        <f t="shared" si="57"/>
        <v>0</v>
      </c>
      <c r="AW117" s="68">
        <f t="shared" si="58"/>
        <v>0</v>
      </c>
      <c r="AX117" s="68">
        <f t="shared" si="59"/>
        <v>0</v>
      </c>
      <c r="AY117" s="68">
        <f t="shared" si="60"/>
        <v>0</v>
      </c>
      <c r="AZ117" s="139">
        <f t="shared" si="61"/>
        <v>0</v>
      </c>
      <c r="BA117" s="68" t="str">
        <f t="shared" si="62"/>
        <v/>
      </c>
      <c r="BB117" s="68" t="str">
        <f t="shared" si="63"/>
        <v/>
      </c>
      <c r="BC117" s="146" t="str">
        <f t="shared" si="64"/>
        <v>Pain in mouth/throat</v>
      </c>
      <c r="BD117" s="68">
        <f t="shared" si="65"/>
        <v>10.4</v>
      </c>
      <c r="BE117" s="68" t="str">
        <f t="shared" si="66"/>
        <v>Pain in mouth/throat
 has a PPV of 10.4% 
 for recurrence</v>
      </c>
      <c r="BF117" s="68">
        <f t="shared" si="67"/>
        <v>0</v>
      </c>
      <c r="BG117" s="68">
        <f t="shared" si="68"/>
        <v>0</v>
      </c>
      <c r="BH117" s="68">
        <f t="shared" si="69"/>
        <v>1</v>
      </c>
      <c r="BI117" s="68">
        <f t="shared" si="70"/>
        <v>0</v>
      </c>
      <c r="BJ117" s="68">
        <f t="shared" si="71"/>
        <v>0</v>
      </c>
      <c r="BK117" s="68">
        <f t="shared" si="72"/>
        <v>0</v>
      </c>
      <c r="BL117" s="68">
        <f t="shared" si="73"/>
        <v>0</v>
      </c>
      <c r="BM117" s="139">
        <f t="shared" si="74"/>
        <v>0</v>
      </c>
    </row>
    <row r="118" spans="1:65" s="68" customFormat="1" ht="63.95" customHeight="1">
      <c r="A118" s="245"/>
      <c r="B118" s="97"/>
      <c r="C118" s="98"/>
      <c r="D118" s="99"/>
      <c r="E118" s="111"/>
      <c r="F118" s="155"/>
      <c r="G118" s="225"/>
      <c r="H118" s="100"/>
      <c r="I118" s="226"/>
      <c r="J118" s="218"/>
      <c r="K118" s="124"/>
      <c r="L118" s="135"/>
      <c r="M118" s="136"/>
      <c r="N118" s="102"/>
      <c r="O118" s="103"/>
      <c r="P118" s="103"/>
      <c r="Q118" s="103"/>
      <c r="R118" s="103"/>
      <c r="S118" s="99"/>
      <c r="T118" s="99"/>
      <c r="U118" s="99"/>
      <c r="V118" s="99"/>
      <c r="W118" s="100"/>
      <c r="X118" s="100"/>
      <c r="Y118" s="104"/>
      <c r="Z118" s="119"/>
      <c r="AA118" s="119"/>
      <c r="AB118" s="120"/>
      <c r="AC118" s="137" t="str">
        <f t="shared" si="44"/>
        <v/>
      </c>
      <c r="AD118" s="131" t="str">
        <f t="shared" si="45"/>
        <v/>
      </c>
      <c r="AE118" s="105"/>
      <c r="AF118" s="101"/>
      <c r="AG118" s="107"/>
      <c r="AH118" s="169"/>
      <c r="AI118" s="170"/>
      <c r="AK118" s="146" t="b">
        <f t="shared" si="46"/>
        <v>0</v>
      </c>
      <c r="AL118" s="68">
        <f t="shared" si="47"/>
        <v>0</v>
      </c>
      <c r="AM118" s="68" t="b">
        <f t="shared" si="48"/>
        <v>1</v>
      </c>
      <c r="AN118" s="68">
        <f t="shared" si="49"/>
        <v>1</v>
      </c>
      <c r="AO118" s="68" t="b">
        <f t="shared" si="50"/>
        <v>0</v>
      </c>
      <c r="AP118" s="68">
        <f t="shared" si="51"/>
        <v>0</v>
      </c>
      <c r="AQ118" s="68" t="b">
        <f t="shared" si="52"/>
        <v>1</v>
      </c>
      <c r="AR118" s="139">
        <f t="shared" si="53"/>
        <v>1</v>
      </c>
      <c r="AS118" s="146" t="str">
        <f t="shared" si="54"/>
        <v/>
      </c>
      <c r="AT118" s="139" t="str">
        <f t="shared" si="55"/>
        <v/>
      </c>
      <c r="AU118" s="68">
        <f t="shared" si="56"/>
        <v>1</v>
      </c>
      <c r="AV118" s="68">
        <f t="shared" si="57"/>
        <v>0</v>
      </c>
      <c r="AW118" s="68">
        <f t="shared" si="58"/>
        <v>0</v>
      </c>
      <c r="AX118" s="68">
        <f t="shared" si="59"/>
        <v>0</v>
      </c>
      <c r="AY118" s="68">
        <f t="shared" si="60"/>
        <v>0</v>
      </c>
      <c r="AZ118" s="139">
        <f t="shared" si="61"/>
        <v>0</v>
      </c>
      <c r="BA118" s="68" t="str">
        <f t="shared" si="62"/>
        <v/>
      </c>
      <c r="BB118" s="68" t="str">
        <f t="shared" si="63"/>
        <v/>
      </c>
      <c r="BC118" s="146" t="str">
        <f t="shared" si="64"/>
        <v>Pain in mouth/throat</v>
      </c>
      <c r="BD118" s="68">
        <f t="shared" si="65"/>
        <v>10.4</v>
      </c>
      <c r="BE118" s="68" t="str">
        <f t="shared" si="66"/>
        <v>Pain in mouth/throat
 has a PPV of 10.4% 
 for recurrence</v>
      </c>
      <c r="BF118" s="68">
        <f t="shared" si="67"/>
        <v>0</v>
      </c>
      <c r="BG118" s="68">
        <f t="shared" si="68"/>
        <v>0</v>
      </c>
      <c r="BH118" s="68">
        <f t="shared" si="69"/>
        <v>1</v>
      </c>
      <c r="BI118" s="68">
        <f t="shared" si="70"/>
        <v>0</v>
      </c>
      <c r="BJ118" s="68">
        <f t="shared" si="71"/>
        <v>0</v>
      </c>
      <c r="BK118" s="68">
        <f t="shared" si="72"/>
        <v>0</v>
      </c>
      <c r="BL118" s="68">
        <f t="shared" si="73"/>
        <v>0</v>
      </c>
      <c r="BM118" s="139">
        <f t="shared" si="74"/>
        <v>0</v>
      </c>
    </row>
    <row r="119" spans="1:65" s="68" customFormat="1" ht="63.95" customHeight="1">
      <c r="A119" s="245"/>
      <c r="B119" s="97"/>
      <c r="C119" s="98"/>
      <c r="D119" s="99"/>
      <c r="E119" s="111"/>
      <c r="F119" s="155"/>
      <c r="G119" s="225"/>
      <c r="H119" s="100"/>
      <c r="I119" s="226"/>
      <c r="J119" s="218"/>
      <c r="K119" s="124"/>
      <c r="L119" s="135"/>
      <c r="M119" s="136"/>
      <c r="N119" s="102"/>
      <c r="O119" s="103"/>
      <c r="P119" s="103"/>
      <c r="Q119" s="103"/>
      <c r="R119" s="103"/>
      <c r="S119" s="99"/>
      <c r="T119" s="99"/>
      <c r="U119" s="99"/>
      <c r="V119" s="99"/>
      <c r="W119" s="100"/>
      <c r="X119" s="100"/>
      <c r="Y119" s="104"/>
      <c r="Z119" s="119"/>
      <c r="AA119" s="119"/>
      <c r="AB119" s="120"/>
      <c r="AC119" s="137" t="str">
        <f t="shared" si="44"/>
        <v/>
      </c>
      <c r="AD119" s="131" t="str">
        <f t="shared" si="45"/>
        <v/>
      </c>
      <c r="AE119" s="105"/>
      <c r="AF119" s="101"/>
      <c r="AG119" s="107"/>
      <c r="AH119" s="169"/>
      <c r="AI119" s="170"/>
      <c r="AK119" s="146" t="b">
        <f t="shared" si="46"/>
        <v>0</v>
      </c>
      <c r="AL119" s="68">
        <f t="shared" si="47"/>
        <v>0</v>
      </c>
      <c r="AM119" s="68" t="b">
        <f t="shared" si="48"/>
        <v>1</v>
      </c>
      <c r="AN119" s="68">
        <f t="shared" si="49"/>
        <v>1</v>
      </c>
      <c r="AO119" s="68" t="b">
        <f t="shared" si="50"/>
        <v>0</v>
      </c>
      <c r="AP119" s="68">
        <f t="shared" si="51"/>
        <v>0</v>
      </c>
      <c r="AQ119" s="68" t="b">
        <f t="shared" si="52"/>
        <v>1</v>
      </c>
      <c r="AR119" s="139">
        <f t="shared" si="53"/>
        <v>1</v>
      </c>
      <c r="AS119" s="146" t="str">
        <f t="shared" si="54"/>
        <v/>
      </c>
      <c r="AT119" s="139" t="str">
        <f t="shared" si="55"/>
        <v/>
      </c>
      <c r="AU119" s="68">
        <f t="shared" si="56"/>
        <v>1</v>
      </c>
      <c r="AV119" s="68">
        <f t="shared" si="57"/>
        <v>0</v>
      </c>
      <c r="AW119" s="68">
        <f t="shared" si="58"/>
        <v>0</v>
      </c>
      <c r="AX119" s="68">
        <f t="shared" si="59"/>
        <v>0</v>
      </c>
      <c r="AY119" s="68">
        <f t="shared" si="60"/>
        <v>0</v>
      </c>
      <c r="AZ119" s="139">
        <f t="shared" si="61"/>
        <v>0</v>
      </c>
      <c r="BA119" s="68" t="str">
        <f t="shared" si="62"/>
        <v/>
      </c>
      <c r="BB119" s="68" t="str">
        <f t="shared" si="63"/>
        <v/>
      </c>
      <c r="BC119" s="146" t="str">
        <f t="shared" si="64"/>
        <v>Pain in mouth/throat</v>
      </c>
      <c r="BD119" s="68">
        <f t="shared" si="65"/>
        <v>10.4</v>
      </c>
      <c r="BE119" s="68" t="str">
        <f t="shared" si="66"/>
        <v>Pain in mouth/throat
 has a PPV of 10.4% 
 for recurrence</v>
      </c>
      <c r="BF119" s="68">
        <f t="shared" si="67"/>
        <v>0</v>
      </c>
      <c r="BG119" s="68">
        <f t="shared" si="68"/>
        <v>0</v>
      </c>
      <c r="BH119" s="68">
        <f t="shared" si="69"/>
        <v>1</v>
      </c>
      <c r="BI119" s="68">
        <f t="shared" si="70"/>
        <v>0</v>
      </c>
      <c r="BJ119" s="68">
        <f t="shared" si="71"/>
        <v>0</v>
      </c>
      <c r="BK119" s="68">
        <f t="shared" si="72"/>
        <v>0</v>
      </c>
      <c r="BL119" s="68">
        <f t="shared" si="73"/>
        <v>0</v>
      </c>
      <c r="BM119" s="139">
        <f t="shared" si="74"/>
        <v>0</v>
      </c>
    </row>
    <row r="120" spans="1:65" s="68" customFormat="1" ht="63.95" customHeight="1">
      <c r="A120" s="245"/>
      <c r="B120" s="97"/>
      <c r="C120" s="98"/>
      <c r="D120" s="99"/>
      <c r="E120" s="111"/>
      <c r="F120" s="155"/>
      <c r="G120" s="225"/>
      <c r="H120" s="100"/>
      <c r="I120" s="226"/>
      <c r="J120" s="218"/>
      <c r="K120" s="124"/>
      <c r="L120" s="135"/>
      <c r="M120" s="136"/>
      <c r="N120" s="102"/>
      <c r="O120" s="103"/>
      <c r="P120" s="103"/>
      <c r="Q120" s="103"/>
      <c r="R120" s="103"/>
      <c r="S120" s="99"/>
      <c r="T120" s="99"/>
      <c r="U120" s="99"/>
      <c r="V120" s="99"/>
      <c r="W120" s="100"/>
      <c r="X120" s="100"/>
      <c r="Y120" s="104"/>
      <c r="Z120" s="119"/>
      <c r="AA120" s="119"/>
      <c r="AB120" s="120"/>
      <c r="AC120" s="137" t="str">
        <f t="shared" si="44"/>
        <v/>
      </c>
      <c r="AD120" s="131" t="str">
        <f t="shared" si="45"/>
        <v/>
      </c>
      <c r="AE120" s="105"/>
      <c r="AF120" s="101"/>
      <c r="AG120" s="107"/>
      <c r="AH120" s="169"/>
      <c r="AI120" s="170"/>
      <c r="AK120" s="146" t="b">
        <f t="shared" si="46"/>
        <v>0</v>
      </c>
      <c r="AL120" s="68">
        <f t="shared" si="47"/>
        <v>0</v>
      </c>
      <c r="AM120" s="68" t="b">
        <f t="shared" si="48"/>
        <v>1</v>
      </c>
      <c r="AN120" s="68">
        <f t="shared" si="49"/>
        <v>1</v>
      </c>
      <c r="AO120" s="68" t="b">
        <f t="shared" si="50"/>
        <v>0</v>
      </c>
      <c r="AP120" s="68">
        <f t="shared" si="51"/>
        <v>0</v>
      </c>
      <c r="AQ120" s="68" t="b">
        <f t="shared" si="52"/>
        <v>1</v>
      </c>
      <c r="AR120" s="139">
        <f t="shared" si="53"/>
        <v>1</v>
      </c>
      <c r="AS120" s="146" t="str">
        <f t="shared" si="54"/>
        <v/>
      </c>
      <c r="AT120" s="139" t="str">
        <f t="shared" si="55"/>
        <v/>
      </c>
      <c r="AU120" s="68">
        <f t="shared" si="56"/>
        <v>1</v>
      </c>
      <c r="AV120" s="68">
        <f t="shared" si="57"/>
        <v>0</v>
      </c>
      <c r="AW120" s="68">
        <f t="shared" si="58"/>
        <v>0</v>
      </c>
      <c r="AX120" s="68">
        <f t="shared" si="59"/>
        <v>0</v>
      </c>
      <c r="AY120" s="68">
        <f t="shared" si="60"/>
        <v>0</v>
      </c>
      <c r="AZ120" s="139">
        <f t="shared" si="61"/>
        <v>0</v>
      </c>
      <c r="BA120" s="68" t="str">
        <f t="shared" si="62"/>
        <v/>
      </c>
      <c r="BB120" s="68" t="str">
        <f t="shared" si="63"/>
        <v/>
      </c>
      <c r="BC120" s="146" t="str">
        <f t="shared" si="64"/>
        <v>Pain in mouth/throat</v>
      </c>
      <c r="BD120" s="68">
        <f t="shared" si="65"/>
        <v>10.4</v>
      </c>
      <c r="BE120" s="68" t="str">
        <f t="shared" si="66"/>
        <v>Pain in mouth/throat
 has a PPV of 10.4% 
 for recurrence</v>
      </c>
      <c r="BF120" s="68">
        <f t="shared" si="67"/>
        <v>0</v>
      </c>
      <c r="BG120" s="68">
        <f t="shared" si="68"/>
        <v>0</v>
      </c>
      <c r="BH120" s="68">
        <f t="shared" si="69"/>
        <v>1</v>
      </c>
      <c r="BI120" s="68">
        <f t="shared" si="70"/>
        <v>0</v>
      </c>
      <c r="BJ120" s="68">
        <f t="shared" si="71"/>
        <v>0</v>
      </c>
      <c r="BK120" s="68">
        <f t="shared" si="72"/>
        <v>0</v>
      </c>
      <c r="BL120" s="68">
        <f t="shared" si="73"/>
        <v>0</v>
      </c>
      <c r="BM120" s="139">
        <f t="shared" si="74"/>
        <v>0</v>
      </c>
    </row>
    <row r="121" spans="1:65" s="68" customFormat="1" ht="63.95" customHeight="1">
      <c r="A121" s="245"/>
      <c r="B121" s="97"/>
      <c r="C121" s="98"/>
      <c r="D121" s="99"/>
      <c r="E121" s="111"/>
      <c r="F121" s="155"/>
      <c r="G121" s="225"/>
      <c r="H121" s="100"/>
      <c r="I121" s="226"/>
      <c r="J121" s="218"/>
      <c r="K121" s="124"/>
      <c r="L121" s="135"/>
      <c r="M121" s="136"/>
      <c r="N121" s="102"/>
      <c r="O121" s="103"/>
      <c r="P121" s="103"/>
      <c r="Q121" s="103"/>
      <c r="R121" s="103"/>
      <c r="S121" s="99"/>
      <c r="T121" s="99"/>
      <c r="U121" s="99"/>
      <c r="V121" s="99"/>
      <c r="W121" s="100"/>
      <c r="X121" s="100"/>
      <c r="Y121" s="104"/>
      <c r="Z121" s="119"/>
      <c r="AA121" s="119"/>
      <c r="AB121" s="120"/>
      <c r="AC121" s="137" t="str">
        <f t="shared" si="44"/>
        <v/>
      </c>
      <c r="AD121" s="131" t="str">
        <f t="shared" si="45"/>
        <v/>
      </c>
      <c r="AE121" s="105"/>
      <c r="AF121" s="101"/>
      <c r="AG121" s="107"/>
      <c r="AH121" s="169"/>
      <c r="AI121" s="170"/>
      <c r="AK121" s="146" t="b">
        <f t="shared" si="46"/>
        <v>0</v>
      </c>
      <c r="AL121" s="68">
        <f t="shared" si="47"/>
        <v>0</v>
      </c>
      <c r="AM121" s="68" t="b">
        <f t="shared" si="48"/>
        <v>1</v>
      </c>
      <c r="AN121" s="68">
        <f t="shared" si="49"/>
        <v>1</v>
      </c>
      <c r="AO121" s="68" t="b">
        <f t="shared" si="50"/>
        <v>0</v>
      </c>
      <c r="AP121" s="68">
        <f t="shared" si="51"/>
        <v>0</v>
      </c>
      <c r="AQ121" s="68" t="b">
        <f t="shared" si="52"/>
        <v>1</v>
      </c>
      <c r="AR121" s="139">
        <f t="shared" si="53"/>
        <v>1</v>
      </c>
      <c r="AS121" s="146" t="str">
        <f t="shared" si="54"/>
        <v/>
      </c>
      <c r="AT121" s="139" t="str">
        <f t="shared" si="55"/>
        <v/>
      </c>
      <c r="AU121" s="68">
        <f t="shared" si="56"/>
        <v>1</v>
      </c>
      <c r="AV121" s="68">
        <f t="shared" si="57"/>
        <v>0</v>
      </c>
      <c r="AW121" s="68">
        <f t="shared" si="58"/>
        <v>0</v>
      </c>
      <c r="AX121" s="68">
        <f t="shared" si="59"/>
        <v>0</v>
      </c>
      <c r="AY121" s="68">
        <f t="shared" si="60"/>
        <v>0</v>
      </c>
      <c r="AZ121" s="139">
        <f t="shared" si="61"/>
        <v>0</v>
      </c>
      <c r="BA121" s="68" t="str">
        <f t="shared" si="62"/>
        <v/>
      </c>
      <c r="BB121" s="68" t="str">
        <f t="shared" si="63"/>
        <v/>
      </c>
      <c r="BC121" s="146" t="str">
        <f t="shared" si="64"/>
        <v>Pain in mouth/throat</v>
      </c>
      <c r="BD121" s="68">
        <f t="shared" si="65"/>
        <v>10.4</v>
      </c>
      <c r="BE121" s="68" t="str">
        <f t="shared" si="66"/>
        <v>Pain in mouth/throat
 has a PPV of 10.4% 
 for recurrence</v>
      </c>
      <c r="BF121" s="68">
        <f t="shared" si="67"/>
        <v>0</v>
      </c>
      <c r="BG121" s="68">
        <f t="shared" si="68"/>
        <v>0</v>
      </c>
      <c r="BH121" s="68">
        <f t="shared" si="69"/>
        <v>1</v>
      </c>
      <c r="BI121" s="68">
        <f t="shared" si="70"/>
        <v>0</v>
      </c>
      <c r="BJ121" s="68">
        <f t="shared" si="71"/>
        <v>0</v>
      </c>
      <c r="BK121" s="68">
        <f t="shared" si="72"/>
        <v>0</v>
      </c>
      <c r="BL121" s="68">
        <f t="shared" si="73"/>
        <v>0</v>
      </c>
      <c r="BM121" s="139">
        <f t="shared" si="74"/>
        <v>0</v>
      </c>
    </row>
    <row r="122" spans="1:65" s="68" customFormat="1" ht="63.95" customHeight="1">
      <c r="A122" s="245"/>
      <c r="B122" s="97"/>
      <c r="C122" s="98"/>
      <c r="D122" s="99"/>
      <c r="E122" s="111"/>
      <c r="F122" s="155"/>
      <c r="G122" s="225"/>
      <c r="H122" s="100"/>
      <c r="I122" s="226"/>
      <c r="J122" s="218"/>
      <c r="K122" s="124"/>
      <c r="L122" s="135"/>
      <c r="M122" s="136"/>
      <c r="N122" s="102"/>
      <c r="O122" s="103"/>
      <c r="P122" s="103"/>
      <c r="Q122" s="103"/>
      <c r="R122" s="103"/>
      <c r="S122" s="99"/>
      <c r="T122" s="99"/>
      <c r="U122" s="99"/>
      <c r="V122" s="99"/>
      <c r="W122" s="100"/>
      <c r="X122" s="100"/>
      <c r="Y122" s="104"/>
      <c r="Z122" s="119"/>
      <c r="AA122" s="119"/>
      <c r="AB122" s="120"/>
      <c r="AC122" s="137" t="str">
        <f t="shared" si="44"/>
        <v/>
      </c>
      <c r="AD122" s="131" t="str">
        <f t="shared" si="45"/>
        <v/>
      </c>
      <c r="AE122" s="105"/>
      <c r="AF122" s="101"/>
      <c r="AG122" s="107"/>
      <c r="AH122" s="169"/>
      <c r="AI122" s="170"/>
      <c r="AK122" s="146" t="b">
        <f t="shared" si="46"/>
        <v>0</v>
      </c>
      <c r="AL122" s="68">
        <f t="shared" si="47"/>
        <v>0</v>
      </c>
      <c r="AM122" s="68" t="b">
        <f t="shared" si="48"/>
        <v>1</v>
      </c>
      <c r="AN122" s="68">
        <f t="shared" si="49"/>
        <v>1</v>
      </c>
      <c r="AO122" s="68" t="b">
        <f t="shared" si="50"/>
        <v>0</v>
      </c>
      <c r="AP122" s="68">
        <f t="shared" si="51"/>
        <v>0</v>
      </c>
      <c r="AQ122" s="68" t="b">
        <f t="shared" si="52"/>
        <v>1</v>
      </c>
      <c r="AR122" s="139">
        <f t="shared" si="53"/>
        <v>1</v>
      </c>
      <c r="AS122" s="146" t="str">
        <f t="shared" si="54"/>
        <v/>
      </c>
      <c r="AT122" s="139" t="str">
        <f t="shared" si="55"/>
        <v/>
      </c>
      <c r="AU122" s="68">
        <f t="shared" si="56"/>
        <v>1</v>
      </c>
      <c r="AV122" s="68">
        <f t="shared" si="57"/>
        <v>0</v>
      </c>
      <c r="AW122" s="68">
        <f t="shared" si="58"/>
        <v>0</v>
      </c>
      <c r="AX122" s="68">
        <f t="shared" si="59"/>
        <v>0</v>
      </c>
      <c r="AY122" s="68">
        <f t="shared" si="60"/>
        <v>0</v>
      </c>
      <c r="AZ122" s="139">
        <f t="shared" si="61"/>
        <v>0</v>
      </c>
      <c r="BA122" s="68" t="str">
        <f t="shared" si="62"/>
        <v/>
      </c>
      <c r="BB122" s="68" t="str">
        <f t="shared" si="63"/>
        <v/>
      </c>
      <c r="BC122" s="146" t="str">
        <f t="shared" si="64"/>
        <v>Pain in mouth/throat</v>
      </c>
      <c r="BD122" s="68">
        <f t="shared" si="65"/>
        <v>10.4</v>
      </c>
      <c r="BE122" s="68" t="str">
        <f t="shared" si="66"/>
        <v>Pain in mouth/throat
 has a PPV of 10.4% 
 for recurrence</v>
      </c>
      <c r="BF122" s="68">
        <f t="shared" si="67"/>
        <v>0</v>
      </c>
      <c r="BG122" s="68">
        <f t="shared" si="68"/>
        <v>0</v>
      </c>
      <c r="BH122" s="68">
        <f t="shared" si="69"/>
        <v>1</v>
      </c>
      <c r="BI122" s="68">
        <f t="shared" si="70"/>
        <v>0</v>
      </c>
      <c r="BJ122" s="68">
        <f t="shared" si="71"/>
        <v>0</v>
      </c>
      <c r="BK122" s="68">
        <f t="shared" si="72"/>
        <v>0</v>
      </c>
      <c r="BL122" s="68">
        <f t="shared" si="73"/>
        <v>0</v>
      </c>
      <c r="BM122" s="139">
        <f t="shared" si="74"/>
        <v>0</v>
      </c>
    </row>
    <row r="123" spans="1:65" s="68" customFormat="1" ht="63.95" customHeight="1">
      <c r="A123" s="245"/>
      <c r="B123" s="97"/>
      <c r="C123" s="98"/>
      <c r="D123" s="99"/>
      <c r="E123" s="111"/>
      <c r="F123" s="155"/>
      <c r="G123" s="225"/>
      <c r="H123" s="100"/>
      <c r="I123" s="226"/>
      <c r="J123" s="218"/>
      <c r="K123" s="124"/>
      <c r="L123" s="135"/>
      <c r="M123" s="136"/>
      <c r="N123" s="102"/>
      <c r="O123" s="103"/>
      <c r="P123" s="103"/>
      <c r="Q123" s="103"/>
      <c r="R123" s="103"/>
      <c r="S123" s="99"/>
      <c r="T123" s="99"/>
      <c r="U123" s="99"/>
      <c r="V123" s="99"/>
      <c r="W123" s="100"/>
      <c r="X123" s="100"/>
      <c r="Y123" s="104"/>
      <c r="Z123" s="119"/>
      <c r="AA123" s="119"/>
      <c r="AB123" s="120"/>
      <c r="AC123" s="137" t="str">
        <f t="shared" si="44"/>
        <v/>
      </c>
      <c r="AD123" s="131" t="str">
        <f t="shared" si="45"/>
        <v/>
      </c>
      <c r="AE123" s="105"/>
      <c r="AF123" s="101"/>
      <c r="AG123" s="107"/>
      <c r="AH123" s="169"/>
      <c r="AI123" s="170"/>
      <c r="AK123" s="146" t="b">
        <f t="shared" si="46"/>
        <v>0</v>
      </c>
      <c r="AL123" s="68">
        <f t="shared" si="47"/>
        <v>0</v>
      </c>
      <c r="AM123" s="68" t="b">
        <f t="shared" si="48"/>
        <v>1</v>
      </c>
      <c r="AN123" s="68">
        <f t="shared" si="49"/>
        <v>1</v>
      </c>
      <c r="AO123" s="68" t="b">
        <f t="shared" si="50"/>
        <v>0</v>
      </c>
      <c r="AP123" s="68">
        <f t="shared" si="51"/>
        <v>0</v>
      </c>
      <c r="AQ123" s="68" t="b">
        <f t="shared" si="52"/>
        <v>1</v>
      </c>
      <c r="AR123" s="139">
        <f t="shared" si="53"/>
        <v>1</v>
      </c>
      <c r="AS123" s="146" t="str">
        <f t="shared" si="54"/>
        <v/>
      </c>
      <c r="AT123" s="139" t="str">
        <f t="shared" si="55"/>
        <v/>
      </c>
      <c r="AU123" s="68">
        <f t="shared" si="56"/>
        <v>1</v>
      </c>
      <c r="AV123" s="68">
        <f t="shared" si="57"/>
        <v>0</v>
      </c>
      <c r="AW123" s="68">
        <f t="shared" si="58"/>
        <v>0</v>
      </c>
      <c r="AX123" s="68">
        <f t="shared" si="59"/>
        <v>0</v>
      </c>
      <c r="AY123" s="68">
        <f t="shared" si="60"/>
        <v>0</v>
      </c>
      <c r="AZ123" s="139">
        <f t="shared" si="61"/>
        <v>0</v>
      </c>
      <c r="BA123" s="68" t="str">
        <f t="shared" si="62"/>
        <v/>
      </c>
      <c r="BB123" s="68" t="str">
        <f t="shared" si="63"/>
        <v/>
      </c>
      <c r="BC123" s="146" t="str">
        <f t="shared" si="64"/>
        <v>Pain in mouth/throat</v>
      </c>
      <c r="BD123" s="68">
        <f t="shared" si="65"/>
        <v>10.4</v>
      </c>
      <c r="BE123" s="68" t="str">
        <f t="shared" si="66"/>
        <v>Pain in mouth/throat
 has a PPV of 10.4% 
 for recurrence</v>
      </c>
      <c r="BF123" s="68">
        <f t="shared" si="67"/>
        <v>0</v>
      </c>
      <c r="BG123" s="68">
        <f t="shared" si="68"/>
        <v>0</v>
      </c>
      <c r="BH123" s="68">
        <f t="shared" si="69"/>
        <v>1</v>
      </c>
      <c r="BI123" s="68">
        <f t="shared" si="70"/>
        <v>0</v>
      </c>
      <c r="BJ123" s="68">
        <f t="shared" si="71"/>
        <v>0</v>
      </c>
      <c r="BK123" s="68">
        <f t="shared" si="72"/>
        <v>0</v>
      </c>
      <c r="BL123" s="68">
        <f t="shared" si="73"/>
        <v>0</v>
      </c>
      <c r="BM123" s="139">
        <f t="shared" si="74"/>
        <v>0</v>
      </c>
    </row>
    <row r="124" spans="1:65" s="68" customFormat="1" ht="63.95" customHeight="1">
      <c r="A124" s="245"/>
      <c r="B124" s="97"/>
      <c r="C124" s="98"/>
      <c r="D124" s="99"/>
      <c r="E124" s="111"/>
      <c r="F124" s="155"/>
      <c r="G124" s="225"/>
      <c r="H124" s="100"/>
      <c r="I124" s="226"/>
      <c r="J124" s="218"/>
      <c r="K124" s="124"/>
      <c r="L124" s="135"/>
      <c r="M124" s="136"/>
      <c r="N124" s="102"/>
      <c r="O124" s="103"/>
      <c r="P124" s="103"/>
      <c r="Q124" s="103"/>
      <c r="R124" s="103"/>
      <c r="S124" s="99"/>
      <c r="T124" s="99"/>
      <c r="U124" s="99"/>
      <c r="V124" s="99"/>
      <c r="W124" s="100"/>
      <c r="X124" s="100"/>
      <c r="Y124" s="104"/>
      <c r="Z124" s="119"/>
      <c r="AA124" s="119"/>
      <c r="AB124" s="120"/>
      <c r="AC124" s="137" t="str">
        <f t="shared" si="44"/>
        <v/>
      </c>
      <c r="AD124" s="131" t="str">
        <f t="shared" si="45"/>
        <v/>
      </c>
      <c r="AE124" s="105"/>
      <c r="AF124" s="101"/>
      <c r="AG124" s="107"/>
      <c r="AH124" s="169"/>
      <c r="AI124" s="170"/>
      <c r="AK124" s="146" t="b">
        <f t="shared" si="46"/>
        <v>0</v>
      </c>
      <c r="AL124" s="68">
        <f t="shared" si="47"/>
        <v>0</v>
      </c>
      <c r="AM124" s="68" t="b">
        <f t="shared" si="48"/>
        <v>1</v>
      </c>
      <c r="AN124" s="68">
        <f t="shared" si="49"/>
        <v>1</v>
      </c>
      <c r="AO124" s="68" t="b">
        <f t="shared" si="50"/>
        <v>0</v>
      </c>
      <c r="AP124" s="68">
        <f t="shared" si="51"/>
        <v>0</v>
      </c>
      <c r="AQ124" s="68" t="b">
        <f t="shared" si="52"/>
        <v>1</v>
      </c>
      <c r="AR124" s="139">
        <f t="shared" si="53"/>
        <v>1</v>
      </c>
      <c r="AS124" s="146" t="str">
        <f t="shared" si="54"/>
        <v/>
      </c>
      <c r="AT124" s="139" t="str">
        <f t="shared" si="55"/>
        <v/>
      </c>
      <c r="AU124" s="68">
        <f t="shared" si="56"/>
        <v>1</v>
      </c>
      <c r="AV124" s="68">
        <f t="shared" si="57"/>
        <v>0</v>
      </c>
      <c r="AW124" s="68">
        <f t="shared" si="58"/>
        <v>0</v>
      </c>
      <c r="AX124" s="68">
        <f t="shared" si="59"/>
        <v>0</v>
      </c>
      <c r="AY124" s="68">
        <f t="shared" si="60"/>
        <v>0</v>
      </c>
      <c r="AZ124" s="139">
        <f t="shared" si="61"/>
        <v>0</v>
      </c>
      <c r="BA124" s="68" t="str">
        <f t="shared" si="62"/>
        <v/>
      </c>
      <c r="BB124" s="68" t="str">
        <f t="shared" si="63"/>
        <v/>
      </c>
      <c r="BC124" s="146" t="str">
        <f t="shared" si="64"/>
        <v>Pain in mouth/throat</v>
      </c>
      <c r="BD124" s="68">
        <f t="shared" si="65"/>
        <v>10.4</v>
      </c>
      <c r="BE124" s="68" t="str">
        <f t="shared" si="66"/>
        <v>Pain in mouth/throat
 has a PPV of 10.4% 
 for recurrence</v>
      </c>
      <c r="BF124" s="68">
        <f t="shared" si="67"/>
        <v>0</v>
      </c>
      <c r="BG124" s="68">
        <f t="shared" si="68"/>
        <v>0</v>
      </c>
      <c r="BH124" s="68">
        <f t="shared" si="69"/>
        <v>1</v>
      </c>
      <c r="BI124" s="68">
        <f t="shared" si="70"/>
        <v>0</v>
      </c>
      <c r="BJ124" s="68">
        <f t="shared" si="71"/>
        <v>0</v>
      </c>
      <c r="BK124" s="68">
        <f t="shared" si="72"/>
        <v>0</v>
      </c>
      <c r="BL124" s="68">
        <f t="shared" si="73"/>
        <v>0</v>
      </c>
      <c r="BM124" s="139">
        <f t="shared" si="74"/>
        <v>0</v>
      </c>
    </row>
    <row r="125" spans="1:65" s="68" customFormat="1" ht="63.95" customHeight="1">
      <c r="A125" s="245"/>
      <c r="B125" s="97"/>
      <c r="C125" s="98"/>
      <c r="D125" s="99"/>
      <c r="E125" s="111"/>
      <c r="F125" s="155"/>
      <c r="G125" s="225"/>
      <c r="H125" s="100"/>
      <c r="I125" s="226"/>
      <c r="J125" s="218"/>
      <c r="K125" s="124"/>
      <c r="L125" s="135"/>
      <c r="M125" s="136"/>
      <c r="N125" s="102"/>
      <c r="O125" s="103"/>
      <c r="P125" s="103"/>
      <c r="Q125" s="103"/>
      <c r="R125" s="103"/>
      <c r="S125" s="99"/>
      <c r="T125" s="99"/>
      <c r="U125" s="99"/>
      <c r="V125" s="99"/>
      <c r="W125" s="100"/>
      <c r="X125" s="100"/>
      <c r="Y125" s="104"/>
      <c r="Z125" s="119"/>
      <c r="AA125" s="119"/>
      <c r="AB125" s="120"/>
      <c r="AC125" s="137" t="str">
        <f t="shared" si="44"/>
        <v/>
      </c>
      <c r="AD125" s="131" t="str">
        <f t="shared" si="45"/>
        <v/>
      </c>
      <c r="AE125" s="105"/>
      <c r="AF125" s="101"/>
      <c r="AG125" s="107"/>
      <c r="AH125" s="169"/>
      <c r="AI125" s="170"/>
      <c r="AK125" s="146" t="b">
        <f t="shared" si="46"/>
        <v>0</v>
      </c>
      <c r="AL125" s="68">
        <f t="shared" si="47"/>
        <v>0</v>
      </c>
      <c r="AM125" s="68" t="b">
        <f t="shared" si="48"/>
        <v>1</v>
      </c>
      <c r="AN125" s="68">
        <f t="shared" si="49"/>
        <v>1</v>
      </c>
      <c r="AO125" s="68" t="b">
        <f t="shared" si="50"/>
        <v>0</v>
      </c>
      <c r="AP125" s="68">
        <f t="shared" si="51"/>
        <v>0</v>
      </c>
      <c r="AQ125" s="68" t="b">
        <f t="shared" si="52"/>
        <v>1</v>
      </c>
      <c r="AR125" s="139">
        <f t="shared" si="53"/>
        <v>1</v>
      </c>
      <c r="AS125" s="146" t="str">
        <f t="shared" si="54"/>
        <v/>
      </c>
      <c r="AT125" s="139" t="str">
        <f t="shared" si="55"/>
        <v/>
      </c>
      <c r="AU125" s="68">
        <f t="shared" si="56"/>
        <v>1</v>
      </c>
      <c r="AV125" s="68">
        <f t="shared" si="57"/>
        <v>0</v>
      </c>
      <c r="AW125" s="68">
        <f t="shared" si="58"/>
        <v>0</v>
      </c>
      <c r="AX125" s="68">
        <f t="shared" si="59"/>
        <v>0</v>
      </c>
      <c r="AY125" s="68">
        <f t="shared" si="60"/>
        <v>0</v>
      </c>
      <c r="AZ125" s="139">
        <f t="shared" si="61"/>
        <v>0</v>
      </c>
      <c r="BA125" s="68" t="str">
        <f t="shared" si="62"/>
        <v/>
      </c>
      <c r="BB125" s="68" t="str">
        <f t="shared" si="63"/>
        <v/>
      </c>
      <c r="BC125" s="146" t="str">
        <f t="shared" si="64"/>
        <v>Pain in mouth/throat</v>
      </c>
      <c r="BD125" s="68">
        <f t="shared" si="65"/>
        <v>10.4</v>
      </c>
      <c r="BE125" s="68" t="str">
        <f t="shared" si="66"/>
        <v>Pain in mouth/throat
 has a PPV of 10.4% 
 for recurrence</v>
      </c>
      <c r="BF125" s="68">
        <f t="shared" si="67"/>
        <v>0</v>
      </c>
      <c r="BG125" s="68">
        <f t="shared" si="68"/>
        <v>0</v>
      </c>
      <c r="BH125" s="68">
        <f t="shared" si="69"/>
        <v>1</v>
      </c>
      <c r="BI125" s="68">
        <f t="shared" si="70"/>
        <v>0</v>
      </c>
      <c r="BJ125" s="68">
        <f t="shared" si="71"/>
        <v>0</v>
      </c>
      <c r="BK125" s="68">
        <f t="shared" si="72"/>
        <v>0</v>
      </c>
      <c r="BL125" s="68">
        <f t="shared" si="73"/>
        <v>0</v>
      </c>
      <c r="BM125" s="139">
        <f t="shared" si="74"/>
        <v>0</v>
      </c>
    </row>
    <row r="126" spans="1:65" s="68" customFormat="1" ht="63.95" customHeight="1">
      <c r="A126" s="245"/>
      <c r="B126" s="97"/>
      <c r="C126" s="98"/>
      <c r="D126" s="99"/>
      <c r="E126" s="111"/>
      <c r="F126" s="155"/>
      <c r="G126" s="225"/>
      <c r="H126" s="100"/>
      <c r="I126" s="226"/>
      <c r="J126" s="218"/>
      <c r="K126" s="124"/>
      <c r="L126" s="135"/>
      <c r="M126" s="136"/>
      <c r="N126" s="102"/>
      <c r="O126" s="103"/>
      <c r="P126" s="103"/>
      <c r="Q126" s="103"/>
      <c r="R126" s="103"/>
      <c r="S126" s="99"/>
      <c r="T126" s="99"/>
      <c r="U126" s="99"/>
      <c r="V126" s="99"/>
      <c r="W126" s="100"/>
      <c r="X126" s="100"/>
      <c r="Y126" s="104"/>
      <c r="Z126" s="119"/>
      <c r="AA126" s="119"/>
      <c r="AB126" s="120"/>
      <c r="AC126" s="137" t="str">
        <f t="shared" si="44"/>
        <v/>
      </c>
      <c r="AD126" s="131" t="str">
        <f t="shared" si="45"/>
        <v/>
      </c>
      <c r="AE126" s="105"/>
      <c r="AF126" s="101"/>
      <c r="AG126" s="107"/>
      <c r="AH126" s="169"/>
      <c r="AI126" s="170"/>
      <c r="AK126" s="146" t="b">
        <f t="shared" si="46"/>
        <v>0</v>
      </c>
      <c r="AL126" s="68">
        <f t="shared" si="47"/>
        <v>0</v>
      </c>
      <c r="AM126" s="68" t="b">
        <f t="shared" si="48"/>
        <v>1</v>
      </c>
      <c r="AN126" s="68">
        <f t="shared" si="49"/>
        <v>1</v>
      </c>
      <c r="AO126" s="68" t="b">
        <f t="shared" si="50"/>
        <v>0</v>
      </c>
      <c r="AP126" s="68">
        <f t="shared" si="51"/>
        <v>0</v>
      </c>
      <c r="AQ126" s="68" t="b">
        <f t="shared" si="52"/>
        <v>1</v>
      </c>
      <c r="AR126" s="139">
        <f t="shared" si="53"/>
        <v>1</v>
      </c>
      <c r="AS126" s="146" t="str">
        <f t="shared" si="54"/>
        <v/>
      </c>
      <c r="AT126" s="139" t="str">
        <f t="shared" si="55"/>
        <v/>
      </c>
      <c r="AU126" s="68">
        <f t="shared" si="56"/>
        <v>1</v>
      </c>
      <c r="AV126" s="68">
        <f t="shared" si="57"/>
        <v>0</v>
      </c>
      <c r="AW126" s="68">
        <f t="shared" si="58"/>
        <v>0</v>
      </c>
      <c r="AX126" s="68">
        <f t="shared" si="59"/>
        <v>0</v>
      </c>
      <c r="AY126" s="68">
        <f t="shared" si="60"/>
        <v>0</v>
      </c>
      <c r="AZ126" s="139">
        <f t="shared" si="61"/>
        <v>0</v>
      </c>
      <c r="BA126" s="68" t="str">
        <f t="shared" si="62"/>
        <v/>
      </c>
      <c r="BB126" s="68" t="str">
        <f t="shared" si="63"/>
        <v/>
      </c>
      <c r="BC126" s="146" t="str">
        <f t="shared" si="64"/>
        <v>Pain in mouth/throat</v>
      </c>
      <c r="BD126" s="68">
        <f t="shared" si="65"/>
        <v>10.4</v>
      </c>
      <c r="BE126" s="68" t="str">
        <f t="shared" si="66"/>
        <v>Pain in mouth/throat
 has a PPV of 10.4% 
 for recurrence</v>
      </c>
      <c r="BF126" s="68">
        <f t="shared" si="67"/>
        <v>0</v>
      </c>
      <c r="BG126" s="68">
        <f t="shared" si="68"/>
        <v>0</v>
      </c>
      <c r="BH126" s="68">
        <f t="shared" si="69"/>
        <v>1</v>
      </c>
      <c r="BI126" s="68">
        <f t="shared" si="70"/>
        <v>0</v>
      </c>
      <c r="BJ126" s="68">
        <f t="shared" si="71"/>
        <v>0</v>
      </c>
      <c r="BK126" s="68">
        <f t="shared" si="72"/>
        <v>0</v>
      </c>
      <c r="BL126" s="68">
        <f t="shared" si="73"/>
        <v>0</v>
      </c>
      <c r="BM126" s="139">
        <f t="shared" si="74"/>
        <v>0</v>
      </c>
    </row>
    <row r="127" spans="1:65" s="68" customFormat="1" ht="63.95" customHeight="1">
      <c r="A127" s="245"/>
      <c r="B127" s="97"/>
      <c r="C127" s="98"/>
      <c r="D127" s="99"/>
      <c r="E127" s="111"/>
      <c r="F127" s="155"/>
      <c r="G127" s="225"/>
      <c r="H127" s="100"/>
      <c r="I127" s="226"/>
      <c r="J127" s="218"/>
      <c r="K127" s="124"/>
      <c r="L127" s="135"/>
      <c r="M127" s="136"/>
      <c r="N127" s="102"/>
      <c r="O127" s="103"/>
      <c r="P127" s="103"/>
      <c r="Q127" s="103"/>
      <c r="R127" s="103"/>
      <c r="S127" s="99"/>
      <c r="T127" s="99"/>
      <c r="U127" s="99"/>
      <c r="V127" s="99"/>
      <c r="W127" s="100"/>
      <c r="X127" s="100"/>
      <c r="Y127" s="104"/>
      <c r="Z127" s="119"/>
      <c r="AA127" s="119"/>
      <c r="AB127" s="120"/>
      <c r="AC127" s="137" t="str">
        <f t="shared" si="44"/>
        <v/>
      </c>
      <c r="AD127" s="131" t="str">
        <f t="shared" si="45"/>
        <v/>
      </c>
      <c r="AE127" s="105"/>
      <c r="AF127" s="101"/>
      <c r="AG127" s="107"/>
      <c r="AH127" s="169"/>
      <c r="AI127" s="170"/>
      <c r="AK127" s="146" t="b">
        <f t="shared" si="46"/>
        <v>0</v>
      </c>
      <c r="AL127" s="68">
        <f t="shared" si="47"/>
        <v>0</v>
      </c>
      <c r="AM127" s="68" t="b">
        <f t="shared" si="48"/>
        <v>1</v>
      </c>
      <c r="AN127" s="68">
        <f t="shared" si="49"/>
        <v>1</v>
      </c>
      <c r="AO127" s="68" t="b">
        <f t="shared" si="50"/>
        <v>0</v>
      </c>
      <c r="AP127" s="68">
        <f t="shared" si="51"/>
        <v>0</v>
      </c>
      <c r="AQ127" s="68" t="b">
        <f t="shared" si="52"/>
        <v>1</v>
      </c>
      <c r="AR127" s="139">
        <f t="shared" si="53"/>
        <v>1</v>
      </c>
      <c r="AS127" s="146" t="str">
        <f t="shared" si="54"/>
        <v/>
      </c>
      <c r="AT127" s="139" t="str">
        <f t="shared" si="55"/>
        <v/>
      </c>
      <c r="AU127" s="68">
        <f t="shared" si="56"/>
        <v>1</v>
      </c>
      <c r="AV127" s="68">
        <f t="shared" si="57"/>
        <v>0</v>
      </c>
      <c r="AW127" s="68">
        <f t="shared" si="58"/>
        <v>0</v>
      </c>
      <c r="AX127" s="68">
        <f t="shared" si="59"/>
        <v>0</v>
      </c>
      <c r="AY127" s="68">
        <f t="shared" si="60"/>
        <v>0</v>
      </c>
      <c r="AZ127" s="139">
        <f t="shared" si="61"/>
        <v>0</v>
      </c>
      <c r="BA127" s="68" t="str">
        <f t="shared" si="62"/>
        <v/>
      </c>
      <c r="BB127" s="68" t="str">
        <f t="shared" si="63"/>
        <v/>
      </c>
      <c r="BC127" s="146" t="str">
        <f t="shared" si="64"/>
        <v>Pain in mouth/throat</v>
      </c>
      <c r="BD127" s="68">
        <f t="shared" si="65"/>
        <v>10.4</v>
      </c>
      <c r="BE127" s="68" t="str">
        <f t="shared" si="66"/>
        <v>Pain in mouth/throat
 has a PPV of 10.4% 
 for recurrence</v>
      </c>
      <c r="BF127" s="68">
        <f t="shared" si="67"/>
        <v>0</v>
      </c>
      <c r="BG127" s="68">
        <f t="shared" si="68"/>
        <v>0</v>
      </c>
      <c r="BH127" s="68">
        <f t="shared" si="69"/>
        <v>1</v>
      </c>
      <c r="BI127" s="68">
        <f t="shared" si="70"/>
        <v>0</v>
      </c>
      <c r="BJ127" s="68">
        <f t="shared" si="71"/>
        <v>0</v>
      </c>
      <c r="BK127" s="68">
        <f t="shared" si="72"/>
        <v>0</v>
      </c>
      <c r="BL127" s="68">
        <f t="shared" si="73"/>
        <v>0</v>
      </c>
      <c r="BM127" s="139">
        <f t="shared" si="74"/>
        <v>0</v>
      </c>
    </row>
    <row r="128" spans="1:65" s="68" customFormat="1" ht="63.95" customHeight="1">
      <c r="A128" s="245"/>
      <c r="B128" s="97"/>
      <c r="C128" s="98"/>
      <c r="D128" s="99"/>
      <c r="E128" s="111"/>
      <c r="F128" s="155"/>
      <c r="G128" s="225"/>
      <c r="H128" s="100"/>
      <c r="I128" s="226"/>
      <c r="J128" s="218"/>
      <c r="K128" s="124"/>
      <c r="L128" s="135"/>
      <c r="M128" s="136"/>
      <c r="N128" s="102"/>
      <c r="O128" s="103"/>
      <c r="P128" s="103"/>
      <c r="Q128" s="103"/>
      <c r="R128" s="103"/>
      <c r="S128" s="99"/>
      <c r="T128" s="99"/>
      <c r="U128" s="99"/>
      <c r="V128" s="99"/>
      <c r="W128" s="100"/>
      <c r="X128" s="100"/>
      <c r="Y128" s="104"/>
      <c r="Z128" s="119"/>
      <c r="AA128" s="119"/>
      <c r="AB128" s="120"/>
      <c r="AC128" s="137" t="str">
        <f t="shared" si="44"/>
        <v/>
      </c>
      <c r="AD128" s="131" t="str">
        <f t="shared" si="45"/>
        <v/>
      </c>
      <c r="AE128" s="105"/>
      <c r="AF128" s="101"/>
      <c r="AG128" s="107"/>
      <c r="AH128" s="169"/>
      <c r="AI128" s="170"/>
      <c r="AK128" s="146" t="b">
        <f t="shared" si="46"/>
        <v>0</v>
      </c>
      <c r="AL128" s="68">
        <f t="shared" si="47"/>
        <v>0</v>
      </c>
      <c r="AM128" s="68" t="b">
        <f t="shared" si="48"/>
        <v>1</v>
      </c>
      <c r="AN128" s="68">
        <f t="shared" si="49"/>
        <v>1</v>
      </c>
      <c r="AO128" s="68" t="b">
        <f t="shared" si="50"/>
        <v>0</v>
      </c>
      <c r="AP128" s="68">
        <f t="shared" si="51"/>
        <v>0</v>
      </c>
      <c r="AQ128" s="68" t="b">
        <f t="shared" si="52"/>
        <v>1</v>
      </c>
      <c r="AR128" s="139">
        <f t="shared" si="53"/>
        <v>1</v>
      </c>
      <c r="AS128" s="146" t="str">
        <f t="shared" si="54"/>
        <v/>
      </c>
      <c r="AT128" s="139" t="str">
        <f t="shared" si="55"/>
        <v/>
      </c>
      <c r="AU128" s="68">
        <f t="shared" si="56"/>
        <v>1</v>
      </c>
      <c r="AV128" s="68">
        <f t="shared" si="57"/>
        <v>0</v>
      </c>
      <c r="AW128" s="68">
        <f t="shared" si="58"/>
        <v>0</v>
      </c>
      <c r="AX128" s="68">
        <f t="shared" si="59"/>
        <v>0</v>
      </c>
      <c r="AY128" s="68">
        <f t="shared" si="60"/>
        <v>0</v>
      </c>
      <c r="AZ128" s="139">
        <f t="shared" si="61"/>
        <v>0</v>
      </c>
      <c r="BA128" s="68" t="str">
        <f t="shared" si="62"/>
        <v/>
      </c>
      <c r="BB128" s="68" t="str">
        <f t="shared" si="63"/>
        <v/>
      </c>
      <c r="BC128" s="146" t="str">
        <f t="shared" si="64"/>
        <v>Pain in mouth/throat</v>
      </c>
      <c r="BD128" s="68">
        <f t="shared" si="65"/>
        <v>10.4</v>
      </c>
      <c r="BE128" s="68" t="str">
        <f t="shared" si="66"/>
        <v>Pain in mouth/throat
 has a PPV of 10.4% 
 for recurrence</v>
      </c>
      <c r="BF128" s="68">
        <f t="shared" si="67"/>
        <v>0</v>
      </c>
      <c r="BG128" s="68">
        <f t="shared" si="68"/>
        <v>0</v>
      </c>
      <c r="BH128" s="68">
        <f t="shared" si="69"/>
        <v>1</v>
      </c>
      <c r="BI128" s="68">
        <f t="shared" si="70"/>
        <v>0</v>
      </c>
      <c r="BJ128" s="68">
        <f t="shared" si="71"/>
        <v>0</v>
      </c>
      <c r="BK128" s="68">
        <f t="shared" si="72"/>
        <v>0</v>
      </c>
      <c r="BL128" s="68">
        <f t="shared" si="73"/>
        <v>0</v>
      </c>
      <c r="BM128" s="139">
        <f t="shared" si="74"/>
        <v>0</v>
      </c>
    </row>
    <row r="129" spans="1:65" s="68" customFormat="1" ht="63.95" customHeight="1">
      <c r="A129" s="245"/>
      <c r="B129" s="97"/>
      <c r="C129" s="98"/>
      <c r="D129" s="99"/>
      <c r="E129" s="111"/>
      <c r="F129" s="155"/>
      <c r="G129" s="225"/>
      <c r="H129" s="100"/>
      <c r="I129" s="226"/>
      <c r="J129" s="218"/>
      <c r="K129" s="124"/>
      <c r="L129" s="135"/>
      <c r="M129" s="136"/>
      <c r="N129" s="102"/>
      <c r="O129" s="103"/>
      <c r="P129" s="103"/>
      <c r="Q129" s="103"/>
      <c r="R129" s="103"/>
      <c r="S129" s="99"/>
      <c r="T129" s="99"/>
      <c r="U129" s="99"/>
      <c r="V129" s="99"/>
      <c r="W129" s="100"/>
      <c r="X129" s="100"/>
      <c r="Y129" s="104"/>
      <c r="Z129" s="119"/>
      <c r="AA129" s="119"/>
      <c r="AB129" s="120"/>
      <c r="AC129" s="137" t="str">
        <f t="shared" si="44"/>
        <v/>
      </c>
      <c r="AD129" s="131" t="str">
        <f t="shared" si="45"/>
        <v/>
      </c>
      <c r="AE129" s="105"/>
      <c r="AF129" s="101"/>
      <c r="AG129" s="107"/>
      <c r="AH129" s="169"/>
      <c r="AI129" s="170"/>
      <c r="AK129" s="146" t="b">
        <f t="shared" si="46"/>
        <v>0</v>
      </c>
      <c r="AL129" s="68">
        <f t="shared" si="47"/>
        <v>0</v>
      </c>
      <c r="AM129" s="68" t="b">
        <f t="shared" si="48"/>
        <v>1</v>
      </c>
      <c r="AN129" s="68">
        <f t="shared" si="49"/>
        <v>1</v>
      </c>
      <c r="AO129" s="68" t="b">
        <f t="shared" si="50"/>
        <v>0</v>
      </c>
      <c r="AP129" s="68">
        <f t="shared" si="51"/>
        <v>0</v>
      </c>
      <c r="AQ129" s="68" t="b">
        <f t="shared" si="52"/>
        <v>1</v>
      </c>
      <c r="AR129" s="139">
        <f t="shared" si="53"/>
        <v>1</v>
      </c>
      <c r="AS129" s="146" t="str">
        <f t="shared" si="54"/>
        <v/>
      </c>
      <c r="AT129" s="139" t="str">
        <f t="shared" si="55"/>
        <v/>
      </c>
      <c r="AU129" s="68">
        <f t="shared" si="56"/>
        <v>1</v>
      </c>
      <c r="AV129" s="68">
        <f t="shared" si="57"/>
        <v>0</v>
      </c>
      <c r="AW129" s="68">
        <f t="shared" si="58"/>
        <v>0</v>
      </c>
      <c r="AX129" s="68">
        <f t="shared" si="59"/>
        <v>0</v>
      </c>
      <c r="AY129" s="68">
        <f t="shared" si="60"/>
        <v>0</v>
      </c>
      <c r="AZ129" s="139">
        <f t="shared" si="61"/>
        <v>0</v>
      </c>
      <c r="BA129" s="68" t="str">
        <f t="shared" si="62"/>
        <v/>
      </c>
      <c r="BB129" s="68" t="str">
        <f t="shared" si="63"/>
        <v/>
      </c>
      <c r="BC129" s="146" t="str">
        <f t="shared" si="64"/>
        <v>Pain in mouth/throat</v>
      </c>
      <c r="BD129" s="68">
        <f t="shared" si="65"/>
        <v>10.4</v>
      </c>
      <c r="BE129" s="68" t="str">
        <f t="shared" si="66"/>
        <v>Pain in mouth/throat
 has a PPV of 10.4% 
 for recurrence</v>
      </c>
      <c r="BF129" s="68">
        <f t="shared" si="67"/>
        <v>0</v>
      </c>
      <c r="BG129" s="68">
        <f t="shared" si="68"/>
        <v>0</v>
      </c>
      <c r="BH129" s="68">
        <f t="shared" si="69"/>
        <v>1</v>
      </c>
      <c r="BI129" s="68">
        <f t="shared" si="70"/>
        <v>0</v>
      </c>
      <c r="BJ129" s="68">
        <f t="shared" si="71"/>
        <v>0</v>
      </c>
      <c r="BK129" s="68">
        <f t="shared" si="72"/>
        <v>0</v>
      </c>
      <c r="BL129" s="68">
        <f t="shared" si="73"/>
        <v>0</v>
      </c>
      <c r="BM129" s="139">
        <f t="shared" si="74"/>
        <v>0</v>
      </c>
    </row>
    <row r="130" spans="1:65" s="68" customFormat="1" ht="63.95" customHeight="1">
      <c r="A130" s="245"/>
      <c r="B130" s="97"/>
      <c r="C130" s="98"/>
      <c r="D130" s="99"/>
      <c r="E130" s="111"/>
      <c r="F130" s="155"/>
      <c r="G130" s="225"/>
      <c r="H130" s="100"/>
      <c r="I130" s="226"/>
      <c r="J130" s="218"/>
      <c r="K130" s="124"/>
      <c r="L130" s="135"/>
      <c r="M130" s="136"/>
      <c r="N130" s="102"/>
      <c r="O130" s="103"/>
      <c r="P130" s="103"/>
      <c r="Q130" s="103"/>
      <c r="R130" s="103"/>
      <c r="S130" s="99"/>
      <c r="T130" s="99"/>
      <c r="U130" s="99"/>
      <c r="V130" s="99"/>
      <c r="W130" s="100"/>
      <c r="X130" s="100"/>
      <c r="Y130" s="104"/>
      <c r="Z130" s="119"/>
      <c r="AA130" s="119"/>
      <c r="AB130" s="120"/>
      <c r="AC130" s="137" t="str">
        <f t="shared" si="44"/>
        <v/>
      </c>
      <c r="AD130" s="131" t="str">
        <f t="shared" si="45"/>
        <v/>
      </c>
      <c r="AE130" s="105"/>
      <c r="AF130" s="101"/>
      <c r="AG130" s="107"/>
      <c r="AH130" s="169"/>
      <c r="AI130" s="170"/>
      <c r="AK130" s="146" t="b">
        <f t="shared" si="46"/>
        <v>0</v>
      </c>
      <c r="AL130" s="68">
        <f t="shared" si="47"/>
        <v>0</v>
      </c>
      <c r="AM130" s="68" t="b">
        <f t="shared" si="48"/>
        <v>1</v>
      </c>
      <c r="AN130" s="68">
        <f t="shared" si="49"/>
        <v>1</v>
      </c>
      <c r="AO130" s="68" t="b">
        <f t="shared" si="50"/>
        <v>0</v>
      </c>
      <c r="AP130" s="68">
        <f t="shared" si="51"/>
        <v>0</v>
      </c>
      <c r="AQ130" s="68" t="b">
        <f t="shared" si="52"/>
        <v>1</v>
      </c>
      <c r="AR130" s="139">
        <f t="shared" si="53"/>
        <v>1</v>
      </c>
      <c r="AS130" s="146" t="str">
        <f t="shared" si="54"/>
        <v/>
      </c>
      <c r="AT130" s="139" t="str">
        <f t="shared" si="55"/>
        <v/>
      </c>
      <c r="AU130" s="68">
        <f t="shared" si="56"/>
        <v>1</v>
      </c>
      <c r="AV130" s="68">
        <f t="shared" si="57"/>
        <v>0</v>
      </c>
      <c r="AW130" s="68">
        <f t="shared" si="58"/>
        <v>0</v>
      </c>
      <c r="AX130" s="68">
        <f t="shared" si="59"/>
        <v>0</v>
      </c>
      <c r="AY130" s="68">
        <f t="shared" si="60"/>
        <v>0</v>
      </c>
      <c r="AZ130" s="139">
        <f t="shared" si="61"/>
        <v>0</v>
      </c>
      <c r="BA130" s="68" t="str">
        <f t="shared" si="62"/>
        <v/>
      </c>
      <c r="BB130" s="68" t="str">
        <f t="shared" si="63"/>
        <v/>
      </c>
      <c r="BC130" s="146" t="str">
        <f t="shared" si="64"/>
        <v>Pain in mouth/throat</v>
      </c>
      <c r="BD130" s="68">
        <f t="shared" si="65"/>
        <v>10.4</v>
      </c>
      <c r="BE130" s="68" t="str">
        <f t="shared" si="66"/>
        <v>Pain in mouth/throat
 has a PPV of 10.4% 
 for recurrence</v>
      </c>
      <c r="BF130" s="68">
        <f t="shared" si="67"/>
        <v>0</v>
      </c>
      <c r="BG130" s="68">
        <f t="shared" si="68"/>
        <v>0</v>
      </c>
      <c r="BH130" s="68">
        <f t="shared" si="69"/>
        <v>1</v>
      </c>
      <c r="BI130" s="68">
        <f t="shared" si="70"/>
        <v>0</v>
      </c>
      <c r="BJ130" s="68">
        <f t="shared" si="71"/>
        <v>0</v>
      </c>
      <c r="BK130" s="68">
        <f t="shared" si="72"/>
        <v>0</v>
      </c>
      <c r="BL130" s="68">
        <f t="shared" si="73"/>
        <v>0</v>
      </c>
      <c r="BM130" s="139">
        <f t="shared" si="74"/>
        <v>0</v>
      </c>
    </row>
    <row r="131" spans="1:65" s="68" customFormat="1" ht="63.95" customHeight="1">
      <c r="A131" s="245"/>
      <c r="B131" s="97"/>
      <c r="C131" s="98"/>
      <c r="D131" s="99"/>
      <c r="E131" s="111"/>
      <c r="F131" s="155"/>
      <c r="G131" s="225"/>
      <c r="H131" s="100"/>
      <c r="I131" s="226"/>
      <c r="J131" s="218"/>
      <c r="K131" s="124"/>
      <c r="L131" s="135"/>
      <c r="M131" s="136"/>
      <c r="N131" s="102"/>
      <c r="O131" s="103"/>
      <c r="P131" s="103"/>
      <c r="Q131" s="103"/>
      <c r="R131" s="103"/>
      <c r="S131" s="99"/>
      <c r="T131" s="99"/>
      <c r="U131" s="99"/>
      <c r="V131" s="99"/>
      <c r="W131" s="100"/>
      <c r="X131" s="100"/>
      <c r="Y131" s="104"/>
      <c r="Z131" s="119"/>
      <c r="AA131" s="119"/>
      <c r="AB131" s="120"/>
      <c r="AC131" s="137" t="str">
        <f t="shared" si="44"/>
        <v/>
      </c>
      <c r="AD131" s="131" t="str">
        <f t="shared" si="45"/>
        <v/>
      </c>
      <c r="AE131" s="105"/>
      <c r="AF131" s="101"/>
      <c r="AG131" s="107"/>
      <c r="AH131" s="169"/>
      <c r="AI131" s="170"/>
      <c r="AK131" s="146" t="b">
        <f t="shared" si="46"/>
        <v>0</v>
      </c>
      <c r="AL131" s="68">
        <f t="shared" si="47"/>
        <v>0</v>
      </c>
      <c r="AM131" s="68" t="b">
        <f t="shared" si="48"/>
        <v>1</v>
      </c>
      <c r="AN131" s="68">
        <f t="shared" si="49"/>
        <v>1</v>
      </c>
      <c r="AO131" s="68" t="b">
        <f t="shared" si="50"/>
        <v>0</v>
      </c>
      <c r="AP131" s="68">
        <f t="shared" si="51"/>
        <v>0</v>
      </c>
      <c r="AQ131" s="68" t="b">
        <f t="shared" si="52"/>
        <v>1</v>
      </c>
      <c r="AR131" s="139">
        <f t="shared" si="53"/>
        <v>1</v>
      </c>
      <c r="AS131" s="146" t="str">
        <f t="shared" si="54"/>
        <v/>
      </c>
      <c r="AT131" s="139" t="str">
        <f t="shared" si="55"/>
        <v/>
      </c>
      <c r="AU131" s="68">
        <f t="shared" si="56"/>
        <v>1</v>
      </c>
      <c r="AV131" s="68">
        <f t="shared" si="57"/>
        <v>0</v>
      </c>
      <c r="AW131" s="68">
        <f t="shared" si="58"/>
        <v>0</v>
      </c>
      <c r="AX131" s="68">
        <f t="shared" si="59"/>
        <v>0</v>
      </c>
      <c r="AY131" s="68">
        <f t="shared" si="60"/>
        <v>0</v>
      </c>
      <c r="AZ131" s="139">
        <f t="shared" si="61"/>
        <v>0</v>
      </c>
      <c r="BA131" s="68" t="str">
        <f t="shared" si="62"/>
        <v/>
      </c>
      <c r="BB131" s="68" t="str">
        <f t="shared" si="63"/>
        <v/>
      </c>
      <c r="BC131" s="146" t="str">
        <f t="shared" si="64"/>
        <v>Pain in mouth/throat</v>
      </c>
      <c r="BD131" s="68">
        <f t="shared" si="65"/>
        <v>10.4</v>
      </c>
      <c r="BE131" s="68" t="str">
        <f t="shared" si="66"/>
        <v>Pain in mouth/throat
 has a PPV of 10.4% 
 for recurrence</v>
      </c>
      <c r="BF131" s="68">
        <f t="shared" si="67"/>
        <v>0</v>
      </c>
      <c r="BG131" s="68">
        <f t="shared" si="68"/>
        <v>0</v>
      </c>
      <c r="BH131" s="68">
        <f t="shared" si="69"/>
        <v>1</v>
      </c>
      <c r="BI131" s="68">
        <f t="shared" si="70"/>
        <v>0</v>
      </c>
      <c r="BJ131" s="68">
        <f t="shared" si="71"/>
        <v>0</v>
      </c>
      <c r="BK131" s="68">
        <f t="shared" si="72"/>
        <v>0</v>
      </c>
      <c r="BL131" s="68">
        <f t="shared" si="73"/>
        <v>0</v>
      </c>
      <c r="BM131" s="139">
        <f t="shared" si="74"/>
        <v>0</v>
      </c>
    </row>
    <row r="132" spans="1:65" s="68" customFormat="1" ht="63.95" customHeight="1">
      <c r="A132" s="245"/>
      <c r="B132" s="97"/>
      <c r="C132" s="98"/>
      <c r="D132" s="99"/>
      <c r="E132" s="111"/>
      <c r="F132" s="155"/>
      <c r="G132" s="225"/>
      <c r="H132" s="100"/>
      <c r="I132" s="226"/>
      <c r="J132" s="218"/>
      <c r="K132" s="124"/>
      <c r="L132" s="135"/>
      <c r="M132" s="136"/>
      <c r="N132" s="102"/>
      <c r="O132" s="103"/>
      <c r="P132" s="103"/>
      <c r="Q132" s="103"/>
      <c r="R132" s="103"/>
      <c r="S132" s="99"/>
      <c r="T132" s="99"/>
      <c r="U132" s="99"/>
      <c r="V132" s="99"/>
      <c r="W132" s="100"/>
      <c r="X132" s="100"/>
      <c r="Y132" s="104"/>
      <c r="Z132" s="119"/>
      <c r="AA132" s="119"/>
      <c r="AB132" s="120"/>
      <c r="AC132" s="137" t="str">
        <f t="shared" si="44"/>
        <v/>
      </c>
      <c r="AD132" s="131" t="str">
        <f t="shared" si="45"/>
        <v/>
      </c>
      <c r="AE132" s="105"/>
      <c r="AF132" s="101"/>
      <c r="AG132" s="107"/>
      <c r="AH132" s="169"/>
      <c r="AI132" s="170"/>
      <c r="AK132" s="146" t="b">
        <f t="shared" si="46"/>
        <v>0</v>
      </c>
      <c r="AL132" s="68">
        <f t="shared" si="47"/>
        <v>0</v>
      </c>
      <c r="AM132" s="68" t="b">
        <f t="shared" si="48"/>
        <v>1</v>
      </c>
      <c r="AN132" s="68">
        <f t="shared" si="49"/>
        <v>1</v>
      </c>
      <c r="AO132" s="68" t="b">
        <f t="shared" si="50"/>
        <v>0</v>
      </c>
      <c r="AP132" s="68">
        <f t="shared" si="51"/>
        <v>0</v>
      </c>
      <c r="AQ132" s="68" t="b">
        <f t="shared" si="52"/>
        <v>1</v>
      </c>
      <c r="AR132" s="139">
        <f t="shared" si="53"/>
        <v>1</v>
      </c>
      <c r="AS132" s="146" t="str">
        <f t="shared" si="54"/>
        <v/>
      </c>
      <c r="AT132" s="139" t="str">
        <f t="shared" si="55"/>
        <v/>
      </c>
      <c r="AU132" s="68">
        <f t="shared" si="56"/>
        <v>1</v>
      </c>
      <c r="AV132" s="68">
        <f t="shared" si="57"/>
        <v>0</v>
      </c>
      <c r="AW132" s="68">
        <f t="shared" si="58"/>
        <v>0</v>
      </c>
      <c r="AX132" s="68">
        <f t="shared" si="59"/>
        <v>0</v>
      </c>
      <c r="AY132" s="68">
        <f t="shared" si="60"/>
        <v>0</v>
      </c>
      <c r="AZ132" s="139">
        <f t="shared" si="61"/>
        <v>0</v>
      </c>
      <c r="BA132" s="68" t="str">
        <f t="shared" si="62"/>
        <v/>
      </c>
      <c r="BB132" s="68" t="str">
        <f t="shared" si="63"/>
        <v/>
      </c>
      <c r="BC132" s="146" t="str">
        <f t="shared" si="64"/>
        <v>Pain in mouth/throat</v>
      </c>
      <c r="BD132" s="68">
        <f t="shared" si="65"/>
        <v>10.4</v>
      </c>
      <c r="BE132" s="68" t="str">
        <f t="shared" si="66"/>
        <v>Pain in mouth/throat
 has a PPV of 10.4% 
 for recurrence</v>
      </c>
      <c r="BF132" s="68">
        <f t="shared" si="67"/>
        <v>0</v>
      </c>
      <c r="BG132" s="68">
        <f t="shared" si="68"/>
        <v>0</v>
      </c>
      <c r="BH132" s="68">
        <f t="shared" si="69"/>
        <v>1</v>
      </c>
      <c r="BI132" s="68">
        <f t="shared" si="70"/>
        <v>0</v>
      </c>
      <c r="BJ132" s="68">
        <f t="shared" si="71"/>
        <v>0</v>
      </c>
      <c r="BK132" s="68">
        <f t="shared" si="72"/>
        <v>0</v>
      </c>
      <c r="BL132" s="68">
        <f t="shared" si="73"/>
        <v>0</v>
      </c>
      <c r="BM132" s="139">
        <f t="shared" si="74"/>
        <v>0</v>
      </c>
    </row>
    <row r="133" spans="1:65" s="68" customFormat="1" ht="63.95" customHeight="1">
      <c r="A133" s="245"/>
      <c r="B133" s="97"/>
      <c r="C133" s="98"/>
      <c r="D133" s="99"/>
      <c r="E133" s="111"/>
      <c r="F133" s="155"/>
      <c r="G133" s="225"/>
      <c r="H133" s="100"/>
      <c r="I133" s="226"/>
      <c r="J133" s="218"/>
      <c r="K133" s="124"/>
      <c r="L133" s="135"/>
      <c r="M133" s="136"/>
      <c r="N133" s="102"/>
      <c r="O133" s="103"/>
      <c r="P133" s="103"/>
      <c r="Q133" s="103"/>
      <c r="R133" s="103"/>
      <c r="S133" s="99"/>
      <c r="T133" s="99"/>
      <c r="U133" s="99"/>
      <c r="V133" s="99"/>
      <c r="W133" s="100"/>
      <c r="X133" s="100"/>
      <c r="Y133" s="104"/>
      <c r="Z133" s="119"/>
      <c r="AA133" s="119"/>
      <c r="AB133" s="120"/>
      <c r="AC133" s="137" t="str">
        <f t="shared" si="44"/>
        <v/>
      </c>
      <c r="AD133" s="131" t="str">
        <f t="shared" si="45"/>
        <v/>
      </c>
      <c r="AE133" s="105"/>
      <c r="AF133" s="101"/>
      <c r="AG133" s="107"/>
      <c r="AH133" s="169"/>
      <c r="AI133" s="170"/>
      <c r="AK133" s="146" t="b">
        <f t="shared" si="46"/>
        <v>0</v>
      </c>
      <c r="AL133" s="68">
        <f t="shared" si="47"/>
        <v>0</v>
      </c>
      <c r="AM133" s="68" t="b">
        <f t="shared" si="48"/>
        <v>1</v>
      </c>
      <c r="AN133" s="68">
        <f t="shared" si="49"/>
        <v>1</v>
      </c>
      <c r="AO133" s="68" t="b">
        <f t="shared" si="50"/>
        <v>0</v>
      </c>
      <c r="AP133" s="68">
        <f t="shared" si="51"/>
        <v>0</v>
      </c>
      <c r="AQ133" s="68" t="b">
        <f t="shared" si="52"/>
        <v>1</v>
      </c>
      <c r="AR133" s="139">
        <f t="shared" si="53"/>
        <v>1</v>
      </c>
      <c r="AS133" s="146" t="str">
        <f t="shared" si="54"/>
        <v/>
      </c>
      <c r="AT133" s="139" t="str">
        <f t="shared" si="55"/>
        <v/>
      </c>
      <c r="AU133" s="68">
        <f t="shared" si="56"/>
        <v>1</v>
      </c>
      <c r="AV133" s="68">
        <f t="shared" si="57"/>
        <v>0</v>
      </c>
      <c r="AW133" s="68">
        <f t="shared" si="58"/>
        <v>0</v>
      </c>
      <c r="AX133" s="68">
        <f t="shared" si="59"/>
        <v>0</v>
      </c>
      <c r="AY133" s="68">
        <f t="shared" si="60"/>
        <v>0</v>
      </c>
      <c r="AZ133" s="139">
        <f t="shared" si="61"/>
        <v>0</v>
      </c>
      <c r="BA133" s="68" t="str">
        <f t="shared" si="62"/>
        <v/>
      </c>
      <c r="BB133" s="68" t="str">
        <f t="shared" si="63"/>
        <v/>
      </c>
      <c r="BC133" s="146" t="str">
        <f t="shared" si="64"/>
        <v>Pain in mouth/throat</v>
      </c>
      <c r="BD133" s="68">
        <f t="shared" si="65"/>
        <v>10.4</v>
      </c>
      <c r="BE133" s="68" t="str">
        <f t="shared" si="66"/>
        <v>Pain in mouth/throat
 has a PPV of 10.4% 
 for recurrence</v>
      </c>
      <c r="BF133" s="68">
        <f t="shared" si="67"/>
        <v>0</v>
      </c>
      <c r="BG133" s="68">
        <f t="shared" si="68"/>
        <v>0</v>
      </c>
      <c r="BH133" s="68">
        <f t="shared" si="69"/>
        <v>1</v>
      </c>
      <c r="BI133" s="68">
        <f t="shared" si="70"/>
        <v>0</v>
      </c>
      <c r="BJ133" s="68">
        <f t="shared" si="71"/>
        <v>0</v>
      </c>
      <c r="BK133" s="68">
        <f t="shared" si="72"/>
        <v>0</v>
      </c>
      <c r="BL133" s="68">
        <f t="shared" si="73"/>
        <v>0</v>
      </c>
      <c r="BM133" s="139">
        <f t="shared" si="74"/>
        <v>0</v>
      </c>
    </row>
    <row r="134" spans="1:65" s="68" customFormat="1" ht="63.95" customHeight="1">
      <c r="A134" s="245"/>
      <c r="B134" s="97"/>
      <c r="C134" s="98"/>
      <c r="D134" s="99"/>
      <c r="E134" s="111"/>
      <c r="F134" s="155"/>
      <c r="G134" s="225"/>
      <c r="H134" s="100"/>
      <c r="I134" s="226"/>
      <c r="J134" s="218"/>
      <c r="K134" s="124"/>
      <c r="L134" s="135"/>
      <c r="M134" s="136"/>
      <c r="N134" s="102"/>
      <c r="O134" s="103"/>
      <c r="P134" s="103"/>
      <c r="Q134" s="103"/>
      <c r="R134" s="103"/>
      <c r="S134" s="99"/>
      <c r="T134" s="99"/>
      <c r="U134" s="99"/>
      <c r="V134" s="99"/>
      <c r="W134" s="100"/>
      <c r="X134" s="100"/>
      <c r="Y134" s="104"/>
      <c r="Z134" s="119"/>
      <c r="AA134" s="119"/>
      <c r="AB134" s="120"/>
      <c r="AC134" s="137" t="str">
        <f t="shared" si="44"/>
        <v/>
      </c>
      <c r="AD134" s="131" t="str">
        <f t="shared" si="45"/>
        <v/>
      </c>
      <c r="AE134" s="105"/>
      <c r="AF134" s="101"/>
      <c r="AG134" s="107"/>
      <c r="AH134" s="169"/>
      <c r="AI134" s="170"/>
      <c r="AK134" s="146" t="b">
        <f t="shared" si="46"/>
        <v>0</v>
      </c>
      <c r="AL134" s="68">
        <f t="shared" si="47"/>
        <v>0</v>
      </c>
      <c r="AM134" s="68" t="b">
        <f t="shared" si="48"/>
        <v>1</v>
      </c>
      <c r="AN134" s="68">
        <f t="shared" si="49"/>
        <v>1</v>
      </c>
      <c r="AO134" s="68" t="b">
        <f t="shared" si="50"/>
        <v>0</v>
      </c>
      <c r="AP134" s="68">
        <f t="shared" si="51"/>
        <v>0</v>
      </c>
      <c r="AQ134" s="68" t="b">
        <f t="shared" si="52"/>
        <v>1</v>
      </c>
      <c r="AR134" s="139">
        <f t="shared" si="53"/>
        <v>1</v>
      </c>
      <c r="AS134" s="146" t="str">
        <f t="shared" si="54"/>
        <v/>
      </c>
      <c r="AT134" s="139" t="str">
        <f t="shared" si="55"/>
        <v/>
      </c>
      <c r="AU134" s="68">
        <f t="shared" si="56"/>
        <v>1</v>
      </c>
      <c r="AV134" s="68">
        <f t="shared" si="57"/>
        <v>0</v>
      </c>
      <c r="AW134" s="68">
        <f t="shared" si="58"/>
        <v>0</v>
      </c>
      <c r="AX134" s="68">
        <f t="shared" si="59"/>
        <v>0</v>
      </c>
      <c r="AY134" s="68">
        <f t="shared" si="60"/>
        <v>0</v>
      </c>
      <c r="AZ134" s="139">
        <f t="shared" si="61"/>
        <v>0</v>
      </c>
      <c r="BA134" s="68" t="str">
        <f t="shared" si="62"/>
        <v/>
      </c>
      <c r="BB134" s="68" t="str">
        <f t="shared" si="63"/>
        <v/>
      </c>
      <c r="BC134" s="146" t="str">
        <f t="shared" si="64"/>
        <v>Pain in mouth/throat</v>
      </c>
      <c r="BD134" s="68">
        <f t="shared" si="65"/>
        <v>10.4</v>
      </c>
      <c r="BE134" s="68" t="str">
        <f t="shared" si="66"/>
        <v>Pain in mouth/throat
 has a PPV of 10.4% 
 for recurrence</v>
      </c>
      <c r="BF134" s="68">
        <f t="shared" si="67"/>
        <v>0</v>
      </c>
      <c r="BG134" s="68">
        <f t="shared" si="68"/>
        <v>0</v>
      </c>
      <c r="BH134" s="68">
        <f t="shared" si="69"/>
        <v>1</v>
      </c>
      <c r="BI134" s="68">
        <f t="shared" si="70"/>
        <v>0</v>
      </c>
      <c r="BJ134" s="68">
        <f t="shared" si="71"/>
        <v>0</v>
      </c>
      <c r="BK134" s="68">
        <f t="shared" si="72"/>
        <v>0</v>
      </c>
      <c r="BL134" s="68">
        <f t="shared" si="73"/>
        <v>0</v>
      </c>
      <c r="BM134" s="139">
        <f t="shared" si="74"/>
        <v>0</v>
      </c>
    </row>
    <row r="135" spans="1:65" s="68" customFormat="1" ht="63.95" customHeight="1">
      <c r="A135" s="245"/>
      <c r="B135" s="97"/>
      <c r="C135" s="98"/>
      <c r="D135" s="99"/>
      <c r="E135" s="111"/>
      <c r="F135" s="155"/>
      <c r="G135" s="225"/>
      <c r="H135" s="100"/>
      <c r="I135" s="226"/>
      <c r="J135" s="218"/>
      <c r="K135" s="124"/>
      <c r="L135" s="135"/>
      <c r="M135" s="136"/>
      <c r="N135" s="102"/>
      <c r="O135" s="103"/>
      <c r="P135" s="103"/>
      <c r="Q135" s="103"/>
      <c r="R135" s="103"/>
      <c r="S135" s="99"/>
      <c r="T135" s="99"/>
      <c r="U135" s="99"/>
      <c r="V135" s="99"/>
      <c r="W135" s="100"/>
      <c r="X135" s="100"/>
      <c r="Y135" s="104"/>
      <c r="Z135" s="119"/>
      <c r="AA135" s="119"/>
      <c r="AB135" s="120"/>
      <c r="AC135" s="137" t="str">
        <f t="shared" si="44"/>
        <v/>
      </c>
      <c r="AD135" s="131" t="str">
        <f t="shared" si="45"/>
        <v/>
      </c>
      <c r="AE135" s="105"/>
      <c r="AF135" s="101"/>
      <c r="AG135" s="107"/>
      <c r="AH135" s="169"/>
      <c r="AI135" s="170"/>
      <c r="AK135" s="146" t="b">
        <f t="shared" si="46"/>
        <v>0</v>
      </c>
      <c r="AL135" s="68">
        <f t="shared" si="47"/>
        <v>0</v>
      </c>
      <c r="AM135" s="68" t="b">
        <f t="shared" si="48"/>
        <v>1</v>
      </c>
      <c r="AN135" s="68">
        <f t="shared" si="49"/>
        <v>1</v>
      </c>
      <c r="AO135" s="68" t="b">
        <f t="shared" si="50"/>
        <v>0</v>
      </c>
      <c r="AP135" s="68">
        <f t="shared" si="51"/>
        <v>0</v>
      </c>
      <c r="AQ135" s="68" t="b">
        <f t="shared" si="52"/>
        <v>1</v>
      </c>
      <c r="AR135" s="139">
        <f t="shared" si="53"/>
        <v>1</v>
      </c>
      <c r="AS135" s="146" t="str">
        <f t="shared" si="54"/>
        <v/>
      </c>
      <c r="AT135" s="139" t="str">
        <f t="shared" si="55"/>
        <v/>
      </c>
      <c r="AU135" s="68">
        <f t="shared" si="56"/>
        <v>1</v>
      </c>
      <c r="AV135" s="68">
        <f t="shared" si="57"/>
        <v>0</v>
      </c>
      <c r="AW135" s="68">
        <f t="shared" si="58"/>
        <v>0</v>
      </c>
      <c r="AX135" s="68">
        <f t="shared" si="59"/>
        <v>0</v>
      </c>
      <c r="AY135" s="68">
        <f t="shared" si="60"/>
        <v>0</v>
      </c>
      <c r="AZ135" s="139">
        <f t="shared" si="61"/>
        <v>0</v>
      </c>
      <c r="BA135" s="68" t="str">
        <f t="shared" si="62"/>
        <v/>
      </c>
      <c r="BB135" s="68" t="str">
        <f t="shared" si="63"/>
        <v/>
      </c>
      <c r="BC135" s="146" t="str">
        <f t="shared" si="64"/>
        <v>Pain in mouth/throat</v>
      </c>
      <c r="BD135" s="68">
        <f t="shared" si="65"/>
        <v>10.4</v>
      </c>
      <c r="BE135" s="68" t="str">
        <f t="shared" si="66"/>
        <v>Pain in mouth/throat
 has a PPV of 10.4% 
 for recurrence</v>
      </c>
      <c r="BF135" s="68">
        <f t="shared" si="67"/>
        <v>0</v>
      </c>
      <c r="BG135" s="68">
        <f t="shared" si="68"/>
        <v>0</v>
      </c>
      <c r="BH135" s="68">
        <f t="shared" si="69"/>
        <v>1</v>
      </c>
      <c r="BI135" s="68">
        <f t="shared" si="70"/>
        <v>0</v>
      </c>
      <c r="BJ135" s="68">
        <f t="shared" si="71"/>
        <v>0</v>
      </c>
      <c r="BK135" s="68">
        <f t="shared" si="72"/>
        <v>0</v>
      </c>
      <c r="BL135" s="68">
        <f t="shared" si="73"/>
        <v>0</v>
      </c>
      <c r="BM135" s="139">
        <f t="shared" si="74"/>
        <v>0</v>
      </c>
    </row>
    <row r="136" spans="1:65" s="68" customFormat="1" ht="63.95" customHeight="1">
      <c r="A136" s="245"/>
      <c r="B136" s="97"/>
      <c r="C136" s="98"/>
      <c r="D136" s="99"/>
      <c r="E136" s="111"/>
      <c r="F136" s="155"/>
      <c r="G136" s="225"/>
      <c r="H136" s="100"/>
      <c r="I136" s="226"/>
      <c r="J136" s="218"/>
      <c r="K136" s="124"/>
      <c r="L136" s="135"/>
      <c r="M136" s="136"/>
      <c r="N136" s="102"/>
      <c r="O136" s="103"/>
      <c r="P136" s="103"/>
      <c r="Q136" s="103"/>
      <c r="R136" s="103"/>
      <c r="S136" s="99"/>
      <c r="T136" s="99"/>
      <c r="U136" s="99"/>
      <c r="V136" s="99"/>
      <c r="W136" s="100"/>
      <c r="X136" s="100"/>
      <c r="Y136" s="104"/>
      <c r="Z136" s="119"/>
      <c r="AA136" s="119"/>
      <c r="AB136" s="120"/>
      <c r="AC136" s="137" t="str">
        <f t="shared" si="44"/>
        <v/>
      </c>
      <c r="AD136" s="131" t="str">
        <f t="shared" si="45"/>
        <v/>
      </c>
      <c r="AE136" s="105"/>
      <c r="AF136" s="101"/>
      <c r="AG136" s="107"/>
      <c r="AH136" s="169"/>
      <c r="AI136" s="170"/>
      <c r="AK136" s="146" t="b">
        <f t="shared" si="46"/>
        <v>0</v>
      </c>
      <c r="AL136" s="68">
        <f t="shared" si="47"/>
        <v>0</v>
      </c>
      <c r="AM136" s="68" t="b">
        <f t="shared" si="48"/>
        <v>1</v>
      </c>
      <c r="AN136" s="68">
        <f t="shared" si="49"/>
        <v>1</v>
      </c>
      <c r="AO136" s="68" t="b">
        <f t="shared" si="50"/>
        <v>0</v>
      </c>
      <c r="AP136" s="68">
        <f t="shared" si="51"/>
        <v>0</v>
      </c>
      <c r="AQ136" s="68" t="b">
        <f t="shared" si="52"/>
        <v>1</v>
      </c>
      <c r="AR136" s="139">
        <f t="shared" si="53"/>
        <v>1</v>
      </c>
      <c r="AS136" s="146" t="str">
        <f t="shared" si="54"/>
        <v/>
      </c>
      <c r="AT136" s="139" t="str">
        <f t="shared" si="55"/>
        <v/>
      </c>
      <c r="AU136" s="68">
        <f t="shared" si="56"/>
        <v>1</v>
      </c>
      <c r="AV136" s="68">
        <f t="shared" si="57"/>
        <v>0</v>
      </c>
      <c r="AW136" s="68">
        <f t="shared" si="58"/>
        <v>0</v>
      </c>
      <c r="AX136" s="68">
        <f t="shared" si="59"/>
        <v>0</v>
      </c>
      <c r="AY136" s="68">
        <f t="shared" si="60"/>
        <v>0</v>
      </c>
      <c r="AZ136" s="139">
        <f t="shared" si="61"/>
        <v>0</v>
      </c>
      <c r="BA136" s="68" t="str">
        <f t="shared" si="62"/>
        <v/>
      </c>
      <c r="BB136" s="68" t="str">
        <f t="shared" si="63"/>
        <v/>
      </c>
      <c r="BC136" s="146" t="str">
        <f t="shared" si="64"/>
        <v>Pain in mouth/throat</v>
      </c>
      <c r="BD136" s="68">
        <f t="shared" si="65"/>
        <v>10.4</v>
      </c>
      <c r="BE136" s="68" t="str">
        <f t="shared" si="66"/>
        <v>Pain in mouth/throat
 has a PPV of 10.4% 
 for recurrence</v>
      </c>
      <c r="BF136" s="68">
        <f t="shared" si="67"/>
        <v>0</v>
      </c>
      <c r="BG136" s="68">
        <f t="shared" si="68"/>
        <v>0</v>
      </c>
      <c r="BH136" s="68">
        <f t="shared" si="69"/>
        <v>1</v>
      </c>
      <c r="BI136" s="68">
        <f t="shared" si="70"/>
        <v>0</v>
      </c>
      <c r="BJ136" s="68">
        <f t="shared" si="71"/>
        <v>0</v>
      </c>
      <c r="BK136" s="68">
        <f t="shared" si="72"/>
        <v>0</v>
      </c>
      <c r="BL136" s="68">
        <f t="shared" si="73"/>
        <v>0</v>
      </c>
      <c r="BM136" s="139">
        <f t="shared" si="74"/>
        <v>0</v>
      </c>
    </row>
    <row r="137" spans="1:65" s="68" customFormat="1" ht="63.95" customHeight="1">
      <c r="A137" s="245"/>
      <c r="B137" s="97"/>
      <c r="C137" s="98"/>
      <c r="D137" s="99"/>
      <c r="E137" s="111"/>
      <c r="F137" s="155"/>
      <c r="G137" s="225"/>
      <c r="H137" s="100"/>
      <c r="I137" s="226"/>
      <c r="J137" s="218"/>
      <c r="K137" s="124"/>
      <c r="L137" s="135"/>
      <c r="M137" s="136"/>
      <c r="N137" s="102"/>
      <c r="O137" s="103"/>
      <c r="P137" s="103"/>
      <c r="Q137" s="103"/>
      <c r="R137" s="103"/>
      <c r="S137" s="99"/>
      <c r="T137" s="99"/>
      <c r="U137" s="99"/>
      <c r="V137" s="99"/>
      <c r="W137" s="100"/>
      <c r="X137" s="100"/>
      <c r="Y137" s="104"/>
      <c r="Z137" s="119"/>
      <c r="AA137" s="119"/>
      <c r="AB137" s="120"/>
      <c r="AC137" s="137" t="str">
        <f t="shared" si="44"/>
        <v/>
      </c>
      <c r="AD137" s="131" t="str">
        <f t="shared" si="45"/>
        <v/>
      </c>
      <c r="AE137" s="105"/>
      <c r="AF137" s="101"/>
      <c r="AG137" s="107"/>
      <c r="AH137" s="169"/>
      <c r="AI137" s="170"/>
      <c r="AK137" s="146" t="b">
        <f t="shared" si="46"/>
        <v>0</v>
      </c>
      <c r="AL137" s="68">
        <f t="shared" si="47"/>
        <v>0</v>
      </c>
      <c r="AM137" s="68" t="b">
        <f t="shared" si="48"/>
        <v>1</v>
      </c>
      <c r="AN137" s="68">
        <f t="shared" si="49"/>
        <v>1</v>
      </c>
      <c r="AO137" s="68" t="b">
        <f t="shared" si="50"/>
        <v>0</v>
      </c>
      <c r="AP137" s="68">
        <f t="shared" si="51"/>
        <v>0</v>
      </c>
      <c r="AQ137" s="68" t="b">
        <f t="shared" si="52"/>
        <v>1</v>
      </c>
      <c r="AR137" s="139">
        <f t="shared" si="53"/>
        <v>1</v>
      </c>
      <c r="AS137" s="146" t="str">
        <f t="shared" si="54"/>
        <v/>
      </c>
      <c r="AT137" s="139" t="str">
        <f t="shared" si="55"/>
        <v/>
      </c>
      <c r="AU137" s="68">
        <f t="shared" si="56"/>
        <v>1</v>
      </c>
      <c r="AV137" s="68">
        <f t="shared" si="57"/>
        <v>0</v>
      </c>
      <c r="AW137" s="68">
        <f t="shared" si="58"/>
        <v>0</v>
      </c>
      <c r="AX137" s="68">
        <f t="shared" si="59"/>
        <v>0</v>
      </c>
      <c r="AY137" s="68">
        <f t="shared" si="60"/>
        <v>0</v>
      </c>
      <c r="AZ137" s="139">
        <f t="shared" si="61"/>
        <v>0</v>
      </c>
      <c r="BA137" s="68" t="str">
        <f t="shared" si="62"/>
        <v/>
      </c>
      <c r="BB137" s="68" t="str">
        <f t="shared" si="63"/>
        <v/>
      </c>
      <c r="BC137" s="146" t="str">
        <f t="shared" si="64"/>
        <v>Pain in mouth/throat</v>
      </c>
      <c r="BD137" s="68">
        <f t="shared" si="65"/>
        <v>10.4</v>
      </c>
      <c r="BE137" s="68" t="str">
        <f t="shared" si="66"/>
        <v>Pain in mouth/throat
 has a PPV of 10.4% 
 for recurrence</v>
      </c>
      <c r="BF137" s="68">
        <f t="shared" si="67"/>
        <v>0</v>
      </c>
      <c r="BG137" s="68">
        <f t="shared" si="68"/>
        <v>0</v>
      </c>
      <c r="BH137" s="68">
        <f t="shared" si="69"/>
        <v>1</v>
      </c>
      <c r="BI137" s="68">
        <f t="shared" si="70"/>
        <v>0</v>
      </c>
      <c r="BJ137" s="68">
        <f t="shared" si="71"/>
        <v>0</v>
      </c>
      <c r="BK137" s="68">
        <f t="shared" si="72"/>
        <v>0</v>
      </c>
      <c r="BL137" s="68">
        <f t="shared" si="73"/>
        <v>0</v>
      </c>
      <c r="BM137" s="139">
        <f t="shared" si="74"/>
        <v>0</v>
      </c>
    </row>
    <row r="138" spans="1:65" s="68" customFormat="1" ht="63.95" customHeight="1">
      <c r="A138" s="245"/>
      <c r="B138" s="97"/>
      <c r="C138" s="98"/>
      <c r="D138" s="99"/>
      <c r="E138" s="111"/>
      <c r="F138" s="155"/>
      <c r="G138" s="225"/>
      <c r="H138" s="100"/>
      <c r="I138" s="226"/>
      <c r="J138" s="218"/>
      <c r="K138" s="124"/>
      <c r="L138" s="135"/>
      <c r="M138" s="136"/>
      <c r="N138" s="102"/>
      <c r="O138" s="103"/>
      <c r="P138" s="103"/>
      <c r="Q138" s="103"/>
      <c r="R138" s="103"/>
      <c r="S138" s="99"/>
      <c r="T138" s="99"/>
      <c r="U138" s="99"/>
      <c r="V138" s="99"/>
      <c r="W138" s="100"/>
      <c r="X138" s="100"/>
      <c r="Y138" s="104"/>
      <c r="Z138" s="119"/>
      <c r="AA138" s="119"/>
      <c r="AB138" s="120"/>
      <c r="AC138" s="137" t="str">
        <f t="shared" si="44"/>
        <v/>
      </c>
      <c r="AD138" s="131" t="str">
        <f t="shared" si="45"/>
        <v/>
      </c>
      <c r="AE138" s="105"/>
      <c r="AF138" s="101"/>
      <c r="AG138" s="107"/>
      <c r="AH138" s="169"/>
      <c r="AI138" s="170"/>
      <c r="AK138" s="146" t="b">
        <f t="shared" si="46"/>
        <v>0</v>
      </c>
      <c r="AL138" s="68">
        <f t="shared" si="47"/>
        <v>0</v>
      </c>
      <c r="AM138" s="68" t="b">
        <f t="shared" si="48"/>
        <v>1</v>
      </c>
      <c r="AN138" s="68">
        <f t="shared" si="49"/>
        <v>1</v>
      </c>
      <c r="AO138" s="68" t="b">
        <f t="shared" si="50"/>
        <v>0</v>
      </c>
      <c r="AP138" s="68">
        <f t="shared" si="51"/>
        <v>0</v>
      </c>
      <c r="AQ138" s="68" t="b">
        <f t="shared" si="52"/>
        <v>1</v>
      </c>
      <c r="AR138" s="139">
        <f t="shared" si="53"/>
        <v>1</v>
      </c>
      <c r="AS138" s="146" t="str">
        <f t="shared" si="54"/>
        <v/>
      </c>
      <c r="AT138" s="139" t="str">
        <f t="shared" si="55"/>
        <v/>
      </c>
      <c r="AU138" s="68">
        <f t="shared" si="56"/>
        <v>1</v>
      </c>
      <c r="AV138" s="68">
        <f t="shared" si="57"/>
        <v>0</v>
      </c>
      <c r="AW138" s="68">
        <f t="shared" si="58"/>
        <v>0</v>
      </c>
      <c r="AX138" s="68">
        <f t="shared" si="59"/>
        <v>0</v>
      </c>
      <c r="AY138" s="68">
        <f t="shared" si="60"/>
        <v>0</v>
      </c>
      <c r="AZ138" s="139">
        <f t="shared" si="61"/>
        <v>0</v>
      </c>
      <c r="BA138" s="68" t="str">
        <f t="shared" si="62"/>
        <v/>
      </c>
      <c r="BB138" s="68" t="str">
        <f t="shared" si="63"/>
        <v/>
      </c>
      <c r="BC138" s="146" t="str">
        <f t="shared" si="64"/>
        <v>Pain in mouth/throat</v>
      </c>
      <c r="BD138" s="68">
        <f t="shared" si="65"/>
        <v>10.4</v>
      </c>
      <c r="BE138" s="68" t="str">
        <f t="shared" si="66"/>
        <v>Pain in mouth/throat
 has a PPV of 10.4% 
 for recurrence</v>
      </c>
      <c r="BF138" s="68">
        <f t="shared" si="67"/>
        <v>0</v>
      </c>
      <c r="BG138" s="68">
        <f t="shared" si="68"/>
        <v>0</v>
      </c>
      <c r="BH138" s="68">
        <f t="shared" si="69"/>
        <v>1</v>
      </c>
      <c r="BI138" s="68">
        <f t="shared" si="70"/>
        <v>0</v>
      </c>
      <c r="BJ138" s="68">
        <f t="shared" si="71"/>
        <v>0</v>
      </c>
      <c r="BK138" s="68">
        <f t="shared" si="72"/>
        <v>0</v>
      </c>
      <c r="BL138" s="68">
        <f t="shared" si="73"/>
        <v>0</v>
      </c>
      <c r="BM138" s="139">
        <f t="shared" si="74"/>
        <v>0</v>
      </c>
    </row>
    <row r="139" spans="1:65" s="68" customFormat="1" ht="63.95" customHeight="1">
      <c r="A139" s="245"/>
      <c r="B139" s="97"/>
      <c r="C139" s="98"/>
      <c r="D139" s="99"/>
      <c r="E139" s="111"/>
      <c r="F139" s="155"/>
      <c r="G139" s="225"/>
      <c r="H139" s="100"/>
      <c r="I139" s="226"/>
      <c r="J139" s="218"/>
      <c r="K139" s="124"/>
      <c r="L139" s="135"/>
      <c r="M139" s="136"/>
      <c r="N139" s="102"/>
      <c r="O139" s="103"/>
      <c r="P139" s="103"/>
      <c r="Q139" s="103"/>
      <c r="R139" s="103"/>
      <c r="S139" s="99"/>
      <c r="T139" s="99"/>
      <c r="U139" s="99"/>
      <c r="V139" s="99"/>
      <c r="W139" s="100"/>
      <c r="X139" s="100"/>
      <c r="Y139" s="104"/>
      <c r="Z139" s="119"/>
      <c r="AA139" s="119"/>
      <c r="AB139" s="120"/>
      <c r="AC139" s="137" t="str">
        <f t="shared" si="44"/>
        <v/>
      </c>
      <c r="AD139" s="131" t="str">
        <f t="shared" si="45"/>
        <v/>
      </c>
      <c r="AE139" s="105"/>
      <c r="AF139" s="101"/>
      <c r="AG139" s="107"/>
      <c r="AH139" s="169"/>
      <c r="AI139" s="170"/>
      <c r="AK139" s="146" t="b">
        <f t="shared" si="46"/>
        <v>0</v>
      </c>
      <c r="AL139" s="68">
        <f t="shared" si="47"/>
        <v>0</v>
      </c>
      <c r="AM139" s="68" t="b">
        <f t="shared" si="48"/>
        <v>1</v>
      </c>
      <c r="AN139" s="68">
        <f t="shared" si="49"/>
        <v>1</v>
      </c>
      <c r="AO139" s="68" t="b">
        <f t="shared" si="50"/>
        <v>0</v>
      </c>
      <c r="AP139" s="68">
        <f t="shared" si="51"/>
        <v>0</v>
      </c>
      <c r="AQ139" s="68" t="b">
        <f t="shared" si="52"/>
        <v>1</v>
      </c>
      <c r="AR139" s="139">
        <f t="shared" si="53"/>
        <v>1</v>
      </c>
      <c r="AS139" s="146" t="str">
        <f t="shared" si="54"/>
        <v/>
      </c>
      <c r="AT139" s="139" t="str">
        <f t="shared" si="55"/>
        <v/>
      </c>
      <c r="AU139" s="68">
        <f t="shared" si="56"/>
        <v>1</v>
      </c>
      <c r="AV139" s="68">
        <f t="shared" si="57"/>
        <v>0</v>
      </c>
      <c r="AW139" s="68">
        <f t="shared" si="58"/>
        <v>0</v>
      </c>
      <c r="AX139" s="68">
        <f t="shared" si="59"/>
        <v>0</v>
      </c>
      <c r="AY139" s="68">
        <f t="shared" si="60"/>
        <v>0</v>
      </c>
      <c r="AZ139" s="139">
        <f t="shared" si="61"/>
        <v>0</v>
      </c>
      <c r="BA139" s="68" t="str">
        <f t="shared" si="62"/>
        <v/>
      </c>
      <c r="BB139" s="68" t="str">
        <f t="shared" si="63"/>
        <v/>
      </c>
      <c r="BC139" s="146" t="str">
        <f t="shared" si="64"/>
        <v>Pain in mouth/throat</v>
      </c>
      <c r="BD139" s="68">
        <f t="shared" si="65"/>
        <v>10.4</v>
      </c>
      <c r="BE139" s="68" t="str">
        <f t="shared" si="66"/>
        <v>Pain in mouth/throat
 has a PPV of 10.4% 
 for recurrence</v>
      </c>
      <c r="BF139" s="68">
        <f t="shared" si="67"/>
        <v>0</v>
      </c>
      <c r="BG139" s="68">
        <f t="shared" si="68"/>
        <v>0</v>
      </c>
      <c r="BH139" s="68">
        <f t="shared" si="69"/>
        <v>1</v>
      </c>
      <c r="BI139" s="68">
        <f t="shared" si="70"/>
        <v>0</v>
      </c>
      <c r="BJ139" s="68">
        <f t="shared" si="71"/>
        <v>0</v>
      </c>
      <c r="BK139" s="68">
        <f t="shared" si="72"/>
        <v>0</v>
      </c>
      <c r="BL139" s="68">
        <f t="shared" si="73"/>
        <v>0</v>
      </c>
      <c r="BM139" s="139">
        <f t="shared" si="74"/>
        <v>0</v>
      </c>
    </row>
    <row r="140" spans="1:65" s="68" customFormat="1" ht="63.95" customHeight="1">
      <c r="A140" s="245"/>
      <c r="B140" s="97"/>
      <c r="C140" s="98"/>
      <c r="D140" s="99"/>
      <c r="E140" s="111"/>
      <c r="F140" s="155"/>
      <c r="G140" s="225"/>
      <c r="H140" s="100"/>
      <c r="I140" s="226"/>
      <c r="J140" s="218"/>
      <c r="K140" s="124"/>
      <c r="L140" s="135"/>
      <c r="M140" s="136"/>
      <c r="N140" s="102"/>
      <c r="O140" s="103"/>
      <c r="P140" s="103"/>
      <c r="Q140" s="103"/>
      <c r="R140" s="103"/>
      <c r="S140" s="99"/>
      <c r="T140" s="99"/>
      <c r="U140" s="99"/>
      <c r="V140" s="99"/>
      <c r="W140" s="100"/>
      <c r="X140" s="100"/>
      <c r="Y140" s="104"/>
      <c r="Z140" s="119"/>
      <c r="AA140" s="119"/>
      <c r="AB140" s="120"/>
      <c r="AC140" s="137" t="str">
        <f t="shared" si="44"/>
        <v/>
      </c>
      <c r="AD140" s="131" t="str">
        <f t="shared" si="45"/>
        <v/>
      </c>
      <c r="AE140" s="105"/>
      <c r="AF140" s="101"/>
      <c r="AG140" s="107"/>
      <c r="AH140" s="169"/>
      <c r="AI140" s="170"/>
      <c r="AK140" s="146" t="b">
        <f t="shared" si="46"/>
        <v>0</v>
      </c>
      <c r="AL140" s="68">
        <f t="shared" si="47"/>
        <v>0</v>
      </c>
      <c r="AM140" s="68" t="b">
        <f t="shared" si="48"/>
        <v>1</v>
      </c>
      <c r="AN140" s="68">
        <f t="shared" si="49"/>
        <v>1</v>
      </c>
      <c r="AO140" s="68" t="b">
        <f t="shared" si="50"/>
        <v>0</v>
      </c>
      <c r="AP140" s="68">
        <f t="shared" si="51"/>
        <v>0</v>
      </c>
      <c r="AQ140" s="68" t="b">
        <f t="shared" si="52"/>
        <v>1</v>
      </c>
      <c r="AR140" s="139">
        <f t="shared" si="53"/>
        <v>1</v>
      </c>
      <c r="AS140" s="146" t="str">
        <f t="shared" si="54"/>
        <v/>
      </c>
      <c r="AT140" s="139" t="str">
        <f t="shared" si="55"/>
        <v/>
      </c>
      <c r="AU140" s="68">
        <f t="shared" si="56"/>
        <v>1</v>
      </c>
      <c r="AV140" s="68">
        <f t="shared" si="57"/>
        <v>0</v>
      </c>
      <c r="AW140" s="68">
        <f t="shared" si="58"/>
        <v>0</v>
      </c>
      <c r="AX140" s="68">
        <f t="shared" si="59"/>
        <v>0</v>
      </c>
      <c r="AY140" s="68">
        <f t="shared" si="60"/>
        <v>0</v>
      </c>
      <c r="AZ140" s="139">
        <f t="shared" si="61"/>
        <v>0</v>
      </c>
      <c r="BA140" s="68" t="str">
        <f t="shared" si="62"/>
        <v/>
      </c>
      <c r="BB140" s="68" t="str">
        <f t="shared" si="63"/>
        <v/>
      </c>
      <c r="BC140" s="146" t="str">
        <f t="shared" si="64"/>
        <v>Pain in mouth/throat</v>
      </c>
      <c r="BD140" s="68">
        <f t="shared" si="65"/>
        <v>10.4</v>
      </c>
      <c r="BE140" s="68" t="str">
        <f t="shared" si="66"/>
        <v>Pain in mouth/throat
 has a PPV of 10.4% 
 for recurrence</v>
      </c>
      <c r="BF140" s="68">
        <f t="shared" si="67"/>
        <v>0</v>
      </c>
      <c r="BG140" s="68">
        <f t="shared" si="68"/>
        <v>0</v>
      </c>
      <c r="BH140" s="68">
        <f t="shared" si="69"/>
        <v>1</v>
      </c>
      <c r="BI140" s="68">
        <f t="shared" si="70"/>
        <v>0</v>
      </c>
      <c r="BJ140" s="68">
        <f t="shared" si="71"/>
        <v>0</v>
      </c>
      <c r="BK140" s="68">
        <f t="shared" si="72"/>
        <v>0</v>
      </c>
      <c r="BL140" s="68">
        <f t="shared" si="73"/>
        <v>0</v>
      </c>
      <c r="BM140" s="139">
        <f t="shared" si="74"/>
        <v>0</v>
      </c>
    </row>
    <row r="141" spans="1:65" s="68" customFormat="1" ht="63.95" customHeight="1">
      <c r="A141" s="245"/>
      <c r="B141" s="97"/>
      <c r="C141" s="98"/>
      <c r="D141" s="99"/>
      <c r="E141" s="111"/>
      <c r="F141" s="155"/>
      <c r="G141" s="225"/>
      <c r="H141" s="100"/>
      <c r="I141" s="226"/>
      <c r="J141" s="218"/>
      <c r="K141" s="124"/>
      <c r="L141" s="135"/>
      <c r="M141" s="136"/>
      <c r="N141" s="102"/>
      <c r="O141" s="103"/>
      <c r="P141" s="103"/>
      <c r="Q141" s="103"/>
      <c r="R141" s="103"/>
      <c r="S141" s="99"/>
      <c r="T141" s="99"/>
      <c r="U141" s="99"/>
      <c r="V141" s="99"/>
      <c r="W141" s="100"/>
      <c r="X141" s="100"/>
      <c r="Y141" s="104"/>
      <c r="Z141" s="119"/>
      <c r="AA141" s="119"/>
      <c r="AB141" s="120"/>
      <c r="AC141" s="137" t="str">
        <f t="shared" si="44"/>
        <v/>
      </c>
      <c r="AD141" s="131" t="str">
        <f t="shared" si="45"/>
        <v/>
      </c>
      <c r="AE141" s="105"/>
      <c r="AF141" s="101"/>
      <c r="AG141" s="107"/>
      <c r="AH141" s="169"/>
      <c r="AI141" s="170"/>
      <c r="AK141" s="146" t="b">
        <f t="shared" si="46"/>
        <v>0</v>
      </c>
      <c r="AL141" s="68">
        <f t="shared" si="47"/>
        <v>0</v>
      </c>
      <c r="AM141" s="68" t="b">
        <f t="shared" si="48"/>
        <v>1</v>
      </c>
      <c r="AN141" s="68">
        <f t="shared" si="49"/>
        <v>1</v>
      </c>
      <c r="AO141" s="68" t="b">
        <f t="shared" si="50"/>
        <v>0</v>
      </c>
      <c r="AP141" s="68">
        <f t="shared" si="51"/>
        <v>0</v>
      </c>
      <c r="AQ141" s="68" t="b">
        <f t="shared" si="52"/>
        <v>1</v>
      </c>
      <c r="AR141" s="139">
        <f t="shared" si="53"/>
        <v>1</v>
      </c>
      <c r="AS141" s="146" t="str">
        <f t="shared" si="54"/>
        <v/>
      </c>
      <c r="AT141" s="139" t="str">
        <f t="shared" si="55"/>
        <v/>
      </c>
      <c r="AU141" s="68">
        <f t="shared" si="56"/>
        <v>1</v>
      </c>
      <c r="AV141" s="68">
        <f t="shared" si="57"/>
        <v>0</v>
      </c>
      <c r="AW141" s="68">
        <f t="shared" si="58"/>
        <v>0</v>
      </c>
      <c r="AX141" s="68">
        <f t="shared" si="59"/>
        <v>0</v>
      </c>
      <c r="AY141" s="68">
        <f t="shared" si="60"/>
        <v>0</v>
      </c>
      <c r="AZ141" s="139">
        <f t="shared" si="61"/>
        <v>0</v>
      </c>
      <c r="BA141" s="68" t="str">
        <f t="shared" si="62"/>
        <v/>
      </c>
      <c r="BB141" s="68" t="str">
        <f t="shared" si="63"/>
        <v/>
      </c>
      <c r="BC141" s="146" t="str">
        <f t="shared" si="64"/>
        <v>Pain in mouth/throat</v>
      </c>
      <c r="BD141" s="68">
        <f t="shared" si="65"/>
        <v>10.4</v>
      </c>
      <c r="BE141" s="68" t="str">
        <f t="shared" si="66"/>
        <v>Pain in mouth/throat
 has a PPV of 10.4% 
 for recurrence</v>
      </c>
      <c r="BF141" s="68">
        <f t="shared" si="67"/>
        <v>0</v>
      </c>
      <c r="BG141" s="68">
        <f t="shared" si="68"/>
        <v>0</v>
      </c>
      <c r="BH141" s="68">
        <f t="shared" si="69"/>
        <v>1</v>
      </c>
      <c r="BI141" s="68">
        <f t="shared" si="70"/>
        <v>0</v>
      </c>
      <c r="BJ141" s="68">
        <f t="shared" si="71"/>
        <v>0</v>
      </c>
      <c r="BK141" s="68">
        <f t="shared" si="72"/>
        <v>0</v>
      </c>
      <c r="BL141" s="68">
        <f t="shared" si="73"/>
        <v>0</v>
      </c>
      <c r="BM141" s="139">
        <f t="shared" si="74"/>
        <v>0</v>
      </c>
    </row>
    <row r="142" spans="1:65" s="68" customFormat="1" ht="63.95" customHeight="1">
      <c r="A142" s="245"/>
      <c r="B142" s="97"/>
      <c r="C142" s="98"/>
      <c r="D142" s="99"/>
      <c r="E142" s="111"/>
      <c r="F142" s="155"/>
      <c r="G142" s="225"/>
      <c r="H142" s="100"/>
      <c r="I142" s="226"/>
      <c r="J142" s="218"/>
      <c r="K142" s="124"/>
      <c r="L142" s="135"/>
      <c r="M142" s="136"/>
      <c r="N142" s="102"/>
      <c r="O142" s="103"/>
      <c r="P142" s="103"/>
      <c r="Q142" s="103"/>
      <c r="R142" s="103"/>
      <c r="S142" s="99"/>
      <c r="T142" s="99"/>
      <c r="U142" s="99"/>
      <c r="V142" s="99"/>
      <c r="W142" s="100"/>
      <c r="X142" s="100"/>
      <c r="Y142" s="104"/>
      <c r="Z142" s="119"/>
      <c r="AA142" s="119"/>
      <c r="AB142" s="120"/>
      <c r="AC142" s="137" t="str">
        <f t="shared" si="44"/>
        <v/>
      </c>
      <c r="AD142" s="131" t="str">
        <f t="shared" si="45"/>
        <v/>
      </c>
      <c r="AE142" s="105"/>
      <c r="AF142" s="101"/>
      <c r="AG142" s="107"/>
      <c r="AH142" s="169"/>
      <c r="AI142" s="170"/>
      <c r="AK142" s="146" t="b">
        <f t="shared" si="46"/>
        <v>0</v>
      </c>
      <c r="AL142" s="68">
        <f t="shared" si="47"/>
        <v>0</v>
      </c>
      <c r="AM142" s="68" t="b">
        <f t="shared" si="48"/>
        <v>1</v>
      </c>
      <c r="AN142" s="68">
        <f t="shared" si="49"/>
        <v>1</v>
      </c>
      <c r="AO142" s="68" t="b">
        <f t="shared" si="50"/>
        <v>0</v>
      </c>
      <c r="AP142" s="68">
        <f t="shared" si="51"/>
        <v>0</v>
      </c>
      <c r="AQ142" s="68" t="b">
        <f t="shared" si="52"/>
        <v>1</v>
      </c>
      <c r="AR142" s="139">
        <f t="shared" si="53"/>
        <v>1</v>
      </c>
      <c r="AS142" s="146" t="str">
        <f t="shared" si="54"/>
        <v/>
      </c>
      <c r="AT142" s="139" t="str">
        <f t="shared" si="55"/>
        <v/>
      </c>
      <c r="AU142" s="68">
        <f t="shared" si="56"/>
        <v>1</v>
      </c>
      <c r="AV142" s="68">
        <f t="shared" si="57"/>
        <v>0</v>
      </c>
      <c r="AW142" s="68">
        <f t="shared" si="58"/>
        <v>0</v>
      </c>
      <c r="AX142" s="68">
        <f t="shared" si="59"/>
        <v>0</v>
      </c>
      <c r="AY142" s="68">
        <f t="shared" si="60"/>
        <v>0</v>
      </c>
      <c r="AZ142" s="139">
        <f t="shared" si="61"/>
        <v>0</v>
      </c>
      <c r="BA142" s="68" t="str">
        <f t="shared" si="62"/>
        <v/>
      </c>
      <c r="BB142" s="68" t="str">
        <f t="shared" si="63"/>
        <v/>
      </c>
      <c r="BC142" s="146" t="str">
        <f t="shared" si="64"/>
        <v>Pain in mouth/throat</v>
      </c>
      <c r="BD142" s="68">
        <f t="shared" si="65"/>
        <v>10.4</v>
      </c>
      <c r="BE142" s="68" t="str">
        <f t="shared" si="66"/>
        <v>Pain in mouth/throat
 has a PPV of 10.4% 
 for recurrence</v>
      </c>
      <c r="BF142" s="68">
        <f t="shared" si="67"/>
        <v>0</v>
      </c>
      <c r="BG142" s="68">
        <f t="shared" si="68"/>
        <v>0</v>
      </c>
      <c r="BH142" s="68">
        <f t="shared" si="69"/>
        <v>1</v>
      </c>
      <c r="BI142" s="68">
        <f t="shared" si="70"/>
        <v>0</v>
      </c>
      <c r="BJ142" s="68">
        <f t="shared" si="71"/>
        <v>0</v>
      </c>
      <c r="BK142" s="68">
        <f t="shared" si="72"/>
        <v>0</v>
      </c>
      <c r="BL142" s="68">
        <f t="shared" si="73"/>
        <v>0</v>
      </c>
      <c r="BM142" s="139">
        <f t="shared" si="74"/>
        <v>0</v>
      </c>
    </row>
    <row r="143" spans="1:65" s="68" customFormat="1" ht="63.95" customHeight="1">
      <c r="A143" s="245"/>
      <c r="B143" s="97"/>
      <c r="C143" s="98"/>
      <c r="D143" s="99"/>
      <c r="E143" s="111"/>
      <c r="F143" s="155"/>
      <c r="G143" s="225"/>
      <c r="H143" s="100"/>
      <c r="I143" s="226"/>
      <c r="J143" s="218"/>
      <c r="K143" s="124"/>
      <c r="L143" s="135"/>
      <c r="M143" s="136"/>
      <c r="N143" s="102"/>
      <c r="O143" s="103"/>
      <c r="P143" s="103"/>
      <c r="Q143" s="103"/>
      <c r="R143" s="103"/>
      <c r="S143" s="99"/>
      <c r="T143" s="99"/>
      <c r="U143" s="99"/>
      <c r="V143" s="99"/>
      <c r="W143" s="100"/>
      <c r="X143" s="100"/>
      <c r="Y143" s="104"/>
      <c r="Z143" s="119"/>
      <c r="AA143" s="119"/>
      <c r="AB143" s="120"/>
      <c r="AC143" s="137" t="str">
        <f t="shared" si="44"/>
        <v/>
      </c>
      <c r="AD143" s="131" t="str">
        <f t="shared" si="45"/>
        <v/>
      </c>
      <c r="AE143" s="105"/>
      <c r="AF143" s="101"/>
      <c r="AG143" s="107"/>
      <c r="AH143" s="169"/>
      <c r="AI143" s="170"/>
      <c r="AK143" s="146" t="b">
        <f t="shared" si="46"/>
        <v>0</v>
      </c>
      <c r="AL143" s="68">
        <f t="shared" si="47"/>
        <v>0</v>
      </c>
      <c r="AM143" s="68" t="b">
        <f t="shared" si="48"/>
        <v>1</v>
      </c>
      <c r="AN143" s="68">
        <f t="shared" si="49"/>
        <v>1</v>
      </c>
      <c r="AO143" s="68" t="b">
        <f t="shared" si="50"/>
        <v>0</v>
      </c>
      <c r="AP143" s="68">
        <f t="shared" si="51"/>
        <v>0</v>
      </c>
      <c r="AQ143" s="68" t="b">
        <f t="shared" si="52"/>
        <v>1</v>
      </c>
      <c r="AR143" s="139">
        <f t="shared" si="53"/>
        <v>1</v>
      </c>
      <c r="AS143" s="146" t="str">
        <f t="shared" si="54"/>
        <v/>
      </c>
      <c r="AT143" s="139" t="str">
        <f t="shared" si="55"/>
        <v/>
      </c>
      <c r="AU143" s="68">
        <f t="shared" si="56"/>
        <v>1</v>
      </c>
      <c r="AV143" s="68">
        <f t="shared" si="57"/>
        <v>0</v>
      </c>
      <c r="AW143" s="68">
        <f t="shared" si="58"/>
        <v>0</v>
      </c>
      <c r="AX143" s="68">
        <f t="shared" si="59"/>
        <v>0</v>
      </c>
      <c r="AY143" s="68">
        <f t="shared" si="60"/>
        <v>0</v>
      </c>
      <c r="AZ143" s="139">
        <f t="shared" si="61"/>
        <v>0</v>
      </c>
      <c r="BA143" s="68" t="str">
        <f t="shared" si="62"/>
        <v/>
      </c>
      <c r="BB143" s="68" t="str">
        <f t="shared" si="63"/>
        <v/>
      </c>
      <c r="BC143" s="146" t="str">
        <f t="shared" si="64"/>
        <v>Pain in mouth/throat</v>
      </c>
      <c r="BD143" s="68">
        <f t="shared" si="65"/>
        <v>10.4</v>
      </c>
      <c r="BE143" s="68" t="str">
        <f t="shared" si="66"/>
        <v>Pain in mouth/throat
 has a PPV of 10.4% 
 for recurrence</v>
      </c>
      <c r="BF143" s="68">
        <f t="shared" si="67"/>
        <v>0</v>
      </c>
      <c r="BG143" s="68">
        <f t="shared" si="68"/>
        <v>0</v>
      </c>
      <c r="BH143" s="68">
        <f t="shared" si="69"/>
        <v>1</v>
      </c>
      <c r="BI143" s="68">
        <f t="shared" si="70"/>
        <v>0</v>
      </c>
      <c r="BJ143" s="68">
        <f t="shared" si="71"/>
        <v>0</v>
      </c>
      <c r="BK143" s="68">
        <f t="shared" si="72"/>
        <v>0</v>
      </c>
      <c r="BL143" s="68">
        <f t="shared" si="73"/>
        <v>0</v>
      </c>
      <c r="BM143" s="139">
        <f t="shared" si="74"/>
        <v>0</v>
      </c>
    </row>
    <row r="144" spans="1:65" s="68" customFormat="1" ht="63.95" customHeight="1">
      <c r="A144" s="245"/>
      <c r="B144" s="97"/>
      <c r="C144" s="98"/>
      <c r="D144" s="99"/>
      <c r="E144" s="111"/>
      <c r="F144" s="155"/>
      <c r="G144" s="225"/>
      <c r="H144" s="100"/>
      <c r="I144" s="226"/>
      <c r="J144" s="218"/>
      <c r="K144" s="124"/>
      <c r="L144" s="135"/>
      <c r="M144" s="136"/>
      <c r="N144" s="102"/>
      <c r="O144" s="103"/>
      <c r="P144" s="103"/>
      <c r="Q144" s="103"/>
      <c r="R144" s="103"/>
      <c r="S144" s="99"/>
      <c r="T144" s="99"/>
      <c r="U144" s="99"/>
      <c r="V144" s="99"/>
      <c r="W144" s="100"/>
      <c r="X144" s="100"/>
      <c r="Y144" s="104"/>
      <c r="Z144" s="119"/>
      <c r="AA144" s="119"/>
      <c r="AB144" s="120"/>
      <c r="AC144" s="137" t="str">
        <f t="shared" si="44"/>
        <v/>
      </c>
      <c r="AD144" s="131" t="str">
        <f t="shared" si="45"/>
        <v/>
      </c>
      <c r="AE144" s="105"/>
      <c r="AF144" s="101"/>
      <c r="AG144" s="107"/>
      <c r="AH144" s="169"/>
      <c r="AI144" s="170"/>
      <c r="AK144" s="146" t="b">
        <f t="shared" si="46"/>
        <v>0</v>
      </c>
      <c r="AL144" s="68">
        <f t="shared" si="47"/>
        <v>0</v>
      </c>
      <c r="AM144" s="68" t="b">
        <f t="shared" si="48"/>
        <v>1</v>
      </c>
      <c r="AN144" s="68">
        <f t="shared" si="49"/>
        <v>1</v>
      </c>
      <c r="AO144" s="68" t="b">
        <f t="shared" si="50"/>
        <v>0</v>
      </c>
      <c r="AP144" s="68">
        <f t="shared" si="51"/>
        <v>0</v>
      </c>
      <c r="AQ144" s="68" t="b">
        <f t="shared" si="52"/>
        <v>1</v>
      </c>
      <c r="AR144" s="139">
        <f t="shared" si="53"/>
        <v>1</v>
      </c>
      <c r="AS144" s="146" t="str">
        <f t="shared" si="54"/>
        <v/>
      </c>
      <c r="AT144" s="139" t="str">
        <f t="shared" si="55"/>
        <v/>
      </c>
      <c r="AU144" s="68">
        <f t="shared" si="56"/>
        <v>1</v>
      </c>
      <c r="AV144" s="68">
        <f t="shared" si="57"/>
        <v>0</v>
      </c>
      <c r="AW144" s="68">
        <f t="shared" si="58"/>
        <v>0</v>
      </c>
      <c r="AX144" s="68">
        <f t="shared" si="59"/>
        <v>0</v>
      </c>
      <c r="AY144" s="68">
        <f t="shared" si="60"/>
        <v>0</v>
      </c>
      <c r="AZ144" s="139">
        <f t="shared" si="61"/>
        <v>0</v>
      </c>
      <c r="BA144" s="68" t="str">
        <f t="shared" si="62"/>
        <v/>
      </c>
      <c r="BB144" s="68" t="str">
        <f t="shared" si="63"/>
        <v/>
      </c>
      <c r="BC144" s="146" t="str">
        <f t="shared" si="64"/>
        <v>Pain in mouth/throat</v>
      </c>
      <c r="BD144" s="68">
        <f t="shared" si="65"/>
        <v>10.4</v>
      </c>
      <c r="BE144" s="68" t="str">
        <f t="shared" si="66"/>
        <v>Pain in mouth/throat
 has a PPV of 10.4% 
 for recurrence</v>
      </c>
      <c r="BF144" s="68">
        <f t="shared" si="67"/>
        <v>0</v>
      </c>
      <c r="BG144" s="68">
        <f t="shared" si="68"/>
        <v>0</v>
      </c>
      <c r="BH144" s="68">
        <f t="shared" si="69"/>
        <v>1</v>
      </c>
      <c r="BI144" s="68">
        <f t="shared" si="70"/>
        <v>0</v>
      </c>
      <c r="BJ144" s="68">
        <f t="shared" si="71"/>
        <v>0</v>
      </c>
      <c r="BK144" s="68">
        <f t="shared" si="72"/>
        <v>0</v>
      </c>
      <c r="BL144" s="68">
        <f t="shared" si="73"/>
        <v>0</v>
      </c>
      <c r="BM144" s="139">
        <f t="shared" si="74"/>
        <v>0</v>
      </c>
    </row>
    <row r="145" spans="1:65" s="68" customFormat="1" ht="63.95" customHeight="1">
      <c r="A145" s="245"/>
      <c r="B145" s="97"/>
      <c r="C145" s="98"/>
      <c r="D145" s="99"/>
      <c r="E145" s="111"/>
      <c r="F145" s="155"/>
      <c r="G145" s="225"/>
      <c r="H145" s="100"/>
      <c r="I145" s="226"/>
      <c r="J145" s="218"/>
      <c r="K145" s="124"/>
      <c r="L145" s="135"/>
      <c r="M145" s="136"/>
      <c r="N145" s="102"/>
      <c r="O145" s="103"/>
      <c r="P145" s="103"/>
      <c r="Q145" s="103"/>
      <c r="R145" s="103"/>
      <c r="S145" s="99"/>
      <c r="T145" s="99"/>
      <c r="U145" s="99"/>
      <c r="V145" s="99"/>
      <c r="W145" s="100"/>
      <c r="X145" s="100"/>
      <c r="Y145" s="104"/>
      <c r="Z145" s="119"/>
      <c r="AA145" s="119"/>
      <c r="AB145" s="120"/>
      <c r="AC145" s="137" t="str">
        <f t="shared" ref="AC145:AC208" si="75">AS145</f>
        <v/>
      </c>
      <c r="AD145" s="131" t="str">
        <f t="shared" ref="AD145:AD208" si="76">AT145</f>
        <v/>
      </c>
      <c r="AE145" s="105"/>
      <c r="AF145" s="101"/>
      <c r="AG145" s="107"/>
      <c r="AH145" s="169"/>
      <c r="AI145" s="170"/>
      <c r="AK145" s="146" t="b">
        <f t="shared" ref="AK145:AK208" si="77">AND(K145&lt;&gt;"",L145&lt;&gt;"",M145&lt;&gt;"",N145&lt;&gt;"",O145&lt;&gt;"",P145&lt;&gt;"",Q145&lt;&gt;"",R145&lt;&gt;"",S145&lt;&gt;"", T145&lt;&gt;"", U145&lt;&gt;"", V145&lt;&gt;"", W145&lt;&gt;"", X145&lt;&gt;"", Y145&lt;&gt;"", Z145&lt;&gt;"", AA145&lt;&gt;"", AB145&lt;&gt;"")</f>
        <v>0</v>
      </c>
      <c r="AL145" s="68">
        <f t="shared" ref="AL145:AL208" si="78">IF(AK145=TRUE, 1, 0)</f>
        <v>0</v>
      </c>
      <c r="AM145" s="68" t="b">
        <f t="shared" ref="AM145:AM208" si="79">AND(K145="",L145="",M145="",N145="",O145="",P145="",Q145="",R145="",S145="", T145="", U145="", V145="", W145="", X145="", Y145="", Z145="", AA145="", AB145="")</f>
        <v>1</v>
      </c>
      <c r="AN145" s="68">
        <f t="shared" ref="AN145:AN208" si="80">IF(AM145=TRUE, 1, 0)</f>
        <v>1</v>
      </c>
      <c r="AO145" s="68" t="b">
        <f t="shared" ref="AO145:AO208" si="81">AND(B145&lt;&gt;"", C145&lt;&gt;"", D145&lt;&gt;"", G145&lt;&gt;"",H145&lt;&gt;"",I145&lt;&gt;"",E145&lt;&gt;"",F145&lt;&gt;"",J145&lt;&gt;"")</f>
        <v>0</v>
      </c>
      <c r="AP145" s="68">
        <f t="shared" ref="AP145:AP208" si="82">IF(AO145=TRUE, 1, 0)</f>
        <v>0</v>
      </c>
      <c r="AQ145" s="68" t="b">
        <f t="shared" ref="AQ145:AQ208" si="83">AND(B145="", C145="", D145="", G145="",H145="",I145="",E145="",F145="",J145="")</f>
        <v>1</v>
      </c>
      <c r="AR145" s="139">
        <f t="shared" ref="AR145:AR208" si="84">IF(AQ145=TRUE, 1, 0)</f>
        <v>1</v>
      </c>
      <c r="AS145" s="146" t="str">
        <f t="shared" ref="AS145:AS208" si="85">IF(AU145=1, "", IF(AV145=1,AV$9, IF(AW145=1,AW$9, IF(AX145=1,AX$9, IF(AY145=1,AY$9, IF(AZ145=1, AZ$9, IF(J145="Yes",BB145, IF(J145="No", BA145, "Whoops!"))))))))</f>
        <v/>
      </c>
      <c r="AT145" s="139" t="str">
        <f t="shared" ref="AT145:AT208" si="86">IF(AS145="","", IF(AS145=BB145, BE145,""))</f>
        <v/>
      </c>
      <c r="AU145" s="68">
        <f t="shared" ref="AU145:AU208" si="87">IF(AND(B145="", AR145=1), 1, 0)</f>
        <v>1</v>
      </c>
      <c r="AV145" s="68">
        <f t="shared" ref="AV145:AV208" si="88">IF(AND(B145="", AR145=0, AP145=0), 1, 0)</f>
        <v>0</v>
      </c>
      <c r="AW145" s="68">
        <f t="shared" ref="AW145:AW208" si="89">IF(AND(B145&lt;&gt;"", AR145=0, AP145=0), 1, 0)</f>
        <v>0</v>
      </c>
      <c r="AX145" s="68">
        <f t="shared" ref="AX145:AX208" si="90">IF(AND(B145&lt;&gt;"", AP145=1, J145="No", AN145=0), 1, 0)</f>
        <v>0</v>
      </c>
      <c r="AY145" s="68">
        <f t="shared" ref="AY145:AY208" si="91">IF(AND(B145&lt;&gt;"", AP145=1, J145="Yes", AL145=0), 1, 0)</f>
        <v>0</v>
      </c>
      <c r="AZ145" s="139">
        <f t="shared" ref="AZ145:AZ208" si="92">IF(AND(SUM(AU145:AY145)=0, OR(F145="thyroid", F145="skin")), 1, 0)</f>
        <v>0</v>
      </c>
      <c r="BA145" s="68" t="str">
        <f t="shared" ref="BA145:BA208" si="93">IF(J145="No",VLOOKUP(E145,AK$2:AM$8,3,FALSE)&amp;BA$9&amp;" at "&amp;E145&amp;BB$13,"")</f>
        <v/>
      </c>
      <c r="BB145" s="68" t="str">
        <f t="shared" ref="BB145:BB208" si="94">IF(SUM(AU145:AY145)=0,VLOOKUP(E145,AK$2:AM$8,2,FALSE)&amp;BB$9&amp;" at "&amp;E145&amp;BB$13, "")</f>
        <v/>
      </c>
      <c r="BC145" s="146" t="str">
        <f t="shared" ref="BC145:BC208" si="95">IF(BF145=1,BF$2,IF(BG145=1,BF$3,IF(BH145=1,BF$4,IF(BI145=1,BF$5,IF(BJ145=1,BF$6,IF(BK145=1,BF$7,IF(BL145=1,BF$8,IF(BM145=1,BF$9))))))))</f>
        <v>Pain in mouth/throat</v>
      </c>
      <c r="BD145" s="68">
        <f t="shared" ref="BD145:BD208" si="96">IF(BF145=1,BG$2,IF(BG145=1,BG$3,IF(BH145=1,BG$4,IF(BI145=1,BG$5,IF(BJ145=1,BG$6,IF(BK145=1,BG$7,IF(BL145=1,BG$8,IF(BM145=1,BG$9))))))))</f>
        <v>10.4</v>
      </c>
      <c r="BE145" s="68" t="str">
        <f t="shared" ref="BE145:BE208" si="97">IF(SUM(BF145:BM145)&gt;0, BC145&amp;CHAR(10)&amp;BE$7&amp;BD145&amp;BE$8, BE$6)</f>
        <v>Pain in mouth/throat
 has a PPV of 10.4% 
 for recurrence</v>
      </c>
      <c r="BF145" s="68">
        <f t="shared" ref="BF145:BF208" si="98">IF(N145="Yes", 1, 0)</f>
        <v>0</v>
      </c>
      <c r="BG145" s="68">
        <f t="shared" ref="BG145:BG208" si="99">IF(AB145="Yes", 1, 0)</f>
        <v>0</v>
      </c>
      <c r="BH145" s="68">
        <f t="shared" ref="BH145:BH208" si="100">IF(OR(S145="Yes",P145&lt;&gt;"No"), 1, 0)</f>
        <v>1</v>
      </c>
      <c r="BI145" s="68">
        <f t="shared" ref="BI145:BI208" si="101">IF(Z145="Yes", 1, 0)</f>
        <v>0</v>
      </c>
      <c r="BJ145" s="68">
        <f t="shared" ref="BJ145:BJ208" si="102">IF(L145="Yes", 1, 0)</f>
        <v>0</v>
      </c>
      <c r="BK145" s="68">
        <f t="shared" ref="BK145:BK208" si="103">IF(OR(R145="Intermittent", R145="Persistent"), 1, 0)</f>
        <v>0</v>
      </c>
      <c r="BL145" s="68">
        <f t="shared" ref="BL145:BL208" si="104">IF(AA145="Yes", 1, 0)</f>
        <v>0</v>
      </c>
      <c r="BM145" s="139">
        <f t="shared" ref="BM145:BM208" si="105">IF(V145="Yes", 1, 0)</f>
        <v>0</v>
      </c>
    </row>
    <row r="146" spans="1:65" s="68" customFormat="1" ht="63.95" customHeight="1">
      <c r="A146" s="245"/>
      <c r="B146" s="97"/>
      <c r="C146" s="98"/>
      <c r="D146" s="99"/>
      <c r="E146" s="111"/>
      <c r="F146" s="155"/>
      <c r="G146" s="225"/>
      <c r="H146" s="100"/>
      <c r="I146" s="226"/>
      <c r="J146" s="218"/>
      <c r="K146" s="124"/>
      <c r="L146" s="135"/>
      <c r="M146" s="136"/>
      <c r="N146" s="102"/>
      <c r="O146" s="103"/>
      <c r="P146" s="103"/>
      <c r="Q146" s="103"/>
      <c r="R146" s="103"/>
      <c r="S146" s="99"/>
      <c r="T146" s="99"/>
      <c r="U146" s="99"/>
      <c r="V146" s="99"/>
      <c r="W146" s="100"/>
      <c r="X146" s="100"/>
      <c r="Y146" s="104"/>
      <c r="Z146" s="119"/>
      <c r="AA146" s="119"/>
      <c r="AB146" s="120"/>
      <c r="AC146" s="137" t="str">
        <f t="shared" si="75"/>
        <v/>
      </c>
      <c r="AD146" s="131" t="str">
        <f t="shared" si="76"/>
        <v/>
      </c>
      <c r="AE146" s="105"/>
      <c r="AF146" s="101"/>
      <c r="AG146" s="107"/>
      <c r="AH146" s="169"/>
      <c r="AI146" s="170"/>
      <c r="AK146" s="146" t="b">
        <f t="shared" si="77"/>
        <v>0</v>
      </c>
      <c r="AL146" s="68">
        <f t="shared" si="78"/>
        <v>0</v>
      </c>
      <c r="AM146" s="68" t="b">
        <f t="shared" si="79"/>
        <v>1</v>
      </c>
      <c r="AN146" s="68">
        <f t="shared" si="80"/>
        <v>1</v>
      </c>
      <c r="AO146" s="68" t="b">
        <f t="shared" si="81"/>
        <v>0</v>
      </c>
      <c r="AP146" s="68">
        <f t="shared" si="82"/>
        <v>0</v>
      </c>
      <c r="AQ146" s="68" t="b">
        <f t="shared" si="83"/>
        <v>1</v>
      </c>
      <c r="AR146" s="139">
        <f t="shared" si="84"/>
        <v>1</v>
      </c>
      <c r="AS146" s="146" t="str">
        <f t="shared" si="85"/>
        <v/>
      </c>
      <c r="AT146" s="139" t="str">
        <f t="shared" si="86"/>
        <v/>
      </c>
      <c r="AU146" s="68">
        <f t="shared" si="87"/>
        <v>1</v>
      </c>
      <c r="AV146" s="68">
        <f t="shared" si="88"/>
        <v>0</v>
      </c>
      <c r="AW146" s="68">
        <f t="shared" si="89"/>
        <v>0</v>
      </c>
      <c r="AX146" s="68">
        <f t="shared" si="90"/>
        <v>0</v>
      </c>
      <c r="AY146" s="68">
        <f t="shared" si="91"/>
        <v>0</v>
      </c>
      <c r="AZ146" s="139">
        <f t="shared" si="92"/>
        <v>0</v>
      </c>
      <c r="BA146" s="68" t="str">
        <f t="shared" si="93"/>
        <v/>
      </c>
      <c r="BB146" s="68" t="str">
        <f t="shared" si="94"/>
        <v/>
      </c>
      <c r="BC146" s="146" t="str">
        <f t="shared" si="95"/>
        <v>Pain in mouth/throat</v>
      </c>
      <c r="BD146" s="68">
        <f t="shared" si="96"/>
        <v>10.4</v>
      </c>
      <c r="BE146" s="68" t="str">
        <f t="shared" si="97"/>
        <v>Pain in mouth/throat
 has a PPV of 10.4% 
 for recurrence</v>
      </c>
      <c r="BF146" s="68">
        <f t="shared" si="98"/>
        <v>0</v>
      </c>
      <c r="BG146" s="68">
        <f t="shared" si="99"/>
        <v>0</v>
      </c>
      <c r="BH146" s="68">
        <f t="shared" si="100"/>
        <v>1</v>
      </c>
      <c r="BI146" s="68">
        <f t="shared" si="101"/>
        <v>0</v>
      </c>
      <c r="BJ146" s="68">
        <f t="shared" si="102"/>
        <v>0</v>
      </c>
      <c r="BK146" s="68">
        <f t="shared" si="103"/>
        <v>0</v>
      </c>
      <c r="BL146" s="68">
        <f t="shared" si="104"/>
        <v>0</v>
      </c>
      <c r="BM146" s="139">
        <f t="shared" si="105"/>
        <v>0</v>
      </c>
    </row>
    <row r="147" spans="1:65" s="68" customFormat="1" ht="63.95" customHeight="1">
      <c r="A147" s="245"/>
      <c r="B147" s="97"/>
      <c r="C147" s="98"/>
      <c r="D147" s="99"/>
      <c r="E147" s="111"/>
      <c r="F147" s="155"/>
      <c r="G147" s="225"/>
      <c r="H147" s="100"/>
      <c r="I147" s="226"/>
      <c r="J147" s="218"/>
      <c r="K147" s="124"/>
      <c r="L147" s="135"/>
      <c r="M147" s="136"/>
      <c r="N147" s="102"/>
      <c r="O147" s="103"/>
      <c r="P147" s="103"/>
      <c r="Q147" s="103"/>
      <c r="R147" s="103"/>
      <c r="S147" s="99"/>
      <c r="T147" s="99"/>
      <c r="U147" s="99"/>
      <c r="V147" s="99"/>
      <c r="W147" s="100"/>
      <c r="X147" s="100"/>
      <c r="Y147" s="104"/>
      <c r="Z147" s="119"/>
      <c r="AA147" s="119"/>
      <c r="AB147" s="120"/>
      <c r="AC147" s="137" t="str">
        <f t="shared" si="75"/>
        <v/>
      </c>
      <c r="AD147" s="131" t="str">
        <f t="shared" si="76"/>
        <v/>
      </c>
      <c r="AE147" s="105"/>
      <c r="AF147" s="101"/>
      <c r="AG147" s="107"/>
      <c r="AH147" s="169"/>
      <c r="AI147" s="170"/>
      <c r="AK147" s="146" t="b">
        <f t="shared" si="77"/>
        <v>0</v>
      </c>
      <c r="AL147" s="68">
        <f t="shared" si="78"/>
        <v>0</v>
      </c>
      <c r="AM147" s="68" t="b">
        <f t="shared" si="79"/>
        <v>1</v>
      </c>
      <c r="AN147" s="68">
        <f t="shared" si="80"/>
        <v>1</v>
      </c>
      <c r="AO147" s="68" t="b">
        <f t="shared" si="81"/>
        <v>0</v>
      </c>
      <c r="AP147" s="68">
        <f t="shared" si="82"/>
        <v>0</v>
      </c>
      <c r="AQ147" s="68" t="b">
        <f t="shared" si="83"/>
        <v>1</v>
      </c>
      <c r="AR147" s="139">
        <f t="shared" si="84"/>
        <v>1</v>
      </c>
      <c r="AS147" s="146" t="str">
        <f t="shared" si="85"/>
        <v/>
      </c>
      <c r="AT147" s="139" t="str">
        <f t="shared" si="86"/>
        <v/>
      </c>
      <c r="AU147" s="68">
        <f t="shared" si="87"/>
        <v>1</v>
      </c>
      <c r="AV147" s="68">
        <f t="shared" si="88"/>
        <v>0</v>
      </c>
      <c r="AW147" s="68">
        <f t="shared" si="89"/>
        <v>0</v>
      </c>
      <c r="AX147" s="68">
        <f t="shared" si="90"/>
        <v>0</v>
      </c>
      <c r="AY147" s="68">
        <f t="shared" si="91"/>
        <v>0</v>
      </c>
      <c r="AZ147" s="139">
        <f t="shared" si="92"/>
        <v>0</v>
      </c>
      <c r="BA147" s="68" t="str">
        <f t="shared" si="93"/>
        <v/>
      </c>
      <c r="BB147" s="68" t="str">
        <f t="shared" si="94"/>
        <v/>
      </c>
      <c r="BC147" s="146" t="str">
        <f t="shared" si="95"/>
        <v>Pain in mouth/throat</v>
      </c>
      <c r="BD147" s="68">
        <f t="shared" si="96"/>
        <v>10.4</v>
      </c>
      <c r="BE147" s="68" t="str">
        <f t="shared" si="97"/>
        <v>Pain in mouth/throat
 has a PPV of 10.4% 
 for recurrence</v>
      </c>
      <c r="BF147" s="68">
        <f t="shared" si="98"/>
        <v>0</v>
      </c>
      <c r="BG147" s="68">
        <f t="shared" si="99"/>
        <v>0</v>
      </c>
      <c r="BH147" s="68">
        <f t="shared" si="100"/>
        <v>1</v>
      </c>
      <c r="BI147" s="68">
        <f t="shared" si="101"/>
        <v>0</v>
      </c>
      <c r="BJ147" s="68">
        <f t="shared" si="102"/>
        <v>0</v>
      </c>
      <c r="BK147" s="68">
        <f t="shared" si="103"/>
        <v>0</v>
      </c>
      <c r="BL147" s="68">
        <f t="shared" si="104"/>
        <v>0</v>
      </c>
      <c r="BM147" s="139">
        <f t="shared" si="105"/>
        <v>0</v>
      </c>
    </row>
    <row r="148" spans="1:65" s="68" customFormat="1" ht="63.95" customHeight="1">
      <c r="A148" s="245"/>
      <c r="B148" s="97"/>
      <c r="C148" s="98"/>
      <c r="D148" s="99"/>
      <c r="E148" s="111"/>
      <c r="F148" s="155"/>
      <c r="G148" s="225"/>
      <c r="H148" s="100"/>
      <c r="I148" s="226"/>
      <c r="J148" s="218"/>
      <c r="K148" s="124"/>
      <c r="L148" s="135"/>
      <c r="M148" s="136"/>
      <c r="N148" s="102"/>
      <c r="O148" s="103"/>
      <c r="P148" s="103"/>
      <c r="Q148" s="103"/>
      <c r="R148" s="103"/>
      <c r="S148" s="99"/>
      <c r="T148" s="99"/>
      <c r="U148" s="99"/>
      <c r="V148" s="99"/>
      <c r="W148" s="100"/>
      <c r="X148" s="100"/>
      <c r="Y148" s="104"/>
      <c r="Z148" s="119"/>
      <c r="AA148" s="119"/>
      <c r="AB148" s="120"/>
      <c r="AC148" s="137" t="str">
        <f t="shared" si="75"/>
        <v/>
      </c>
      <c r="AD148" s="131" t="str">
        <f t="shared" si="76"/>
        <v/>
      </c>
      <c r="AE148" s="105"/>
      <c r="AF148" s="101"/>
      <c r="AG148" s="107"/>
      <c r="AH148" s="169"/>
      <c r="AI148" s="170"/>
      <c r="AK148" s="146" t="b">
        <f t="shared" si="77"/>
        <v>0</v>
      </c>
      <c r="AL148" s="68">
        <f t="shared" si="78"/>
        <v>0</v>
      </c>
      <c r="AM148" s="68" t="b">
        <f t="shared" si="79"/>
        <v>1</v>
      </c>
      <c r="AN148" s="68">
        <f t="shared" si="80"/>
        <v>1</v>
      </c>
      <c r="AO148" s="68" t="b">
        <f t="shared" si="81"/>
        <v>0</v>
      </c>
      <c r="AP148" s="68">
        <f t="shared" si="82"/>
        <v>0</v>
      </c>
      <c r="AQ148" s="68" t="b">
        <f t="shared" si="83"/>
        <v>1</v>
      </c>
      <c r="AR148" s="139">
        <f t="shared" si="84"/>
        <v>1</v>
      </c>
      <c r="AS148" s="146" t="str">
        <f t="shared" si="85"/>
        <v/>
      </c>
      <c r="AT148" s="139" t="str">
        <f t="shared" si="86"/>
        <v/>
      </c>
      <c r="AU148" s="68">
        <f t="shared" si="87"/>
        <v>1</v>
      </c>
      <c r="AV148" s="68">
        <f t="shared" si="88"/>
        <v>0</v>
      </c>
      <c r="AW148" s="68">
        <f t="shared" si="89"/>
        <v>0</v>
      </c>
      <c r="AX148" s="68">
        <f t="shared" si="90"/>
        <v>0</v>
      </c>
      <c r="AY148" s="68">
        <f t="shared" si="91"/>
        <v>0</v>
      </c>
      <c r="AZ148" s="139">
        <f t="shared" si="92"/>
        <v>0</v>
      </c>
      <c r="BA148" s="68" t="str">
        <f t="shared" si="93"/>
        <v/>
      </c>
      <c r="BB148" s="68" t="str">
        <f t="shared" si="94"/>
        <v/>
      </c>
      <c r="BC148" s="146" t="str">
        <f t="shared" si="95"/>
        <v>Pain in mouth/throat</v>
      </c>
      <c r="BD148" s="68">
        <f t="shared" si="96"/>
        <v>10.4</v>
      </c>
      <c r="BE148" s="68" t="str">
        <f t="shared" si="97"/>
        <v>Pain in mouth/throat
 has a PPV of 10.4% 
 for recurrence</v>
      </c>
      <c r="BF148" s="68">
        <f t="shared" si="98"/>
        <v>0</v>
      </c>
      <c r="BG148" s="68">
        <f t="shared" si="99"/>
        <v>0</v>
      </c>
      <c r="BH148" s="68">
        <f t="shared" si="100"/>
        <v>1</v>
      </c>
      <c r="BI148" s="68">
        <f t="shared" si="101"/>
        <v>0</v>
      </c>
      <c r="BJ148" s="68">
        <f t="shared" si="102"/>
        <v>0</v>
      </c>
      <c r="BK148" s="68">
        <f t="shared" si="103"/>
        <v>0</v>
      </c>
      <c r="BL148" s="68">
        <f t="shared" si="104"/>
        <v>0</v>
      </c>
      <c r="BM148" s="139">
        <f t="shared" si="105"/>
        <v>0</v>
      </c>
    </row>
    <row r="149" spans="1:65" s="68" customFormat="1" ht="63.95" customHeight="1">
      <c r="A149" s="245"/>
      <c r="B149" s="97"/>
      <c r="C149" s="98"/>
      <c r="D149" s="99"/>
      <c r="E149" s="111"/>
      <c r="F149" s="155"/>
      <c r="G149" s="225"/>
      <c r="H149" s="100"/>
      <c r="I149" s="226"/>
      <c r="J149" s="218"/>
      <c r="K149" s="124"/>
      <c r="L149" s="135"/>
      <c r="M149" s="136"/>
      <c r="N149" s="102"/>
      <c r="O149" s="103"/>
      <c r="P149" s="103"/>
      <c r="Q149" s="103"/>
      <c r="R149" s="103"/>
      <c r="S149" s="99"/>
      <c r="T149" s="99"/>
      <c r="U149" s="99"/>
      <c r="V149" s="99"/>
      <c r="W149" s="100"/>
      <c r="X149" s="100"/>
      <c r="Y149" s="104"/>
      <c r="Z149" s="119"/>
      <c r="AA149" s="119"/>
      <c r="AB149" s="120"/>
      <c r="AC149" s="137" t="str">
        <f t="shared" si="75"/>
        <v/>
      </c>
      <c r="AD149" s="131" t="str">
        <f t="shared" si="76"/>
        <v/>
      </c>
      <c r="AE149" s="105"/>
      <c r="AF149" s="101"/>
      <c r="AG149" s="107"/>
      <c r="AH149" s="169"/>
      <c r="AI149" s="170"/>
      <c r="AK149" s="146" t="b">
        <f t="shared" si="77"/>
        <v>0</v>
      </c>
      <c r="AL149" s="68">
        <f t="shared" si="78"/>
        <v>0</v>
      </c>
      <c r="AM149" s="68" t="b">
        <f t="shared" si="79"/>
        <v>1</v>
      </c>
      <c r="AN149" s="68">
        <f t="shared" si="80"/>
        <v>1</v>
      </c>
      <c r="AO149" s="68" t="b">
        <f t="shared" si="81"/>
        <v>0</v>
      </c>
      <c r="AP149" s="68">
        <f t="shared" si="82"/>
        <v>0</v>
      </c>
      <c r="AQ149" s="68" t="b">
        <f t="shared" si="83"/>
        <v>1</v>
      </c>
      <c r="AR149" s="139">
        <f t="shared" si="84"/>
        <v>1</v>
      </c>
      <c r="AS149" s="146" t="str">
        <f t="shared" si="85"/>
        <v/>
      </c>
      <c r="AT149" s="139" t="str">
        <f t="shared" si="86"/>
        <v/>
      </c>
      <c r="AU149" s="68">
        <f t="shared" si="87"/>
        <v>1</v>
      </c>
      <c r="AV149" s="68">
        <f t="shared" si="88"/>
        <v>0</v>
      </c>
      <c r="AW149" s="68">
        <f t="shared" si="89"/>
        <v>0</v>
      </c>
      <c r="AX149" s="68">
        <f t="shared" si="90"/>
        <v>0</v>
      </c>
      <c r="AY149" s="68">
        <f t="shared" si="91"/>
        <v>0</v>
      </c>
      <c r="AZ149" s="139">
        <f t="shared" si="92"/>
        <v>0</v>
      </c>
      <c r="BA149" s="68" t="str">
        <f t="shared" si="93"/>
        <v/>
      </c>
      <c r="BB149" s="68" t="str">
        <f t="shared" si="94"/>
        <v/>
      </c>
      <c r="BC149" s="146" t="str">
        <f t="shared" si="95"/>
        <v>Pain in mouth/throat</v>
      </c>
      <c r="BD149" s="68">
        <f t="shared" si="96"/>
        <v>10.4</v>
      </c>
      <c r="BE149" s="68" t="str">
        <f t="shared" si="97"/>
        <v>Pain in mouth/throat
 has a PPV of 10.4% 
 for recurrence</v>
      </c>
      <c r="BF149" s="68">
        <f t="shared" si="98"/>
        <v>0</v>
      </c>
      <c r="BG149" s="68">
        <f t="shared" si="99"/>
        <v>0</v>
      </c>
      <c r="BH149" s="68">
        <f t="shared" si="100"/>
        <v>1</v>
      </c>
      <c r="BI149" s="68">
        <f t="shared" si="101"/>
        <v>0</v>
      </c>
      <c r="BJ149" s="68">
        <f t="shared" si="102"/>
        <v>0</v>
      </c>
      <c r="BK149" s="68">
        <f t="shared" si="103"/>
        <v>0</v>
      </c>
      <c r="BL149" s="68">
        <f t="shared" si="104"/>
        <v>0</v>
      </c>
      <c r="BM149" s="139">
        <f t="shared" si="105"/>
        <v>0</v>
      </c>
    </row>
    <row r="150" spans="1:65" s="68" customFormat="1" ht="63.95" customHeight="1">
      <c r="A150" s="245"/>
      <c r="B150" s="97"/>
      <c r="C150" s="98"/>
      <c r="D150" s="99"/>
      <c r="E150" s="111"/>
      <c r="F150" s="155"/>
      <c r="G150" s="225"/>
      <c r="H150" s="100"/>
      <c r="I150" s="226"/>
      <c r="J150" s="218"/>
      <c r="K150" s="124"/>
      <c r="L150" s="135"/>
      <c r="M150" s="136"/>
      <c r="N150" s="102"/>
      <c r="O150" s="103"/>
      <c r="P150" s="103"/>
      <c r="Q150" s="103"/>
      <c r="R150" s="103"/>
      <c r="S150" s="99"/>
      <c r="T150" s="99"/>
      <c r="U150" s="99"/>
      <c r="V150" s="99"/>
      <c r="W150" s="100"/>
      <c r="X150" s="100"/>
      <c r="Y150" s="104"/>
      <c r="Z150" s="119"/>
      <c r="AA150" s="119"/>
      <c r="AB150" s="120"/>
      <c r="AC150" s="137" t="str">
        <f t="shared" si="75"/>
        <v/>
      </c>
      <c r="AD150" s="131" t="str">
        <f t="shared" si="76"/>
        <v/>
      </c>
      <c r="AE150" s="105"/>
      <c r="AF150" s="101"/>
      <c r="AG150" s="107"/>
      <c r="AH150" s="169"/>
      <c r="AI150" s="170"/>
      <c r="AK150" s="146" t="b">
        <f t="shared" si="77"/>
        <v>0</v>
      </c>
      <c r="AL150" s="68">
        <f t="shared" si="78"/>
        <v>0</v>
      </c>
      <c r="AM150" s="68" t="b">
        <f t="shared" si="79"/>
        <v>1</v>
      </c>
      <c r="AN150" s="68">
        <f t="shared" si="80"/>
        <v>1</v>
      </c>
      <c r="AO150" s="68" t="b">
        <f t="shared" si="81"/>
        <v>0</v>
      </c>
      <c r="AP150" s="68">
        <f t="shared" si="82"/>
        <v>0</v>
      </c>
      <c r="AQ150" s="68" t="b">
        <f t="shared" si="83"/>
        <v>1</v>
      </c>
      <c r="AR150" s="139">
        <f t="shared" si="84"/>
        <v>1</v>
      </c>
      <c r="AS150" s="146" t="str">
        <f t="shared" si="85"/>
        <v/>
      </c>
      <c r="AT150" s="139" t="str">
        <f t="shared" si="86"/>
        <v/>
      </c>
      <c r="AU150" s="68">
        <f t="shared" si="87"/>
        <v>1</v>
      </c>
      <c r="AV150" s="68">
        <f t="shared" si="88"/>
        <v>0</v>
      </c>
      <c r="AW150" s="68">
        <f t="shared" si="89"/>
        <v>0</v>
      </c>
      <c r="AX150" s="68">
        <f t="shared" si="90"/>
        <v>0</v>
      </c>
      <c r="AY150" s="68">
        <f t="shared" si="91"/>
        <v>0</v>
      </c>
      <c r="AZ150" s="139">
        <f t="shared" si="92"/>
        <v>0</v>
      </c>
      <c r="BA150" s="68" t="str">
        <f t="shared" si="93"/>
        <v/>
      </c>
      <c r="BB150" s="68" t="str">
        <f t="shared" si="94"/>
        <v/>
      </c>
      <c r="BC150" s="146" t="str">
        <f t="shared" si="95"/>
        <v>Pain in mouth/throat</v>
      </c>
      <c r="BD150" s="68">
        <f t="shared" si="96"/>
        <v>10.4</v>
      </c>
      <c r="BE150" s="68" t="str">
        <f t="shared" si="97"/>
        <v>Pain in mouth/throat
 has a PPV of 10.4% 
 for recurrence</v>
      </c>
      <c r="BF150" s="68">
        <f t="shared" si="98"/>
        <v>0</v>
      </c>
      <c r="BG150" s="68">
        <f t="shared" si="99"/>
        <v>0</v>
      </c>
      <c r="BH150" s="68">
        <f t="shared" si="100"/>
        <v>1</v>
      </c>
      <c r="BI150" s="68">
        <f t="shared" si="101"/>
        <v>0</v>
      </c>
      <c r="BJ150" s="68">
        <f t="shared" si="102"/>
        <v>0</v>
      </c>
      <c r="BK150" s="68">
        <f t="shared" si="103"/>
        <v>0</v>
      </c>
      <c r="BL150" s="68">
        <f t="shared" si="104"/>
        <v>0</v>
      </c>
      <c r="BM150" s="139">
        <f t="shared" si="105"/>
        <v>0</v>
      </c>
    </row>
    <row r="151" spans="1:65" s="68" customFormat="1" ht="63.95" customHeight="1">
      <c r="A151" s="245"/>
      <c r="B151" s="97"/>
      <c r="C151" s="98"/>
      <c r="D151" s="99"/>
      <c r="E151" s="111"/>
      <c r="F151" s="155"/>
      <c r="G151" s="225"/>
      <c r="H151" s="100"/>
      <c r="I151" s="226"/>
      <c r="J151" s="218"/>
      <c r="K151" s="124"/>
      <c r="L151" s="135"/>
      <c r="M151" s="136"/>
      <c r="N151" s="102"/>
      <c r="O151" s="103"/>
      <c r="P151" s="103"/>
      <c r="Q151" s="103"/>
      <c r="R151" s="103"/>
      <c r="S151" s="99"/>
      <c r="T151" s="99"/>
      <c r="U151" s="99"/>
      <c r="V151" s="99"/>
      <c r="W151" s="100"/>
      <c r="X151" s="100"/>
      <c r="Y151" s="104"/>
      <c r="Z151" s="119"/>
      <c r="AA151" s="119"/>
      <c r="AB151" s="120"/>
      <c r="AC151" s="137" t="str">
        <f t="shared" si="75"/>
        <v/>
      </c>
      <c r="AD151" s="131" t="str">
        <f t="shared" si="76"/>
        <v/>
      </c>
      <c r="AE151" s="105"/>
      <c r="AF151" s="101"/>
      <c r="AG151" s="107"/>
      <c r="AH151" s="169"/>
      <c r="AI151" s="170"/>
      <c r="AK151" s="146" t="b">
        <f t="shared" si="77"/>
        <v>0</v>
      </c>
      <c r="AL151" s="68">
        <f t="shared" si="78"/>
        <v>0</v>
      </c>
      <c r="AM151" s="68" t="b">
        <f t="shared" si="79"/>
        <v>1</v>
      </c>
      <c r="AN151" s="68">
        <f t="shared" si="80"/>
        <v>1</v>
      </c>
      <c r="AO151" s="68" t="b">
        <f t="shared" si="81"/>
        <v>0</v>
      </c>
      <c r="AP151" s="68">
        <f t="shared" si="82"/>
        <v>0</v>
      </c>
      <c r="AQ151" s="68" t="b">
        <f t="shared" si="83"/>
        <v>1</v>
      </c>
      <c r="AR151" s="139">
        <f t="shared" si="84"/>
        <v>1</v>
      </c>
      <c r="AS151" s="146" t="str">
        <f t="shared" si="85"/>
        <v/>
      </c>
      <c r="AT151" s="139" t="str">
        <f t="shared" si="86"/>
        <v/>
      </c>
      <c r="AU151" s="68">
        <f t="shared" si="87"/>
        <v>1</v>
      </c>
      <c r="AV151" s="68">
        <f t="shared" si="88"/>
        <v>0</v>
      </c>
      <c r="AW151" s="68">
        <f t="shared" si="89"/>
        <v>0</v>
      </c>
      <c r="AX151" s="68">
        <f t="shared" si="90"/>
        <v>0</v>
      </c>
      <c r="AY151" s="68">
        <f t="shared" si="91"/>
        <v>0</v>
      </c>
      <c r="AZ151" s="139">
        <f t="shared" si="92"/>
        <v>0</v>
      </c>
      <c r="BA151" s="68" t="str">
        <f t="shared" si="93"/>
        <v/>
      </c>
      <c r="BB151" s="68" t="str">
        <f t="shared" si="94"/>
        <v/>
      </c>
      <c r="BC151" s="146" t="str">
        <f t="shared" si="95"/>
        <v>Pain in mouth/throat</v>
      </c>
      <c r="BD151" s="68">
        <f t="shared" si="96"/>
        <v>10.4</v>
      </c>
      <c r="BE151" s="68" t="str">
        <f t="shared" si="97"/>
        <v>Pain in mouth/throat
 has a PPV of 10.4% 
 for recurrence</v>
      </c>
      <c r="BF151" s="68">
        <f t="shared" si="98"/>
        <v>0</v>
      </c>
      <c r="BG151" s="68">
        <f t="shared" si="99"/>
        <v>0</v>
      </c>
      <c r="BH151" s="68">
        <f t="shared" si="100"/>
        <v>1</v>
      </c>
      <c r="BI151" s="68">
        <f t="shared" si="101"/>
        <v>0</v>
      </c>
      <c r="BJ151" s="68">
        <f t="shared" si="102"/>
        <v>0</v>
      </c>
      <c r="BK151" s="68">
        <f t="shared" si="103"/>
        <v>0</v>
      </c>
      <c r="BL151" s="68">
        <f t="shared" si="104"/>
        <v>0</v>
      </c>
      <c r="BM151" s="139">
        <f t="shared" si="105"/>
        <v>0</v>
      </c>
    </row>
    <row r="152" spans="1:65" s="68" customFormat="1" ht="63.95" customHeight="1">
      <c r="A152" s="245"/>
      <c r="B152" s="97"/>
      <c r="C152" s="98"/>
      <c r="D152" s="99"/>
      <c r="E152" s="111"/>
      <c r="F152" s="155"/>
      <c r="G152" s="225"/>
      <c r="H152" s="100"/>
      <c r="I152" s="226"/>
      <c r="J152" s="218"/>
      <c r="K152" s="124"/>
      <c r="L152" s="135"/>
      <c r="M152" s="136"/>
      <c r="N152" s="102"/>
      <c r="O152" s="103"/>
      <c r="P152" s="103"/>
      <c r="Q152" s="103"/>
      <c r="R152" s="103"/>
      <c r="S152" s="99"/>
      <c r="T152" s="99"/>
      <c r="U152" s="99"/>
      <c r="V152" s="99"/>
      <c r="W152" s="100"/>
      <c r="X152" s="100"/>
      <c r="Y152" s="104"/>
      <c r="Z152" s="119"/>
      <c r="AA152" s="119"/>
      <c r="AB152" s="120"/>
      <c r="AC152" s="137" t="str">
        <f t="shared" si="75"/>
        <v/>
      </c>
      <c r="AD152" s="131" t="str">
        <f t="shared" si="76"/>
        <v/>
      </c>
      <c r="AE152" s="105"/>
      <c r="AF152" s="101"/>
      <c r="AG152" s="107"/>
      <c r="AH152" s="169"/>
      <c r="AI152" s="170"/>
      <c r="AK152" s="146" t="b">
        <f t="shared" si="77"/>
        <v>0</v>
      </c>
      <c r="AL152" s="68">
        <f t="shared" si="78"/>
        <v>0</v>
      </c>
      <c r="AM152" s="68" t="b">
        <f t="shared" si="79"/>
        <v>1</v>
      </c>
      <c r="AN152" s="68">
        <f t="shared" si="80"/>
        <v>1</v>
      </c>
      <c r="AO152" s="68" t="b">
        <f t="shared" si="81"/>
        <v>0</v>
      </c>
      <c r="AP152" s="68">
        <f t="shared" si="82"/>
        <v>0</v>
      </c>
      <c r="AQ152" s="68" t="b">
        <f t="shared" si="83"/>
        <v>1</v>
      </c>
      <c r="AR152" s="139">
        <f t="shared" si="84"/>
        <v>1</v>
      </c>
      <c r="AS152" s="146" t="str">
        <f t="shared" si="85"/>
        <v/>
      </c>
      <c r="AT152" s="139" t="str">
        <f t="shared" si="86"/>
        <v/>
      </c>
      <c r="AU152" s="68">
        <f t="shared" si="87"/>
        <v>1</v>
      </c>
      <c r="AV152" s="68">
        <f t="shared" si="88"/>
        <v>0</v>
      </c>
      <c r="AW152" s="68">
        <f t="shared" si="89"/>
        <v>0</v>
      </c>
      <c r="AX152" s="68">
        <f t="shared" si="90"/>
        <v>0</v>
      </c>
      <c r="AY152" s="68">
        <f t="shared" si="91"/>
        <v>0</v>
      </c>
      <c r="AZ152" s="139">
        <f t="shared" si="92"/>
        <v>0</v>
      </c>
      <c r="BA152" s="68" t="str">
        <f t="shared" si="93"/>
        <v/>
      </c>
      <c r="BB152" s="68" t="str">
        <f t="shared" si="94"/>
        <v/>
      </c>
      <c r="BC152" s="146" t="str">
        <f t="shared" si="95"/>
        <v>Pain in mouth/throat</v>
      </c>
      <c r="BD152" s="68">
        <f t="shared" si="96"/>
        <v>10.4</v>
      </c>
      <c r="BE152" s="68" t="str">
        <f t="shared" si="97"/>
        <v>Pain in mouth/throat
 has a PPV of 10.4% 
 for recurrence</v>
      </c>
      <c r="BF152" s="68">
        <f t="shared" si="98"/>
        <v>0</v>
      </c>
      <c r="BG152" s="68">
        <f t="shared" si="99"/>
        <v>0</v>
      </c>
      <c r="BH152" s="68">
        <f t="shared" si="100"/>
        <v>1</v>
      </c>
      <c r="BI152" s="68">
        <f t="shared" si="101"/>
        <v>0</v>
      </c>
      <c r="BJ152" s="68">
        <f t="shared" si="102"/>
        <v>0</v>
      </c>
      <c r="BK152" s="68">
        <f t="shared" si="103"/>
        <v>0</v>
      </c>
      <c r="BL152" s="68">
        <f t="shared" si="104"/>
        <v>0</v>
      </c>
      <c r="BM152" s="139">
        <f t="shared" si="105"/>
        <v>0</v>
      </c>
    </row>
    <row r="153" spans="1:65" s="68" customFormat="1" ht="63.95" customHeight="1">
      <c r="A153" s="245"/>
      <c r="B153" s="97"/>
      <c r="C153" s="98"/>
      <c r="D153" s="99"/>
      <c r="E153" s="111"/>
      <c r="F153" s="155"/>
      <c r="G153" s="225"/>
      <c r="H153" s="100"/>
      <c r="I153" s="226"/>
      <c r="J153" s="218"/>
      <c r="K153" s="124"/>
      <c r="L153" s="135"/>
      <c r="M153" s="136"/>
      <c r="N153" s="102"/>
      <c r="O153" s="103"/>
      <c r="P153" s="103"/>
      <c r="Q153" s="103"/>
      <c r="R153" s="103"/>
      <c r="S153" s="99"/>
      <c r="T153" s="99"/>
      <c r="U153" s="99"/>
      <c r="V153" s="99"/>
      <c r="W153" s="100"/>
      <c r="X153" s="100"/>
      <c r="Y153" s="104"/>
      <c r="Z153" s="119"/>
      <c r="AA153" s="119"/>
      <c r="AB153" s="120"/>
      <c r="AC153" s="137" t="str">
        <f t="shared" si="75"/>
        <v/>
      </c>
      <c r="AD153" s="131" t="str">
        <f t="shared" si="76"/>
        <v/>
      </c>
      <c r="AE153" s="105"/>
      <c r="AF153" s="101"/>
      <c r="AG153" s="107"/>
      <c r="AH153" s="169"/>
      <c r="AI153" s="170"/>
      <c r="AK153" s="146" t="b">
        <f t="shared" si="77"/>
        <v>0</v>
      </c>
      <c r="AL153" s="68">
        <f t="shared" si="78"/>
        <v>0</v>
      </c>
      <c r="AM153" s="68" t="b">
        <f t="shared" si="79"/>
        <v>1</v>
      </c>
      <c r="AN153" s="68">
        <f t="shared" si="80"/>
        <v>1</v>
      </c>
      <c r="AO153" s="68" t="b">
        <f t="shared" si="81"/>
        <v>0</v>
      </c>
      <c r="AP153" s="68">
        <f t="shared" si="82"/>
        <v>0</v>
      </c>
      <c r="AQ153" s="68" t="b">
        <f t="shared" si="83"/>
        <v>1</v>
      </c>
      <c r="AR153" s="139">
        <f t="shared" si="84"/>
        <v>1</v>
      </c>
      <c r="AS153" s="146" t="str">
        <f t="shared" si="85"/>
        <v/>
      </c>
      <c r="AT153" s="139" t="str">
        <f t="shared" si="86"/>
        <v/>
      </c>
      <c r="AU153" s="68">
        <f t="shared" si="87"/>
        <v>1</v>
      </c>
      <c r="AV153" s="68">
        <f t="shared" si="88"/>
        <v>0</v>
      </c>
      <c r="AW153" s="68">
        <f t="shared" si="89"/>
        <v>0</v>
      </c>
      <c r="AX153" s="68">
        <f t="shared" si="90"/>
        <v>0</v>
      </c>
      <c r="AY153" s="68">
        <f t="shared" si="91"/>
        <v>0</v>
      </c>
      <c r="AZ153" s="139">
        <f t="shared" si="92"/>
        <v>0</v>
      </c>
      <c r="BA153" s="68" t="str">
        <f t="shared" si="93"/>
        <v/>
      </c>
      <c r="BB153" s="68" t="str">
        <f t="shared" si="94"/>
        <v/>
      </c>
      <c r="BC153" s="146" t="str">
        <f t="shared" si="95"/>
        <v>Pain in mouth/throat</v>
      </c>
      <c r="BD153" s="68">
        <f t="shared" si="96"/>
        <v>10.4</v>
      </c>
      <c r="BE153" s="68" t="str">
        <f t="shared" si="97"/>
        <v>Pain in mouth/throat
 has a PPV of 10.4% 
 for recurrence</v>
      </c>
      <c r="BF153" s="68">
        <f t="shared" si="98"/>
        <v>0</v>
      </c>
      <c r="BG153" s="68">
        <f t="shared" si="99"/>
        <v>0</v>
      </c>
      <c r="BH153" s="68">
        <f t="shared" si="100"/>
        <v>1</v>
      </c>
      <c r="BI153" s="68">
        <f t="shared" si="101"/>
        <v>0</v>
      </c>
      <c r="BJ153" s="68">
        <f t="shared" si="102"/>
        <v>0</v>
      </c>
      <c r="BK153" s="68">
        <f t="shared" si="103"/>
        <v>0</v>
      </c>
      <c r="BL153" s="68">
        <f t="shared" si="104"/>
        <v>0</v>
      </c>
      <c r="BM153" s="139">
        <f t="shared" si="105"/>
        <v>0</v>
      </c>
    </row>
    <row r="154" spans="1:65" s="68" customFormat="1" ht="63.95" customHeight="1">
      <c r="A154" s="245"/>
      <c r="B154" s="97"/>
      <c r="C154" s="98"/>
      <c r="D154" s="99"/>
      <c r="E154" s="111"/>
      <c r="F154" s="155"/>
      <c r="G154" s="225"/>
      <c r="H154" s="100"/>
      <c r="I154" s="226"/>
      <c r="J154" s="218"/>
      <c r="K154" s="124"/>
      <c r="L154" s="135"/>
      <c r="M154" s="136"/>
      <c r="N154" s="102"/>
      <c r="O154" s="103"/>
      <c r="P154" s="103"/>
      <c r="Q154" s="103"/>
      <c r="R154" s="103"/>
      <c r="S154" s="99"/>
      <c r="T154" s="99"/>
      <c r="U154" s="99"/>
      <c r="V154" s="99"/>
      <c r="W154" s="100"/>
      <c r="X154" s="100"/>
      <c r="Y154" s="104"/>
      <c r="Z154" s="119"/>
      <c r="AA154" s="119"/>
      <c r="AB154" s="120"/>
      <c r="AC154" s="137" t="str">
        <f t="shared" si="75"/>
        <v/>
      </c>
      <c r="AD154" s="131" t="str">
        <f t="shared" si="76"/>
        <v/>
      </c>
      <c r="AE154" s="105"/>
      <c r="AF154" s="101"/>
      <c r="AG154" s="107"/>
      <c r="AH154" s="169"/>
      <c r="AI154" s="170"/>
      <c r="AK154" s="146" t="b">
        <f t="shared" si="77"/>
        <v>0</v>
      </c>
      <c r="AL154" s="68">
        <f t="shared" si="78"/>
        <v>0</v>
      </c>
      <c r="AM154" s="68" t="b">
        <f t="shared" si="79"/>
        <v>1</v>
      </c>
      <c r="AN154" s="68">
        <f t="shared" si="80"/>
        <v>1</v>
      </c>
      <c r="AO154" s="68" t="b">
        <f t="shared" si="81"/>
        <v>0</v>
      </c>
      <c r="AP154" s="68">
        <f t="shared" si="82"/>
        <v>0</v>
      </c>
      <c r="AQ154" s="68" t="b">
        <f t="shared" si="83"/>
        <v>1</v>
      </c>
      <c r="AR154" s="139">
        <f t="shared" si="84"/>
        <v>1</v>
      </c>
      <c r="AS154" s="146" t="str">
        <f t="shared" si="85"/>
        <v/>
      </c>
      <c r="AT154" s="139" t="str">
        <f t="shared" si="86"/>
        <v/>
      </c>
      <c r="AU154" s="68">
        <f t="shared" si="87"/>
        <v>1</v>
      </c>
      <c r="AV154" s="68">
        <f t="shared" si="88"/>
        <v>0</v>
      </c>
      <c r="AW154" s="68">
        <f t="shared" si="89"/>
        <v>0</v>
      </c>
      <c r="AX154" s="68">
        <f t="shared" si="90"/>
        <v>0</v>
      </c>
      <c r="AY154" s="68">
        <f t="shared" si="91"/>
        <v>0</v>
      </c>
      <c r="AZ154" s="139">
        <f t="shared" si="92"/>
        <v>0</v>
      </c>
      <c r="BA154" s="68" t="str">
        <f t="shared" si="93"/>
        <v/>
      </c>
      <c r="BB154" s="68" t="str">
        <f t="shared" si="94"/>
        <v/>
      </c>
      <c r="BC154" s="146" t="str">
        <f t="shared" si="95"/>
        <v>Pain in mouth/throat</v>
      </c>
      <c r="BD154" s="68">
        <f t="shared" si="96"/>
        <v>10.4</v>
      </c>
      <c r="BE154" s="68" t="str">
        <f t="shared" si="97"/>
        <v>Pain in mouth/throat
 has a PPV of 10.4% 
 for recurrence</v>
      </c>
      <c r="BF154" s="68">
        <f t="shared" si="98"/>
        <v>0</v>
      </c>
      <c r="BG154" s="68">
        <f t="shared" si="99"/>
        <v>0</v>
      </c>
      <c r="BH154" s="68">
        <f t="shared" si="100"/>
        <v>1</v>
      </c>
      <c r="BI154" s="68">
        <f t="shared" si="101"/>
        <v>0</v>
      </c>
      <c r="BJ154" s="68">
        <f t="shared" si="102"/>
        <v>0</v>
      </c>
      <c r="BK154" s="68">
        <f t="shared" si="103"/>
        <v>0</v>
      </c>
      <c r="BL154" s="68">
        <f t="shared" si="104"/>
        <v>0</v>
      </c>
      <c r="BM154" s="139">
        <f t="shared" si="105"/>
        <v>0</v>
      </c>
    </row>
    <row r="155" spans="1:65" s="68" customFormat="1" ht="63.95" customHeight="1">
      <c r="A155" s="245"/>
      <c r="B155" s="97"/>
      <c r="C155" s="98"/>
      <c r="D155" s="99"/>
      <c r="E155" s="111"/>
      <c r="F155" s="155"/>
      <c r="G155" s="225"/>
      <c r="H155" s="100"/>
      <c r="I155" s="226"/>
      <c r="J155" s="218"/>
      <c r="K155" s="124"/>
      <c r="L155" s="135"/>
      <c r="M155" s="136"/>
      <c r="N155" s="102"/>
      <c r="O155" s="103"/>
      <c r="P155" s="103"/>
      <c r="Q155" s="103"/>
      <c r="R155" s="103"/>
      <c r="S155" s="99"/>
      <c r="T155" s="99"/>
      <c r="U155" s="99"/>
      <c r="V155" s="99"/>
      <c r="W155" s="100"/>
      <c r="X155" s="100"/>
      <c r="Y155" s="104"/>
      <c r="Z155" s="119"/>
      <c r="AA155" s="119"/>
      <c r="AB155" s="120"/>
      <c r="AC155" s="137" t="str">
        <f t="shared" si="75"/>
        <v/>
      </c>
      <c r="AD155" s="131" t="str">
        <f t="shared" si="76"/>
        <v/>
      </c>
      <c r="AE155" s="105"/>
      <c r="AF155" s="101"/>
      <c r="AG155" s="107"/>
      <c r="AH155" s="169"/>
      <c r="AI155" s="170"/>
      <c r="AK155" s="146" t="b">
        <f t="shared" si="77"/>
        <v>0</v>
      </c>
      <c r="AL155" s="68">
        <f t="shared" si="78"/>
        <v>0</v>
      </c>
      <c r="AM155" s="68" t="b">
        <f t="shared" si="79"/>
        <v>1</v>
      </c>
      <c r="AN155" s="68">
        <f t="shared" si="80"/>
        <v>1</v>
      </c>
      <c r="AO155" s="68" t="b">
        <f t="shared" si="81"/>
        <v>0</v>
      </c>
      <c r="AP155" s="68">
        <f t="shared" si="82"/>
        <v>0</v>
      </c>
      <c r="AQ155" s="68" t="b">
        <f t="shared" si="83"/>
        <v>1</v>
      </c>
      <c r="AR155" s="139">
        <f t="shared" si="84"/>
        <v>1</v>
      </c>
      <c r="AS155" s="146" t="str">
        <f t="shared" si="85"/>
        <v/>
      </c>
      <c r="AT155" s="139" t="str">
        <f t="shared" si="86"/>
        <v/>
      </c>
      <c r="AU155" s="68">
        <f t="shared" si="87"/>
        <v>1</v>
      </c>
      <c r="AV155" s="68">
        <f t="shared" si="88"/>
        <v>0</v>
      </c>
      <c r="AW155" s="68">
        <f t="shared" si="89"/>
        <v>0</v>
      </c>
      <c r="AX155" s="68">
        <f t="shared" si="90"/>
        <v>0</v>
      </c>
      <c r="AY155" s="68">
        <f t="shared" si="91"/>
        <v>0</v>
      </c>
      <c r="AZ155" s="139">
        <f t="shared" si="92"/>
        <v>0</v>
      </c>
      <c r="BA155" s="68" t="str">
        <f t="shared" si="93"/>
        <v/>
      </c>
      <c r="BB155" s="68" t="str">
        <f t="shared" si="94"/>
        <v/>
      </c>
      <c r="BC155" s="146" t="str">
        <f t="shared" si="95"/>
        <v>Pain in mouth/throat</v>
      </c>
      <c r="BD155" s="68">
        <f t="shared" si="96"/>
        <v>10.4</v>
      </c>
      <c r="BE155" s="68" t="str">
        <f t="shared" si="97"/>
        <v>Pain in mouth/throat
 has a PPV of 10.4% 
 for recurrence</v>
      </c>
      <c r="BF155" s="68">
        <f t="shared" si="98"/>
        <v>0</v>
      </c>
      <c r="BG155" s="68">
        <f t="shared" si="99"/>
        <v>0</v>
      </c>
      <c r="BH155" s="68">
        <f t="shared" si="100"/>
        <v>1</v>
      </c>
      <c r="BI155" s="68">
        <f t="shared" si="101"/>
        <v>0</v>
      </c>
      <c r="BJ155" s="68">
        <f t="shared" si="102"/>
        <v>0</v>
      </c>
      <c r="BK155" s="68">
        <f t="shared" si="103"/>
        <v>0</v>
      </c>
      <c r="BL155" s="68">
        <f t="shared" si="104"/>
        <v>0</v>
      </c>
      <c r="BM155" s="139">
        <f t="shared" si="105"/>
        <v>0</v>
      </c>
    </row>
    <row r="156" spans="1:65" s="68" customFormat="1" ht="63.95" customHeight="1">
      <c r="A156" s="245"/>
      <c r="B156" s="97"/>
      <c r="C156" s="98"/>
      <c r="D156" s="99"/>
      <c r="E156" s="111"/>
      <c r="F156" s="155"/>
      <c r="G156" s="225"/>
      <c r="H156" s="100"/>
      <c r="I156" s="226"/>
      <c r="J156" s="218"/>
      <c r="K156" s="124"/>
      <c r="L156" s="135"/>
      <c r="M156" s="136"/>
      <c r="N156" s="102"/>
      <c r="O156" s="103"/>
      <c r="P156" s="103"/>
      <c r="Q156" s="103"/>
      <c r="R156" s="103"/>
      <c r="S156" s="99"/>
      <c r="T156" s="99"/>
      <c r="U156" s="99"/>
      <c r="V156" s="99"/>
      <c r="W156" s="100"/>
      <c r="X156" s="100"/>
      <c r="Y156" s="104"/>
      <c r="Z156" s="119"/>
      <c r="AA156" s="119"/>
      <c r="AB156" s="120"/>
      <c r="AC156" s="137" t="str">
        <f t="shared" si="75"/>
        <v/>
      </c>
      <c r="AD156" s="131" t="str">
        <f t="shared" si="76"/>
        <v/>
      </c>
      <c r="AE156" s="105"/>
      <c r="AF156" s="101"/>
      <c r="AG156" s="107"/>
      <c r="AH156" s="169"/>
      <c r="AI156" s="170"/>
      <c r="AK156" s="146" t="b">
        <f t="shared" si="77"/>
        <v>0</v>
      </c>
      <c r="AL156" s="68">
        <f t="shared" si="78"/>
        <v>0</v>
      </c>
      <c r="AM156" s="68" t="b">
        <f t="shared" si="79"/>
        <v>1</v>
      </c>
      <c r="AN156" s="68">
        <f t="shared" si="80"/>
        <v>1</v>
      </c>
      <c r="AO156" s="68" t="b">
        <f t="shared" si="81"/>
        <v>0</v>
      </c>
      <c r="AP156" s="68">
        <f t="shared" si="82"/>
        <v>0</v>
      </c>
      <c r="AQ156" s="68" t="b">
        <f t="shared" si="83"/>
        <v>1</v>
      </c>
      <c r="AR156" s="139">
        <f t="shared" si="84"/>
        <v>1</v>
      </c>
      <c r="AS156" s="146" t="str">
        <f t="shared" si="85"/>
        <v/>
      </c>
      <c r="AT156" s="139" t="str">
        <f t="shared" si="86"/>
        <v/>
      </c>
      <c r="AU156" s="68">
        <f t="shared" si="87"/>
        <v>1</v>
      </c>
      <c r="AV156" s="68">
        <f t="shared" si="88"/>
        <v>0</v>
      </c>
      <c r="AW156" s="68">
        <f t="shared" si="89"/>
        <v>0</v>
      </c>
      <c r="AX156" s="68">
        <f t="shared" si="90"/>
        <v>0</v>
      </c>
      <c r="AY156" s="68">
        <f t="shared" si="91"/>
        <v>0</v>
      </c>
      <c r="AZ156" s="139">
        <f t="shared" si="92"/>
        <v>0</v>
      </c>
      <c r="BA156" s="68" t="str">
        <f t="shared" si="93"/>
        <v/>
      </c>
      <c r="BB156" s="68" t="str">
        <f t="shared" si="94"/>
        <v/>
      </c>
      <c r="BC156" s="146" t="str">
        <f t="shared" si="95"/>
        <v>Pain in mouth/throat</v>
      </c>
      <c r="BD156" s="68">
        <f t="shared" si="96"/>
        <v>10.4</v>
      </c>
      <c r="BE156" s="68" t="str">
        <f t="shared" si="97"/>
        <v>Pain in mouth/throat
 has a PPV of 10.4% 
 for recurrence</v>
      </c>
      <c r="BF156" s="68">
        <f t="shared" si="98"/>
        <v>0</v>
      </c>
      <c r="BG156" s="68">
        <f t="shared" si="99"/>
        <v>0</v>
      </c>
      <c r="BH156" s="68">
        <f t="shared" si="100"/>
        <v>1</v>
      </c>
      <c r="BI156" s="68">
        <f t="shared" si="101"/>
        <v>0</v>
      </c>
      <c r="BJ156" s="68">
        <f t="shared" si="102"/>
        <v>0</v>
      </c>
      <c r="BK156" s="68">
        <f t="shared" si="103"/>
        <v>0</v>
      </c>
      <c r="BL156" s="68">
        <f t="shared" si="104"/>
        <v>0</v>
      </c>
      <c r="BM156" s="139">
        <f t="shared" si="105"/>
        <v>0</v>
      </c>
    </row>
    <row r="157" spans="1:65" s="68" customFormat="1" ht="63.95" customHeight="1">
      <c r="A157" s="245"/>
      <c r="B157" s="97"/>
      <c r="C157" s="98"/>
      <c r="D157" s="99"/>
      <c r="E157" s="111"/>
      <c r="F157" s="155"/>
      <c r="G157" s="225"/>
      <c r="H157" s="100"/>
      <c r="I157" s="226"/>
      <c r="J157" s="218"/>
      <c r="K157" s="124"/>
      <c r="L157" s="135"/>
      <c r="M157" s="136"/>
      <c r="N157" s="102"/>
      <c r="O157" s="103"/>
      <c r="P157" s="103"/>
      <c r="Q157" s="103"/>
      <c r="R157" s="103"/>
      <c r="S157" s="99"/>
      <c r="T157" s="99"/>
      <c r="U157" s="99"/>
      <c r="V157" s="99"/>
      <c r="W157" s="100"/>
      <c r="X157" s="100"/>
      <c r="Y157" s="104"/>
      <c r="Z157" s="119"/>
      <c r="AA157" s="119"/>
      <c r="AB157" s="120"/>
      <c r="AC157" s="137" t="str">
        <f t="shared" si="75"/>
        <v/>
      </c>
      <c r="AD157" s="131" t="str">
        <f t="shared" si="76"/>
        <v/>
      </c>
      <c r="AE157" s="105"/>
      <c r="AF157" s="101"/>
      <c r="AG157" s="107"/>
      <c r="AH157" s="169"/>
      <c r="AI157" s="170"/>
      <c r="AK157" s="146" t="b">
        <f t="shared" si="77"/>
        <v>0</v>
      </c>
      <c r="AL157" s="68">
        <f t="shared" si="78"/>
        <v>0</v>
      </c>
      <c r="AM157" s="68" t="b">
        <f t="shared" si="79"/>
        <v>1</v>
      </c>
      <c r="AN157" s="68">
        <f t="shared" si="80"/>
        <v>1</v>
      </c>
      <c r="AO157" s="68" t="b">
        <f t="shared" si="81"/>
        <v>0</v>
      </c>
      <c r="AP157" s="68">
        <f t="shared" si="82"/>
        <v>0</v>
      </c>
      <c r="AQ157" s="68" t="b">
        <f t="shared" si="83"/>
        <v>1</v>
      </c>
      <c r="AR157" s="139">
        <f t="shared" si="84"/>
        <v>1</v>
      </c>
      <c r="AS157" s="146" t="str">
        <f t="shared" si="85"/>
        <v/>
      </c>
      <c r="AT157" s="139" t="str">
        <f t="shared" si="86"/>
        <v/>
      </c>
      <c r="AU157" s="68">
        <f t="shared" si="87"/>
        <v>1</v>
      </c>
      <c r="AV157" s="68">
        <f t="shared" si="88"/>
        <v>0</v>
      </c>
      <c r="AW157" s="68">
        <f t="shared" si="89"/>
        <v>0</v>
      </c>
      <c r="AX157" s="68">
        <f t="shared" si="90"/>
        <v>0</v>
      </c>
      <c r="AY157" s="68">
        <f t="shared" si="91"/>
        <v>0</v>
      </c>
      <c r="AZ157" s="139">
        <f t="shared" si="92"/>
        <v>0</v>
      </c>
      <c r="BA157" s="68" t="str">
        <f t="shared" si="93"/>
        <v/>
      </c>
      <c r="BB157" s="68" t="str">
        <f t="shared" si="94"/>
        <v/>
      </c>
      <c r="BC157" s="146" t="str">
        <f t="shared" si="95"/>
        <v>Pain in mouth/throat</v>
      </c>
      <c r="BD157" s="68">
        <f t="shared" si="96"/>
        <v>10.4</v>
      </c>
      <c r="BE157" s="68" t="str">
        <f t="shared" si="97"/>
        <v>Pain in mouth/throat
 has a PPV of 10.4% 
 for recurrence</v>
      </c>
      <c r="BF157" s="68">
        <f t="shared" si="98"/>
        <v>0</v>
      </c>
      <c r="BG157" s="68">
        <f t="shared" si="99"/>
        <v>0</v>
      </c>
      <c r="BH157" s="68">
        <f t="shared" si="100"/>
        <v>1</v>
      </c>
      <c r="BI157" s="68">
        <f t="shared" si="101"/>
        <v>0</v>
      </c>
      <c r="BJ157" s="68">
        <f t="shared" si="102"/>
        <v>0</v>
      </c>
      <c r="BK157" s="68">
        <f t="shared" si="103"/>
        <v>0</v>
      </c>
      <c r="BL157" s="68">
        <f t="shared" si="104"/>
        <v>0</v>
      </c>
      <c r="BM157" s="139">
        <f t="shared" si="105"/>
        <v>0</v>
      </c>
    </row>
    <row r="158" spans="1:65" s="68" customFormat="1" ht="63.95" customHeight="1">
      <c r="A158" s="245"/>
      <c r="B158" s="97"/>
      <c r="C158" s="98"/>
      <c r="D158" s="99"/>
      <c r="E158" s="111"/>
      <c r="F158" s="155"/>
      <c r="G158" s="225"/>
      <c r="H158" s="100"/>
      <c r="I158" s="226"/>
      <c r="J158" s="218"/>
      <c r="K158" s="124"/>
      <c r="L158" s="135"/>
      <c r="M158" s="136"/>
      <c r="N158" s="102"/>
      <c r="O158" s="103"/>
      <c r="P158" s="103"/>
      <c r="Q158" s="103"/>
      <c r="R158" s="103"/>
      <c r="S158" s="99"/>
      <c r="T158" s="99"/>
      <c r="U158" s="99"/>
      <c r="V158" s="99"/>
      <c r="W158" s="100"/>
      <c r="X158" s="100"/>
      <c r="Y158" s="104"/>
      <c r="Z158" s="119"/>
      <c r="AA158" s="119"/>
      <c r="AB158" s="120"/>
      <c r="AC158" s="137" t="str">
        <f t="shared" si="75"/>
        <v/>
      </c>
      <c r="AD158" s="131" t="str">
        <f t="shared" si="76"/>
        <v/>
      </c>
      <c r="AE158" s="105"/>
      <c r="AF158" s="101"/>
      <c r="AG158" s="107"/>
      <c r="AH158" s="169"/>
      <c r="AI158" s="170"/>
      <c r="AK158" s="146" t="b">
        <f t="shared" si="77"/>
        <v>0</v>
      </c>
      <c r="AL158" s="68">
        <f t="shared" si="78"/>
        <v>0</v>
      </c>
      <c r="AM158" s="68" t="b">
        <f t="shared" si="79"/>
        <v>1</v>
      </c>
      <c r="AN158" s="68">
        <f t="shared" si="80"/>
        <v>1</v>
      </c>
      <c r="AO158" s="68" t="b">
        <f t="shared" si="81"/>
        <v>0</v>
      </c>
      <c r="AP158" s="68">
        <f t="shared" si="82"/>
        <v>0</v>
      </c>
      <c r="AQ158" s="68" t="b">
        <f t="shared" si="83"/>
        <v>1</v>
      </c>
      <c r="AR158" s="139">
        <f t="shared" si="84"/>
        <v>1</v>
      </c>
      <c r="AS158" s="146" t="str">
        <f t="shared" si="85"/>
        <v/>
      </c>
      <c r="AT158" s="139" t="str">
        <f t="shared" si="86"/>
        <v/>
      </c>
      <c r="AU158" s="68">
        <f t="shared" si="87"/>
        <v>1</v>
      </c>
      <c r="AV158" s="68">
        <f t="shared" si="88"/>
        <v>0</v>
      </c>
      <c r="AW158" s="68">
        <f t="shared" si="89"/>
        <v>0</v>
      </c>
      <c r="AX158" s="68">
        <f t="shared" si="90"/>
        <v>0</v>
      </c>
      <c r="AY158" s="68">
        <f t="shared" si="91"/>
        <v>0</v>
      </c>
      <c r="AZ158" s="139">
        <f t="shared" si="92"/>
        <v>0</v>
      </c>
      <c r="BA158" s="68" t="str">
        <f t="shared" si="93"/>
        <v/>
      </c>
      <c r="BB158" s="68" t="str">
        <f t="shared" si="94"/>
        <v/>
      </c>
      <c r="BC158" s="146" t="str">
        <f t="shared" si="95"/>
        <v>Pain in mouth/throat</v>
      </c>
      <c r="BD158" s="68">
        <f t="shared" si="96"/>
        <v>10.4</v>
      </c>
      <c r="BE158" s="68" t="str">
        <f t="shared" si="97"/>
        <v>Pain in mouth/throat
 has a PPV of 10.4% 
 for recurrence</v>
      </c>
      <c r="BF158" s="68">
        <f t="shared" si="98"/>
        <v>0</v>
      </c>
      <c r="BG158" s="68">
        <f t="shared" si="99"/>
        <v>0</v>
      </c>
      <c r="BH158" s="68">
        <f t="shared" si="100"/>
        <v>1</v>
      </c>
      <c r="BI158" s="68">
        <f t="shared" si="101"/>
        <v>0</v>
      </c>
      <c r="BJ158" s="68">
        <f t="shared" si="102"/>
        <v>0</v>
      </c>
      <c r="BK158" s="68">
        <f t="shared" si="103"/>
        <v>0</v>
      </c>
      <c r="BL158" s="68">
        <f t="shared" si="104"/>
        <v>0</v>
      </c>
      <c r="BM158" s="139">
        <f t="shared" si="105"/>
        <v>0</v>
      </c>
    </row>
    <row r="159" spans="1:65" s="68" customFormat="1" ht="63.95" customHeight="1">
      <c r="A159" s="245"/>
      <c r="B159" s="97"/>
      <c r="C159" s="98"/>
      <c r="D159" s="99"/>
      <c r="E159" s="111"/>
      <c r="F159" s="155"/>
      <c r="G159" s="225"/>
      <c r="H159" s="100"/>
      <c r="I159" s="226"/>
      <c r="J159" s="218"/>
      <c r="K159" s="124"/>
      <c r="L159" s="135"/>
      <c r="M159" s="136"/>
      <c r="N159" s="102"/>
      <c r="O159" s="103"/>
      <c r="P159" s="103"/>
      <c r="Q159" s="103"/>
      <c r="R159" s="103"/>
      <c r="S159" s="99"/>
      <c r="T159" s="99"/>
      <c r="U159" s="99"/>
      <c r="V159" s="99"/>
      <c r="W159" s="100"/>
      <c r="X159" s="100"/>
      <c r="Y159" s="104"/>
      <c r="Z159" s="119"/>
      <c r="AA159" s="119"/>
      <c r="AB159" s="120"/>
      <c r="AC159" s="137" t="str">
        <f t="shared" si="75"/>
        <v/>
      </c>
      <c r="AD159" s="131" t="str">
        <f t="shared" si="76"/>
        <v/>
      </c>
      <c r="AE159" s="105"/>
      <c r="AF159" s="101"/>
      <c r="AG159" s="107"/>
      <c r="AH159" s="169"/>
      <c r="AI159" s="170"/>
      <c r="AK159" s="146" t="b">
        <f t="shared" si="77"/>
        <v>0</v>
      </c>
      <c r="AL159" s="68">
        <f t="shared" si="78"/>
        <v>0</v>
      </c>
      <c r="AM159" s="68" t="b">
        <f t="shared" si="79"/>
        <v>1</v>
      </c>
      <c r="AN159" s="68">
        <f t="shared" si="80"/>
        <v>1</v>
      </c>
      <c r="AO159" s="68" t="b">
        <f t="shared" si="81"/>
        <v>0</v>
      </c>
      <c r="AP159" s="68">
        <f t="shared" si="82"/>
        <v>0</v>
      </c>
      <c r="AQ159" s="68" t="b">
        <f t="shared" si="83"/>
        <v>1</v>
      </c>
      <c r="AR159" s="139">
        <f t="shared" si="84"/>
        <v>1</v>
      </c>
      <c r="AS159" s="146" t="str">
        <f t="shared" si="85"/>
        <v/>
      </c>
      <c r="AT159" s="139" t="str">
        <f t="shared" si="86"/>
        <v/>
      </c>
      <c r="AU159" s="68">
        <f t="shared" si="87"/>
        <v>1</v>
      </c>
      <c r="AV159" s="68">
        <f t="shared" si="88"/>
        <v>0</v>
      </c>
      <c r="AW159" s="68">
        <f t="shared" si="89"/>
        <v>0</v>
      </c>
      <c r="AX159" s="68">
        <f t="shared" si="90"/>
        <v>0</v>
      </c>
      <c r="AY159" s="68">
        <f t="shared" si="91"/>
        <v>0</v>
      </c>
      <c r="AZ159" s="139">
        <f t="shared" si="92"/>
        <v>0</v>
      </c>
      <c r="BA159" s="68" t="str">
        <f t="shared" si="93"/>
        <v/>
      </c>
      <c r="BB159" s="68" t="str">
        <f t="shared" si="94"/>
        <v/>
      </c>
      <c r="BC159" s="146" t="str">
        <f t="shared" si="95"/>
        <v>Pain in mouth/throat</v>
      </c>
      <c r="BD159" s="68">
        <f t="shared" si="96"/>
        <v>10.4</v>
      </c>
      <c r="BE159" s="68" t="str">
        <f t="shared" si="97"/>
        <v>Pain in mouth/throat
 has a PPV of 10.4% 
 for recurrence</v>
      </c>
      <c r="BF159" s="68">
        <f t="shared" si="98"/>
        <v>0</v>
      </c>
      <c r="BG159" s="68">
        <f t="shared" si="99"/>
        <v>0</v>
      </c>
      <c r="BH159" s="68">
        <f t="shared" si="100"/>
        <v>1</v>
      </c>
      <c r="BI159" s="68">
        <f t="shared" si="101"/>
        <v>0</v>
      </c>
      <c r="BJ159" s="68">
        <f t="shared" si="102"/>
        <v>0</v>
      </c>
      <c r="BK159" s="68">
        <f t="shared" si="103"/>
        <v>0</v>
      </c>
      <c r="BL159" s="68">
        <f t="shared" si="104"/>
        <v>0</v>
      </c>
      <c r="BM159" s="139">
        <f t="shared" si="105"/>
        <v>0</v>
      </c>
    </row>
    <row r="160" spans="1:65" s="68" customFormat="1" ht="63.95" customHeight="1">
      <c r="A160" s="245"/>
      <c r="B160" s="97"/>
      <c r="C160" s="98"/>
      <c r="D160" s="99"/>
      <c r="E160" s="111"/>
      <c r="F160" s="155"/>
      <c r="G160" s="225"/>
      <c r="H160" s="100"/>
      <c r="I160" s="226"/>
      <c r="J160" s="218"/>
      <c r="K160" s="124"/>
      <c r="L160" s="135"/>
      <c r="M160" s="136"/>
      <c r="N160" s="102"/>
      <c r="O160" s="103"/>
      <c r="P160" s="103"/>
      <c r="Q160" s="103"/>
      <c r="R160" s="103"/>
      <c r="S160" s="99"/>
      <c r="T160" s="99"/>
      <c r="U160" s="99"/>
      <c r="V160" s="99"/>
      <c r="W160" s="100"/>
      <c r="X160" s="100"/>
      <c r="Y160" s="104"/>
      <c r="Z160" s="119"/>
      <c r="AA160" s="119"/>
      <c r="AB160" s="120"/>
      <c r="AC160" s="137" t="str">
        <f t="shared" si="75"/>
        <v/>
      </c>
      <c r="AD160" s="131" t="str">
        <f t="shared" si="76"/>
        <v/>
      </c>
      <c r="AE160" s="105"/>
      <c r="AF160" s="101"/>
      <c r="AG160" s="107"/>
      <c r="AH160" s="169"/>
      <c r="AI160" s="170"/>
      <c r="AK160" s="146" t="b">
        <f t="shared" si="77"/>
        <v>0</v>
      </c>
      <c r="AL160" s="68">
        <f t="shared" si="78"/>
        <v>0</v>
      </c>
      <c r="AM160" s="68" t="b">
        <f t="shared" si="79"/>
        <v>1</v>
      </c>
      <c r="AN160" s="68">
        <f t="shared" si="80"/>
        <v>1</v>
      </c>
      <c r="AO160" s="68" t="b">
        <f t="shared" si="81"/>
        <v>0</v>
      </c>
      <c r="AP160" s="68">
        <f t="shared" si="82"/>
        <v>0</v>
      </c>
      <c r="AQ160" s="68" t="b">
        <f t="shared" si="83"/>
        <v>1</v>
      </c>
      <c r="AR160" s="139">
        <f t="shared" si="84"/>
        <v>1</v>
      </c>
      <c r="AS160" s="146" t="str">
        <f t="shared" si="85"/>
        <v/>
      </c>
      <c r="AT160" s="139" t="str">
        <f t="shared" si="86"/>
        <v/>
      </c>
      <c r="AU160" s="68">
        <f t="shared" si="87"/>
        <v>1</v>
      </c>
      <c r="AV160" s="68">
        <f t="shared" si="88"/>
        <v>0</v>
      </c>
      <c r="AW160" s="68">
        <f t="shared" si="89"/>
        <v>0</v>
      </c>
      <c r="AX160" s="68">
        <f t="shared" si="90"/>
        <v>0</v>
      </c>
      <c r="AY160" s="68">
        <f t="shared" si="91"/>
        <v>0</v>
      </c>
      <c r="AZ160" s="139">
        <f t="shared" si="92"/>
        <v>0</v>
      </c>
      <c r="BA160" s="68" t="str">
        <f t="shared" si="93"/>
        <v/>
      </c>
      <c r="BB160" s="68" t="str">
        <f t="shared" si="94"/>
        <v/>
      </c>
      <c r="BC160" s="146" t="str">
        <f t="shared" si="95"/>
        <v>Pain in mouth/throat</v>
      </c>
      <c r="BD160" s="68">
        <f t="shared" si="96"/>
        <v>10.4</v>
      </c>
      <c r="BE160" s="68" t="str">
        <f t="shared" si="97"/>
        <v>Pain in mouth/throat
 has a PPV of 10.4% 
 for recurrence</v>
      </c>
      <c r="BF160" s="68">
        <f t="shared" si="98"/>
        <v>0</v>
      </c>
      <c r="BG160" s="68">
        <f t="shared" si="99"/>
        <v>0</v>
      </c>
      <c r="BH160" s="68">
        <f t="shared" si="100"/>
        <v>1</v>
      </c>
      <c r="BI160" s="68">
        <f t="shared" si="101"/>
        <v>0</v>
      </c>
      <c r="BJ160" s="68">
        <f t="shared" si="102"/>
        <v>0</v>
      </c>
      <c r="BK160" s="68">
        <f t="shared" si="103"/>
        <v>0</v>
      </c>
      <c r="BL160" s="68">
        <f t="shared" si="104"/>
        <v>0</v>
      </c>
      <c r="BM160" s="139">
        <f t="shared" si="105"/>
        <v>0</v>
      </c>
    </row>
    <row r="161" spans="1:65" s="68" customFormat="1" ht="63.95" customHeight="1">
      <c r="A161" s="245"/>
      <c r="B161" s="97"/>
      <c r="C161" s="98"/>
      <c r="D161" s="99"/>
      <c r="E161" s="111"/>
      <c r="F161" s="155"/>
      <c r="G161" s="225"/>
      <c r="H161" s="100"/>
      <c r="I161" s="226"/>
      <c r="J161" s="218"/>
      <c r="K161" s="124"/>
      <c r="L161" s="135"/>
      <c r="M161" s="136"/>
      <c r="N161" s="102"/>
      <c r="O161" s="103"/>
      <c r="P161" s="103"/>
      <c r="Q161" s="103"/>
      <c r="R161" s="103"/>
      <c r="S161" s="99"/>
      <c r="T161" s="99"/>
      <c r="U161" s="99"/>
      <c r="V161" s="99"/>
      <c r="W161" s="100"/>
      <c r="X161" s="100"/>
      <c r="Y161" s="104"/>
      <c r="Z161" s="119"/>
      <c r="AA161" s="119"/>
      <c r="AB161" s="120"/>
      <c r="AC161" s="137" t="str">
        <f t="shared" si="75"/>
        <v/>
      </c>
      <c r="AD161" s="131" t="str">
        <f t="shared" si="76"/>
        <v/>
      </c>
      <c r="AE161" s="105"/>
      <c r="AF161" s="101"/>
      <c r="AG161" s="107"/>
      <c r="AH161" s="169"/>
      <c r="AI161" s="170"/>
      <c r="AK161" s="146" t="b">
        <f t="shared" si="77"/>
        <v>0</v>
      </c>
      <c r="AL161" s="68">
        <f t="shared" si="78"/>
        <v>0</v>
      </c>
      <c r="AM161" s="68" t="b">
        <f t="shared" si="79"/>
        <v>1</v>
      </c>
      <c r="AN161" s="68">
        <f t="shared" si="80"/>
        <v>1</v>
      </c>
      <c r="AO161" s="68" t="b">
        <f t="shared" si="81"/>
        <v>0</v>
      </c>
      <c r="AP161" s="68">
        <f t="shared" si="82"/>
        <v>0</v>
      </c>
      <c r="AQ161" s="68" t="b">
        <f t="shared" si="83"/>
        <v>1</v>
      </c>
      <c r="AR161" s="139">
        <f t="shared" si="84"/>
        <v>1</v>
      </c>
      <c r="AS161" s="146" t="str">
        <f t="shared" si="85"/>
        <v/>
      </c>
      <c r="AT161" s="139" t="str">
        <f t="shared" si="86"/>
        <v/>
      </c>
      <c r="AU161" s="68">
        <f t="shared" si="87"/>
        <v>1</v>
      </c>
      <c r="AV161" s="68">
        <f t="shared" si="88"/>
        <v>0</v>
      </c>
      <c r="AW161" s="68">
        <f t="shared" si="89"/>
        <v>0</v>
      </c>
      <c r="AX161" s="68">
        <f t="shared" si="90"/>
        <v>0</v>
      </c>
      <c r="AY161" s="68">
        <f t="shared" si="91"/>
        <v>0</v>
      </c>
      <c r="AZ161" s="139">
        <f t="shared" si="92"/>
        <v>0</v>
      </c>
      <c r="BA161" s="68" t="str">
        <f t="shared" si="93"/>
        <v/>
      </c>
      <c r="BB161" s="68" t="str">
        <f t="shared" si="94"/>
        <v/>
      </c>
      <c r="BC161" s="146" t="str">
        <f t="shared" si="95"/>
        <v>Pain in mouth/throat</v>
      </c>
      <c r="BD161" s="68">
        <f t="shared" si="96"/>
        <v>10.4</v>
      </c>
      <c r="BE161" s="68" t="str">
        <f t="shared" si="97"/>
        <v>Pain in mouth/throat
 has a PPV of 10.4% 
 for recurrence</v>
      </c>
      <c r="BF161" s="68">
        <f t="shared" si="98"/>
        <v>0</v>
      </c>
      <c r="BG161" s="68">
        <f t="shared" si="99"/>
        <v>0</v>
      </c>
      <c r="BH161" s="68">
        <f t="shared" si="100"/>
        <v>1</v>
      </c>
      <c r="BI161" s="68">
        <f t="shared" si="101"/>
        <v>0</v>
      </c>
      <c r="BJ161" s="68">
        <f t="shared" si="102"/>
        <v>0</v>
      </c>
      <c r="BK161" s="68">
        <f t="shared" si="103"/>
        <v>0</v>
      </c>
      <c r="BL161" s="68">
        <f t="shared" si="104"/>
        <v>0</v>
      </c>
      <c r="BM161" s="139">
        <f t="shared" si="105"/>
        <v>0</v>
      </c>
    </row>
    <row r="162" spans="1:65" s="68" customFormat="1" ht="63.95" customHeight="1">
      <c r="A162" s="245"/>
      <c r="B162" s="97"/>
      <c r="C162" s="98"/>
      <c r="D162" s="99"/>
      <c r="E162" s="111"/>
      <c r="F162" s="155"/>
      <c r="G162" s="225"/>
      <c r="H162" s="100"/>
      <c r="I162" s="226"/>
      <c r="J162" s="218"/>
      <c r="K162" s="124"/>
      <c r="L162" s="135"/>
      <c r="M162" s="136"/>
      <c r="N162" s="102"/>
      <c r="O162" s="103"/>
      <c r="P162" s="103"/>
      <c r="Q162" s="103"/>
      <c r="R162" s="103"/>
      <c r="S162" s="99"/>
      <c r="T162" s="99"/>
      <c r="U162" s="99"/>
      <c r="V162" s="99"/>
      <c r="W162" s="100"/>
      <c r="X162" s="100"/>
      <c r="Y162" s="104"/>
      <c r="Z162" s="119"/>
      <c r="AA162" s="119"/>
      <c r="AB162" s="120"/>
      <c r="AC162" s="137" t="str">
        <f t="shared" si="75"/>
        <v/>
      </c>
      <c r="AD162" s="131" t="str">
        <f t="shared" si="76"/>
        <v/>
      </c>
      <c r="AE162" s="105"/>
      <c r="AF162" s="101"/>
      <c r="AG162" s="107"/>
      <c r="AH162" s="169"/>
      <c r="AI162" s="170"/>
      <c r="AK162" s="146" t="b">
        <f t="shared" si="77"/>
        <v>0</v>
      </c>
      <c r="AL162" s="68">
        <f t="shared" si="78"/>
        <v>0</v>
      </c>
      <c r="AM162" s="68" t="b">
        <f t="shared" si="79"/>
        <v>1</v>
      </c>
      <c r="AN162" s="68">
        <f t="shared" si="80"/>
        <v>1</v>
      </c>
      <c r="AO162" s="68" t="b">
        <f t="shared" si="81"/>
        <v>0</v>
      </c>
      <c r="AP162" s="68">
        <f t="shared" si="82"/>
        <v>0</v>
      </c>
      <c r="AQ162" s="68" t="b">
        <f t="shared" si="83"/>
        <v>1</v>
      </c>
      <c r="AR162" s="139">
        <f t="shared" si="84"/>
        <v>1</v>
      </c>
      <c r="AS162" s="146" t="str">
        <f t="shared" si="85"/>
        <v/>
      </c>
      <c r="AT162" s="139" t="str">
        <f t="shared" si="86"/>
        <v/>
      </c>
      <c r="AU162" s="68">
        <f t="shared" si="87"/>
        <v>1</v>
      </c>
      <c r="AV162" s="68">
        <f t="shared" si="88"/>
        <v>0</v>
      </c>
      <c r="AW162" s="68">
        <f t="shared" si="89"/>
        <v>0</v>
      </c>
      <c r="AX162" s="68">
        <f t="shared" si="90"/>
        <v>0</v>
      </c>
      <c r="AY162" s="68">
        <f t="shared" si="91"/>
        <v>0</v>
      </c>
      <c r="AZ162" s="139">
        <f t="shared" si="92"/>
        <v>0</v>
      </c>
      <c r="BA162" s="68" t="str">
        <f t="shared" si="93"/>
        <v/>
      </c>
      <c r="BB162" s="68" t="str">
        <f t="shared" si="94"/>
        <v/>
      </c>
      <c r="BC162" s="146" t="str">
        <f t="shared" si="95"/>
        <v>Pain in mouth/throat</v>
      </c>
      <c r="BD162" s="68">
        <f t="shared" si="96"/>
        <v>10.4</v>
      </c>
      <c r="BE162" s="68" t="str">
        <f t="shared" si="97"/>
        <v>Pain in mouth/throat
 has a PPV of 10.4% 
 for recurrence</v>
      </c>
      <c r="BF162" s="68">
        <f t="shared" si="98"/>
        <v>0</v>
      </c>
      <c r="BG162" s="68">
        <f t="shared" si="99"/>
        <v>0</v>
      </c>
      <c r="BH162" s="68">
        <f t="shared" si="100"/>
        <v>1</v>
      </c>
      <c r="BI162" s="68">
        <f t="shared" si="101"/>
        <v>0</v>
      </c>
      <c r="BJ162" s="68">
        <f t="shared" si="102"/>
        <v>0</v>
      </c>
      <c r="BK162" s="68">
        <f t="shared" si="103"/>
        <v>0</v>
      </c>
      <c r="BL162" s="68">
        <f t="shared" si="104"/>
        <v>0</v>
      </c>
      <c r="BM162" s="139">
        <f t="shared" si="105"/>
        <v>0</v>
      </c>
    </row>
    <row r="163" spans="1:65" s="68" customFormat="1" ht="63.95" customHeight="1">
      <c r="A163" s="245"/>
      <c r="B163" s="97"/>
      <c r="C163" s="98"/>
      <c r="D163" s="99"/>
      <c r="E163" s="111"/>
      <c r="F163" s="155"/>
      <c r="G163" s="225"/>
      <c r="H163" s="100"/>
      <c r="I163" s="226"/>
      <c r="J163" s="218"/>
      <c r="K163" s="124"/>
      <c r="L163" s="135"/>
      <c r="M163" s="136"/>
      <c r="N163" s="102"/>
      <c r="O163" s="103"/>
      <c r="P163" s="103"/>
      <c r="Q163" s="103"/>
      <c r="R163" s="103"/>
      <c r="S163" s="99"/>
      <c r="T163" s="99"/>
      <c r="U163" s="99"/>
      <c r="V163" s="99"/>
      <c r="W163" s="100"/>
      <c r="X163" s="100"/>
      <c r="Y163" s="104"/>
      <c r="Z163" s="119"/>
      <c r="AA163" s="119"/>
      <c r="AB163" s="120"/>
      <c r="AC163" s="137" t="str">
        <f t="shared" si="75"/>
        <v/>
      </c>
      <c r="AD163" s="131" t="str">
        <f t="shared" si="76"/>
        <v/>
      </c>
      <c r="AE163" s="105"/>
      <c r="AF163" s="101"/>
      <c r="AG163" s="107"/>
      <c r="AH163" s="169"/>
      <c r="AI163" s="170"/>
      <c r="AK163" s="146" t="b">
        <f t="shared" si="77"/>
        <v>0</v>
      </c>
      <c r="AL163" s="68">
        <f t="shared" si="78"/>
        <v>0</v>
      </c>
      <c r="AM163" s="68" t="b">
        <f t="shared" si="79"/>
        <v>1</v>
      </c>
      <c r="AN163" s="68">
        <f t="shared" si="80"/>
        <v>1</v>
      </c>
      <c r="AO163" s="68" t="b">
        <f t="shared" si="81"/>
        <v>0</v>
      </c>
      <c r="AP163" s="68">
        <f t="shared" si="82"/>
        <v>0</v>
      </c>
      <c r="AQ163" s="68" t="b">
        <f t="shared" si="83"/>
        <v>1</v>
      </c>
      <c r="AR163" s="139">
        <f t="shared" si="84"/>
        <v>1</v>
      </c>
      <c r="AS163" s="146" t="str">
        <f t="shared" si="85"/>
        <v/>
      </c>
      <c r="AT163" s="139" t="str">
        <f t="shared" si="86"/>
        <v/>
      </c>
      <c r="AU163" s="68">
        <f t="shared" si="87"/>
        <v>1</v>
      </c>
      <c r="AV163" s="68">
        <f t="shared" si="88"/>
        <v>0</v>
      </c>
      <c r="AW163" s="68">
        <f t="shared" si="89"/>
        <v>0</v>
      </c>
      <c r="AX163" s="68">
        <f t="shared" si="90"/>
        <v>0</v>
      </c>
      <c r="AY163" s="68">
        <f t="shared" si="91"/>
        <v>0</v>
      </c>
      <c r="AZ163" s="139">
        <f t="shared" si="92"/>
        <v>0</v>
      </c>
      <c r="BA163" s="68" t="str">
        <f t="shared" si="93"/>
        <v/>
      </c>
      <c r="BB163" s="68" t="str">
        <f t="shared" si="94"/>
        <v/>
      </c>
      <c r="BC163" s="146" t="str">
        <f t="shared" si="95"/>
        <v>Pain in mouth/throat</v>
      </c>
      <c r="BD163" s="68">
        <f t="shared" si="96"/>
        <v>10.4</v>
      </c>
      <c r="BE163" s="68" t="str">
        <f t="shared" si="97"/>
        <v>Pain in mouth/throat
 has a PPV of 10.4% 
 for recurrence</v>
      </c>
      <c r="BF163" s="68">
        <f t="shared" si="98"/>
        <v>0</v>
      </c>
      <c r="BG163" s="68">
        <f t="shared" si="99"/>
        <v>0</v>
      </c>
      <c r="BH163" s="68">
        <f t="shared" si="100"/>
        <v>1</v>
      </c>
      <c r="BI163" s="68">
        <f t="shared" si="101"/>
        <v>0</v>
      </c>
      <c r="BJ163" s="68">
        <f t="shared" si="102"/>
        <v>0</v>
      </c>
      <c r="BK163" s="68">
        <f t="shared" si="103"/>
        <v>0</v>
      </c>
      <c r="BL163" s="68">
        <f t="shared" si="104"/>
        <v>0</v>
      </c>
      <c r="BM163" s="139">
        <f t="shared" si="105"/>
        <v>0</v>
      </c>
    </row>
    <row r="164" spans="1:65" s="68" customFormat="1" ht="63.95" customHeight="1">
      <c r="A164" s="245"/>
      <c r="B164" s="97"/>
      <c r="C164" s="98"/>
      <c r="D164" s="99"/>
      <c r="E164" s="111"/>
      <c r="F164" s="155"/>
      <c r="G164" s="225"/>
      <c r="H164" s="100"/>
      <c r="I164" s="226"/>
      <c r="J164" s="218"/>
      <c r="K164" s="124"/>
      <c r="L164" s="135"/>
      <c r="M164" s="136"/>
      <c r="N164" s="102"/>
      <c r="O164" s="103"/>
      <c r="P164" s="103"/>
      <c r="Q164" s="103"/>
      <c r="R164" s="103"/>
      <c r="S164" s="99"/>
      <c r="T164" s="99"/>
      <c r="U164" s="99"/>
      <c r="V164" s="99"/>
      <c r="W164" s="100"/>
      <c r="X164" s="100"/>
      <c r="Y164" s="104"/>
      <c r="Z164" s="119"/>
      <c r="AA164" s="119"/>
      <c r="AB164" s="120"/>
      <c r="AC164" s="137" t="str">
        <f t="shared" si="75"/>
        <v/>
      </c>
      <c r="AD164" s="131" t="str">
        <f t="shared" si="76"/>
        <v/>
      </c>
      <c r="AE164" s="105"/>
      <c r="AF164" s="101"/>
      <c r="AG164" s="107"/>
      <c r="AH164" s="169"/>
      <c r="AI164" s="170"/>
      <c r="AK164" s="146" t="b">
        <f t="shared" si="77"/>
        <v>0</v>
      </c>
      <c r="AL164" s="68">
        <f t="shared" si="78"/>
        <v>0</v>
      </c>
      <c r="AM164" s="68" t="b">
        <f t="shared" si="79"/>
        <v>1</v>
      </c>
      <c r="AN164" s="68">
        <f t="shared" si="80"/>
        <v>1</v>
      </c>
      <c r="AO164" s="68" t="b">
        <f t="shared" si="81"/>
        <v>0</v>
      </c>
      <c r="AP164" s="68">
        <f t="shared" si="82"/>
        <v>0</v>
      </c>
      <c r="AQ164" s="68" t="b">
        <f t="shared" si="83"/>
        <v>1</v>
      </c>
      <c r="AR164" s="139">
        <f t="shared" si="84"/>
        <v>1</v>
      </c>
      <c r="AS164" s="146" t="str">
        <f t="shared" si="85"/>
        <v/>
      </c>
      <c r="AT164" s="139" t="str">
        <f t="shared" si="86"/>
        <v/>
      </c>
      <c r="AU164" s="68">
        <f t="shared" si="87"/>
        <v>1</v>
      </c>
      <c r="AV164" s="68">
        <f t="shared" si="88"/>
        <v>0</v>
      </c>
      <c r="AW164" s="68">
        <f t="shared" si="89"/>
        <v>0</v>
      </c>
      <c r="AX164" s="68">
        <f t="shared" si="90"/>
        <v>0</v>
      </c>
      <c r="AY164" s="68">
        <f t="shared" si="91"/>
        <v>0</v>
      </c>
      <c r="AZ164" s="139">
        <f t="shared" si="92"/>
        <v>0</v>
      </c>
      <c r="BA164" s="68" t="str">
        <f t="shared" si="93"/>
        <v/>
      </c>
      <c r="BB164" s="68" t="str">
        <f t="shared" si="94"/>
        <v/>
      </c>
      <c r="BC164" s="146" t="str">
        <f t="shared" si="95"/>
        <v>Pain in mouth/throat</v>
      </c>
      <c r="BD164" s="68">
        <f t="shared" si="96"/>
        <v>10.4</v>
      </c>
      <c r="BE164" s="68" t="str">
        <f t="shared" si="97"/>
        <v>Pain in mouth/throat
 has a PPV of 10.4% 
 for recurrence</v>
      </c>
      <c r="BF164" s="68">
        <f t="shared" si="98"/>
        <v>0</v>
      </c>
      <c r="BG164" s="68">
        <f t="shared" si="99"/>
        <v>0</v>
      </c>
      <c r="BH164" s="68">
        <f t="shared" si="100"/>
        <v>1</v>
      </c>
      <c r="BI164" s="68">
        <f t="shared" si="101"/>
        <v>0</v>
      </c>
      <c r="BJ164" s="68">
        <f t="shared" si="102"/>
        <v>0</v>
      </c>
      <c r="BK164" s="68">
        <f t="shared" si="103"/>
        <v>0</v>
      </c>
      <c r="BL164" s="68">
        <f t="shared" si="104"/>
        <v>0</v>
      </c>
      <c r="BM164" s="139">
        <f t="shared" si="105"/>
        <v>0</v>
      </c>
    </row>
    <row r="165" spans="1:65" s="68" customFormat="1" ht="63.95" customHeight="1">
      <c r="A165" s="245"/>
      <c r="B165" s="97"/>
      <c r="C165" s="98"/>
      <c r="D165" s="99"/>
      <c r="E165" s="111"/>
      <c r="F165" s="155"/>
      <c r="G165" s="225"/>
      <c r="H165" s="100"/>
      <c r="I165" s="226"/>
      <c r="J165" s="218"/>
      <c r="K165" s="124"/>
      <c r="L165" s="135"/>
      <c r="M165" s="136"/>
      <c r="N165" s="102"/>
      <c r="O165" s="103"/>
      <c r="P165" s="103"/>
      <c r="Q165" s="103"/>
      <c r="R165" s="103"/>
      <c r="S165" s="99"/>
      <c r="T165" s="99"/>
      <c r="U165" s="99"/>
      <c r="V165" s="99"/>
      <c r="W165" s="100"/>
      <c r="X165" s="100"/>
      <c r="Y165" s="104"/>
      <c r="Z165" s="119"/>
      <c r="AA165" s="119"/>
      <c r="AB165" s="120"/>
      <c r="AC165" s="137" t="str">
        <f t="shared" si="75"/>
        <v/>
      </c>
      <c r="AD165" s="131" t="str">
        <f t="shared" si="76"/>
        <v/>
      </c>
      <c r="AE165" s="105"/>
      <c r="AF165" s="101"/>
      <c r="AG165" s="107"/>
      <c r="AH165" s="169"/>
      <c r="AI165" s="170"/>
      <c r="AK165" s="146" t="b">
        <f t="shared" si="77"/>
        <v>0</v>
      </c>
      <c r="AL165" s="68">
        <f t="shared" si="78"/>
        <v>0</v>
      </c>
      <c r="AM165" s="68" t="b">
        <f t="shared" si="79"/>
        <v>1</v>
      </c>
      <c r="AN165" s="68">
        <f t="shared" si="80"/>
        <v>1</v>
      </c>
      <c r="AO165" s="68" t="b">
        <f t="shared" si="81"/>
        <v>0</v>
      </c>
      <c r="AP165" s="68">
        <f t="shared" si="82"/>
        <v>0</v>
      </c>
      <c r="AQ165" s="68" t="b">
        <f t="shared" si="83"/>
        <v>1</v>
      </c>
      <c r="AR165" s="139">
        <f t="shared" si="84"/>
        <v>1</v>
      </c>
      <c r="AS165" s="146" t="str">
        <f t="shared" si="85"/>
        <v/>
      </c>
      <c r="AT165" s="139" t="str">
        <f t="shared" si="86"/>
        <v/>
      </c>
      <c r="AU165" s="68">
        <f t="shared" si="87"/>
        <v>1</v>
      </c>
      <c r="AV165" s="68">
        <f t="shared" si="88"/>
        <v>0</v>
      </c>
      <c r="AW165" s="68">
        <f t="shared" si="89"/>
        <v>0</v>
      </c>
      <c r="AX165" s="68">
        <f t="shared" si="90"/>
        <v>0</v>
      </c>
      <c r="AY165" s="68">
        <f t="shared" si="91"/>
        <v>0</v>
      </c>
      <c r="AZ165" s="139">
        <f t="shared" si="92"/>
        <v>0</v>
      </c>
      <c r="BA165" s="68" t="str">
        <f t="shared" si="93"/>
        <v/>
      </c>
      <c r="BB165" s="68" t="str">
        <f t="shared" si="94"/>
        <v/>
      </c>
      <c r="BC165" s="146" t="str">
        <f t="shared" si="95"/>
        <v>Pain in mouth/throat</v>
      </c>
      <c r="BD165" s="68">
        <f t="shared" si="96"/>
        <v>10.4</v>
      </c>
      <c r="BE165" s="68" t="str">
        <f t="shared" si="97"/>
        <v>Pain in mouth/throat
 has a PPV of 10.4% 
 for recurrence</v>
      </c>
      <c r="BF165" s="68">
        <f t="shared" si="98"/>
        <v>0</v>
      </c>
      <c r="BG165" s="68">
        <f t="shared" si="99"/>
        <v>0</v>
      </c>
      <c r="BH165" s="68">
        <f t="shared" si="100"/>
        <v>1</v>
      </c>
      <c r="BI165" s="68">
        <f t="shared" si="101"/>
        <v>0</v>
      </c>
      <c r="BJ165" s="68">
        <f t="shared" si="102"/>
        <v>0</v>
      </c>
      <c r="BK165" s="68">
        <f t="shared" si="103"/>
        <v>0</v>
      </c>
      <c r="BL165" s="68">
        <f t="shared" si="104"/>
        <v>0</v>
      </c>
      <c r="BM165" s="139">
        <f t="shared" si="105"/>
        <v>0</v>
      </c>
    </row>
    <row r="166" spans="1:65" s="68" customFormat="1" ht="63.95" customHeight="1">
      <c r="A166" s="245"/>
      <c r="B166" s="97"/>
      <c r="C166" s="98"/>
      <c r="D166" s="99"/>
      <c r="E166" s="111"/>
      <c r="F166" s="155"/>
      <c r="G166" s="225"/>
      <c r="H166" s="100"/>
      <c r="I166" s="226"/>
      <c r="J166" s="218"/>
      <c r="K166" s="124"/>
      <c r="L166" s="135"/>
      <c r="M166" s="136"/>
      <c r="N166" s="102"/>
      <c r="O166" s="103"/>
      <c r="P166" s="103"/>
      <c r="Q166" s="103"/>
      <c r="R166" s="103"/>
      <c r="S166" s="99"/>
      <c r="T166" s="99"/>
      <c r="U166" s="99"/>
      <c r="V166" s="99"/>
      <c r="W166" s="100"/>
      <c r="X166" s="100"/>
      <c r="Y166" s="104"/>
      <c r="Z166" s="119"/>
      <c r="AA166" s="119"/>
      <c r="AB166" s="120"/>
      <c r="AC166" s="137" t="str">
        <f t="shared" si="75"/>
        <v/>
      </c>
      <c r="AD166" s="131" t="str">
        <f t="shared" si="76"/>
        <v/>
      </c>
      <c r="AE166" s="105"/>
      <c r="AF166" s="101"/>
      <c r="AG166" s="107"/>
      <c r="AH166" s="169"/>
      <c r="AI166" s="170"/>
      <c r="AK166" s="146" t="b">
        <f t="shared" si="77"/>
        <v>0</v>
      </c>
      <c r="AL166" s="68">
        <f t="shared" si="78"/>
        <v>0</v>
      </c>
      <c r="AM166" s="68" t="b">
        <f t="shared" si="79"/>
        <v>1</v>
      </c>
      <c r="AN166" s="68">
        <f t="shared" si="80"/>
        <v>1</v>
      </c>
      <c r="AO166" s="68" t="b">
        <f t="shared" si="81"/>
        <v>0</v>
      </c>
      <c r="AP166" s="68">
        <f t="shared" si="82"/>
        <v>0</v>
      </c>
      <c r="AQ166" s="68" t="b">
        <f t="shared" si="83"/>
        <v>1</v>
      </c>
      <c r="AR166" s="139">
        <f t="shared" si="84"/>
        <v>1</v>
      </c>
      <c r="AS166" s="146" t="str">
        <f t="shared" si="85"/>
        <v/>
      </c>
      <c r="AT166" s="139" t="str">
        <f t="shared" si="86"/>
        <v/>
      </c>
      <c r="AU166" s="68">
        <f t="shared" si="87"/>
        <v>1</v>
      </c>
      <c r="AV166" s="68">
        <f t="shared" si="88"/>
        <v>0</v>
      </c>
      <c r="AW166" s="68">
        <f t="shared" si="89"/>
        <v>0</v>
      </c>
      <c r="AX166" s="68">
        <f t="shared" si="90"/>
        <v>0</v>
      </c>
      <c r="AY166" s="68">
        <f t="shared" si="91"/>
        <v>0</v>
      </c>
      <c r="AZ166" s="139">
        <f t="shared" si="92"/>
        <v>0</v>
      </c>
      <c r="BA166" s="68" t="str">
        <f t="shared" si="93"/>
        <v/>
      </c>
      <c r="BB166" s="68" t="str">
        <f t="shared" si="94"/>
        <v/>
      </c>
      <c r="BC166" s="146" t="str">
        <f t="shared" si="95"/>
        <v>Pain in mouth/throat</v>
      </c>
      <c r="BD166" s="68">
        <f t="shared" si="96"/>
        <v>10.4</v>
      </c>
      <c r="BE166" s="68" t="str">
        <f t="shared" si="97"/>
        <v>Pain in mouth/throat
 has a PPV of 10.4% 
 for recurrence</v>
      </c>
      <c r="BF166" s="68">
        <f t="shared" si="98"/>
        <v>0</v>
      </c>
      <c r="BG166" s="68">
        <f t="shared" si="99"/>
        <v>0</v>
      </c>
      <c r="BH166" s="68">
        <f t="shared" si="100"/>
        <v>1</v>
      </c>
      <c r="BI166" s="68">
        <f t="shared" si="101"/>
        <v>0</v>
      </c>
      <c r="BJ166" s="68">
        <f t="shared" si="102"/>
        <v>0</v>
      </c>
      <c r="BK166" s="68">
        <f t="shared" si="103"/>
        <v>0</v>
      </c>
      <c r="BL166" s="68">
        <f t="shared" si="104"/>
        <v>0</v>
      </c>
      <c r="BM166" s="139">
        <f t="shared" si="105"/>
        <v>0</v>
      </c>
    </row>
    <row r="167" spans="1:65" s="68" customFormat="1" ht="63.95" customHeight="1">
      <c r="A167" s="245"/>
      <c r="B167" s="97"/>
      <c r="C167" s="98"/>
      <c r="D167" s="99"/>
      <c r="E167" s="111"/>
      <c r="F167" s="155"/>
      <c r="G167" s="225"/>
      <c r="H167" s="100"/>
      <c r="I167" s="226"/>
      <c r="J167" s="218"/>
      <c r="K167" s="124"/>
      <c r="L167" s="135"/>
      <c r="M167" s="136"/>
      <c r="N167" s="102"/>
      <c r="O167" s="103"/>
      <c r="P167" s="103"/>
      <c r="Q167" s="103"/>
      <c r="R167" s="103"/>
      <c r="S167" s="99"/>
      <c r="T167" s="99"/>
      <c r="U167" s="99"/>
      <c r="V167" s="99"/>
      <c r="W167" s="100"/>
      <c r="X167" s="100"/>
      <c r="Y167" s="104"/>
      <c r="Z167" s="119"/>
      <c r="AA167" s="119"/>
      <c r="AB167" s="120"/>
      <c r="AC167" s="137" t="str">
        <f t="shared" si="75"/>
        <v/>
      </c>
      <c r="AD167" s="131" t="str">
        <f t="shared" si="76"/>
        <v/>
      </c>
      <c r="AE167" s="105"/>
      <c r="AF167" s="101"/>
      <c r="AG167" s="107"/>
      <c r="AH167" s="169"/>
      <c r="AI167" s="170"/>
      <c r="AK167" s="146" t="b">
        <f t="shared" si="77"/>
        <v>0</v>
      </c>
      <c r="AL167" s="68">
        <f t="shared" si="78"/>
        <v>0</v>
      </c>
      <c r="AM167" s="68" t="b">
        <f t="shared" si="79"/>
        <v>1</v>
      </c>
      <c r="AN167" s="68">
        <f t="shared" si="80"/>
        <v>1</v>
      </c>
      <c r="AO167" s="68" t="b">
        <f t="shared" si="81"/>
        <v>0</v>
      </c>
      <c r="AP167" s="68">
        <f t="shared" si="82"/>
        <v>0</v>
      </c>
      <c r="AQ167" s="68" t="b">
        <f t="shared" si="83"/>
        <v>1</v>
      </c>
      <c r="AR167" s="139">
        <f t="shared" si="84"/>
        <v>1</v>
      </c>
      <c r="AS167" s="146" t="str">
        <f t="shared" si="85"/>
        <v/>
      </c>
      <c r="AT167" s="139" t="str">
        <f t="shared" si="86"/>
        <v/>
      </c>
      <c r="AU167" s="68">
        <f t="shared" si="87"/>
        <v>1</v>
      </c>
      <c r="AV167" s="68">
        <f t="shared" si="88"/>
        <v>0</v>
      </c>
      <c r="AW167" s="68">
        <f t="shared" si="89"/>
        <v>0</v>
      </c>
      <c r="AX167" s="68">
        <f t="shared" si="90"/>
        <v>0</v>
      </c>
      <c r="AY167" s="68">
        <f t="shared" si="91"/>
        <v>0</v>
      </c>
      <c r="AZ167" s="139">
        <f t="shared" si="92"/>
        <v>0</v>
      </c>
      <c r="BA167" s="68" t="str">
        <f t="shared" si="93"/>
        <v/>
      </c>
      <c r="BB167" s="68" t="str">
        <f t="shared" si="94"/>
        <v/>
      </c>
      <c r="BC167" s="146" t="str">
        <f t="shared" si="95"/>
        <v>Pain in mouth/throat</v>
      </c>
      <c r="BD167" s="68">
        <f t="shared" si="96"/>
        <v>10.4</v>
      </c>
      <c r="BE167" s="68" t="str">
        <f t="shared" si="97"/>
        <v>Pain in mouth/throat
 has a PPV of 10.4% 
 for recurrence</v>
      </c>
      <c r="BF167" s="68">
        <f t="shared" si="98"/>
        <v>0</v>
      </c>
      <c r="BG167" s="68">
        <f t="shared" si="99"/>
        <v>0</v>
      </c>
      <c r="BH167" s="68">
        <f t="shared" si="100"/>
        <v>1</v>
      </c>
      <c r="BI167" s="68">
        <f t="shared" si="101"/>
        <v>0</v>
      </c>
      <c r="BJ167" s="68">
        <f t="shared" si="102"/>
        <v>0</v>
      </c>
      <c r="BK167" s="68">
        <f t="shared" si="103"/>
        <v>0</v>
      </c>
      <c r="BL167" s="68">
        <f t="shared" si="104"/>
        <v>0</v>
      </c>
      <c r="BM167" s="139">
        <f t="shared" si="105"/>
        <v>0</v>
      </c>
    </row>
    <row r="168" spans="1:65" s="68" customFormat="1" ht="63.95" customHeight="1">
      <c r="A168" s="245"/>
      <c r="B168" s="97"/>
      <c r="C168" s="98"/>
      <c r="D168" s="99"/>
      <c r="E168" s="111"/>
      <c r="F168" s="155"/>
      <c r="G168" s="225"/>
      <c r="H168" s="100"/>
      <c r="I168" s="226"/>
      <c r="J168" s="218"/>
      <c r="K168" s="124"/>
      <c r="L168" s="135"/>
      <c r="M168" s="136"/>
      <c r="N168" s="102"/>
      <c r="O168" s="103"/>
      <c r="P168" s="103"/>
      <c r="Q168" s="103"/>
      <c r="R168" s="103"/>
      <c r="S168" s="99"/>
      <c r="T168" s="99"/>
      <c r="U168" s="99"/>
      <c r="V168" s="99"/>
      <c r="W168" s="100"/>
      <c r="X168" s="100"/>
      <c r="Y168" s="104"/>
      <c r="Z168" s="119"/>
      <c r="AA168" s="119"/>
      <c r="AB168" s="120"/>
      <c r="AC168" s="137" t="str">
        <f t="shared" si="75"/>
        <v/>
      </c>
      <c r="AD168" s="131" t="str">
        <f t="shared" si="76"/>
        <v/>
      </c>
      <c r="AE168" s="105"/>
      <c r="AF168" s="101"/>
      <c r="AG168" s="107"/>
      <c r="AH168" s="169"/>
      <c r="AI168" s="170"/>
      <c r="AK168" s="146" t="b">
        <f t="shared" si="77"/>
        <v>0</v>
      </c>
      <c r="AL168" s="68">
        <f t="shared" si="78"/>
        <v>0</v>
      </c>
      <c r="AM168" s="68" t="b">
        <f t="shared" si="79"/>
        <v>1</v>
      </c>
      <c r="AN168" s="68">
        <f t="shared" si="80"/>
        <v>1</v>
      </c>
      <c r="AO168" s="68" t="b">
        <f t="shared" si="81"/>
        <v>0</v>
      </c>
      <c r="AP168" s="68">
        <f t="shared" si="82"/>
        <v>0</v>
      </c>
      <c r="AQ168" s="68" t="b">
        <f t="shared" si="83"/>
        <v>1</v>
      </c>
      <c r="AR168" s="139">
        <f t="shared" si="84"/>
        <v>1</v>
      </c>
      <c r="AS168" s="146" t="str">
        <f t="shared" si="85"/>
        <v/>
      </c>
      <c r="AT168" s="139" t="str">
        <f t="shared" si="86"/>
        <v/>
      </c>
      <c r="AU168" s="68">
        <f t="shared" si="87"/>
        <v>1</v>
      </c>
      <c r="AV168" s="68">
        <f t="shared" si="88"/>
        <v>0</v>
      </c>
      <c r="AW168" s="68">
        <f t="shared" si="89"/>
        <v>0</v>
      </c>
      <c r="AX168" s="68">
        <f t="shared" si="90"/>
        <v>0</v>
      </c>
      <c r="AY168" s="68">
        <f t="shared" si="91"/>
        <v>0</v>
      </c>
      <c r="AZ168" s="139">
        <f t="shared" si="92"/>
        <v>0</v>
      </c>
      <c r="BA168" s="68" t="str">
        <f t="shared" si="93"/>
        <v/>
      </c>
      <c r="BB168" s="68" t="str">
        <f t="shared" si="94"/>
        <v/>
      </c>
      <c r="BC168" s="146" t="str">
        <f t="shared" si="95"/>
        <v>Pain in mouth/throat</v>
      </c>
      <c r="BD168" s="68">
        <f t="shared" si="96"/>
        <v>10.4</v>
      </c>
      <c r="BE168" s="68" t="str">
        <f t="shared" si="97"/>
        <v>Pain in mouth/throat
 has a PPV of 10.4% 
 for recurrence</v>
      </c>
      <c r="BF168" s="68">
        <f t="shared" si="98"/>
        <v>0</v>
      </c>
      <c r="BG168" s="68">
        <f t="shared" si="99"/>
        <v>0</v>
      </c>
      <c r="BH168" s="68">
        <f t="shared" si="100"/>
        <v>1</v>
      </c>
      <c r="BI168" s="68">
        <f t="shared" si="101"/>
        <v>0</v>
      </c>
      <c r="BJ168" s="68">
        <f t="shared" si="102"/>
        <v>0</v>
      </c>
      <c r="BK168" s="68">
        <f t="shared" si="103"/>
        <v>0</v>
      </c>
      <c r="BL168" s="68">
        <f t="shared" si="104"/>
        <v>0</v>
      </c>
      <c r="BM168" s="139">
        <f t="shared" si="105"/>
        <v>0</v>
      </c>
    </row>
    <row r="169" spans="1:65" s="68" customFormat="1" ht="63.95" customHeight="1">
      <c r="A169" s="245"/>
      <c r="B169" s="97"/>
      <c r="C169" s="98"/>
      <c r="D169" s="99"/>
      <c r="E169" s="111"/>
      <c r="F169" s="155"/>
      <c r="G169" s="225"/>
      <c r="H169" s="100"/>
      <c r="I169" s="226"/>
      <c r="J169" s="218"/>
      <c r="K169" s="124"/>
      <c r="L169" s="135"/>
      <c r="M169" s="136"/>
      <c r="N169" s="102"/>
      <c r="O169" s="103"/>
      <c r="P169" s="103"/>
      <c r="Q169" s="103"/>
      <c r="R169" s="103"/>
      <c r="S169" s="99"/>
      <c r="T169" s="99"/>
      <c r="U169" s="99"/>
      <c r="V169" s="99"/>
      <c r="W169" s="100"/>
      <c r="X169" s="100"/>
      <c r="Y169" s="104"/>
      <c r="Z169" s="119"/>
      <c r="AA169" s="119"/>
      <c r="AB169" s="120"/>
      <c r="AC169" s="137" t="str">
        <f t="shared" si="75"/>
        <v/>
      </c>
      <c r="AD169" s="131" t="str">
        <f t="shared" si="76"/>
        <v/>
      </c>
      <c r="AE169" s="105"/>
      <c r="AF169" s="101"/>
      <c r="AG169" s="107"/>
      <c r="AH169" s="169"/>
      <c r="AI169" s="170"/>
      <c r="AK169" s="146" t="b">
        <f t="shared" si="77"/>
        <v>0</v>
      </c>
      <c r="AL169" s="68">
        <f t="shared" si="78"/>
        <v>0</v>
      </c>
      <c r="AM169" s="68" t="b">
        <f t="shared" si="79"/>
        <v>1</v>
      </c>
      <c r="AN169" s="68">
        <f t="shared" si="80"/>
        <v>1</v>
      </c>
      <c r="AO169" s="68" t="b">
        <f t="shared" si="81"/>
        <v>0</v>
      </c>
      <c r="AP169" s="68">
        <f t="shared" si="82"/>
        <v>0</v>
      </c>
      <c r="AQ169" s="68" t="b">
        <f t="shared" si="83"/>
        <v>1</v>
      </c>
      <c r="AR169" s="139">
        <f t="shared" si="84"/>
        <v>1</v>
      </c>
      <c r="AS169" s="146" t="str">
        <f t="shared" si="85"/>
        <v/>
      </c>
      <c r="AT169" s="139" t="str">
        <f t="shared" si="86"/>
        <v/>
      </c>
      <c r="AU169" s="68">
        <f t="shared" si="87"/>
        <v>1</v>
      </c>
      <c r="AV169" s="68">
        <f t="shared" si="88"/>
        <v>0</v>
      </c>
      <c r="AW169" s="68">
        <f t="shared" si="89"/>
        <v>0</v>
      </c>
      <c r="AX169" s="68">
        <f t="shared" si="90"/>
        <v>0</v>
      </c>
      <c r="AY169" s="68">
        <f t="shared" si="91"/>
        <v>0</v>
      </c>
      <c r="AZ169" s="139">
        <f t="shared" si="92"/>
        <v>0</v>
      </c>
      <c r="BA169" s="68" t="str">
        <f t="shared" si="93"/>
        <v/>
      </c>
      <c r="BB169" s="68" t="str">
        <f t="shared" si="94"/>
        <v/>
      </c>
      <c r="BC169" s="146" t="str">
        <f t="shared" si="95"/>
        <v>Pain in mouth/throat</v>
      </c>
      <c r="BD169" s="68">
        <f t="shared" si="96"/>
        <v>10.4</v>
      </c>
      <c r="BE169" s="68" t="str">
        <f t="shared" si="97"/>
        <v>Pain in mouth/throat
 has a PPV of 10.4% 
 for recurrence</v>
      </c>
      <c r="BF169" s="68">
        <f t="shared" si="98"/>
        <v>0</v>
      </c>
      <c r="BG169" s="68">
        <f t="shared" si="99"/>
        <v>0</v>
      </c>
      <c r="BH169" s="68">
        <f t="shared" si="100"/>
        <v>1</v>
      </c>
      <c r="BI169" s="68">
        <f t="shared" si="101"/>
        <v>0</v>
      </c>
      <c r="BJ169" s="68">
        <f t="shared" si="102"/>
        <v>0</v>
      </c>
      <c r="BK169" s="68">
        <f t="shared" si="103"/>
        <v>0</v>
      </c>
      <c r="BL169" s="68">
        <f t="shared" si="104"/>
        <v>0</v>
      </c>
      <c r="BM169" s="139">
        <f t="shared" si="105"/>
        <v>0</v>
      </c>
    </row>
    <row r="170" spans="1:65" s="68" customFormat="1" ht="63.95" customHeight="1">
      <c r="A170" s="245"/>
      <c r="B170" s="97"/>
      <c r="C170" s="98"/>
      <c r="D170" s="99"/>
      <c r="E170" s="111"/>
      <c r="F170" s="155"/>
      <c r="G170" s="225"/>
      <c r="H170" s="100"/>
      <c r="I170" s="226"/>
      <c r="J170" s="218"/>
      <c r="K170" s="124"/>
      <c r="L170" s="135"/>
      <c r="M170" s="136"/>
      <c r="N170" s="102"/>
      <c r="O170" s="103"/>
      <c r="P170" s="103"/>
      <c r="Q170" s="103"/>
      <c r="R170" s="103"/>
      <c r="S170" s="99"/>
      <c r="T170" s="99"/>
      <c r="U170" s="99"/>
      <c r="V170" s="99"/>
      <c r="W170" s="100"/>
      <c r="X170" s="100"/>
      <c r="Y170" s="104"/>
      <c r="Z170" s="119"/>
      <c r="AA170" s="119"/>
      <c r="AB170" s="120"/>
      <c r="AC170" s="137" t="str">
        <f t="shared" si="75"/>
        <v/>
      </c>
      <c r="AD170" s="131" t="str">
        <f t="shared" si="76"/>
        <v/>
      </c>
      <c r="AE170" s="105"/>
      <c r="AF170" s="101"/>
      <c r="AG170" s="107"/>
      <c r="AH170" s="169"/>
      <c r="AI170" s="170"/>
      <c r="AK170" s="146" t="b">
        <f t="shared" si="77"/>
        <v>0</v>
      </c>
      <c r="AL170" s="68">
        <f t="shared" si="78"/>
        <v>0</v>
      </c>
      <c r="AM170" s="68" t="b">
        <f t="shared" si="79"/>
        <v>1</v>
      </c>
      <c r="AN170" s="68">
        <f t="shared" si="80"/>
        <v>1</v>
      </c>
      <c r="AO170" s="68" t="b">
        <f t="shared" si="81"/>
        <v>0</v>
      </c>
      <c r="AP170" s="68">
        <f t="shared" si="82"/>
        <v>0</v>
      </c>
      <c r="AQ170" s="68" t="b">
        <f t="shared" si="83"/>
        <v>1</v>
      </c>
      <c r="AR170" s="139">
        <f t="shared" si="84"/>
        <v>1</v>
      </c>
      <c r="AS170" s="146" t="str">
        <f t="shared" si="85"/>
        <v/>
      </c>
      <c r="AT170" s="139" t="str">
        <f t="shared" si="86"/>
        <v/>
      </c>
      <c r="AU170" s="68">
        <f t="shared" si="87"/>
        <v>1</v>
      </c>
      <c r="AV170" s="68">
        <f t="shared" si="88"/>
        <v>0</v>
      </c>
      <c r="AW170" s="68">
        <f t="shared" si="89"/>
        <v>0</v>
      </c>
      <c r="AX170" s="68">
        <f t="shared" si="90"/>
        <v>0</v>
      </c>
      <c r="AY170" s="68">
        <f t="shared" si="91"/>
        <v>0</v>
      </c>
      <c r="AZ170" s="139">
        <f t="shared" si="92"/>
        <v>0</v>
      </c>
      <c r="BA170" s="68" t="str">
        <f t="shared" si="93"/>
        <v/>
      </c>
      <c r="BB170" s="68" t="str">
        <f t="shared" si="94"/>
        <v/>
      </c>
      <c r="BC170" s="146" t="str">
        <f t="shared" si="95"/>
        <v>Pain in mouth/throat</v>
      </c>
      <c r="BD170" s="68">
        <f t="shared" si="96"/>
        <v>10.4</v>
      </c>
      <c r="BE170" s="68" t="str">
        <f t="shared" si="97"/>
        <v>Pain in mouth/throat
 has a PPV of 10.4% 
 for recurrence</v>
      </c>
      <c r="BF170" s="68">
        <f t="shared" si="98"/>
        <v>0</v>
      </c>
      <c r="BG170" s="68">
        <f t="shared" si="99"/>
        <v>0</v>
      </c>
      <c r="BH170" s="68">
        <f t="shared" si="100"/>
        <v>1</v>
      </c>
      <c r="BI170" s="68">
        <f t="shared" si="101"/>
        <v>0</v>
      </c>
      <c r="BJ170" s="68">
        <f t="shared" si="102"/>
        <v>0</v>
      </c>
      <c r="BK170" s="68">
        <f t="shared" si="103"/>
        <v>0</v>
      </c>
      <c r="BL170" s="68">
        <f t="shared" si="104"/>
        <v>0</v>
      </c>
      <c r="BM170" s="139">
        <f t="shared" si="105"/>
        <v>0</v>
      </c>
    </row>
    <row r="171" spans="1:65" s="68" customFormat="1" ht="63.95" customHeight="1">
      <c r="A171" s="245"/>
      <c r="B171" s="97"/>
      <c r="C171" s="98"/>
      <c r="D171" s="99"/>
      <c r="E171" s="111"/>
      <c r="F171" s="155"/>
      <c r="G171" s="225"/>
      <c r="H171" s="100"/>
      <c r="I171" s="226"/>
      <c r="J171" s="218"/>
      <c r="K171" s="124"/>
      <c r="L171" s="135"/>
      <c r="M171" s="136"/>
      <c r="N171" s="102"/>
      <c r="O171" s="103"/>
      <c r="P171" s="103"/>
      <c r="Q171" s="103"/>
      <c r="R171" s="103"/>
      <c r="S171" s="99"/>
      <c r="T171" s="99"/>
      <c r="U171" s="99"/>
      <c r="V171" s="99"/>
      <c r="W171" s="100"/>
      <c r="X171" s="100"/>
      <c r="Y171" s="104"/>
      <c r="Z171" s="119"/>
      <c r="AA171" s="119"/>
      <c r="AB171" s="120"/>
      <c r="AC171" s="137" t="str">
        <f t="shared" si="75"/>
        <v/>
      </c>
      <c r="AD171" s="131" t="str">
        <f t="shared" si="76"/>
        <v/>
      </c>
      <c r="AE171" s="105"/>
      <c r="AF171" s="101"/>
      <c r="AG171" s="107"/>
      <c r="AH171" s="169"/>
      <c r="AI171" s="170"/>
      <c r="AK171" s="146" t="b">
        <f t="shared" si="77"/>
        <v>0</v>
      </c>
      <c r="AL171" s="68">
        <f t="shared" si="78"/>
        <v>0</v>
      </c>
      <c r="AM171" s="68" t="b">
        <f t="shared" si="79"/>
        <v>1</v>
      </c>
      <c r="AN171" s="68">
        <f t="shared" si="80"/>
        <v>1</v>
      </c>
      <c r="AO171" s="68" t="b">
        <f t="shared" si="81"/>
        <v>0</v>
      </c>
      <c r="AP171" s="68">
        <f t="shared" si="82"/>
        <v>0</v>
      </c>
      <c r="AQ171" s="68" t="b">
        <f t="shared" si="83"/>
        <v>1</v>
      </c>
      <c r="AR171" s="139">
        <f t="shared" si="84"/>
        <v>1</v>
      </c>
      <c r="AS171" s="146" t="str">
        <f t="shared" si="85"/>
        <v/>
      </c>
      <c r="AT171" s="139" t="str">
        <f t="shared" si="86"/>
        <v/>
      </c>
      <c r="AU171" s="68">
        <f t="shared" si="87"/>
        <v>1</v>
      </c>
      <c r="AV171" s="68">
        <f t="shared" si="88"/>
        <v>0</v>
      </c>
      <c r="AW171" s="68">
        <f t="shared" si="89"/>
        <v>0</v>
      </c>
      <c r="AX171" s="68">
        <f t="shared" si="90"/>
        <v>0</v>
      </c>
      <c r="AY171" s="68">
        <f t="shared" si="91"/>
        <v>0</v>
      </c>
      <c r="AZ171" s="139">
        <f t="shared" si="92"/>
        <v>0</v>
      </c>
      <c r="BA171" s="68" t="str">
        <f t="shared" si="93"/>
        <v/>
      </c>
      <c r="BB171" s="68" t="str">
        <f t="shared" si="94"/>
        <v/>
      </c>
      <c r="BC171" s="146" t="str">
        <f t="shared" si="95"/>
        <v>Pain in mouth/throat</v>
      </c>
      <c r="BD171" s="68">
        <f t="shared" si="96"/>
        <v>10.4</v>
      </c>
      <c r="BE171" s="68" t="str">
        <f t="shared" si="97"/>
        <v>Pain in mouth/throat
 has a PPV of 10.4% 
 for recurrence</v>
      </c>
      <c r="BF171" s="68">
        <f t="shared" si="98"/>
        <v>0</v>
      </c>
      <c r="BG171" s="68">
        <f t="shared" si="99"/>
        <v>0</v>
      </c>
      <c r="BH171" s="68">
        <f t="shared" si="100"/>
        <v>1</v>
      </c>
      <c r="BI171" s="68">
        <f t="shared" si="101"/>
        <v>0</v>
      </c>
      <c r="BJ171" s="68">
        <f t="shared" si="102"/>
        <v>0</v>
      </c>
      <c r="BK171" s="68">
        <f t="shared" si="103"/>
        <v>0</v>
      </c>
      <c r="BL171" s="68">
        <f t="shared" si="104"/>
        <v>0</v>
      </c>
      <c r="BM171" s="139">
        <f t="shared" si="105"/>
        <v>0</v>
      </c>
    </row>
    <row r="172" spans="1:65" s="68" customFormat="1" ht="63.95" customHeight="1">
      <c r="A172" s="245"/>
      <c r="B172" s="97"/>
      <c r="C172" s="98"/>
      <c r="D172" s="99"/>
      <c r="E172" s="111"/>
      <c r="F172" s="155"/>
      <c r="G172" s="225"/>
      <c r="H172" s="100"/>
      <c r="I172" s="226"/>
      <c r="J172" s="218"/>
      <c r="K172" s="124"/>
      <c r="L172" s="135"/>
      <c r="M172" s="136"/>
      <c r="N172" s="102"/>
      <c r="O172" s="103"/>
      <c r="P172" s="103"/>
      <c r="Q172" s="103"/>
      <c r="R172" s="103"/>
      <c r="S172" s="99"/>
      <c r="T172" s="99"/>
      <c r="U172" s="99"/>
      <c r="V172" s="99"/>
      <c r="W172" s="100"/>
      <c r="X172" s="100"/>
      <c r="Y172" s="104"/>
      <c r="Z172" s="119"/>
      <c r="AA172" s="119"/>
      <c r="AB172" s="120"/>
      <c r="AC172" s="137" t="str">
        <f t="shared" si="75"/>
        <v/>
      </c>
      <c r="AD172" s="131" t="str">
        <f t="shared" si="76"/>
        <v/>
      </c>
      <c r="AE172" s="105"/>
      <c r="AF172" s="101"/>
      <c r="AG172" s="107"/>
      <c r="AH172" s="169"/>
      <c r="AI172" s="170"/>
      <c r="AK172" s="146" t="b">
        <f t="shared" si="77"/>
        <v>0</v>
      </c>
      <c r="AL172" s="68">
        <f t="shared" si="78"/>
        <v>0</v>
      </c>
      <c r="AM172" s="68" t="b">
        <f t="shared" si="79"/>
        <v>1</v>
      </c>
      <c r="AN172" s="68">
        <f t="shared" si="80"/>
        <v>1</v>
      </c>
      <c r="AO172" s="68" t="b">
        <f t="shared" si="81"/>
        <v>0</v>
      </c>
      <c r="AP172" s="68">
        <f t="shared" si="82"/>
        <v>0</v>
      </c>
      <c r="AQ172" s="68" t="b">
        <f t="shared" si="83"/>
        <v>1</v>
      </c>
      <c r="AR172" s="139">
        <f t="shared" si="84"/>
        <v>1</v>
      </c>
      <c r="AS172" s="146" t="str">
        <f t="shared" si="85"/>
        <v/>
      </c>
      <c r="AT172" s="139" t="str">
        <f t="shared" si="86"/>
        <v/>
      </c>
      <c r="AU172" s="68">
        <f t="shared" si="87"/>
        <v>1</v>
      </c>
      <c r="AV172" s="68">
        <f t="shared" si="88"/>
        <v>0</v>
      </c>
      <c r="AW172" s="68">
        <f t="shared" si="89"/>
        <v>0</v>
      </c>
      <c r="AX172" s="68">
        <f t="shared" si="90"/>
        <v>0</v>
      </c>
      <c r="AY172" s="68">
        <f t="shared" si="91"/>
        <v>0</v>
      </c>
      <c r="AZ172" s="139">
        <f t="shared" si="92"/>
        <v>0</v>
      </c>
      <c r="BA172" s="68" t="str">
        <f t="shared" si="93"/>
        <v/>
      </c>
      <c r="BB172" s="68" t="str">
        <f t="shared" si="94"/>
        <v/>
      </c>
      <c r="BC172" s="146" t="str">
        <f t="shared" si="95"/>
        <v>Pain in mouth/throat</v>
      </c>
      <c r="BD172" s="68">
        <f t="shared" si="96"/>
        <v>10.4</v>
      </c>
      <c r="BE172" s="68" t="str">
        <f t="shared" si="97"/>
        <v>Pain in mouth/throat
 has a PPV of 10.4% 
 for recurrence</v>
      </c>
      <c r="BF172" s="68">
        <f t="shared" si="98"/>
        <v>0</v>
      </c>
      <c r="BG172" s="68">
        <f t="shared" si="99"/>
        <v>0</v>
      </c>
      <c r="BH172" s="68">
        <f t="shared" si="100"/>
        <v>1</v>
      </c>
      <c r="BI172" s="68">
        <f t="shared" si="101"/>
        <v>0</v>
      </c>
      <c r="BJ172" s="68">
        <f t="shared" si="102"/>
        <v>0</v>
      </c>
      <c r="BK172" s="68">
        <f t="shared" si="103"/>
        <v>0</v>
      </c>
      <c r="BL172" s="68">
        <f t="shared" si="104"/>
        <v>0</v>
      </c>
      <c r="BM172" s="139">
        <f t="shared" si="105"/>
        <v>0</v>
      </c>
    </row>
    <row r="173" spans="1:65" s="68" customFormat="1" ht="63.95" customHeight="1">
      <c r="A173" s="245"/>
      <c r="B173" s="97"/>
      <c r="C173" s="98"/>
      <c r="D173" s="99"/>
      <c r="E173" s="111"/>
      <c r="F173" s="155"/>
      <c r="G173" s="225"/>
      <c r="H173" s="100"/>
      <c r="I173" s="226"/>
      <c r="J173" s="218"/>
      <c r="K173" s="124"/>
      <c r="L173" s="135"/>
      <c r="M173" s="136"/>
      <c r="N173" s="102"/>
      <c r="O173" s="103"/>
      <c r="P173" s="103"/>
      <c r="Q173" s="103"/>
      <c r="R173" s="103"/>
      <c r="S173" s="99"/>
      <c r="T173" s="99"/>
      <c r="U173" s="99"/>
      <c r="V173" s="99"/>
      <c r="W173" s="100"/>
      <c r="X173" s="100"/>
      <c r="Y173" s="104"/>
      <c r="Z173" s="119"/>
      <c r="AA173" s="119"/>
      <c r="AB173" s="120"/>
      <c r="AC173" s="137" t="str">
        <f t="shared" si="75"/>
        <v/>
      </c>
      <c r="AD173" s="131" t="str">
        <f t="shared" si="76"/>
        <v/>
      </c>
      <c r="AE173" s="105"/>
      <c r="AF173" s="101"/>
      <c r="AG173" s="107"/>
      <c r="AH173" s="169"/>
      <c r="AI173" s="170"/>
      <c r="AK173" s="146" t="b">
        <f t="shared" si="77"/>
        <v>0</v>
      </c>
      <c r="AL173" s="68">
        <f t="shared" si="78"/>
        <v>0</v>
      </c>
      <c r="AM173" s="68" t="b">
        <f t="shared" si="79"/>
        <v>1</v>
      </c>
      <c r="AN173" s="68">
        <f t="shared" si="80"/>
        <v>1</v>
      </c>
      <c r="AO173" s="68" t="b">
        <f t="shared" si="81"/>
        <v>0</v>
      </c>
      <c r="AP173" s="68">
        <f t="shared" si="82"/>
        <v>0</v>
      </c>
      <c r="AQ173" s="68" t="b">
        <f t="shared" si="83"/>
        <v>1</v>
      </c>
      <c r="AR173" s="139">
        <f t="shared" si="84"/>
        <v>1</v>
      </c>
      <c r="AS173" s="146" t="str">
        <f t="shared" si="85"/>
        <v/>
      </c>
      <c r="AT173" s="139" t="str">
        <f t="shared" si="86"/>
        <v/>
      </c>
      <c r="AU173" s="68">
        <f t="shared" si="87"/>
        <v>1</v>
      </c>
      <c r="AV173" s="68">
        <f t="shared" si="88"/>
        <v>0</v>
      </c>
      <c r="AW173" s="68">
        <f t="shared" si="89"/>
        <v>0</v>
      </c>
      <c r="AX173" s="68">
        <f t="shared" si="90"/>
        <v>0</v>
      </c>
      <c r="AY173" s="68">
        <f t="shared" si="91"/>
        <v>0</v>
      </c>
      <c r="AZ173" s="139">
        <f t="shared" si="92"/>
        <v>0</v>
      </c>
      <c r="BA173" s="68" t="str">
        <f t="shared" si="93"/>
        <v/>
      </c>
      <c r="BB173" s="68" t="str">
        <f t="shared" si="94"/>
        <v/>
      </c>
      <c r="BC173" s="146" t="str">
        <f t="shared" si="95"/>
        <v>Pain in mouth/throat</v>
      </c>
      <c r="BD173" s="68">
        <f t="shared" si="96"/>
        <v>10.4</v>
      </c>
      <c r="BE173" s="68" t="str">
        <f t="shared" si="97"/>
        <v>Pain in mouth/throat
 has a PPV of 10.4% 
 for recurrence</v>
      </c>
      <c r="BF173" s="68">
        <f t="shared" si="98"/>
        <v>0</v>
      </c>
      <c r="BG173" s="68">
        <f t="shared" si="99"/>
        <v>0</v>
      </c>
      <c r="BH173" s="68">
        <f t="shared" si="100"/>
        <v>1</v>
      </c>
      <c r="BI173" s="68">
        <f t="shared" si="101"/>
        <v>0</v>
      </c>
      <c r="BJ173" s="68">
        <f t="shared" si="102"/>
        <v>0</v>
      </c>
      <c r="BK173" s="68">
        <f t="shared" si="103"/>
        <v>0</v>
      </c>
      <c r="BL173" s="68">
        <f t="shared" si="104"/>
        <v>0</v>
      </c>
      <c r="BM173" s="139">
        <f t="shared" si="105"/>
        <v>0</v>
      </c>
    </row>
    <row r="174" spans="1:65" s="68" customFormat="1" ht="63.95" customHeight="1">
      <c r="A174" s="245"/>
      <c r="B174" s="97"/>
      <c r="C174" s="98"/>
      <c r="D174" s="99"/>
      <c r="E174" s="111"/>
      <c r="F174" s="155"/>
      <c r="G174" s="225"/>
      <c r="H174" s="100"/>
      <c r="I174" s="226"/>
      <c r="J174" s="218"/>
      <c r="K174" s="124"/>
      <c r="L174" s="135"/>
      <c r="M174" s="136"/>
      <c r="N174" s="102"/>
      <c r="O174" s="103"/>
      <c r="P174" s="103"/>
      <c r="Q174" s="103"/>
      <c r="R174" s="103"/>
      <c r="S174" s="99"/>
      <c r="T174" s="99"/>
      <c r="U174" s="99"/>
      <c r="V174" s="99"/>
      <c r="W174" s="100"/>
      <c r="X174" s="100"/>
      <c r="Y174" s="104"/>
      <c r="Z174" s="119"/>
      <c r="AA174" s="119"/>
      <c r="AB174" s="120"/>
      <c r="AC174" s="137" t="str">
        <f t="shared" si="75"/>
        <v/>
      </c>
      <c r="AD174" s="131" t="str">
        <f t="shared" si="76"/>
        <v/>
      </c>
      <c r="AE174" s="105"/>
      <c r="AF174" s="101"/>
      <c r="AG174" s="107"/>
      <c r="AH174" s="169"/>
      <c r="AI174" s="170"/>
      <c r="AK174" s="146" t="b">
        <f t="shared" si="77"/>
        <v>0</v>
      </c>
      <c r="AL174" s="68">
        <f t="shared" si="78"/>
        <v>0</v>
      </c>
      <c r="AM174" s="68" t="b">
        <f t="shared" si="79"/>
        <v>1</v>
      </c>
      <c r="AN174" s="68">
        <f t="shared" si="80"/>
        <v>1</v>
      </c>
      <c r="AO174" s="68" t="b">
        <f t="shared" si="81"/>
        <v>0</v>
      </c>
      <c r="AP174" s="68">
        <f t="shared" si="82"/>
        <v>0</v>
      </c>
      <c r="AQ174" s="68" t="b">
        <f t="shared" si="83"/>
        <v>1</v>
      </c>
      <c r="AR174" s="139">
        <f t="shared" si="84"/>
        <v>1</v>
      </c>
      <c r="AS174" s="146" t="str">
        <f t="shared" si="85"/>
        <v/>
      </c>
      <c r="AT174" s="139" t="str">
        <f t="shared" si="86"/>
        <v/>
      </c>
      <c r="AU174" s="68">
        <f t="shared" si="87"/>
        <v>1</v>
      </c>
      <c r="AV174" s="68">
        <f t="shared" si="88"/>
        <v>0</v>
      </c>
      <c r="AW174" s="68">
        <f t="shared" si="89"/>
        <v>0</v>
      </c>
      <c r="AX174" s="68">
        <f t="shared" si="90"/>
        <v>0</v>
      </c>
      <c r="AY174" s="68">
        <f t="shared" si="91"/>
        <v>0</v>
      </c>
      <c r="AZ174" s="139">
        <f t="shared" si="92"/>
        <v>0</v>
      </c>
      <c r="BA174" s="68" t="str">
        <f t="shared" si="93"/>
        <v/>
      </c>
      <c r="BB174" s="68" t="str">
        <f t="shared" si="94"/>
        <v/>
      </c>
      <c r="BC174" s="146" t="str">
        <f t="shared" si="95"/>
        <v>Pain in mouth/throat</v>
      </c>
      <c r="BD174" s="68">
        <f t="shared" si="96"/>
        <v>10.4</v>
      </c>
      <c r="BE174" s="68" t="str">
        <f t="shared" si="97"/>
        <v>Pain in mouth/throat
 has a PPV of 10.4% 
 for recurrence</v>
      </c>
      <c r="BF174" s="68">
        <f t="shared" si="98"/>
        <v>0</v>
      </c>
      <c r="BG174" s="68">
        <f t="shared" si="99"/>
        <v>0</v>
      </c>
      <c r="BH174" s="68">
        <f t="shared" si="100"/>
        <v>1</v>
      </c>
      <c r="BI174" s="68">
        <f t="shared" si="101"/>
        <v>0</v>
      </c>
      <c r="BJ174" s="68">
        <f t="shared" si="102"/>
        <v>0</v>
      </c>
      <c r="BK174" s="68">
        <f t="shared" si="103"/>
        <v>0</v>
      </c>
      <c r="BL174" s="68">
        <f t="shared" si="104"/>
        <v>0</v>
      </c>
      <c r="BM174" s="139">
        <f t="shared" si="105"/>
        <v>0</v>
      </c>
    </row>
    <row r="175" spans="1:65" s="68" customFormat="1" ht="63.95" customHeight="1">
      <c r="A175" s="245"/>
      <c r="B175" s="97"/>
      <c r="C175" s="98"/>
      <c r="D175" s="99"/>
      <c r="E175" s="111"/>
      <c r="F175" s="155"/>
      <c r="G175" s="225"/>
      <c r="H175" s="100"/>
      <c r="I175" s="226"/>
      <c r="J175" s="218"/>
      <c r="K175" s="124"/>
      <c r="L175" s="135"/>
      <c r="M175" s="136"/>
      <c r="N175" s="102"/>
      <c r="O175" s="103"/>
      <c r="P175" s="103"/>
      <c r="Q175" s="103"/>
      <c r="R175" s="103"/>
      <c r="S175" s="99"/>
      <c r="T175" s="99"/>
      <c r="U175" s="99"/>
      <c r="V175" s="99"/>
      <c r="W175" s="100"/>
      <c r="X175" s="100"/>
      <c r="Y175" s="104"/>
      <c r="Z175" s="119"/>
      <c r="AA175" s="119"/>
      <c r="AB175" s="120"/>
      <c r="AC175" s="137" t="str">
        <f t="shared" si="75"/>
        <v/>
      </c>
      <c r="AD175" s="131" t="str">
        <f t="shared" si="76"/>
        <v/>
      </c>
      <c r="AE175" s="105"/>
      <c r="AF175" s="101"/>
      <c r="AG175" s="107"/>
      <c r="AH175" s="169"/>
      <c r="AI175" s="170"/>
      <c r="AK175" s="146" t="b">
        <f t="shared" si="77"/>
        <v>0</v>
      </c>
      <c r="AL175" s="68">
        <f t="shared" si="78"/>
        <v>0</v>
      </c>
      <c r="AM175" s="68" t="b">
        <f t="shared" si="79"/>
        <v>1</v>
      </c>
      <c r="AN175" s="68">
        <f t="shared" si="80"/>
        <v>1</v>
      </c>
      <c r="AO175" s="68" t="b">
        <f t="shared" si="81"/>
        <v>0</v>
      </c>
      <c r="AP175" s="68">
        <f t="shared" si="82"/>
        <v>0</v>
      </c>
      <c r="AQ175" s="68" t="b">
        <f t="shared" si="83"/>
        <v>1</v>
      </c>
      <c r="AR175" s="139">
        <f t="shared" si="84"/>
        <v>1</v>
      </c>
      <c r="AS175" s="146" t="str">
        <f t="shared" si="85"/>
        <v/>
      </c>
      <c r="AT175" s="139" t="str">
        <f t="shared" si="86"/>
        <v/>
      </c>
      <c r="AU175" s="68">
        <f t="shared" si="87"/>
        <v>1</v>
      </c>
      <c r="AV175" s="68">
        <f t="shared" si="88"/>
        <v>0</v>
      </c>
      <c r="AW175" s="68">
        <f t="shared" si="89"/>
        <v>0</v>
      </c>
      <c r="AX175" s="68">
        <f t="shared" si="90"/>
        <v>0</v>
      </c>
      <c r="AY175" s="68">
        <f t="shared" si="91"/>
        <v>0</v>
      </c>
      <c r="AZ175" s="139">
        <f t="shared" si="92"/>
        <v>0</v>
      </c>
      <c r="BA175" s="68" t="str">
        <f t="shared" si="93"/>
        <v/>
      </c>
      <c r="BB175" s="68" t="str">
        <f t="shared" si="94"/>
        <v/>
      </c>
      <c r="BC175" s="146" t="str">
        <f t="shared" si="95"/>
        <v>Pain in mouth/throat</v>
      </c>
      <c r="BD175" s="68">
        <f t="shared" si="96"/>
        <v>10.4</v>
      </c>
      <c r="BE175" s="68" t="str">
        <f t="shared" si="97"/>
        <v>Pain in mouth/throat
 has a PPV of 10.4% 
 for recurrence</v>
      </c>
      <c r="BF175" s="68">
        <f t="shared" si="98"/>
        <v>0</v>
      </c>
      <c r="BG175" s="68">
        <f t="shared" si="99"/>
        <v>0</v>
      </c>
      <c r="BH175" s="68">
        <f t="shared" si="100"/>
        <v>1</v>
      </c>
      <c r="BI175" s="68">
        <f t="shared" si="101"/>
        <v>0</v>
      </c>
      <c r="BJ175" s="68">
        <f t="shared" si="102"/>
        <v>0</v>
      </c>
      <c r="BK175" s="68">
        <f t="shared" si="103"/>
        <v>0</v>
      </c>
      <c r="BL175" s="68">
        <f t="shared" si="104"/>
        <v>0</v>
      </c>
      <c r="BM175" s="139">
        <f t="shared" si="105"/>
        <v>0</v>
      </c>
    </row>
    <row r="176" spans="1:65" s="68" customFormat="1" ht="63.95" customHeight="1">
      <c r="A176" s="245"/>
      <c r="B176" s="97"/>
      <c r="C176" s="98"/>
      <c r="D176" s="99"/>
      <c r="E176" s="111"/>
      <c r="F176" s="155"/>
      <c r="G176" s="225"/>
      <c r="H176" s="100"/>
      <c r="I176" s="226"/>
      <c r="J176" s="218"/>
      <c r="K176" s="124"/>
      <c r="L176" s="135"/>
      <c r="M176" s="136"/>
      <c r="N176" s="102"/>
      <c r="O176" s="103"/>
      <c r="P176" s="103"/>
      <c r="Q176" s="103"/>
      <c r="R176" s="103"/>
      <c r="S176" s="99"/>
      <c r="T176" s="99"/>
      <c r="U176" s="99"/>
      <c r="V176" s="99"/>
      <c r="W176" s="100"/>
      <c r="X176" s="100"/>
      <c r="Y176" s="104"/>
      <c r="Z176" s="119"/>
      <c r="AA176" s="119"/>
      <c r="AB176" s="120"/>
      <c r="AC176" s="137" t="str">
        <f t="shared" si="75"/>
        <v/>
      </c>
      <c r="AD176" s="131" t="str">
        <f t="shared" si="76"/>
        <v/>
      </c>
      <c r="AE176" s="105"/>
      <c r="AF176" s="101"/>
      <c r="AG176" s="107"/>
      <c r="AH176" s="169"/>
      <c r="AI176" s="170"/>
      <c r="AK176" s="146" t="b">
        <f t="shared" si="77"/>
        <v>0</v>
      </c>
      <c r="AL176" s="68">
        <f t="shared" si="78"/>
        <v>0</v>
      </c>
      <c r="AM176" s="68" t="b">
        <f t="shared" si="79"/>
        <v>1</v>
      </c>
      <c r="AN176" s="68">
        <f t="shared" si="80"/>
        <v>1</v>
      </c>
      <c r="AO176" s="68" t="b">
        <f t="shared" si="81"/>
        <v>0</v>
      </c>
      <c r="AP176" s="68">
        <f t="shared" si="82"/>
        <v>0</v>
      </c>
      <c r="AQ176" s="68" t="b">
        <f t="shared" si="83"/>
        <v>1</v>
      </c>
      <c r="AR176" s="139">
        <f t="shared" si="84"/>
        <v>1</v>
      </c>
      <c r="AS176" s="146" t="str">
        <f t="shared" si="85"/>
        <v/>
      </c>
      <c r="AT176" s="139" t="str">
        <f t="shared" si="86"/>
        <v/>
      </c>
      <c r="AU176" s="68">
        <f t="shared" si="87"/>
        <v>1</v>
      </c>
      <c r="AV176" s="68">
        <f t="shared" si="88"/>
        <v>0</v>
      </c>
      <c r="AW176" s="68">
        <f t="shared" si="89"/>
        <v>0</v>
      </c>
      <c r="AX176" s="68">
        <f t="shared" si="90"/>
        <v>0</v>
      </c>
      <c r="AY176" s="68">
        <f t="shared" si="91"/>
        <v>0</v>
      </c>
      <c r="AZ176" s="139">
        <f t="shared" si="92"/>
        <v>0</v>
      </c>
      <c r="BA176" s="68" t="str">
        <f t="shared" si="93"/>
        <v/>
      </c>
      <c r="BB176" s="68" t="str">
        <f t="shared" si="94"/>
        <v/>
      </c>
      <c r="BC176" s="146" t="str">
        <f t="shared" si="95"/>
        <v>Pain in mouth/throat</v>
      </c>
      <c r="BD176" s="68">
        <f t="shared" si="96"/>
        <v>10.4</v>
      </c>
      <c r="BE176" s="68" t="str">
        <f t="shared" si="97"/>
        <v>Pain in mouth/throat
 has a PPV of 10.4% 
 for recurrence</v>
      </c>
      <c r="BF176" s="68">
        <f t="shared" si="98"/>
        <v>0</v>
      </c>
      <c r="BG176" s="68">
        <f t="shared" si="99"/>
        <v>0</v>
      </c>
      <c r="BH176" s="68">
        <f t="shared" si="100"/>
        <v>1</v>
      </c>
      <c r="BI176" s="68">
        <f t="shared" si="101"/>
        <v>0</v>
      </c>
      <c r="BJ176" s="68">
        <f t="shared" si="102"/>
        <v>0</v>
      </c>
      <c r="BK176" s="68">
        <f t="shared" si="103"/>
        <v>0</v>
      </c>
      <c r="BL176" s="68">
        <f t="shared" si="104"/>
        <v>0</v>
      </c>
      <c r="BM176" s="139">
        <f t="shared" si="105"/>
        <v>0</v>
      </c>
    </row>
    <row r="177" spans="1:65" s="68" customFormat="1" ht="63.95" customHeight="1">
      <c r="A177" s="245"/>
      <c r="B177" s="97"/>
      <c r="C177" s="98"/>
      <c r="D177" s="99"/>
      <c r="E177" s="111"/>
      <c r="F177" s="155"/>
      <c r="G177" s="225"/>
      <c r="H177" s="100"/>
      <c r="I177" s="226"/>
      <c r="J177" s="218"/>
      <c r="K177" s="124"/>
      <c r="L177" s="135"/>
      <c r="M177" s="136"/>
      <c r="N177" s="102"/>
      <c r="O177" s="103"/>
      <c r="P177" s="103"/>
      <c r="Q177" s="103"/>
      <c r="R177" s="103"/>
      <c r="S177" s="99"/>
      <c r="T177" s="99"/>
      <c r="U177" s="99"/>
      <c r="V177" s="99"/>
      <c r="W177" s="100"/>
      <c r="X177" s="100"/>
      <c r="Y177" s="104"/>
      <c r="Z177" s="119"/>
      <c r="AA177" s="119"/>
      <c r="AB177" s="120"/>
      <c r="AC177" s="137" t="str">
        <f t="shared" si="75"/>
        <v/>
      </c>
      <c r="AD177" s="131" t="str">
        <f t="shared" si="76"/>
        <v/>
      </c>
      <c r="AE177" s="105"/>
      <c r="AF177" s="101"/>
      <c r="AG177" s="107"/>
      <c r="AH177" s="169"/>
      <c r="AI177" s="170"/>
      <c r="AK177" s="146" t="b">
        <f t="shared" si="77"/>
        <v>0</v>
      </c>
      <c r="AL177" s="68">
        <f t="shared" si="78"/>
        <v>0</v>
      </c>
      <c r="AM177" s="68" t="b">
        <f t="shared" si="79"/>
        <v>1</v>
      </c>
      <c r="AN177" s="68">
        <f t="shared" si="80"/>
        <v>1</v>
      </c>
      <c r="AO177" s="68" t="b">
        <f t="shared" si="81"/>
        <v>0</v>
      </c>
      <c r="AP177" s="68">
        <f t="shared" si="82"/>
        <v>0</v>
      </c>
      <c r="AQ177" s="68" t="b">
        <f t="shared" si="83"/>
        <v>1</v>
      </c>
      <c r="AR177" s="139">
        <f t="shared" si="84"/>
        <v>1</v>
      </c>
      <c r="AS177" s="146" t="str">
        <f t="shared" si="85"/>
        <v/>
      </c>
      <c r="AT177" s="139" t="str">
        <f t="shared" si="86"/>
        <v/>
      </c>
      <c r="AU177" s="68">
        <f t="shared" si="87"/>
        <v>1</v>
      </c>
      <c r="AV177" s="68">
        <f t="shared" si="88"/>
        <v>0</v>
      </c>
      <c r="AW177" s="68">
        <f t="shared" si="89"/>
        <v>0</v>
      </c>
      <c r="AX177" s="68">
        <f t="shared" si="90"/>
        <v>0</v>
      </c>
      <c r="AY177" s="68">
        <f t="shared" si="91"/>
        <v>0</v>
      </c>
      <c r="AZ177" s="139">
        <f t="shared" si="92"/>
        <v>0</v>
      </c>
      <c r="BA177" s="68" t="str">
        <f t="shared" si="93"/>
        <v/>
      </c>
      <c r="BB177" s="68" t="str">
        <f t="shared" si="94"/>
        <v/>
      </c>
      <c r="BC177" s="146" t="str">
        <f t="shared" si="95"/>
        <v>Pain in mouth/throat</v>
      </c>
      <c r="BD177" s="68">
        <f t="shared" si="96"/>
        <v>10.4</v>
      </c>
      <c r="BE177" s="68" t="str">
        <f t="shared" si="97"/>
        <v>Pain in mouth/throat
 has a PPV of 10.4% 
 for recurrence</v>
      </c>
      <c r="BF177" s="68">
        <f t="shared" si="98"/>
        <v>0</v>
      </c>
      <c r="BG177" s="68">
        <f t="shared" si="99"/>
        <v>0</v>
      </c>
      <c r="BH177" s="68">
        <f t="shared" si="100"/>
        <v>1</v>
      </c>
      <c r="BI177" s="68">
        <f t="shared" si="101"/>
        <v>0</v>
      </c>
      <c r="BJ177" s="68">
        <f t="shared" si="102"/>
        <v>0</v>
      </c>
      <c r="BK177" s="68">
        <f t="shared" si="103"/>
        <v>0</v>
      </c>
      <c r="BL177" s="68">
        <f t="shared" si="104"/>
        <v>0</v>
      </c>
      <c r="BM177" s="139">
        <f t="shared" si="105"/>
        <v>0</v>
      </c>
    </row>
    <row r="178" spans="1:65" s="68" customFormat="1" ht="63.95" customHeight="1">
      <c r="A178" s="245"/>
      <c r="B178" s="97"/>
      <c r="C178" s="98"/>
      <c r="D178" s="99"/>
      <c r="E178" s="111"/>
      <c r="F178" s="155"/>
      <c r="G178" s="225"/>
      <c r="H178" s="100"/>
      <c r="I178" s="226"/>
      <c r="J178" s="218"/>
      <c r="K178" s="124"/>
      <c r="L178" s="135"/>
      <c r="M178" s="136"/>
      <c r="N178" s="102"/>
      <c r="O178" s="103"/>
      <c r="P178" s="103"/>
      <c r="Q178" s="103"/>
      <c r="R178" s="103"/>
      <c r="S178" s="99"/>
      <c r="T178" s="99"/>
      <c r="U178" s="99"/>
      <c r="V178" s="99"/>
      <c r="W178" s="100"/>
      <c r="X178" s="100"/>
      <c r="Y178" s="104"/>
      <c r="Z178" s="119"/>
      <c r="AA178" s="119"/>
      <c r="AB178" s="120"/>
      <c r="AC178" s="137" t="str">
        <f t="shared" si="75"/>
        <v/>
      </c>
      <c r="AD178" s="131" t="str">
        <f t="shared" si="76"/>
        <v/>
      </c>
      <c r="AE178" s="105"/>
      <c r="AF178" s="101"/>
      <c r="AG178" s="107"/>
      <c r="AH178" s="169"/>
      <c r="AI178" s="170"/>
      <c r="AK178" s="146" t="b">
        <f t="shared" si="77"/>
        <v>0</v>
      </c>
      <c r="AL178" s="68">
        <f t="shared" si="78"/>
        <v>0</v>
      </c>
      <c r="AM178" s="68" t="b">
        <f t="shared" si="79"/>
        <v>1</v>
      </c>
      <c r="AN178" s="68">
        <f t="shared" si="80"/>
        <v>1</v>
      </c>
      <c r="AO178" s="68" t="b">
        <f t="shared" si="81"/>
        <v>0</v>
      </c>
      <c r="AP178" s="68">
        <f t="shared" si="82"/>
        <v>0</v>
      </c>
      <c r="AQ178" s="68" t="b">
        <f t="shared" si="83"/>
        <v>1</v>
      </c>
      <c r="AR178" s="139">
        <f t="shared" si="84"/>
        <v>1</v>
      </c>
      <c r="AS178" s="146" t="str">
        <f t="shared" si="85"/>
        <v/>
      </c>
      <c r="AT178" s="139" t="str">
        <f t="shared" si="86"/>
        <v/>
      </c>
      <c r="AU178" s="68">
        <f t="shared" si="87"/>
        <v>1</v>
      </c>
      <c r="AV178" s="68">
        <f t="shared" si="88"/>
        <v>0</v>
      </c>
      <c r="AW178" s="68">
        <f t="shared" si="89"/>
        <v>0</v>
      </c>
      <c r="AX178" s="68">
        <f t="shared" si="90"/>
        <v>0</v>
      </c>
      <c r="AY178" s="68">
        <f t="shared" si="91"/>
        <v>0</v>
      </c>
      <c r="AZ178" s="139">
        <f t="shared" si="92"/>
        <v>0</v>
      </c>
      <c r="BA178" s="68" t="str">
        <f t="shared" si="93"/>
        <v/>
      </c>
      <c r="BB178" s="68" t="str">
        <f t="shared" si="94"/>
        <v/>
      </c>
      <c r="BC178" s="146" t="str">
        <f t="shared" si="95"/>
        <v>Pain in mouth/throat</v>
      </c>
      <c r="BD178" s="68">
        <f t="shared" si="96"/>
        <v>10.4</v>
      </c>
      <c r="BE178" s="68" t="str">
        <f t="shared" si="97"/>
        <v>Pain in mouth/throat
 has a PPV of 10.4% 
 for recurrence</v>
      </c>
      <c r="BF178" s="68">
        <f t="shared" si="98"/>
        <v>0</v>
      </c>
      <c r="BG178" s="68">
        <f t="shared" si="99"/>
        <v>0</v>
      </c>
      <c r="BH178" s="68">
        <f t="shared" si="100"/>
        <v>1</v>
      </c>
      <c r="BI178" s="68">
        <f t="shared" si="101"/>
        <v>0</v>
      </c>
      <c r="BJ178" s="68">
        <f t="shared" si="102"/>
        <v>0</v>
      </c>
      <c r="BK178" s="68">
        <f t="shared" si="103"/>
        <v>0</v>
      </c>
      <c r="BL178" s="68">
        <f t="shared" si="104"/>
        <v>0</v>
      </c>
      <c r="BM178" s="139">
        <f t="shared" si="105"/>
        <v>0</v>
      </c>
    </row>
    <row r="179" spans="1:65" s="68" customFormat="1" ht="63.95" customHeight="1">
      <c r="A179" s="245"/>
      <c r="B179" s="97"/>
      <c r="C179" s="98"/>
      <c r="D179" s="99"/>
      <c r="E179" s="111"/>
      <c r="F179" s="155"/>
      <c r="G179" s="225"/>
      <c r="H179" s="100"/>
      <c r="I179" s="226"/>
      <c r="J179" s="218"/>
      <c r="K179" s="124"/>
      <c r="L179" s="135"/>
      <c r="M179" s="136"/>
      <c r="N179" s="102"/>
      <c r="O179" s="103"/>
      <c r="P179" s="103"/>
      <c r="Q179" s="103"/>
      <c r="R179" s="103"/>
      <c r="S179" s="99"/>
      <c r="T179" s="99"/>
      <c r="U179" s="99"/>
      <c r="V179" s="99"/>
      <c r="W179" s="100"/>
      <c r="X179" s="100"/>
      <c r="Y179" s="104"/>
      <c r="Z179" s="119"/>
      <c r="AA179" s="119"/>
      <c r="AB179" s="120"/>
      <c r="AC179" s="137" t="str">
        <f t="shared" si="75"/>
        <v/>
      </c>
      <c r="AD179" s="131" t="str">
        <f t="shared" si="76"/>
        <v/>
      </c>
      <c r="AE179" s="105"/>
      <c r="AF179" s="101"/>
      <c r="AG179" s="107"/>
      <c r="AH179" s="169"/>
      <c r="AI179" s="170"/>
      <c r="AK179" s="146" t="b">
        <f t="shared" si="77"/>
        <v>0</v>
      </c>
      <c r="AL179" s="68">
        <f t="shared" si="78"/>
        <v>0</v>
      </c>
      <c r="AM179" s="68" t="b">
        <f t="shared" si="79"/>
        <v>1</v>
      </c>
      <c r="AN179" s="68">
        <f t="shared" si="80"/>
        <v>1</v>
      </c>
      <c r="AO179" s="68" t="b">
        <f t="shared" si="81"/>
        <v>0</v>
      </c>
      <c r="AP179" s="68">
        <f t="shared" si="82"/>
        <v>0</v>
      </c>
      <c r="AQ179" s="68" t="b">
        <f t="shared" si="83"/>
        <v>1</v>
      </c>
      <c r="AR179" s="139">
        <f t="shared" si="84"/>
        <v>1</v>
      </c>
      <c r="AS179" s="146" t="str">
        <f t="shared" si="85"/>
        <v/>
      </c>
      <c r="AT179" s="139" t="str">
        <f t="shared" si="86"/>
        <v/>
      </c>
      <c r="AU179" s="68">
        <f t="shared" si="87"/>
        <v>1</v>
      </c>
      <c r="AV179" s="68">
        <f t="shared" si="88"/>
        <v>0</v>
      </c>
      <c r="AW179" s="68">
        <f t="shared" si="89"/>
        <v>0</v>
      </c>
      <c r="AX179" s="68">
        <f t="shared" si="90"/>
        <v>0</v>
      </c>
      <c r="AY179" s="68">
        <f t="shared" si="91"/>
        <v>0</v>
      </c>
      <c r="AZ179" s="139">
        <f t="shared" si="92"/>
        <v>0</v>
      </c>
      <c r="BA179" s="68" t="str">
        <f t="shared" si="93"/>
        <v/>
      </c>
      <c r="BB179" s="68" t="str">
        <f t="shared" si="94"/>
        <v/>
      </c>
      <c r="BC179" s="146" t="str">
        <f t="shared" si="95"/>
        <v>Pain in mouth/throat</v>
      </c>
      <c r="BD179" s="68">
        <f t="shared" si="96"/>
        <v>10.4</v>
      </c>
      <c r="BE179" s="68" t="str">
        <f t="shared" si="97"/>
        <v>Pain in mouth/throat
 has a PPV of 10.4% 
 for recurrence</v>
      </c>
      <c r="BF179" s="68">
        <f t="shared" si="98"/>
        <v>0</v>
      </c>
      <c r="BG179" s="68">
        <f t="shared" si="99"/>
        <v>0</v>
      </c>
      <c r="BH179" s="68">
        <f t="shared" si="100"/>
        <v>1</v>
      </c>
      <c r="BI179" s="68">
        <f t="shared" si="101"/>
        <v>0</v>
      </c>
      <c r="BJ179" s="68">
        <f t="shared" si="102"/>
        <v>0</v>
      </c>
      <c r="BK179" s="68">
        <f t="shared" si="103"/>
        <v>0</v>
      </c>
      <c r="BL179" s="68">
        <f t="shared" si="104"/>
        <v>0</v>
      </c>
      <c r="BM179" s="139">
        <f t="shared" si="105"/>
        <v>0</v>
      </c>
    </row>
    <row r="180" spans="1:65" s="68" customFormat="1" ht="63.95" customHeight="1">
      <c r="A180" s="245"/>
      <c r="B180" s="97"/>
      <c r="C180" s="98"/>
      <c r="D180" s="99"/>
      <c r="E180" s="111"/>
      <c r="F180" s="155"/>
      <c r="G180" s="225"/>
      <c r="H180" s="100"/>
      <c r="I180" s="226"/>
      <c r="J180" s="218"/>
      <c r="K180" s="124"/>
      <c r="L180" s="135"/>
      <c r="M180" s="136"/>
      <c r="N180" s="102"/>
      <c r="O180" s="103"/>
      <c r="P180" s="103"/>
      <c r="Q180" s="103"/>
      <c r="R180" s="103"/>
      <c r="S180" s="99"/>
      <c r="T180" s="99"/>
      <c r="U180" s="99"/>
      <c r="V180" s="99"/>
      <c r="W180" s="100"/>
      <c r="X180" s="100"/>
      <c r="Y180" s="104"/>
      <c r="Z180" s="119"/>
      <c r="AA180" s="119"/>
      <c r="AB180" s="120"/>
      <c r="AC180" s="137" t="str">
        <f t="shared" si="75"/>
        <v/>
      </c>
      <c r="AD180" s="131" t="str">
        <f t="shared" si="76"/>
        <v/>
      </c>
      <c r="AE180" s="105"/>
      <c r="AF180" s="101"/>
      <c r="AG180" s="107"/>
      <c r="AH180" s="169"/>
      <c r="AI180" s="170"/>
      <c r="AK180" s="146" t="b">
        <f t="shared" si="77"/>
        <v>0</v>
      </c>
      <c r="AL180" s="68">
        <f t="shared" si="78"/>
        <v>0</v>
      </c>
      <c r="AM180" s="68" t="b">
        <f t="shared" si="79"/>
        <v>1</v>
      </c>
      <c r="AN180" s="68">
        <f t="shared" si="80"/>
        <v>1</v>
      </c>
      <c r="AO180" s="68" t="b">
        <f t="shared" si="81"/>
        <v>0</v>
      </c>
      <c r="AP180" s="68">
        <f t="shared" si="82"/>
        <v>0</v>
      </c>
      <c r="AQ180" s="68" t="b">
        <f t="shared" si="83"/>
        <v>1</v>
      </c>
      <c r="AR180" s="139">
        <f t="shared" si="84"/>
        <v>1</v>
      </c>
      <c r="AS180" s="146" t="str">
        <f t="shared" si="85"/>
        <v/>
      </c>
      <c r="AT180" s="139" t="str">
        <f t="shared" si="86"/>
        <v/>
      </c>
      <c r="AU180" s="68">
        <f t="shared" si="87"/>
        <v>1</v>
      </c>
      <c r="AV180" s="68">
        <f t="shared" si="88"/>
        <v>0</v>
      </c>
      <c r="AW180" s="68">
        <f t="shared" si="89"/>
        <v>0</v>
      </c>
      <c r="AX180" s="68">
        <f t="shared" si="90"/>
        <v>0</v>
      </c>
      <c r="AY180" s="68">
        <f t="shared" si="91"/>
        <v>0</v>
      </c>
      <c r="AZ180" s="139">
        <f t="shared" si="92"/>
        <v>0</v>
      </c>
      <c r="BA180" s="68" t="str">
        <f t="shared" si="93"/>
        <v/>
      </c>
      <c r="BB180" s="68" t="str">
        <f t="shared" si="94"/>
        <v/>
      </c>
      <c r="BC180" s="146" t="str">
        <f t="shared" si="95"/>
        <v>Pain in mouth/throat</v>
      </c>
      <c r="BD180" s="68">
        <f t="shared" si="96"/>
        <v>10.4</v>
      </c>
      <c r="BE180" s="68" t="str">
        <f t="shared" si="97"/>
        <v>Pain in mouth/throat
 has a PPV of 10.4% 
 for recurrence</v>
      </c>
      <c r="BF180" s="68">
        <f t="shared" si="98"/>
        <v>0</v>
      </c>
      <c r="BG180" s="68">
        <f t="shared" si="99"/>
        <v>0</v>
      </c>
      <c r="BH180" s="68">
        <f t="shared" si="100"/>
        <v>1</v>
      </c>
      <c r="BI180" s="68">
        <f t="shared" si="101"/>
        <v>0</v>
      </c>
      <c r="BJ180" s="68">
        <f t="shared" si="102"/>
        <v>0</v>
      </c>
      <c r="BK180" s="68">
        <f t="shared" si="103"/>
        <v>0</v>
      </c>
      <c r="BL180" s="68">
        <f t="shared" si="104"/>
        <v>0</v>
      </c>
      <c r="BM180" s="139">
        <f t="shared" si="105"/>
        <v>0</v>
      </c>
    </row>
    <row r="181" spans="1:65" s="68" customFormat="1" ht="63.95" customHeight="1">
      <c r="A181" s="245"/>
      <c r="B181" s="97"/>
      <c r="C181" s="98"/>
      <c r="D181" s="99"/>
      <c r="E181" s="111"/>
      <c r="F181" s="155"/>
      <c r="G181" s="225"/>
      <c r="H181" s="100"/>
      <c r="I181" s="226"/>
      <c r="J181" s="218"/>
      <c r="K181" s="124"/>
      <c r="L181" s="135"/>
      <c r="M181" s="136"/>
      <c r="N181" s="102"/>
      <c r="O181" s="103"/>
      <c r="P181" s="103"/>
      <c r="Q181" s="103"/>
      <c r="R181" s="103"/>
      <c r="S181" s="99"/>
      <c r="T181" s="99"/>
      <c r="U181" s="99"/>
      <c r="V181" s="99"/>
      <c r="W181" s="100"/>
      <c r="X181" s="100"/>
      <c r="Y181" s="104"/>
      <c r="Z181" s="119"/>
      <c r="AA181" s="119"/>
      <c r="AB181" s="120"/>
      <c r="AC181" s="137" t="str">
        <f t="shared" si="75"/>
        <v/>
      </c>
      <c r="AD181" s="131" t="str">
        <f t="shared" si="76"/>
        <v/>
      </c>
      <c r="AE181" s="105"/>
      <c r="AF181" s="101"/>
      <c r="AG181" s="107"/>
      <c r="AH181" s="169"/>
      <c r="AI181" s="170"/>
      <c r="AK181" s="146" t="b">
        <f t="shared" si="77"/>
        <v>0</v>
      </c>
      <c r="AL181" s="68">
        <f t="shared" si="78"/>
        <v>0</v>
      </c>
      <c r="AM181" s="68" t="b">
        <f t="shared" si="79"/>
        <v>1</v>
      </c>
      <c r="AN181" s="68">
        <f t="shared" si="80"/>
        <v>1</v>
      </c>
      <c r="AO181" s="68" t="b">
        <f t="shared" si="81"/>
        <v>0</v>
      </c>
      <c r="AP181" s="68">
        <f t="shared" si="82"/>
        <v>0</v>
      </c>
      <c r="AQ181" s="68" t="b">
        <f t="shared" si="83"/>
        <v>1</v>
      </c>
      <c r="AR181" s="139">
        <f t="shared" si="84"/>
        <v>1</v>
      </c>
      <c r="AS181" s="146" t="str">
        <f t="shared" si="85"/>
        <v/>
      </c>
      <c r="AT181" s="139" t="str">
        <f t="shared" si="86"/>
        <v/>
      </c>
      <c r="AU181" s="68">
        <f t="shared" si="87"/>
        <v>1</v>
      </c>
      <c r="AV181" s="68">
        <f t="shared" si="88"/>
        <v>0</v>
      </c>
      <c r="AW181" s="68">
        <f t="shared" si="89"/>
        <v>0</v>
      </c>
      <c r="AX181" s="68">
        <f t="shared" si="90"/>
        <v>0</v>
      </c>
      <c r="AY181" s="68">
        <f t="shared" si="91"/>
        <v>0</v>
      </c>
      <c r="AZ181" s="139">
        <f t="shared" si="92"/>
        <v>0</v>
      </c>
      <c r="BA181" s="68" t="str">
        <f t="shared" si="93"/>
        <v/>
      </c>
      <c r="BB181" s="68" t="str">
        <f t="shared" si="94"/>
        <v/>
      </c>
      <c r="BC181" s="146" t="str">
        <f t="shared" si="95"/>
        <v>Pain in mouth/throat</v>
      </c>
      <c r="BD181" s="68">
        <f t="shared" si="96"/>
        <v>10.4</v>
      </c>
      <c r="BE181" s="68" t="str">
        <f t="shared" si="97"/>
        <v>Pain in mouth/throat
 has a PPV of 10.4% 
 for recurrence</v>
      </c>
      <c r="BF181" s="68">
        <f t="shared" si="98"/>
        <v>0</v>
      </c>
      <c r="BG181" s="68">
        <f t="shared" si="99"/>
        <v>0</v>
      </c>
      <c r="BH181" s="68">
        <f t="shared" si="100"/>
        <v>1</v>
      </c>
      <c r="BI181" s="68">
        <f t="shared" si="101"/>
        <v>0</v>
      </c>
      <c r="BJ181" s="68">
        <f t="shared" si="102"/>
        <v>0</v>
      </c>
      <c r="BK181" s="68">
        <f t="shared" si="103"/>
        <v>0</v>
      </c>
      <c r="BL181" s="68">
        <f t="shared" si="104"/>
        <v>0</v>
      </c>
      <c r="BM181" s="139">
        <f t="shared" si="105"/>
        <v>0</v>
      </c>
    </row>
    <row r="182" spans="1:65" s="68" customFormat="1" ht="63.95" customHeight="1">
      <c r="A182" s="245"/>
      <c r="B182" s="97"/>
      <c r="C182" s="98"/>
      <c r="D182" s="99"/>
      <c r="E182" s="111"/>
      <c r="F182" s="155"/>
      <c r="G182" s="225"/>
      <c r="H182" s="100"/>
      <c r="I182" s="226"/>
      <c r="J182" s="218"/>
      <c r="K182" s="124"/>
      <c r="L182" s="135"/>
      <c r="M182" s="136"/>
      <c r="N182" s="102"/>
      <c r="O182" s="103"/>
      <c r="P182" s="103"/>
      <c r="Q182" s="103"/>
      <c r="R182" s="103"/>
      <c r="S182" s="99"/>
      <c r="T182" s="99"/>
      <c r="U182" s="99"/>
      <c r="V182" s="99"/>
      <c r="W182" s="100"/>
      <c r="X182" s="100"/>
      <c r="Y182" s="104"/>
      <c r="Z182" s="119"/>
      <c r="AA182" s="119"/>
      <c r="AB182" s="120"/>
      <c r="AC182" s="137" t="str">
        <f t="shared" si="75"/>
        <v/>
      </c>
      <c r="AD182" s="131" t="str">
        <f t="shared" si="76"/>
        <v/>
      </c>
      <c r="AE182" s="105"/>
      <c r="AF182" s="101"/>
      <c r="AG182" s="107"/>
      <c r="AH182" s="169"/>
      <c r="AI182" s="170"/>
      <c r="AK182" s="146" t="b">
        <f t="shared" si="77"/>
        <v>0</v>
      </c>
      <c r="AL182" s="68">
        <f t="shared" si="78"/>
        <v>0</v>
      </c>
      <c r="AM182" s="68" t="b">
        <f t="shared" si="79"/>
        <v>1</v>
      </c>
      <c r="AN182" s="68">
        <f t="shared" si="80"/>
        <v>1</v>
      </c>
      <c r="AO182" s="68" t="b">
        <f t="shared" si="81"/>
        <v>0</v>
      </c>
      <c r="AP182" s="68">
        <f t="shared" si="82"/>
        <v>0</v>
      </c>
      <c r="AQ182" s="68" t="b">
        <f t="shared" si="83"/>
        <v>1</v>
      </c>
      <c r="AR182" s="139">
        <f t="shared" si="84"/>
        <v>1</v>
      </c>
      <c r="AS182" s="146" t="str">
        <f t="shared" si="85"/>
        <v/>
      </c>
      <c r="AT182" s="139" t="str">
        <f t="shared" si="86"/>
        <v/>
      </c>
      <c r="AU182" s="68">
        <f t="shared" si="87"/>
        <v>1</v>
      </c>
      <c r="AV182" s="68">
        <f t="shared" si="88"/>
        <v>0</v>
      </c>
      <c r="AW182" s="68">
        <f t="shared" si="89"/>
        <v>0</v>
      </c>
      <c r="AX182" s="68">
        <f t="shared" si="90"/>
        <v>0</v>
      </c>
      <c r="AY182" s="68">
        <f t="shared" si="91"/>
        <v>0</v>
      </c>
      <c r="AZ182" s="139">
        <f t="shared" si="92"/>
        <v>0</v>
      </c>
      <c r="BA182" s="68" t="str">
        <f t="shared" si="93"/>
        <v/>
      </c>
      <c r="BB182" s="68" t="str">
        <f t="shared" si="94"/>
        <v/>
      </c>
      <c r="BC182" s="146" t="str">
        <f t="shared" si="95"/>
        <v>Pain in mouth/throat</v>
      </c>
      <c r="BD182" s="68">
        <f t="shared" si="96"/>
        <v>10.4</v>
      </c>
      <c r="BE182" s="68" t="str">
        <f t="shared" si="97"/>
        <v>Pain in mouth/throat
 has a PPV of 10.4% 
 for recurrence</v>
      </c>
      <c r="BF182" s="68">
        <f t="shared" si="98"/>
        <v>0</v>
      </c>
      <c r="BG182" s="68">
        <f t="shared" si="99"/>
        <v>0</v>
      </c>
      <c r="BH182" s="68">
        <f t="shared" si="100"/>
        <v>1</v>
      </c>
      <c r="BI182" s="68">
        <f t="shared" si="101"/>
        <v>0</v>
      </c>
      <c r="BJ182" s="68">
        <f t="shared" si="102"/>
        <v>0</v>
      </c>
      <c r="BK182" s="68">
        <f t="shared" si="103"/>
        <v>0</v>
      </c>
      <c r="BL182" s="68">
        <f t="shared" si="104"/>
        <v>0</v>
      </c>
      <c r="BM182" s="139">
        <f t="shared" si="105"/>
        <v>0</v>
      </c>
    </row>
    <row r="183" spans="1:65" s="68" customFormat="1" ht="63.95" customHeight="1">
      <c r="A183" s="245"/>
      <c r="B183" s="97"/>
      <c r="C183" s="98"/>
      <c r="D183" s="99"/>
      <c r="E183" s="111"/>
      <c r="F183" s="155"/>
      <c r="G183" s="225"/>
      <c r="H183" s="100"/>
      <c r="I183" s="226"/>
      <c r="J183" s="218"/>
      <c r="K183" s="124"/>
      <c r="L183" s="135"/>
      <c r="M183" s="136"/>
      <c r="N183" s="102"/>
      <c r="O183" s="103"/>
      <c r="P183" s="103"/>
      <c r="Q183" s="103"/>
      <c r="R183" s="103"/>
      <c r="S183" s="99"/>
      <c r="T183" s="99"/>
      <c r="U183" s="99"/>
      <c r="V183" s="99"/>
      <c r="W183" s="100"/>
      <c r="X183" s="100"/>
      <c r="Y183" s="104"/>
      <c r="Z183" s="119"/>
      <c r="AA183" s="119"/>
      <c r="AB183" s="120"/>
      <c r="AC183" s="137" t="str">
        <f t="shared" si="75"/>
        <v/>
      </c>
      <c r="AD183" s="131" t="str">
        <f t="shared" si="76"/>
        <v/>
      </c>
      <c r="AE183" s="105"/>
      <c r="AF183" s="101"/>
      <c r="AG183" s="107"/>
      <c r="AH183" s="169"/>
      <c r="AI183" s="170"/>
      <c r="AK183" s="146" t="b">
        <f t="shared" si="77"/>
        <v>0</v>
      </c>
      <c r="AL183" s="68">
        <f t="shared" si="78"/>
        <v>0</v>
      </c>
      <c r="AM183" s="68" t="b">
        <f t="shared" si="79"/>
        <v>1</v>
      </c>
      <c r="AN183" s="68">
        <f t="shared" si="80"/>
        <v>1</v>
      </c>
      <c r="AO183" s="68" t="b">
        <f t="shared" si="81"/>
        <v>0</v>
      </c>
      <c r="AP183" s="68">
        <f t="shared" si="82"/>
        <v>0</v>
      </c>
      <c r="AQ183" s="68" t="b">
        <f t="shared" si="83"/>
        <v>1</v>
      </c>
      <c r="AR183" s="139">
        <f t="shared" si="84"/>
        <v>1</v>
      </c>
      <c r="AS183" s="146" t="str">
        <f t="shared" si="85"/>
        <v/>
      </c>
      <c r="AT183" s="139" t="str">
        <f t="shared" si="86"/>
        <v/>
      </c>
      <c r="AU183" s="68">
        <f t="shared" si="87"/>
        <v>1</v>
      </c>
      <c r="AV183" s="68">
        <f t="shared" si="88"/>
        <v>0</v>
      </c>
      <c r="AW183" s="68">
        <f t="shared" si="89"/>
        <v>0</v>
      </c>
      <c r="AX183" s="68">
        <f t="shared" si="90"/>
        <v>0</v>
      </c>
      <c r="AY183" s="68">
        <f t="shared" si="91"/>
        <v>0</v>
      </c>
      <c r="AZ183" s="139">
        <f t="shared" si="92"/>
        <v>0</v>
      </c>
      <c r="BA183" s="68" t="str">
        <f t="shared" si="93"/>
        <v/>
      </c>
      <c r="BB183" s="68" t="str">
        <f t="shared" si="94"/>
        <v/>
      </c>
      <c r="BC183" s="146" t="str">
        <f t="shared" si="95"/>
        <v>Pain in mouth/throat</v>
      </c>
      <c r="BD183" s="68">
        <f t="shared" si="96"/>
        <v>10.4</v>
      </c>
      <c r="BE183" s="68" t="str">
        <f t="shared" si="97"/>
        <v>Pain in mouth/throat
 has a PPV of 10.4% 
 for recurrence</v>
      </c>
      <c r="BF183" s="68">
        <f t="shared" si="98"/>
        <v>0</v>
      </c>
      <c r="BG183" s="68">
        <f t="shared" si="99"/>
        <v>0</v>
      </c>
      <c r="BH183" s="68">
        <f t="shared" si="100"/>
        <v>1</v>
      </c>
      <c r="BI183" s="68">
        <f t="shared" si="101"/>
        <v>0</v>
      </c>
      <c r="BJ183" s="68">
        <f t="shared" si="102"/>
        <v>0</v>
      </c>
      <c r="BK183" s="68">
        <f t="shared" si="103"/>
        <v>0</v>
      </c>
      <c r="BL183" s="68">
        <f t="shared" si="104"/>
        <v>0</v>
      </c>
      <c r="BM183" s="139">
        <f t="shared" si="105"/>
        <v>0</v>
      </c>
    </row>
    <row r="184" spans="1:65" s="68" customFormat="1" ht="63.95" customHeight="1">
      <c r="A184" s="245"/>
      <c r="B184" s="97"/>
      <c r="C184" s="98"/>
      <c r="D184" s="99"/>
      <c r="E184" s="111"/>
      <c r="F184" s="155"/>
      <c r="G184" s="225"/>
      <c r="H184" s="100"/>
      <c r="I184" s="226"/>
      <c r="J184" s="218"/>
      <c r="K184" s="124"/>
      <c r="L184" s="135"/>
      <c r="M184" s="136"/>
      <c r="N184" s="102"/>
      <c r="O184" s="103"/>
      <c r="P184" s="103"/>
      <c r="Q184" s="103"/>
      <c r="R184" s="103"/>
      <c r="S184" s="99"/>
      <c r="T184" s="99"/>
      <c r="U184" s="99"/>
      <c r="V184" s="99"/>
      <c r="W184" s="100"/>
      <c r="X184" s="100"/>
      <c r="Y184" s="104"/>
      <c r="Z184" s="119"/>
      <c r="AA184" s="119"/>
      <c r="AB184" s="120"/>
      <c r="AC184" s="137" t="str">
        <f t="shared" si="75"/>
        <v/>
      </c>
      <c r="AD184" s="131" t="str">
        <f t="shared" si="76"/>
        <v/>
      </c>
      <c r="AE184" s="105"/>
      <c r="AF184" s="101"/>
      <c r="AG184" s="107"/>
      <c r="AH184" s="169"/>
      <c r="AI184" s="170"/>
      <c r="AK184" s="146" t="b">
        <f t="shared" si="77"/>
        <v>0</v>
      </c>
      <c r="AL184" s="68">
        <f t="shared" si="78"/>
        <v>0</v>
      </c>
      <c r="AM184" s="68" t="b">
        <f t="shared" si="79"/>
        <v>1</v>
      </c>
      <c r="AN184" s="68">
        <f t="shared" si="80"/>
        <v>1</v>
      </c>
      <c r="AO184" s="68" t="b">
        <f t="shared" si="81"/>
        <v>0</v>
      </c>
      <c r="AP184" s="68">
        <f t="shared" si="82"/>
        <v>0</v>
      </c>
      <c r="AQ184" s="68" t="b">
        <f t="shared" si="83"/>
        <v>1</v>
      </c>
      <c r="AR184" s="139">
        <f t="shared" si="84"/>
        <v>1</v>
      </c>
      <c r="AS184" s="146" t="str">
        <f t="shared" si="85"/>
        <v/>
      </c>
      <c r="AT184" s="139" t="str">
        <f t="shared" si="86"/>
        <v/>
      </c>
      <c r="AU184" s="68">
        <f t="shared" si="87"/>
        <v>1</v>
      </c>
      <c r="AV184" s="68">
        <f t="shared" si="88"/>
        <v>0</v>
      </c>
      <c r="AW184" s="68">
        <f t="shared" si="89"/>
        <v>0</v>
      </c>
      <c r="AX184" s="68">
        <f t="shared" si="90"/>
        <v>0</v>
      </c>
      <c r="AY184" s="68">
        <f t="shared" si="91"/>
        <v>0</v>
      </c>
      <c r="AZ184" s="139">
        <f t="shared" si="92"/>
        <v>0</v>
      </c>
      <c r="BA184" s="68" t="str">
        <f t="shared" si="93"/>
        <v/>
      </c>
      <c r="BB184" s="68" t="str">
        <f t="shared" si="94"/>
        <v/>
      </c>
      <c r="BC184" s="146" t="str">
        <f t="shared" si="95"/>
        <v>Pain in mouth/throat</v>
      </c>
      <c r="BD184" s="68">
        <f t="shared" si="96"/>
        <v>10.4</v>
      </c>
      <c r="BE184" s="68" t="str">
        <f t="shared" si="97"/>
        <v>Pain in mouth/throat
 has a PPV of 10.4% 
 for recurrence</v>
      </c>
      <c r="BF184" s="68">
        <f t="shared" si="98"/>
        <v>0</v>
      </c>
      <c r="BG184" s="68">
        <f t="shared" si="99"/>
        <v>0</v>
      </c>
      <c r="BH184" s="68">
        <f t="shared" si="100"/>
        <v>1</v>
      </c>
      <c r="BI184" s="68">
        <f t="shared" si="101"/>
        <v>0</v>
      </c>
      <c r="BJ184" s="68">
        <f t="shared" si="102"/>
        <v>0</v>
      </c>
      <c r="BK184" s="68">
        <f t="shared" si="103"/>
        <v>0</v>
      </c>
      <c r="BL184" s="68">
        <f t="shared" si="104"/>
        <v>0</v>
      </c>
      <c r="BM184" s="139">
        <f t="shared" si="105"/>
        <v>0</v>
      </c>
    </row>
    <row r="185" spans="1:65" s="68" customFormat="1" ht="63.95" customHeight="1">
      <c r="A185" s="245"/>
      <c r="B185" s="97"/>
      <c r="C185" s="98"/>
      <c r="D185" s="99"/>
      <c r="E185" s="111"/>
      <c r="F185" s="155"/>
      <c r="G185" s="225"/>
      <c r="H185" s="100"/>
      <c r="I185" s="226"/>
      <c r="J185" s="218"/>
      <c r="K185" s="124"/>
      <c r="L185" s="135"/>
      <c r="M185" s="136"/>
      <c r="N185" s="102"/>
      <c r="O185" s="103"/>
      <c r="P185" s="103"/>
      <c r="Q185" s="103"/>
      <c r="R185" s="103"/>
      <c r="S185" s="99"/>
      <c r="T185" s="99"/>
      <c r="U185" s="99"/>
      <c r="V185" s="99"/>
      <c r="W185" s="100"/>
      <c r="X185" s="100"/>
      <c r="Y185" s="104"/>
      <c r="Z185" s="119"/>
      <c r="AA185" s="119"/>
      <c r="AB185" s="120"/>
      <c r="AC185" s="137" t="str">
        <f t="shared" si="75"/>
        <v/>
      </c>
      <c r="AD185" s="131" t="str">
        <f t="shared" si="76"/>
        <v/>
      </c>
      <c r="AE185" s="105"/>
      <c r="AF185" s="101"/>
      <c r="AG185" s="107"/>
      <c r="AH185" s="169"/>
      <c r="AI185" s="170"/>
      <c r="AK185" s="146" t="b">
        <f t="shared" si="77"/>
        <v>0</v>
      </c>
      <c r="AL185" s="68">
        <f t="shared" si="78"/>
        <v>0</v>
      </c>
      <c r="AM185" s="68" t="b">
        <f t="shared" si="79"/>
        <v>1</v>
      </c>
      <c r="AN185" s="68">
        <f t="shared" si="80"/>
        <v>1</v>
      </c>
      <c r="AO185" s="68" t="b">
        <f t="shared" si="81"/>
        <v>0</v>
      </c>
      <c r="AP185" s="68">
        <f t="shared" si="82"/>
        <v>0</v>
      </c>
      <c r="AQ185" s="68" t="b">
        <f t="shared" si="83"/>
        <v>1</v>
      </c>
      <c r="AR185" s="139">
        <f t="shared" si="84"/>
        <v>1</v>
      </c>
      <c r="AS185" s="146" t="str">
        <f t="shared" si="85"/>
        <v/>
      </c>
      <c r="AT185" s="139" t="str">
        <f t="shared" si="86"/>
        <v/>
      </c>
      <c r="AU185" s="68">
        <f t="shared" si="87"/>
        <v>1</v>
      </c>
      <c r="AV185" s="68">
        <f t="shared" si="88"/>
        <v>0</v>
      </c>
      <c r="AW185" s="68">
        <f t="shared" si="89"/>
        <v>0</v>
      </c>
      <c r="AX185" s="68">
        <f t="shared" si="90"/>
        <v>0</v>
      </c>
      <c r="AY185" s="68">
        <f t="shared" si="91"/>
        <v>0</v>
      </c>
      <c r="AZ185" s="139">
        <f t="shared" si="92"/>
        <v>0</v>
      </c>
      <c r="BA185" s="68" t="str">
        <f t="shared" si="93"/>
        <v/>
      </c>
      <c r="BB185" s="68" t="str">
        <f t="shared" si="94"/>
        <v/>
      </c>
      <c r="BC185" s="146" t="str">
        <f t="shared" si="95"/>
        <v>Pain in mouth/throat</v>
      </c>
      <c r="BD185" s="68">
        <f t="shared" si="96"/>
        <v>10.4</v>
      </c>
      <c r="BE185" s="68" t="str">
        <f t="shared" si="97"/>
        <v>Pain in mouth/throat
 has a PPV of 10.4% 
 for recurrence</v>
      </c>
      <c r="BF185" s="68">
        <f t="shared" si="98"/>
        <v>0</v>
      </c>
      <c r="BG185" s="68">
        <f t="shared" si="99"/>
        <v>0</v>
      </c>
      <c r="BH185" s="68">
        <f t="shared" si="100"/>
        <v>1</v>
      </c>
      <c r="BI185" s="68">
        <f t="shared" si="101"/>
        <v>0</v>
      </c>
      <c r="BJ185" s="68">
        <f t="shared" si="102"/>
        <v>0</v>
      </c>
      <c r="BK185" s="68">
        <f t="shared" si="103"/>
        <v>0</v>
      </c>
      <c r="BL185" s="68">
        <f t="shared" si="104"/>
        <v>0</v>
      </c>
      <c r="BM185" s="139">
        <f t="shared" si="105"/>
        <v>0</v>
      </c>
    </row>
    <row r="186" spans="1:65" s="68" customFormat="1" ht="63.95" customHeight="1">
      <c r="A186" s="245"/>
      <c r="B186" s="97"/>
      <c r="C186" s="98"/>
      <c r="D186" s="99"/>
      <c r="E186" s="111"/>
      <c r="F186" s="155"/>
      <c r="G186" s="225"/>
      <c r="H186" s="100"/>
      <c r="I186" s="226"/>
      <c r="J186" s="218"/>
      <c r="K186" s="124"/>
      <c r="L186" s="135"/>
      <c r="M186" s="136"/>
      <c r="N186" s="102"/>
      <c r="O186" s="103"/>
      <c r="P186" s="103"/>
      <c r="Q186" s="103"/>
      <c r="R186" s="103"/>
      <c r="S186" s="99"/>
      <c r="T186" s="99"/>
      <c r="U186" s="99"/>
      <c r="V186" s="99"/>
      <c r="W186" s="100"/>
      <c r="X186" s="100"/>
      <c r="Y186" s="104"/>
      <c r="Z186" s="119"/>
      <c r="AA186" s="119"/>
      <c r="AB186" s="120"/>
      <c r="AC186" s="137" t="str">
        <f t="shared" si="75"/>
        <v/>
      </c>
      <c r="AD186" s="131" t="str">
        <f t="shared" si="76"/>
        <v/>
      </c>
      <c r="AE186" s="105"/>
      <c r="AF186" s="101"/>
      <c r="AG186" s="107"/>
      <c r="AH186" s="169"/>
      <c r="AI186" s="170"/>
      <c r="AK186" s="146" t="b">
        <f t="shared" si="77"/>
        <v>0</v>
      </c>
      <c r="AL186" s="68">
        <f t="shared" si="78"/>
        <v>0</v>
      </c>
      <c r="AM186" s="68" t="b">
        <f t="shared" si="79"/>
        <v>1</v>
      </c>
      <c r="AN186" s="68">
        <f t="shared" si="80"/>
        <v>1</v>
      </c>
      <c r="AO186" s="68" t="b">
        <f t="shared" si="81"/>
        <v>0</v>
      </c>
      <c r="AP186" s="68">
        <f t="shared" si="82"/>
        <v>0</v>
      </c>
      <c r="AQ186" s="68" t="b">
        <f t="shared" si="83"/>
        <v>1</v>
      </c>
      <c r="AR186" s="139">
        <f t="shared" si="84"/>
        <v>1</v>
      </c>
      <c r="AS186" s="146" t="str">
        <f t="shared" si="85"/>
        <v/>
      </c>
      <c r="AT186" s="139" t="str">
        <f t="shared" si="86"/>
        <v/>
      </c>
      <c r="AU186" s="68">
        <f t="shared" si="87"/>
        <v>1</v>
      </c>
      <c r="AV186" s="68">
        <f t="shared" si="88"/>
        <v>0</v>
      </c>
      <c r="AW186" s="68">
        <f t="shared" si="89"/>
        <v>0</v>
      </c>
      <c r="AX186" s="68">
        <f t="shared" si="90"/>
        <v>0</v>
      </c>
      <c r="AY186" s="68">
        <f t="shared" si="91"/>
        <v>0</v>
      </c>
      <c r="AZ186" s="139">
        <f t="shared" si="92"/>
        <v>0</v>
      </c>
      <c r="BA186" s="68" t="str">
        <f t="shared" si="93"/>
        <v/>
      </c>
      <c r="BB186" s="68" t="str">
        <f t="shared" si="94"/>
        <v/>
      </c>
      <c r="BC186" s="146" t="str">
        <f t="shared" si="95"/>
        <v>Pain in mouth/throat</v>
      </c>
      <c r="BD186" s="68">
        <f t="shared" si="96"/>
        <v>10.4</v>
      </c>
      <c r="BE186" s="68" t="str">
        <f t="shared" si="97"/>
        <v>Pain in mouth/throat
 has a PPV of 10.4% 
 for recurrence</v>
      </c>
      <c r="BF186" s="68">
        <f t="shared" si="98"/>
        <v>0</v>
      </c>
      <c r="BG186" s="68">
        <f t="shared" si="99"/>
        <v>0</v>
      </c>
      <c r="BH186" s="68">
        <f t="shared" si="100"/>
        <v>1</v>
      </c>
      <c r="BI186" s="68">
        <f t="shared" si="101"/>
        <v>0</v>
      </c>
      <c r="BJ186" s="68">
        <f t="shared" si="102"/>
        <v>0</v>
      </c>
      <c r="BK186" s="68">
        <f t="shared" si="103"/>
        <v>0</v>
      </c>
      <c r="BL186" s="68">
        <f t="shared" si="104"/>
        <v>0</v>
      </c>
      <c r="BM186" s="139">
        <f t="shared" si="105"/>
        <v>0</v>
      </c>
    </row>
    <row r="187" spans="1:65" s="68" customFormat="1" ht="63.95" customHeight="1">
      <c r="A187" s="245"/>
      <c r="B187" s="97"/>
      <c r="C187" s="98"/>
      <c r="D187" s="99"/>
      <c r="E187" s="111"/>
      <c r="F187" s="155"/>
      <c r="G187" s="225"/>
      <c r="H187" s="100"/>
      <c r="I187" s="226"/>
      <c r="J187" s="218"/>
      <c r="K187" s="124"/>
      <c r="L187" s="135"/>
      <c r="M187" s="136"/>
      <c r="N187" s="102"/>
      <c r="O187" s="103"/>
      <c r="P187" s="103"/>
      <c r="Q187" s="103"/>
      <c r="R187" s="103"/>
      <c r="S187" s="99"/>
      <c r="T187" s="99"/>
      <c r="U187" s="99"/>
      <c r="V187" s="99"/>
      <c r="W187" s="100"/>
      <c r="X187" s="100"/>
      <c r="Y187" s="104"/>
      <c r="Z187" s="119"/>
      <c r="AA187" s="119"/>
      <c r="AB187" s="120"/>
      <c r="AC187" s="137" t="str">
        <f t="shared" si="75"/>
        <v/>
      </c>
      <c r="AD187" s="131" t="str">
        <f t="shared" si="76"/>
        <v/>
      </c>
      <c r="AE187" s="105"/>
      <c r="AF187" s="101"/>
      <c r="AG187" s="107"/>
      <c r="AH187" s="169"/>
      <c r="AI187" s="170"/>
      <c r="AK187" s="146" t="b">
        <f t="shared" si="77"/>
        <v>0</v>
      </c>
      <c r="AL187" s="68">
        <f t="shared" si="78"/>
        <v>0</v>
      </c>
      <c r="AM187" s="68" t="b">
        <f t="shared" si="79"/>
        <v>1</v>
      </c>
      <c r="AN187" s="68">
        <f t="shared" si="80"/>
        <v>1</v>
      </c>
      <c r="AO187" s="68" t="b">
        <f t="shared" si="81"/>
        <v>0</v>
      </c>
      <c r="AP187" s="68">
        <f t="shared" si="82"/>
        <v>0</v>
      </c>
      <c r="AQ187" s="68" t="b">
        <f t="shared" si="83"/>
        <v>1</v>
      </c>
      <c r="AR187" s="139">
        <f t="shared" si="84"/>
        <v>1</v>
      </c>
      <c r="AS187" s="146" t="str">
        <f t="shared" si="85"/>
        <v/>
      </c>
      <c r="AT187" s="139" t="str">
        <f t="shared" si="86"/>
        <v/>
      </c>
      <c r="AU187" s="68">
        <f t="shared" si="87"/>
        <v>1</v>
      </c>
      <c r="AV187" s="68">
        <f t="shared" si="88"/>
        <v>0</v>
      </c>
      <c r="AW187" s="68">
        <f t="shared" si="89"/>
        <v>0</v>
      </c>
      <c r="AX187" s="68">
        <f t="shared" si="90"/>
        <v>0</v>
      </c>
      <c r="AY187" s="68">
        <f t="shared" si="91"/>
        <v>0</v>
      </c>
      <c r="AZ187" s="139">
        <f t="shared" si="92"/>
        <v>0</v>
      </c>
      <c r="BA187" s="68" t="str">
        <f t="shared" si="93"/>
        <v/>
      </c>
      <c r="BB187" s="68" t="str">
        <f t="shared" si="94"/>
        <v/>
      </c>
      <c r="BC187" s="146" t="str">
        <f t="shared" si="95"/>
        <v>Pain in mouth/throat</v>
      </c>
      <c r="BD187" s="68">
        <f t="shared" si="96"/>
        <v>10.4</v>
      </c>
      <c r="BE187" s="68" t="str">
        <f t="shared" si="97"/>
        <v>Pain in mouth/throat
 has a PPV of 10.4% 
 for recurrence</v>
      </c>
      <c r="BF187" s="68">
        <f t="shared" si="98"/>
        <v>0</v>
      </c>
      <c r="BG187" s="68">
        <f t="shared" si="99"/>
        <v>0</v>
      </c>
      <c r="BH187" s="68">
        <f t="shared" si="100"/>
        <v>1</v>
      </c>
      <c r="BI187" s="68">
        <f t="shared" si="101"/>
        <v>0</v>
      </c>
      <c r="BJ187" s="68">
        <f t="shared" si="102"/>
        <v>0</v>
      </c>
      <c r="BK187" s="68">
        <f t="shared" si="103"/>
        <v>0</v>
      </c>
      <c r="BL187" s="68">
        <f t="shared" si="104"/>
        <v>0</v>
      </c>
      <c r="BM187" s="139">
        <f t="shared" si="105"/>
        <v>0</v>
      </c>
    </row>
    <row r="188" spans="1:65" s="68" customFormat="1" ht="63.95" customHeight="1">
      <c r="A188" s="245"/>
      <c r="B188" s="97"/>
      <c r="C188" s="98"/>
      <c r="D188" s="99"/>
      <c r="E188" s="111"/>
      <c r="F188" s="155"/>
      <c r="G188" s="225"/>
      <c r="H188" s="100"/>
      <c r="I188" s="226"/>
      <c r="J188" s="218"/>
      <c r="K188" s="124"/>
      <c r="L188" s="135"/>
      <c r="M188" s="136"/>
      <c r="N188" s="102"/>
      <c r="O188" s="103"/>
      <c r="P188" s="103"/>
      <c r="Q188" s="103"/>
      <c r="R188" s="103"/>
      <c r="S188" s="99"/>
      <c r="T188" s="99"/>
      <c r="U188" s="99"/>
      <c r="V188" s="99"/>
      <c r="W188" s="100"/>
      <c r="X188" s="100"/>
      <c r="Y188" s="104"/>
      <c r="Z188" s="119"/>
      <c r="AA188" s="119"/>
      <c r="AB188" s="120"/>
      <c r="AC188" s="137" t="str">
        <f t="shared" si="75"/>
        <v/>
      </c>
      <c r="AD188" s="131" t="str">
        <f t="shared" si="76"/>
        <v/>
      </c>
      <c r="AE188" s="105"/>
      <c r="AF188" s="101"/>
      <c r="AG188" s="107"/>
      <c r="AH188" s="169"/>
      <c r="AI188" s="170"/>
      <c r="AK188" s="146" t="b">
        <f t="shared" si="77"/>
        <v>0</v>
      </c>
      <c r="AL188" s="68">
        <f t="shared" si="78"/>
        <v>0</v>
      </c>
      <c r="AM188" s="68" t="b">
        <f t="shared" si="79"/>
        <v>1</v>
      </c>
      <c r="AN188" s="68">
        <f t="shared" si="80"/>
        <v>1</v>
      </c>
      <c r="AO188" s="68" t="b">
        <f t="shared" si="81"/>
        <v>0</v>
      </c>
      <c r="AP188" s="68">
        <f t="shared" si="82"/>
        <v>0</v>
      </c>
      <c r="AQ188" s="68" t="b">
        <f t="shared" si="83"/>
        <v>1</v>
      </c>
      <c r="AR188" s="139">
        <f t="shared" si="84"/>
        <v>1</v>
      </c>
      <c r="AS188" s="146" t="str">
        <f t="shared" si="85"/>
        <v/>
      </c>
      <c r="AT188" s="139" t="str">
        <f t="shared" si="86"/>
        <v/>
      </c>
      <c r="AU188" s="68">
        <f t="shared" si="87"/>
        <v>1</v>
      </c>
      <c r="AV188" s="68">
        <f t="shared" si="88"/>
        <v>0</v>
      </c>
      <c r="AW188" s="68">
        <f t="shared" si="89"/>
        <v>0</v>
      </c>
      <c r="AX188" s="68">
        <f t="shared" si="90"/>
        <v>0</v>
      </c>
      <c r="AY188" s="68">
        <f t="shared" si="91"/>
        <v>0</v>
      </c>
      <c r="AZ188" s="139">
        <f t="shared" si="92"/>
        <v>0</v>
      </c>
      <c r="BA188" s="68" t="str">
        <f t="shared" si="93"/>
        <v/>
      </c>
      <c r="BB188" s="68" t="str">
        <f t="shared" si="94"/>
        <v/>
      </c>
      <c r="BC188" s="146" t="str">
        <f t="shared" si="95"/>
        <v>Pain in mouth/throat</v>
      </c>
      <c r="BD188" s="68">
        <f t="shared" si="96"/>
        <v>10.4</v>
      </c>
      <c r="BE188" s="68" t="str">
        <f t="shared" si="97"/>
        <v>Pain in mouth/throat
 has a PPV of 10.4% 
 for recurrence</v>
      </c>
      <c r="BF188" s="68">
        <f t="shared" si="98"/>
        <v>0</v>
      </c>
      <c r="BG188" s="68">
        <f t="shared" si="99"/>
        <v>0</v>
      </c>
      <c r="BH188" s="68">
        <f t="shared" si="100"/>
        <v>1</v>
      </c>
      <c r="BI188" s="68">
        <f t="shared" si="101"/>
        <v>0</v>
      </c>
      <c r="BJ188" s="68">
        <f t="shared" si="102"/>
        <v>0</v>
      </c>
      <c r="BK188" s="68">
        <f t="shared" si="103"/>
        <v>0</v>
      </c>
      <c r="BL188" s="68">
        <f t="shared" si="104"/>
        <v>0</v>
      </c>
      <c r="BM188" s="139">
        <f t="shared" si="105"/>
        <v>0</v>
      </c>
    </row>
    <row r="189" spans="1:65" s="68" customFormat="1" ht="63.95" customHeight="1">
      <c r="A189" s="245"/>
      <c r="B189" s="97"/>
      <c r="C189" s="98"/>
      <c r="D189" s="99"/>
      <c r="E189" s="111"/>
      <c r="F189" s="155"/>
      <c r="G189" s="225"/>
      <c r="H189" s="100"/>
      <c r="I189" s="226"/>
      <c r="J189" s="218"/>
      <c r="K189" s="124"/>
      <c r="L189" s="135"/>
      <c r="M189" s="136"/>
      <c r="N189" s="102"/>
      <c r="O189" s="103"/>
      <c r="P189" s="103"/>
      <c r="Q189" s="103"/>
      <c r="R189" s="103"/>
      <c r="S189" s="99"/>
      <c r="T189" s="99"/>
      <c r="U189" s="99"/>
      <c r="V189" s="99"/>
      <c r="W189" s="100"/>
      <c r="X189" s="100"/>
      <c r="Y189" s="104"/>
      <c r="Z189" s="119"/>
      <c r="AA189" s="119"/>
      <c r="AB189" s="120"/>
      <c r="AC189" s="137" t="str">
        <f t="shared" si="75"/>
        <v/>
      </c>
      <c r="AD189" s="131" t="str">
        <f t="shared" si="76"/>
        <v/>
      </c>
      <c r="AE189" s="105"/>
      <c r="AF189" s="101"/>
      <c r="AG189" s="107"/>
      <c r="AH189" s="169"/>
      <c r="AI189" s="170"/>
      <c r="AK189" s="146" t="b">
        <f t="shared" si="77"/>
        <v>0</v>
      </c>
      <c r="AL189" s="68">
        <f t="shared" si="78"/>
        <v>0</v>
      </c>
      <c r="AM189" s="68" t="b">
        <f t="shared" si="79"/>
        <v>1</v>
      </c>
      <c r="AN189" s="68">
        <f t="shared" si="80"/>
        <v>1</v>
      </c>
      <c r="AO189" s="68" t="b">
        <f t="shared" si="81"/>
        <v>0</v>
      </c>
      <c r="AP189" s="68">
        <f t="shared" si="82"/>
        <v>0</v>
      </c>
      <c r="AQ189" s="68" t="b">
        <f t="shared" si="83"/>
        <v>1</v>
      </c>
      <c r="AR189" s="139">
        <f t="shared" si="84"/>
        <v>1</v>
      </c>
      <c r="AS189" s="146" t="str">
        <f t="shared" si="85"/>
        <v/>
      </c>
      <c r="AT189" s="139" t="str">
        <f t="shared" si="86"/>
        <v/>
      </c>
      <c r="AU189" s="68">
        <f t="shared" si="87"/>
        <v>1</v>
      </c>
      <c r="AV189" s="68">
        <f t="shared" si="88"/>
        <v>0</v>
      </c>
      <c r="AW189" s="68">
        <f t="shared" si="89"/>
        <v>0</v>
      </c>
      <c r="AX189" s="68">
        <f t="shared" si="90"/>
        <v>0</v>
      </c>
      <c r="AY189" s="68">
        <f t="shared" si="91"/>
        <v>0</v>
      </c>
      <c r="AZ189" s="139">
        <f t="shared" si="92"/>
        <v>0</v>
      </c>
      <c r="BA189" s="68" t="str">
        <f t="shared" si="93"/>
        <v/>
      </c>
      <c r="BB189" s="68" t="str">
        <f t="shared" si="94"/>
        <v/>
      </c>
      <c r="BC189" s="146" t="str">
        <f t="shared" si="95"/>
        <v>Pain in mouth/throat</v>
      </c>
      <c r="BD189" s="68">
        <f t="shared" si="96"/>
        <v>10.4</v>
      </c>
      <c r="BE189" s="68" t="str">
        <f t="shared" si="97"/>
        <v>Pain in mouth/throat
 has a PPV of 10.4% 
 for recurrence</v>
      </c>
      <c r="BF189" s="68">
        <f t="shared" si="98"/>
        <v>0</v>
      </c>
      <c r="BG189" s="68">
        <f t="shared" si="99"/>
        <v>0</v>
      </c>
      <c r="BH189" s="68">
        <f t="shared" si="100"/>
        <v>1</v>
      </c>
      <c r="BI189" s="68">
        <f t="shared" si="101"/>
        <v>0</v>
      </c>
      <c r="BJ189" s="68">
        <f t="shared" si="102"/>
        <v>0</v>
      </c>
      <c r="BK189" s="68">
        <f t="shared" si="103"/>
        <v>0</v>
      </c>
      <c r="BL189" s="68">
        <f t="shared" si="104"/>
        <v>0</v>
      </c>
      <c r="BM189" s="139">
        <f t="shared" si="105"/>
        <v>0</v>
      </c>
    </row>
    <row r="190" spans="1:65" s="68" customFormat="1" ht="63.95" customHeight="1">
      <c r="A190" s="245"/>
      <c r="B190" s="97"/>
      <c r="C190" s="98"/>
      <c r="D190" s="99"/>
      <c r="E190" s="111"/>
      <c r="F190" s="155"/>
      <c r="G190" s="225"/>
      <c r="H190" s="100"/>
      <c r="I190" s="226"/>
      <c r="J190" s="218"/>
      <c r="K190" s="124"/>
      <c r="L190" s="135"/>
      <c r="M190" s="136"/>
      <c r="N190" s="102"/>
      <c r="O190" s="103"/>
      <c r="P190" s="103"/>
      <c r="Q190" s="103"/>
      <c r="R190" s="103"/>
      <c r="S190" s="99"/>
      <c r="T190" s="99"/>
      <c r="U190" s="99"/>
      <c r="V190" s="99"/>
      <c r="W190" s="100"/>
      <c r="X190" s="100"/>
      <c r="Y190" s="104"/>
      <c r="Z190" s="119"/>
      <c r="AA190" s="119"/>
      <c r="AB190" s="120"/>
      <c r="AC190" s="137" t="str">
        <f t="shared" si="75"/>
        <v/>
      </c>
      <c r="AD190" s="131" t="str">
        <f t="shared" si="76"/>
        <v/>
      </c>
      <c r="AE190" s="105"/>
      <c r="AF190" s="101"/>
      <c r="AG190" s="107"/>
      <c r="AH190" s="169"/>
      <c r="AI190" s="170"/>
      <c r="AK190" s="146" t="b">
        <f t="shared" si="77"/>
        <v>0</v>
      </c>
      <c r="AL190" s="68">
        <f t="shared" si="78"/>
        <v>0</v>
      </c>
      <c r="AM190" s="68" t="b">
        <f t="shared" si="79"/>
        <v>1</v>
      </c>
      <c r="AN190" s="68">
        <f t="shared" si="80"/>
        <v>1</v>
      </c>
      <c r="AO190" s="68" t="b">
        <f t="shared" si="81"/>
        <v>0</v>
      </c>
      <c r="AP190" s="68">
        <f t="shared" si="82"/>
        <v>0</v>
      </c>
      <c r="AQ190" s="68" t="b">
        <f t="shared" si="83"/>
        <v>1</v>
      </c>
      <c r="AR190" s="139">
        <f t="shared" si="84"/>
        <v>1</v>
      </c>
      <c r="AS190" s="146" t="str">
        <f t="shared" si="85"/>
        <v/>
      </c>
      <c r="AT190" s="139" t="str">
        <f t="shared" si="86"/>
        <v/>
      </c>
      <c r="AU190" s="68">
        <f t="shared" si="87"/>
        <v>1</v>
      </c>
      <c r="AV190" s="68">
        <f t="shared" si="88"/>
        <v>0</v>
      </c>
      <c r="AW190" s="68">
        <f t="shared" si="89"/>
        <v>0</v>
      </c>
      <c r="AX190" s="68">
        <f t="shared" si="90"/>
        <v>0</v>
      </c>
      <c r="AY190" s="68">
        <f t="shared" si="91"/>
        <v>0</v>
      </c>
      <c r="AZ190" s="139">
        <f t="shared" si="92"/>
        <v>0</v>
      </c>
      <c r="BA190" s="68" t="str">
        <f t="shared" si="93"/>
        <v/>
      </c>
      <c r="BB190" s="68" t="str">
        <f t="shared" si="94"/>
        <v/>
      </c>
      <c r="BC190" s="146" t="str">
        <f t="shared" si="95"/>
        <v>Pain in mouth/throat</v>
      </c>
      <c r="BD190" s="68">
        <f t="shared" si="96"/>
        <v>10.4</v>
      </c>
      <c r="BE190" s="68" t="str">
        <f t="shared" si="97"/>
        <v>Pain in mouth/throat
 has a PPV of 10.4% 
 for recurrence</v>
      </c>
      <c r="BF190" s="68">
        <f t="shared" si="98"/>
        <v>0</v>
      </c>
      <c r="BG190" s="68">
        <f t="shared" si="99"/>
        <v>0</v>
      </c>
      <c r="BH190" s="68">
        <f t="shared" si="100"/>
        <v>1</v>
      </c>
      <c r="BI190" s="68">
        <f t="shared" si="101"/>
        <v>0</v>
      </c>
      <c r="BJ190" s="68">
        <f t="shared" si="102"/>
        <v>0</v>
      </c>
      <c r="BK190" s="68">
        <f t="shared" si="103"/>
        <v>0</v>
      </c>
      <c r="BL190" s="68">
        <f t="shared" si="104"/>
        <v>0</v>
      </c>
      <c r="BM190" s="139">
        <f t="shared" si="105"/>
        <v>0</v>
      </c>
    </row>
    <row r="191" spans="1:65" s="68" customFormat="1" ht="63.95" customHeight="1">
      <c r="A191" s="245"/>
      <c r="B191" s="97"/>
      <c r="C191" s="98"/>
      <c r="D191" s="99"/>
      <c r="E191" s="111"/>
      <c r="F191" s="155"/>
      <c r="G191" s="225"/>
      <c r="H191" s="100"/>
      <c r="I191" s="226"/>
      <c r="J191" s="218"/>
      <c r="K191" s="124"/>
      <c r="L191" s="135"/>
      <c r="M191" s="136"/>
      <c r="N191" s="102"/>
      <c r="O191" s="103"/>
      <c r="P191" s="103"/>
      <c r="Q191" s="103"/>
      <c r="R191" s="103"/>
      <c r="S191" s="99"/>
      <c r="T191" s="99"/>
      <c r="U191" s="99"/>
      <c r="V191" s="99"/>
      <c r="W191" s="100"/>
      <c r="X191" s="100"/>
      <c r="Y191" s="104"/>
      <c r="Z191" s="119"/>
      <c r="AA191" s="119"/>
      <c r="AB191" s="120"/>
      <c r="AC191" s="137" t="str">
        <f t="shared" si="75"/>
        <v/>
      </c>
      <c r="AD191" s="131" t="str">
        <f t="shared" si="76"/>
        <v/>
      </c>
      <c r="AE191" s="105"/>
      <c r="AF191" s="101"/>
      <c r="AG191" s="107"/>
      <c r="AH191" s="169"/>
      <c r="AI191" s="170"/>
      <c r="AK191" s="146" t="b">
        <f t="shared" si="77"/>
        <v>0</v>
      </c>
      <c r="AL191" s="68">
        <f t="shared" si="78"/>
        <v>0</v>
      </c>
      <c r="AM191" s="68" t="b">
        <f t="shared" si="79"/>
        <v>1</v>
      </c>
      <c r="AN191" s="68">
        <f t="shared" si="80"/>
        <v>1</v>
      </c>
      <c r="AO191" s="68" t="b">
        <f t="shared" si="81"/>
        <v>0</v>
      </c>
      <c r="AP191" s="68">
        <f t="shared" si="82"/>
        <v>0</v>
      </c>
      <c r="AQ191" s="68" t="b">
        <f t="shared" si="83"/>
        <v>1</v>
      </c>
      <c r="AR191" s="139">
        <f t="shared" si="84"/>
        <v>1</v>
      </c>
      <c r="AS191" s="146" t="str">
        <f t="shared" si="85"/>
        <v/>
      </c>
      <c r="AT191" s="139" t="str">
        <f t="shared" si="86"/>
        <v/>
      </c>
      <c r="AU191" s="68">
        <f t="shared" si="87"/>
        <v>1</v>
      </c>
      <c r="AV191" s="68">
        <f t="shared" si="88"/>
        <v>0</v>
      </c>
      <c r="AW191" s="68">
        <f t="shared" si="89"/>
        <v>0</v>
      </c>
      <c r="AX191" s="68">
        <f t="shared" si="90"/>
        <v>0</v>
      </c>
      <c r="AY191" s="68">
        <f t="shared" si="91"/>
        <v>0</v>
      </c>
      <c r="AZ191" s="139">
        <f t="shared" si="92"/>
        <v>0</v>
      </c>
      <c r="BA191" s="68" t="str">
        <f t="shared" si="93"/>
        <v/>
      </c>
      <c r="BB191" s="68" t="str">
        <f t="shared" si="94"/>
        <v/>
      </c>
      <c r="BC191" s="146" t="str">
        <f t="shared" si="95"/>
        <v>Pain in mouth/throat</v>
      </c>
      <c r="BD191" s="68">
        <f t="shared" si="96"/>
        <v>10.4</v>
      </c>
      <c r="BE191" s="68" t="str">
        <f t="shared" si="97"/>
        <v>Pain in mouth/throat
 has a PPV of 10.4% 
 for recurrence</v>
      </c>
      <c r="BF191" s="68">
        <f t="shared" si="98"/>
        <v>0</v>
      </c>
      <c r="BG191" s="68">
        <f t="shared" si="99"/>
        <v>0</v>
      </c>
      <c r="BH191" s="68">
        <f t="shared" si="100"/>
        <v>1</v>
      </c>
      <c r="BI191" s="68">
        <f t="shared" si="101"/>
        <v>0</v>
      </c>
      <c r="BJ191" s="68">
        <f t="shared" si="102"/>
        <v>0</v>
      </c>
      <c r="BK191" s="68">
        <f t="shared" si="103"/>
        <v>0</v>
      </c>
      <c r="BL191" s="68">
        <f t="shared" si="104"/>
        <v>0</v>
      </c>
      <c r="BM191" s="139">
        <f t="shared" si="105"/>
        <v>0</v>
      </c>
    </row>
    <row r="192" spans="1:65" s="68" customFormat="1" ht="63.95" customHeight="1">
      <c r="A192" s="245"/>
      <c r="B192" s="97"/>
      <c r="C192" s="98"/>
      <c r="D192" s="99"/>
      <c r="E192" s="111"/>
      <c r="F192" s="155"/>
      <c r="G192" s="225"/>
      <c r="H192" s="100"/>
      <c r="I192" s="226"/>
      <c r="J192" s="218"/>
      <c r="K192" s="124"/>
      <c r="L192" s="135"/>
      <c r="M192" s="136"/>
      <c r="N192" s="102"/>
      <c r="O192" s="103"/>
      <c r="P192" s="103"/>
      <c r="Q192" s="103"/>
      <c r="R192" s="103"/>
      <c r="S192" s="99"/>
      <c r="T192" s="99"/>
      <c r="U192" s="99"/>
      <c r="V192" s="99"/>
      <c r="W192" s="100"/>
      <c r="X192" s="100"/>
      <c r="Y192" s="104"/>
      <c r="Z192" s="119"/>
      <c r="AA192" s="119"/>
      <c r="AB192" s="120"/>
      <c r="AC192" s="137" t="str">
        <f t="shared" si="75"/>
        <v/>
      </c>
      <c r="AD192" s="131" t="str">
        <f t="shared" si="76"/>
        <v/>
      </c>
      <c r="AE192" s="105"/>
      <c r="AF192" s="101"/>
      <c r="AG192" s="107"/>
      <c r="AH192" s="169"/>
      <c r="AI192" s="170"/>
      <c r="AK192" s="146" t="b">
        <f t="shared" si="77"/>
        <v>0</v>
      </c>
      <c r="AL192" s="68">
        <f t="shared" si="78"/>
        <v>0</v>
      </c>
      <c r="AM192" s="68" t="b">
        <f t="shared" si="79"/>
        <v>1</v>
      </c>
      <c r="AN192" s="68">
        <f t="shared" si="80"/>
        <v>1</v>
      </c>
      <c r="AO192" s="68" t="b">
        <f t="shared" si="81"/>
        <v>0</v>
      </c>
      <c r="AP192" s="68">
        <f t="shared" si="82"/>
        <v>0</v>
      </c>
      <c r="AQ192" s="68" t="b">
        <f t="shared" si="83"/>
        <v>1</v>
      </c>
      <c r="AR192" s="139">
        <f t="shared" si="84"/>
        <v>1</v>
      </c>
      <c r="AS192" s="146" t="str">
        <f t="shared" si="85"/>
        <v/>
      </c>
      <c r="AT192" s="139" t="str">
        <f t="shared" si="86"/>
        <v/>
      </c>
      <c r="AU192" s="68">
        <f t="shared" si="87"/>
        <v>1</v>
      </c>
      <c r="AV192" s="68">
        <f t="shared" si="88"/>
        <v>0</v>
      </c>
      <c r="AW192" s="68">
        <f t="shared" si="89"/>
        <v>0</v>
      </c>
      <c r="AX192" s="68">
        <f t="shared" si="90"/>
        <v>0</v>
      </c>
      <c r="AY192" s="68">
        <f t="shared" si="91"/>
        <v>0</v>
      </c>
      <c r="AZ192" s="139">
        <f t="shared" si="92"/>
        <v>0</v>
      </c>
      <c r="BA192" s="68" t="str">
        <f t="shared" si="93"/>
        <v/>
      </c>
      <c r="BB192" s="68" t="str">
        <f t="shared" si="94"/>
        <v/>
      </c>
      <c r="BC192" s="146" t="str">
        <f t="shared" si="95"/>
        <v>Pain in mouth/throat</v>
      </c>
      <c r="BD192" s="68">
        <f t="shared" si="96"/>
        <v>10.4</v>
      </c>
      <c r="BE192" s="68" t="str">
        <f t="shared" si="97"/>
        <v>Pain in mouth/throat
 has a PPV of 10.4% 
 for recurrence</v>
      </c>
      <c r="BF192" s="68">
        <f t="shared" si="98"/>
        <v>0</v>
      </c>
      <c r="BG192" s="68">
        <f t="shared" si="99"/>
        <v>0</v>
      </c>
      <c r="BH192" s="68">
        <f t="shared" si="100"/>
        <v>1</v>
      </c>
      <c r="BI192" s="68">
        <f t="shared" si="101"/>
        <v>0</v>
      </c>
      <c r="BJ192" s="68">
        <f t="shared" si="102"/>
        <v>0</v>
      </c>
      <c r="BK192" s="68">
        <f t="shared" si="103"/>
        <v>0</v>
      </c>
      <c r="BL192" s="68">
        <f t="shared" si="104"/>
        <v>0</v>
      </c>
      <c r="BM192" s="139">
        <f t="shared" si="105"/>
        <v>0</v>
      </c>
    </row>
    <row r="193" spans="1:65" s="68" customFormat="1" ht="63.95" customHeight="1">
      <c r="A193" s="245"/>
      <c r="B193" s="97"/>
      <c r="C193" s="98"/>
      <c r="D193" s="99"/>
      <c r="E193" s="111"/>
      <c r="F193" s="155"/>
      <c r="G193" s="225"/>
      <c r="H193" s="100"/>
      <c r="I193" s="226"/>
      <c r="J193" s="218"/>
      <c r="K193" s="124"/>
      <c r="L193" s="135"/>
      <c r="M193" s="136"/>
      <c r="N193" s="102"/>
      <c r="O193" s="103"/>
      <c r="P193" s="103"/>
      <c r="Q193" s="103"/>
      <c r="R193" s="103"/>
      <c r="S193" s="99"/>
      <c r="T193" s="99"/>
      <c r="U193" s="99"/>
      <c r="V193" s="99"/>
      <c r="W193" s="100"/>
      <c r="X193" s="100"/>
      <c r="Y193" s="104"/>
      <c r="Z193" s="119"/>
      <c r="AA193" s="119"/>
      <c r="AB193" s="120"/>
      <c r="AC193" s="137" t="str">
        <f t="shared" si="75"/>
        <v/>
      </c>
      <c r="AD193" s="131" t="str">
        <f t="shared" si="76"/>
        <v/>
      </c>
      <c r="AE193" s="105"/>
      <c r="AF193" s="101"/>
      <c r="AG193" s="107"/>
      <c r="AH193" s="169"/>
      <c r="AI193" s="170"/>
      <c r="AK193" s="146" t="b">
        <f t="shared" si="77"/>
        <v>0</v>
      </c>
      <c r="AL193" s="68">
        <f t="shared" si="78"/>
        <v>0</v>
      </c>
      <c r="AM193" s="68" t="b">
        <f t="shared" si="79"/>
        <v>1</v>
      </c>
      <c r="AN193" s="68">
        <f t="shared" si="80"/>
        <v>1</v>
      </c>
      <c r="AO193" s="68" t="b">
        <f t="shared" si="81"/>
        <v>0</v>
      </c>
      <c r="AP193" s="68">
        <f t="shared" si="82"/>
        <v>0</v>
      </c>
      <c r="AQ193" s="68" t="b">
        <f t="shared" si="83"/>
        <v>1</v>
      </c>
      <c r="AR193" s="139">
        <f t="shared" si="84"/>
        <v>1</v>
      </c>
      <c r="AS193" s="146" t="str">
        <f t="shared" si="85"/>
        <v/>
      </c>
      <c r="AT193" s="139" t="str">
        <f t="shared" si="86"/>
        <v/>
      </c>
      <c r="AU193" s="68">
        <f t="shared" si="87"/>
        <v>1</v>
      </c>
      <c r="AV193" s="68">
        <f t="shared" si="88"/>
        <v>0</v>
      </c>
      <c r="AW193" s="68">
        <f t="shared" si="89"/>
        <v>0</v>
      </c>
      <c r="AX193" s="68">
        <f t="shared" si="90"/>
        <v>0</v>
      </c>
      <c r="AY193" s="68">
        <f t="shared" si="91"/>
        <v>0</v>
      </c>
      <c r="AZ193" s="139">
        <f t="shared" si="92"/>
        <v>0</v>
      </c>
      <c r="BA193" s="68" t="str">
        <f t="shared" si="93"/>
        <v/>
      </c>
      <c r="BB193" s="68" t="str">
        <f t="shared" si="94"/>
        <v/>
      </c>
      <c r="BC193" s="146" t="str">
        <f t="shared" si="95"/>
        <v>Pain in mouth/throat</v>
      </c>
      <c r="BD193" s="68">
        <f t="shared" si="96"/>
        <v>10.4</v>
      </c>
      <c r="BE193" s="68" t="str">
        <f t="shared" si="97"/>
        <v>Pain in mouth/throat
 has a PPV of 10.4% 
 for recurrence</v>
      </c>
      <c r="BF193" s="68">
        <f t="shared" si="98"/>
        <v>0</v>
      </c>
      <c r="BG193" s="68">
        <f t="shared" si="99"/>
        <v>0</v>
      </c>
      <c r="BH193" s="68">
        <f t="shared" si="100"/>
        <v>1</v>
      </c>
      <c r="BI193" s="68">
        <f t="shared" si="101"/>
        <v>0</v>
      </c>
      <c r="BJ193" s="68">
        <f t="shared" si="102"/>
        <v>0</v>
      </c>
      <c r="BK193" s="68">
        <f t="shared" si="103"/>
        <v>0</v>
      </c>
      <c r="BL193" s="68">
        <f t="shared" si="104"/>
        <v>0</v>
      </c>
      <c r="BM193" s="139">
        <f t="shared" si="105"/>
        <v>0</v>
      </c>
    </row>
    <row r="194" spans="1:65" s="68" customFormat="1" ht="63.95" customHeight="1">
      <c r="A194" s="245"/>
      <c r="B194" s="97"/>
      <c r="C194" s="98"/>
      <c r="D194" s="99"/>
      <c r="E194" s="111"/>
      <c r="F194" s="155"/>
      <c r="G194" s="225"/>
      <c r="H194" s="100"/>
      <c r="I194" s="226"/>
      <c r="J194" s="218"/>
      <c r="K194" s="124"/>
      <c r="L194" s="135"/>
      <c r="M194" s="136"/>
      <c r="N194" s="102"/>
      <c r="O194" s="103"/>
      <c r="P194" s="103"/>
      <c r="Q194" s="103"/>
      <c r="R194" s="103"/>
      <c r="S194" s="99"/>
      <c r="T194" s="99"/>
      <c r="U194" s="99"/>
      <c r="V194" s="99"/>
      <c r="W194" s="100"/>
      <c r="X194" s="100"/>
      <c r="Y194" s="104"/>
      <c r="Z194" s="119"/>
      <c r="AA194" s="119"/>
      <c r="AB194" s="120"/>
      <c r="AC194" s="137" t="str">
        <f t="shared" si="75"/>
        <v/>
      </c>
      <c r="AD194" s="131" t="str">
        <f t="shared" si="76"/>
        <v/>
      </c>
      <c r="AE194" s="105"/>
      <c r="AF194" s="101"/>
      <c r="AG194" s="107"/>
      <c r="AH194" s="169"/>
      <c r="AI194" s="170"/>
      <c r="AK194" s="146" t="b">
        <f t="shared" si="77"/>
        <v>0</v>
      </c>
      <c r="AL194" s="68">
        <f t="shared" si="78"/>
        <v>0</v>
      </c>
      <c r="AM194" s="68" t="b">
        <f t="shared" si="79"/>
        <v>1</v>
      </c>
      <c r="AN194" s="68">
        <f t="shared" si="80"/>
        <v>1</v>
      </c>
      <c r="AO194" s="68" t="b">
        <f t="shared" si="81"/>
        <v>0</v>
      </c>
      <c r="AP194" s="68">
        <f t="shared" si="82"/>
        <v>0</v>
      </c>
      <c r="AQ194" s="68" t="b">
        <f t="shared" si="83"/>
        <v>1</v>
      </c>
      <c r="AR194" s="139">
        <f t="shared" si="84"/>
        <v>1</v>
      </c>
      <c r="AS194" s="146" t="str">
        <f t="shared" si="85"/>
        <v/>
      </c>
      <c r="AT194" s="139" t="str">
        <f t="shared" si="86"/>
        <v/>
      </c>
      <c r="AU194" s="68">
        <f t="shared" si="87"/>
        <v>1</v>
      </c>
      <c r="AV194" s="68">
        <f t="shared" si="88"/>
        <v>0</v>
      </c>
      <c r="AW194" s="68">
        <f t="shared" si="89"/>
        <v>0</v>
      </c>
      <c r="AX194" s="68">
        <f t="shared" si="90"/>
        <v>0</v>
      </c>
      <c r="AY194" s="68">
        <f t="shared" si="91"/>
        <v>0</v>
      </c>
      <c r="AZ194" s="139">
        <f t="shared" si="92"/>
        <v>0</v>
      </c>
      <c r="BA194" s="68" t="str">
        <f t="shared" si="93"/>
        <v/>
      </c>
      <c r="BB194" s="68" t="str">
        <f t="shared" si="94"/>
        <v/>
      </c>
      <c r="BC194" s="146" t="str">
        <f t="shared" si="95"/>
        <v>Pain in mouth/throat</v>
      </c>
      <c r="BD194" s="68">
        <f t="shared" si="96"/>
        <v>10.4</v>
      </c>
      <c r="BE194" s="68" t="str">
        <f t="shared" si="97"/>
        <v>Pain in mouth/throat
 has a PPV of 10.4% 
 for recurrence</v>
      </c>
      <c r="BF194" s="68">
        <f t="shared" si="98"/>
        <v>0</v>
      </c>
      <c r="BG194" s="68">
        <f t="shared" si="99"/>
        <v>0</v>
      </c>
      <c r="BH194" s="68">
        <f t="shared" si="100"/>
        <v>1</v>
      </c>
      <c r="BI194" s="68">
        <f t="shared" si="101"/>
        <v>0</v>
      </c>
      <c r="BJ194" s="68">
        <f t="shared" si="102"/>
        <v>0</v>
      </c>
      <c r="BK194" s="68">
        <f t="shared" si="103"/>
        <v>0</v>
      </c>
      <c r="BL194" s="68">
        <f t="shared" si="104"/>
        <v>0</v>
      </c>
      <c r="BM194" s="139">
        <f t="shared" si="105"/>
        <v>0</v>
      </c>
    </row>
    <row r="195" spans="1:65" s="68" customFormat="1" ht="63.95" customHeight="1">
      <c r="A195" s="245"/>
      <c r="B195" s="97"/>
      <c r="C195" s="98"/>
      <c r="D195" s="99"/>
      <c r="E195" s="111"/>
      <c r="F195" s="155"/>
      <c r="G195" s="225"/>
      <c r="H195" s="100"/>
      <c r="I195" s="226"/>
      <c r="J195" s="218"/>
      <c r="K195" s="124"/>
      <c r="L195" s="135"/>
      <c r="M195" s="136"/>
      <c r="N195" s="102"/>
      <c r="O195" s="103"/>
      <c r="P195" s="103"/>
      <c r="Q195" s="103"/>
      <c r="R195" s="103"/>
      <c r="S195" s="99"/>
      <c r="T195" s="99"/>
      <c r="U195" s="99"/>
      <c r="V195" s="99"/>
      <c r="W195" s="100"/>
      <c r="X195" s="100"/>
      <c r="Y195" s="104"/>
      <c r="Z195" s="119"/>
      <c r="AA195" s="119"/>
      <c r="AB195" s="120"/>
      <c r="AC195" s="137" t="str">
        <f t="shared" si="75"/>
        <v/>
      </c>
      <c r="AD195" s="131" t="str">
        <f t="shared" si="76"/>
        <v/>
      </c>
      <c r="AE195" s="105"/>
      <c r="AF195" s="101"/>
      <c r="AG195" s="107"/>
      <c r="AH195" s="169"/>
      <c r="AI195" s="170"/>
      <c r="AK195" s="146" t="b">
        <f t="shared" si="77"/>
        <v>0</v>
      </c>
      <c r="AL195" s="68">
        <f t="shared" si="78"/>
        <v>0</v>
      </c>
      <c r="AM195" s="68" t="b">
        <f t="shared" si="79"/>
        <v>1</v>
      </c>
      <c r="AN195" s="68">
        <f t="shared" si="80"/>
        <v>1</v>
      </c>
      <c r="AO195" s="68" t="b">
        <f t="shared" si="81"/>
        <v>0</v>
      </c>
      <c r="AP195" s="68">
        <f t="shared" si="82"/>
        <v>0</v>
      </c>
      <c r="AQ195" s="68" t="b">
        <f t="shared" si="83"/>
        <v>1</v>
      </c>
      <c r="AR195" s="139">
        <f t="shared" si="84"/>
        <v>1</v>
      </c>
      <c r="AS195" s="146" t="str">
        <f t="shared" si="85"/>
        <v/>
      </c>
      <c r="AT195" s="139" t="str">
        <f t="shared" si="86"/>
        <v/>
      </c>
      <c r="AU195" s="68">
        <f t="shared" si="87"/>
        <v>1</v>
      </c>
      <c r="AV195" s="68">
        <f t="shared" si="88"/>
        <v>0</v>
      </c>
      <c r="AW195" s="68">
        <f t="shared" si="89"/>
        <v>0</v>
      </c>
      <c r="AX195" s="68">
        <f t="shared" si="90"/>
        <v>0</v>
      </c>
      <c r="AY195" s="68">
        <f t="shared" si="91"/>
        <v>0</v>
      </c>
      <c r="AZ195" s="139">
        <f t="shared" si="92"/>
        <v>0</v>
      </c>
      <c r="BA195" s="68" t="str">
        <f t="shared" si="93"/>
        <v/>
      </c>
      <c r="BB195" s="68" t="str">
        <f t="shared" si="94"/>
        <v/>
      </c>
      <c r="BC195" s="146" t="str">
        <f t="shared" si="95"/>
        <v>Pain in mouth/throat</v>
      </c>
      <c r="BD195" s="68">
        <f t="shared" si="96"/>
        <v>10.4</v>
      </c>
      <c r="BE195" s="68" t="str">
        <f t="shared" si="97"/>
        <v>Pain in mouth/throat
 has a PPV of 10.4% 
 for recurrence</v>
      </c>
      <c r="BF195" s="68">
        <f t="shared" si="98"/>
        <v>0</v>
      </c>
      <c r="BG195" s="68">
        <f t="shared" si="99"/>
        <v>0</v>
      </c>
      <c r="BH195" s="68">
        <f t="shared" si="100"/>
        <v>1</v>
      </c>
      <c r="BI195" s="68">
        <f t="shared" si="101"/>
        <v>0</v>
      </c>
      <c r="BJ195" s="68">
        <f t="shared" si="102"/>
        <v>0</v>
      </c>
      <c r="BK195" s="68">
        <f t="shared" si="103"/>
        <v>0</v>
      </c>
      <c r="BL195" s="68">
        <f t="shared" si="104"/>
        <v>0</v>
      </c>
      <c r="BM195" s="139">
        <f t="shared" si="105"/>
        <v>0</v>
      </c>
    </row>
    <row r="196" spans="1:65" s="68" customFormat="1" ht="63.95" customHeight="1">
      <c r="A196" s="245"/>
      <c r="B196" s="97"/>
      <c r="C196" s="98"/>
      <c r="D196" s="99"/>
      <c r="E196" s="111"/>
      <c r="F196" s="155"/>
      <c r="G196" s="225"/>
      <c r="H196" s="100"/>
      <c r="I196" s="226"/>
      <c r="J196" s="218"/>
      <c r="K196" s="124"/>
      <c r="L196" s="135"/>
      <c r="M196" s="136"/>
      <c r="N196" s="102"/>
      <c r="O196" s="103"/>
      <c r="P196" s="103"/>
      <c r="Q196" s="103"/>
      <c r="R196" s="103"/>
      <c r="S196" s="99"/>
      <c r="T196" s="99"/>
      <c r="U196" s="99"/>
      <c r="V196" s="99"/>
      <c r="W196" s="100"/>
      <c r="X196" s="100"/>
      <c r="Y196" s="104"/>
      <c r="Z196" s="119"/>
      <c r="AA196" s="119"/>
      <c r="AB196" s="120"/>
      <c r="AC196" s="137" t="str">
        <f t="shared" si="75"/>
        <v/>
      </c>
      <c r="AD196" s="131" t="str">
        <f t="shared" si="76"/>
        <v/>
      </c>
      <c r="AE196" s="105"/>
      <c r="AF196" s="101"/>
      <c r="AG196" s="107"/>
      <c r="AH196" s="169"/>
      <c r="AI196" s="170"/>
      <c r="AK196" s="146" t="b">
        <f t="shared" si="77"/>
        <v>0</v>
      </c>
      <c r="AL196" s="68">
        <f t="shared" si="78"/>
        <v>0</v>
      </c>
      <c r="AM196" s="68" t="b">
        <f t="shared" si="79"/>
        <v>1</v>
      </c>
      <c r="AN196" s="68">
        <f t="shared" si="80"/>
        <v>1</v>
      </c>
      <c r="AO196" s="68" t="b">
        <f t="shared" si="81"/>
        <v>0</v>
      </c>
      <c r="AP196" s="68">
        <f t="shared" si="82"/>
        <v>0</v>
      </c>
      <c r="AQ196" s="68" t="b">
        <f t="shared" si="83"/>
        <v>1</v>
      </c>
      <c r="AR196" s="139">
        <f t="shared" si="84"/>
        <v>1</v>
      </c>
      <c r="AS196" s="146" t="str">
        <f t="shared" si="85"/>
        <v/>
      </c>
      <c r="AT196" s="139" t="str">
        <f t="shared" si="86"/>
        <v/>
      </c>
      <c r="AU196" s="68">
        <f t="shared" si="87"/>
        <v>1</v>
      </c>
      <c r="AV196" s="68">
        <f t="shared" si="88"/>
        <v>0</v>
      </c>
      <c r="AW196" s="68">
        <f t="shared" si="89"/>
        <v>0</v>
      </c>
      <c r="AX196" s="68">
        <f t="shared" si="90"/>
        <v>0</v>
      </c>
      <c r="AY196" s="68">
        <f t="shared" si="91"/>
        <v>0</v>
      </c>
      <c r="AZ196" s="139">
        <f t="shared" si="92"/>
        <v>0</v>
      </c>
      <c r="BA196" s="68" t="str">
        <f t="shared" si="93"/>
        <v/>
      </c>
      <c r="BB196" s="68" t="str">
        <f t="shared" si="94"/>
        <v/>
      </c>
      <c r="BC196" s="146" t="str">
        <f t="shared" si="95"/>
        <v>Pain in mouth/throat</v>
      </c>
      <c r="BD196" s="68">
        <f t="shared" si="96"/>
        <v>10.4</v>
      </c>
      <c r="BE196" s="68" t="str">
        <f t="shared" si="97"/>
        <v>Pain in mouth/throat
 has a PPV of 10.4% 
 for recurrence</v>
      </c>
      <c r="BF196" s="68">
        <f t="shared" si="98"/>
        <v>0</v>
      </c>
      <c r="BG196" s="68">
        <f t="shared" si="99"/>
        <v>0</v>
      </c>
      <c r="BH196" s="68">
        <f t="shared" si="100"/>
        <v>1</v>
      </c>
      <c r="BI196" s="68">
        <f t="shared" si="101"/>
        <v>0</v>
      </c>
      <c r="BJ196" s="68">
        <f t="shared" si="102"/>
        <v>0</v>
      </c>
      <c r="BK196" s="68">
        <f t="shared" si="103"/>
        <v>0</v>
      </c>
      <c r="BL196" s="68">
        <f t="shared" si="104"/>
        <v>0</v>
      </c>
      <c r="BM196" s="139">
        <f t="shared" si="105"/>
        <v>0</v>
      </c>
    </row>
    <row r="197" spans="1:65" s="68" customFormat="1" ht="63.95" customHeight="1">
      <c r="A197" s="245"/>
      <c r="B197" s="97"/>
      <c r="C197" s="98"/>
      <c r="D197" s="99"/>
      <c r="E197" s="111"/>
      <c r="F197" s="155"/>
      <c r="G197" s="225"/>
      <c r="H197" s="100"/>
      <c r="I197" s="226"/>
      <c r="J197" s="218"/>
      <c r="K197" s="124"/>
      <c r="L197" s="135"/>
      <c r="M197" s="136"/>
      <c r="N197" s="102"/>
      <c r="O197" s="103"/>
      <c r="P197" s="103"/>
      <c r="Q197" s="103"/>
      <c r="R197" s="103"/>
      <c r="S197" s="99"/>
      <c r="T197" s="99"/>
      <c r="U197" s="99"/>
      <c r="V197" s="99"/>
      <c r="W197" s="100"/>
      <c r="X197" s="100"/>
      <c r="Y197" s="104"/>
      <c r="Z197" s="119"/>
      <c r="AA197" s="119"/>
      <c r="AB197" s="120"/>
      <c r="AC197" s="137" t="str">
        <f t="shared" si="75"/>
        <v/>
      </c>
      <c r="AD197" s="131" t="str">
        <f t="shared" si="76"/>
        <v/>
      </c>
      <c r="AE197" s="105"/>
      <c r="AF197" s="101"/>
      <c r="AG197" s="107"/>
      <c r="AH197" s="169"/>
      <c r="AI197" s="170"/>
      <c r="AK197" s="146" t="b">
        <f t="shared" si="77"/>
        <v>0</v>
      </c>
      <c r="AL197" s="68">
        <f t="shared" si="78"/>
        <v>0</v>
      </c>
      <c r="AM197" s="68" t="b">
        <f t="shared" si="79"/>
        <v>1</v>
      </c>
      <c r="AN197" s="68">
        <f t="shared" si="80"/>
        <v>1</v>
      </c>
      <c r="AO197" s="68" t="b">
        <f t="shared" si="81"/>
        <v>0</v>
      </c>
      <c r="AP197" s="68">
        <f t="shared" si="82"/>
        <v>0</v>
      </c>
      <c r="AQ197" s="68" t="b">
        <f t="shared" si="83"/>
        <v>1</v>
      </c>
      <c r="AR197" s="139">
        <f t="shared" si="84"/>
        <v>1</v>
      </c>
      <c r="AS197" s="146" t="str">
        <f t="shared" si="85"/>
        <v/>
      </c>
      <c r="AT197" s="139" t="str">
        <f t="shared" si="86"/>
        <v/>
      </c>
      <c r="AU197" s="68">
        <f t="shared" si="87"/>
        <v>1</v>
      </c>
      <c r="AV197" s="68">
        <f t="shared" si="88"/>
        <v>0</v>
      </c>
      <c r="AW197" s="68">
        <f t="shared" si="89"/>
        <v>0</v>
      </c>
      <c r="AX197" s="68">
        <f t="shared" si="90"/>
        <v>0</v>
      </c>
      <c r="AY197" s="68">
        <f t="shared" si="91"/>
        <v>0</v>
      </c>
      <c r="AZ197" s="139">
        <f t="shared" si="92"/>
        <v>0</v>
      </c>
      <c r="BA197" s="68" t="str">
        <f t="shared" si="93"/>
        <v/>
      </c>
      <c r="BB197" s="68" t="str">
        <f t="shared" si="94"/>
        <v/>
      </c>
      <c r="BC197" s="146" t="str">
        <f t="shared" si="95"/>
        <v>Pain in mouth/throat</v>
      </c>
      <c r="BD197" s="68">
        <f t="shared" si="96"/>
        <v>10.4</v>
      </c>
      <c r="BE197" s="68" t="str">
        <f t="shared" si="97"/>
        <v>Pain in mouth/throat
 has a PPV of 10.4% 
 for recurrence</v>
      </c>
      <c r="BF197" s="68">
        <f t="shared" si="98"/>
        <v>0</v>
      </c>
      <c r="BG197" s="68">
        <f t="shared" si="99"/>
        <v>0</v>
      </c>
      <c r="BH197" s="68">
        <f t="shared" si="100"/>
        <v>1</v>
      </c>
      <c r="BI197" s="68">
        <f t="shared" si="101"/>
        <v>0</v>
      </c>
      <c r="BJ197" s="68">
        <f t="shared" si="102"/>
        <v>0</v>
      </c>
      <c r="BK197" s="68">
        <f t="shared" si="103"/>
        <v>0</v>
      </c>
      <c r="BL197" s="68">
        <f t="shared" si="104"/>
        <v>0</v>
      </c>
      <c r="BM197" s="139">
        <f t="shared" si="105"/>
        <v>0</v>
      </c>
    </row>
    <row r="198" spans="1:65" s="68" customFormat="1" ht="63.95" customHeight="1">
      <c r="A198" s="245"/>
      <c r="B198" s="97"/>
      <c r="C198" s="98"/>
      <c r="D198" s="99"/>
      <c r="E198" s="111"/>
      <c r="F198" s="155"/>
      <c r="G198" s="225"/>
      <c r="H198" s="100"/>
      <c r="I198" s="226"/>
      <c r="J198" s="218"/>
      <c r="K198" s="124"/>
      <c r="L198" s="135"/>
      <c r="M198" s="136"/>
      <c r="N198" s="102"/>
      <c r="O198" s="103"/>
      <c r="P198" s="103"/>
      <c r="Q198" s="103"/>
      <c r="R198" s="103"/>
      <c r="S198" s="99"/>
      <c r="T198" s="99"/>
      <c r="U198" s="99"/>
      <c r="V198" s="99"/>
      <c r="W198" s="100"/>
      <c r="X198" s="100"/>
      <c r="Y198" s="104"/>
      <c r="Z198" s="119"/>
      <c r="AA198" s="119"/>
      <c r="AB198" s="120"/>
      <c r="AC198" s="137" t="str">
        <f t="shared" si="75"/>
        <v/>
      </c>
      <c r="AD198" s="131" t="str">
        <f t="shared" si="76"/>
        <v/>
      </c>
      <c r="AE198" s="105"/>
      <c r="AF198" s="101"/>
      <c r="AG198" s="107"/>
      <c r="AH198" s="169"/>
      <c r="AI198" s="170"/>
      <c r="AK198" s="146" t="b">
        <f t="shared" si="77"/>
        <v>0</v>
      </c>
      <c r="AL198" s="68">
        <f t="shared" si="78"/>
        <v>0</v>
      </c>
      <c r="AM198" s="68" t="b">
        <f t="shared" si="79"/>
        <v>1</v>
      </c>
      <c r="AN198" s="68">
        <f t="shared" si="80"/>
        <v>1</v>
      </c>
      <c r="AO198" s="68" t="b">
        <f t="shared" si="81"/>
        <v>0</v>
      </c>
      <c r="AP198" s="68">
        <f t="shared" si="82"/>
        <v>0</v>
      </c>
      <c r="AQ198" s="68" t="b">
        <f t="shared" si="83"/>
        <v>1</v>
      </c>
      <c r="AR198" s="139">
        <f t="shared" si="84"/>
        <v>1</v>
      </c>
      <c r="AS198" s="146" t="str">
        <f t="shared" si="85"/>
        <v/>
      </c>
      <c r="AT198" s="139" t="str">
        <f t="shared" si="86"/>
        <v/>
      </c>
      <c r="AU198" s="68">
        <f t="shared" si="87"/>
        <v>1</v>
      </c>
      <c r="AV198" s="68">
        <f t="shared" si="88"/>
        <v>0</v>
      </c>
      <c r="AW198" s="68">
        <f t="shared" si="89"/>
        <v>0</v>
      </c>
      <c r="AX198" s="68">
        <f t="shared" si="90"/>
        <v>0</v>
      </c>
      <c r="AY198" s="68">
        <f t="shared" si="91"/>
        <v>0</v>
      </c>
      <c r="AZ198" s="139">
        <f t="shared" si="92"/>
        <v>0</v>
      </c>
      <c r="BA198" s="68" t="str">
        <f t="shared" si="93"/>
        <v/>
      </c>
      <c r="BB198" s="68" t="str">
        <f t="shared" si="94"/>
        <v/>
      </c>
      <c r="BC198" s="146" t="str">
        <f t="shared" si="95"/>
        <v>Pain in mouth/throat</v>
      </c>
      <c r="BD198" s="68">
        <f t="shared" si="96"/>
        <v>10.4</v>
      </c>
      <c r="BE198" s="68" t="str">
        <f t="shared" si="97"/>
        <v>Pain in mouth/throat
 has a PPV of 10.4% 
 for recurrence</v>
      </c>
      <c r="BF198" s="68">
        <f t="shared" si="98"/>
        <v>0</v>
      </c>
      <c r="BG198" s="68">
        <f t="shared" si="99"/>
        <v>0</v>
      </c>
      <c r="BH198" s="68">
        <f t="shared" si="100"/>
        <v>1</v>
      </c>
      <c r="BI198" s="68">
        <f t="shared" si="101"/>
        <v>0</v>
      </c>
      <c r="BJ198" s="68">
        <f t="shared" si="102"/>
        <v>0</v>
      </c>
      <c r="BK198" s="68">
        <f t="shared" si="103"/>
        <v>0</v>
      </c>
      <c r="BL198" s="68">
        <f t="shared" si="104"/>
        <v>0</v>
      </c>
      <c r="BM198" s="139">
        <f t="shared" si="105"/>
        <v>0</v>
      </c>
    </row>
    <row r="199" spans="1:65" s="68" customFormat="1" ht="63.95" customHeight="1">
      <c r="A199" s="245"/>
      <c r="B199" s="97"/>
      <c r="C199" s="98"/>
      <c r="D199" s="99"/>
      <c r="E199" s="111"/>
      <c r="F199" s="155"/>
      <c r="G199" s="225"/>
      <c r="H199" s="100"/>
      <c r="I199" s="226"/>
      <c r="J199" s="218"/>
      <c r="K199" s="124"/>
      <c r="L199" s="135"/>
      <c r="M199" s="136"/>
      <c r="N199" s="102"/>
      <c r="O199" s="103"/>
      <c r="P199" s="103"/>
      <c r="Q199" s="103"/>
      <c r="R199" s="103"/>
      <c r="S199" s="99"/>
      <c r="T199" s="99"/>
      <c r="U199" s="99"/>
      <c r="V199" s="99"/>
      <c r="W199" s="100"/>
      <c r="X199" s="100"/>
      <c r="Y199" s="104"/>
      <c r="Z199" s="119"/>
      <c r="AA199" s="119"/>
      <c r="AB199" s="120"/>
      <c r="AC199" s="137" t="str">
        <f t="shared" si="75"/>
        <v/>
      </c>
      <c r="AD199" s="131" t="str">
        <f t="shared" si="76"/>
        <v/>
      </c>
      <c r="AE199" s="105"/>
      <c r="AF199" s="101"/>
      <c r="AG199" s="107"/>
      <c r="AH199" s="169"/>
      <c r="AI199" s="170"/>
      <c r="AK199" s="146" t="b">
        <f t="shared" si="77"/>
        <v>0</v>
      </c>
      <c r="AL199" s="68">
        <f t="shared" si="78"/>
        <v>0</v>
      </c>
      <c r="AM199" s="68" t="b">
        <f t="shared" si="79"/>
        <v>1</v>
      </c>
      <c r="AN199" s="68">
        <f t="shared" si="80"/>
        <v>1</v>
      </c>
      <c r="AO199" s="68" t="b">
        <f t="shared" si="81"/>
        <v>0</v>
      </c>
      <c r="AP199" s="68">
        <f t="shared" si="82"/>
        <v>0</v>
      </c>
      <c r="AQ199" s="68" t="b">
        <f t="shared" si="83"/>
        <v>1</v>
      </c>
      <c r="AR199" s="139">
        <f t="shared" si="84"/>
        <v>1</v>
      </c>
      <c r="AS199" s="146" t="str">
        <f t="shared" si="85"/>
        <v/>
      </c>
      <c r="AT199" s="139" t="str">
        <f t="shared" si="86"/>
        <v/>
      </c>
      <c r="AU199" s="68">
        <f t="shared" si="87"/>
        <v>1</v>
      </c>
      <c r="AV199" s="68">
        <f t="shared" si="88"/>
        <v>0</v>
      </c>
      <c r="AW199" s="68">
        <f t="shared" si="89"/>
        <v>0</v>
      </c>
      <c r="AX199" s="68">
        <f t="shared" si="90"/>
        <v>0</v>
      </c>
      <c r="AY199" s="68">
        <f t="shared" si="91"/>
        <v>0</v>
      </c>
      <c r="AZ199" s="139">
        <f t="shared" si="92"/>
        <v>0</v>
      </c>
      <c r="BA199" s="68" t="str">
        <f t="shared" si="93"/>
        <v/>
      </c>
      <c r="BB199" s="68" t="str">
        <f t="shared" si="94"/>
        <v/>
      </c>
      <c r="BC199" s="146" t="str">
        <f t="shared" si="95"/>
        <v>Pain in mouth/throat</v>
      </c>
      <c r="BD199" s="68">
        <f t="shared" si="96"/>
        <v>10.4</v>
      </c>
      <c r="BE199" s="68" t="str">
        <f t="shared" si="97"/>
        <v>Pain in mouth/throat
 has a PPV of 10.4% 
 for recurrence</v>
      </c>
      <c r="BF199" s="68">
        <f t="shared" si="98"/>
        <v>0</v>
      </c>
      <c r="BG199" s="68">
        <f t="shared" si="99"/>
        <v>0</v>
      </c>
      <c r="BH199" s="68">
        <f t="shared" si="100"/>
        <v>1</v>
      </c>
      <c r="BI199" s="68">
        <f t="shared" si="101"/>
        <v>0</v>
      </c>
      <c r="BJ199" s="68">
        <f t="shared" si="102"/>
        <v>0</v>
      </c>
      <c r="BK199" s="68">
        <f t="shared" si="103"/>
        <v>0</v>
      </c>
      <c r="BL199" s="68">
        <f t="shared" si="104"/>
        <v>0</v>
      </c>
      <c r="BM199" s="139">
        <f t="shared" si="105"/>
        <v>0</v>
      </c>
    </row>
    <row r="200" spans="1:65" s="68" customFormat="1" ht="63.95" customHeight="1">
      <c r="A200" s="245"/>
      <c r="B200" s="97"/>
      <c r="C200" s="98"/>
      <c r="D200" s="99"/>
      <c r="E200" s="111"/>
      <c r="F200" s="155"/>
      <c r="G200" s="225"/>
      <c r="H200" s="100"/>
      <c r="I200" s="226"/>
      <c r="J200" s="218"/>
      <c r="K200" s="124"/>
      <c r="L200" s="135"/>
      <c r="M200" s="136"/>
      <c r="N200" s="102"/>
      <c r="O200" s="103"/>
      <c r="P200" s="103"/>
      <c r="Q200" s="103"/>
      <c r="R200" s="103"/>
      <c r="S200" s="99"/>
      <c r="T200" s="99"/>
      <c r="U200" s="99"/>
      <c r="V200" s="99"/>
      <c r="W200" s="100"/>
      <c r="X200" s="100"/>
      <c r="Y200" s="104"/>
      <c r="Z200" s="119"/>
      <c r="AA200" s="119"/>
      <c r="AB200" s="120"/>
      <c r="AC200" s="137" t="str">
        <f t="shared" si="75"/>
        <v/>
      </c>
      <c r="AD200" s="131" t="str">
        <f t="shared" si="76"/>
        <v/>
      </c>
      <c r="AE200" s="105"/>
      <c r="AF200" s="101"/>
      <c r="AG200" s="107"/>
      <c r="AH200" s="169"/>
      <c r="AI200" s="170"/>
      <c r="AK200" s="146" t="b">
        <f t="shared" si="77"/>
        <v>0</v>
      </c>
      <c r="AL200" s="68">
        <f t="shared" si="78"/>
        <v>0</v>
      </c>
      <c r="AM200" s="68" t="b">
        <f t="shared" si="79"/>
        <v>1</v>
      </c>
      <c r="AN200" s="68">
        <f t="shared" si="80"/>
        <v>1</v>
      </c>
      <c r="AO200" s="68" t="b">
        <f t="shared" si="81"/>
        <v>0</v>
      </c>
      <c r="AP200" s="68">
        <f t="shared" si="82"/>
        <v>0</v>
      </c>
      <c r="AQ200" s="68" t="b">
        <f t="shared" si="83"/>
        <v>1</v>
      </c>
      <c r="AR200" s="139">
        <f t="shared" si="84"/>
        <v>1</v>
      </c>
      <c r="AS200" s="146" t="str">
        <f t="shared" si="85"/>
        <v/>
      </c>
      <c r="AT200" s="139" t="str">
        <f t="shared" si="86"/>
        <v/>
      </c>
      <c r="AU200" s="68">
        <f t="shared" si="87"/>
        <v>1</v>
      </c>
      <c r="AV200" s="68">
        <f t="shared" si="88"/>
        <v>0</v>
      </c>
      <c r="AW200" s="68">
        <f t="shared" si="89"/>
        <v>0</v>
      </c>
      <c r="AX200" s="68">
        <f t="shared" si="90"/>
        <v>0</v>
      </c>
      <c r="AY200" s="68">
        <f t="shared" si="91"/>
        <v>0</v>
      </c>
      <c r="AZ200" s="139">
        <f t="shared" si="92"/>
        <v>0</v>
      </c>
      <c r="BA200" s="68" t="str">
        <f t="shared" si="93"/>
        <v/>
      </c>
      <c r="BB200" s="68" t="str">
        <f t="shared" si="94"/>
        <v/>
      </c>
      <c r="BC200" s="146" t="str">
        <f t="shared" si="95"/>
        <v>Pain in mouth/throat</v>
      </c>
      <c r="BD200" s="68">
        <f t="shared" si="96"/>
        <v>10.4</v>
      </c>
      <c r="BE200" s="68" t="str">
        <f t="shared" si="97"/>
        <v>Pain in mouth/throat
 has a PPV of 10.4% 
 for recurrence</v>
      </c>
      <c r="BF200" s="68">
        <f t="shared" si="98"/>
        <v>0</v>
      </c>
      <c r="BG200" s="68">
        <f t="shared" si="99"/>
        <v>0</v>
      </c>
      <c r="BH200" s="68">
        <f t="shared" si="100"/>
        <v>1</v>
      </c>
      <c r="BI200" s="68">
        <f t="shared" si="101"/>
        <v>0</v>
      </c>
      <c r="BJ200" s="68">
        <f t="shared" si="102"/>
        <v>0</v>
      </c>
      <c r="BK200" s="68">
        <f t="shared" si="103"/>
        <v>0</v>
      </c>
      <c r="BL200" s="68">
        <f t="shared" si="104"/>
        <v>0</v>
      </c>
      <c r="BM200" s="139">
        <f t="shared" si="105"/>
        <v>0</v>
      </c>
    </row>
    <row r="201" spans="1:65" s="68" customFormat="1" ht="63.95" customHeight="1">
      <c r="A201" s="245"/>
      <c r="B201" s="97"/>
      <c r="C201" s="98"/>
      <c r="D201" s="99"/>
      <c r="E201" s="111"/>
      <c r="F201" s="155"/>
      <c r="G201" s="225"/>
      <c r="H201" s="100"/>
      <c r="I201" s="226"/>
      <c r="J201" s="218"/>
      <c r="K201" s="124"/>
      <c r="L201" s="135"/>
      <c r="M201" s="136"/>
      <c r="N201" s="102"/>
      <c r="O201" s="103"/>
      <c r="P201" s="103"/>
      <c r="Q201" s="103"/>
      <c r="R201" s="103"/>
      <c r="S201" s="99"/>
      <c r="T201" s="99"/>
      <c r="U201" s="99"/>
      <c r="V201" s="99"/>
      <c r="W201" s="100"/>
      <c r="X201" s="100"/>
      <c r="Y201" s="104"/>
      <c r="Z201" s="119"/>
      <c r="AA201" s="119"/>
      <c r="AB201" s="120"/>
      <c r="AC201" s="137" t="str">
        <f t="shared" si="75"/>
        <v/>
      </c>
      <c r="AD201" s="131" t="str">
        <f t="shared" si="76"/>
        <v/>
      </c>
      <c r="AE201" s="105"/>
      <c r="AF201" s="101"/>
      <c r="AG201" s="107"/>
      <c r="AH201" s="169"/>
      <c r="AI201" s="170"/>
      <c r="AK201" s="146" t="b">
        <f t="shared" si="77"/>
        <v>0</v>
      </c>
      <c r="AL201" s="68">
        <f t="shared" si="78"/>
        <v>0</v>
      </c>
      <c r="AM201" s="68" t="b">
        <f t="shared" si="79"/>
        <v>1</v>
      </c>
      <c r="AN201" s="68">
        <f t="shared" si="80"/>
        <v>1</v>
      </c>
      <c r="AO201" s="68" t="b">
        <f t="shared" si="81"/>
        <v>0</v>
      </c>
      <c r="AP201" s="68">
        <f t="shared" si="82"/>
        <v>0</v>
      </c>
      <c r="AQ201" s="68" t="b">
        <f t="shared" si="83"/>
        <v>1</v>
      </c>
      <c r="AR201" s="139">
        <f t="shared" si="84"/>
        <v>1</v>
      </c>
      <c r="AS201" s="146" t="str">
        <f t="shared" si="85"/>
        <v/>
      </c>
      <c r="AT201" s="139" t="str">
        <f t="shared" si="86"/>
        <v/>
      </c>
      <c r="AU201" s="68">
        <f t="shared" si="87"/>
        <v>1</v>
      </c>
      <c r="AV201" s="68">
        <f t="shared" si="88"/>
        <v>0</v>
      </c>
      <c r="AW201" s="68">
        <f t="shared" si="89"/>
        <v>0</v>
      </c>
      <c r="AX201" s="68">
        <f t="shared" si="90"/>
        <v>0</v>
      </c>
      <c r="AY201" s="68">
        <f t="shared" si="91"/>
        <v>0</v>
      </c>
      <c r="AZ201" s="139">
        <f t="shared" si="92"/>
        <v>0</v>
      </c>
      <c r="BA201" s="68" t="str">
        <f t="shared" si="93"/>
        <v/>
      </c>
      <c r="BB201" s="68" t="str">
        <f t="shared" si="94"/>
        <v/>
      </c>
      <c r="BC201" s="146" t="str">
        <f t="shared" si="95"/>
        <v>Pain in mouth/throat</v>
      </c>
      <c r="BD201" s="68">
        <f t="shared" si="96"/>
        <v>10.4</v>
      </c>
      <c r="BE201" s="68" t="str">
        <f t="shared" si="97"/>
        <v>Pain in mouth/throat
 has a PPV of 10.4% 
 for recurrence</v>
      </c>
      <c r="BF201" s="68">
        <f t="shared" si="98"/>
        <v>0</v>
      </c>
      <c r="BG201" s="68">
        <f t="shared" si="99"/>
        <v>0</v>
      </c>
      <c r="BH201" s="68">
        <f t="shared" si="100"/>
        <v>1</v>
      </c>
      <c r="BI201" s="68">
        <f t="shared" si="101"/>
        <v>0</v>
      </c>
      <c r="BJ201" s="68">
        <f t="shared" si="102"/>
        <v>0</v>
      </c>
      <c r="BK201" s="68">
        <f t="shared" si="103"/>
        <v>0</v>
      </c>
      <c r="BL201" s="68">
        <f t="shared" si="104"/>
        <v>0</v>
      </c>
      <c r="BM201" s="139">
        <f t="shared" si="105"/>
        <v>0</v>
      </c>
    </row>
    <row r="202" spans="1:65" s="68" customFormat="1" ht="63.95" customHeight="1">
      <c r="A202" s="245"/>
      <c r="B202" s="97"/>
      <c r="C202" s="98"/>
      <c r="D202" s="99"/>
      <c r="E202" s="111"/>
      <c r="F202" s="155"/>
      <c r="G202" s="225"/>
      <c r="H202" s="100"/>
      <c r="I202" s="226"/>
      <c r="J202" s="218"/>
      <c r="K202" s="124"/>
      <c r="L202" s="135"/>
      <c r="M202" s="136"/>
      <c r="N202" s="102"/>
      <c r="O202" s="103"/>
      <c r="P202" s="103"/>
      <c r="Q202" s="103"/>
      <c r="R202" s="103"/>
      <c r="S202" s="99"/>
      <c r="T202" s="99"/>
      <c r="U202" s="99"/>
      <c r="V202" s="99"/>
      <c r="W202" s="100"/>
      <c r="X202" s="100"/>
      <c r="Y202" s="104"/>
      <c r="Z202" s="119"/>
      <c r="AA202" s="119"/>
      <c r="AB202" s="120"/>
      <c r="AC202" s="137" t="str">
        <f t="shared" si="75"/>
        <v/>
      </c>
      <c r="AD202" s="131" t="str">
        <f t="shared" si="76"/>
        <v/>
      </c>
      <c r="AE202" s="105"/>
      <c r="AF202" s="101"/>
      <c r="AG202" s="107"/>
      <c r="AH202" s="169"/>
      <c r="AI202" s="170"/>
      <c r="AK202" s="146" t="b">
        <f t="shared" si="77"/>
        <v>0</v>
      </c>
      <c r="AL202" s="68">
        <f t="shared" si="78"/>
        <v>0</v>
      </c>
      <c r="AM202" s="68" t="b">
        <f t="shared" si="79"/>
        <v>1</v>
      </c>
      <c r="AN202" s="68">
        <f t="shared" si="80"/>
        <v>1</v>
      </c>
      <c r="AO202" s="68" t="b">
        <f t="shared" si="81"/>
        <v>0</v>
      </c>
      <c r="AP202" s="68">
        <f t="shared" si="82"/>
        <v>0</v>
      </c>
      <c r="AQ202" s="68" t="b">
        <f t="shared" si="83"/>
        <v>1</v>
      </c>
      <c r="AR202" s="139">
        <f t="shared" si="84"/>
        <v>1</v>
      </c>
      <c r="AS202" s="146" t="str">
        <f t="shared" si="85"/>
        <v/>
      </c>
      <c r="AT202" s="139" t="str">
        <f t="shared" si="86"/>
        <v/>
      </c>
      <c r="AU202" s="68">
        <f t="shared" si="87"/>
        <v>1</v>
      </c>
      <c r="AV202" s="68">
        <f t="shared" si="88"/>
        <v>0</v>
      </c>
      <c r="AW202" s="68">
        <f t="shared" si="89"/>
        <v>0</v>
      </c>
      <c r="AX202" s="68">
        <f t="shared" si="90"/>
        <v>0</v>
      </c>
      <c r="AY202" s="68">
        <f t="shared" si="91"/>
        <v>0</v>
      </c>
      <c r="AZ202" s="139">
        <f t="shared" si="92"/>
        <v>0</v>
      </c>
      <c r="BA202" s="68" t="str">
        <f t="shared" si="93"/>
        <v/>
      </c>
      <c r="BB202" s="68" t="str">
        <f t="shared" si="94"/>
        <v/>
      </c>
      <c r="BC202" s="146" t="str">
        <f t="shared" si="95"/>
        <v>Pain in mouth/throat</v>
      </c>
      <c r="BD202" s="68">
        <f t="shared" si="96"/>
        <v>10.4</v>
      </c>
      <c r="BE202" s="68" t="str">
        <f t="shared" si="97"/>
        <v>Pain in mouth/throat
 has a PPV of 10.4% 
 for recurrence</v>
      </c>
      <c r="BF202" s="68">
        <f t="shared" si="98"/>
        <v>0</v>
      </c>
      <c r="BG202" s="68">
        <f t="shared" si="99"/>
        <v>0</v>
      </c>
      <c r="BH202" s="68">
        <f t="shared" si="100"/>
        <v>1</v>
      </c>
      <c r="BI202" s="68">
        <f t="shared" si="101"/>
        <v>0</v>
      </c>
      <c r="BJ202" s="68">
        <f t="shared" si="102"/>
        <v>0</v>
      </c>
      <c r="BK202" s="68">
        <f t="shared" si="103"/>
        <v>0</v>
      </c>
      <c r="BL202" s="68">
        <f t="shared" si="104"/>
        <v>0</v>
      </c>
      <c r="BM202" s="139">
        <f t="shared" si="105"/>
        <v>0</v>
      </c>
    </row>
    <row r="203" spans="1:65" s="68" customFormat="1" ht="63.95" customHeight="1">
      <c r="A203" s="245"/>
      <c r="B203" s="97"/>
      <c r="C203" s="98"/>
      <c r="D203" s="99"/>
      <c r="E203" s="111"/>
      <c r="F203" s="155"/>
      <c r="G203" s="225"/>
      <c r="H203" s="100"/>
      <c r="I203" s="226"/>
      <c r="J203" s="218"/>
      <c r="K203" s="124"/>
      <c r="L203" s="135"/>
      <c r="M203" s="136"/>
      <c r="N203" s="102"/>
      <c r="O203" s="103"/>
      <c r="P203" s="103"/>
      <c r="Q203" s="103"/>
      <c r="R203" s="103"/>
      <c r="S203" s="99"/>
      <c r="T203" s="99"/>
      <c r="U203" s="99"/>
      <c r="V203" s="99"/>
      <c r="W203" s="100"/>
      <c r="X203" s="100"/>
      <c r="Y203" s="104"/>
      <c r="Z203" s="119"/>
      <c r="AA203" s="119"/>
      <c r="AB203" s="120"/>
      <c r="AC203" s="137" t="str">
        <f t="shared" si="75"/>
        <v/>
      </c>
      <c r="AD203" s="131" t="str">
        <f t="shared" si="76"/>
        <v/>
      </c>
      <c r="AE203" s="105"/>
      <c r="AF203" s="101"/>
      <c r="AG203" s="107"/>
      <c r="AH203" s="169"/>
      <c r="AI203" s="170"/>
      <c r="AK203" s="146" t="b">
        <f t="shared" si="77"/>
        <v>0</v>
      </c>
      <c r="AL203" s="68">
        <f t="shared" si="78"/>
        <v>0</v>
      </c>
      <c r="AM203" s="68" t="b">
        <f t="shared" si="79"/>
        <v>1</v>
      </c>
      <c r="AN203" s="68">
        <f t="shared" si="80"/>
        <v>1</v>
      </c>
      <c r="AO203" s="68" t="b">
        <f t="shared" si="81"/>
        <v>0</v>
      </c>
      <c r="AP203" s="68">
        <f t="shared" si="82"/>
        <v>0</v>
      </c>
      <c r="AQ203" s="68" t="b">
        <f t="shared" si="83"/>
        <v>1</v>
      </c>
      <c r="AR203" s="139">
        <f t="shared" si="84"/>
        <v>1</v>
      </c>
      <c r="AS203" s="146" t="str">
        <f t="shared" si="85"/>
        <v/>
      </c>
      <c r="AT203" s="139" t="str">
        <f t="shared" si="86"/>
        <v/>
      </c>
      <c r="AU203" s="68">
        <f t="shared" si="87"/>
        <v>1</v>
      </c>
      <c r="AV203" s="68">
        <f t="shared" si="88"/>
        <v>0</v>
      </c>
      <c r="AW203" s="68">
        <f t="shared" si="89"/>
        <v>0</v>
      </c>
      <c r="AX203" s="68">
        <f t="shared" si="90"/>
        <v>0</v>
      </c>
      <c r="AY203" s="68">
        <f t="shared" si="91"/>
        <v>0</v>
      </c>
      <c r="AZ203" s="139">
        <f t="shared" si="92"/>
        <v>0</v>
      </c>
      <c r="BA203" s="68" t="str">
        <f t="shared" si="93"/>
        <v/>
      </c>
      <c r="BB203" s="68" t="str">
        <f t="shared" si="94"/>
        <v/>
      </c>
      <c r="BC203" s="146" t="str">
        <f t="shared" si="95"/>
        <v>Pain in mouth/throat</v>
      </c>
      <c r="BD203" s="68">
        <f t="shared" si="96"/>
        <v>10.4</v>
      </c>
      <c r="BE203" s="68" t="str">
        <f t="shared" si="97"/>
        <v>Pain in mouth/throat
 has a PPV of 10.4% 
 for recurrence</v>
      </c>
      <c r="BF203" s="68">
        <f t="shared" si="98"/>
        <v>0</v>
      </c>
      <c r="BG203" s="68">
        <f t="shared" si="99"/>
        <v>0</v>
      </c>
      <c r="BH203" s="68">
        <f t="shared" si="100"/>
        <v>1</v>
      </c>
      <c r="BI203" s="68">
        <f t="shared" si="101"/>
        <v>0</v>
      </c>
      <c r="BJ203" s="68">
        <f t="shared" si="102"/>
        <v>0</v>
      </c>
      <c r="BK203" s="68">
        <f t="shared" si="103"/>
        <v>0</v>
      </c>
      <c r="BL203" s="68">
        <f t="shared" si="104"/>
        <v>0</v>
      </c>
      <c r="BM203" s="139">
        <f t="shared" si="105"/>
        <v>0</v>
      </c>
    </row>
    <row r="204" spans="1:65" s="68" customFormat="1" ht="63.95" customHeight="1">
      <c r="A204" s="245"/>
      <c r="B204" s="97"/>
      <c r="C204" s="98"/>
      <c r="D204" s="99"/>
      <c r="E204" s="111"/>
      <c r="F204" s="155"/>
      <c r="G204" s="225"/>
      <c r="H204" s="100"/>
      <c r="I204" s="226"/>
      <c r="J204" s="218"/>
      <c r="K204" s="124"/>
      <c r="L204" s="135"/>
      <c r="M204" s="136"/>
      <c r="N204" s="102"/>
      <c r="O204" s="103"/>
      <c r="P204" s="103"/>
      <c r="Q204" s="103"/>
      <c r="R204" s="103"/>
      <c r="S204" s="99"/>
      <c r="T204" s="99"/>
      <c r="U204" s="99"/>
      <c r="V204" s="99"/>
      <c r="W204" s="100"/>
      <c r="X204" s="100"/>
      <c r="Y204" s="104"/>
      <c r="Z204" s="119"/>
      <c r="AA204" s="119"/>
      <c r="AB204" s="120"/>
      <c r="AC204" s="137" t="str">
        <f t="shared" si="75"/>
        <v/>
      </c>
      <c r="AD204" s="131" t="str">
        <f t="shared" si="76"/>
        <v/>
      </c>
      <c r="AE204" s="105"/>
      <c r="AF204" s="101"/>
      <c r="AG204" s="107"/>
      <c r="AH204" s="169"/>
      <c r="AI204" s="170"/>
      <c r="AK204" s="146" t="b">
        <f t="shared" si="77"/>
        <v>0</v>
      </c>
      <c r="AL204" s="68">
        <f t="shared" si="78"/>
        <v>0</v>
      </c>
      <c r="AM204" s="68" t="b">
        <f t="shared" si="79"/>
        <v>1</v>
      </c>
      <c r="AN204" s="68">
        <f t="shared" si="80"/>
        <v>1</v>
      </c>
      <c r="AO204" s="68" t="b">
        <f t="shared" si="81"/>
        <v>0</v>
      </c>
      <c r="AP204" s="68">
        <f t="shared" si="82"/>
        <v>0</v>
      </c>
      <c r="AQ204" s="68" t="b">
        <f t="shared" si="83"/>
        <v>1</v>
      </c>
      <c r="AR204" s="139">
        <f t="shared" si="84"/>
        <v>1</v>
      </c>
      <c r="AS204" s="146" t="str">
        <f t="shared" si="85"/>
        <v/>
      </c>
      <c r="AT204" s="139" t="str">
        <f t="shared" si="86"/>
        <v/>
      </c>
      <c r="AU204" s="68">
        <f t="shared" si="87"/>
        <v>1</v>
      </c>
      <c r="AV204" s="68">
        <f t="shared" si="88"/>
        <v>0</v>
      </c>
      <c r="AW204" s="68">
        <f t="shared" si="89"/>
        <v>0</v>
      </c>
      <c r="AX204" s="68">
        <f t="shared" si="90"/>
        <v>0</v>
      </c>
      <c r="AY204" s="68">
        <f t="shared" si="91"/>
        <v>0</v>
      </c>
      <c r="AZ204" s="139">
        <f t="shared" si="92"/>
        <v>0</v>
      </c>
      <c r="BA204" s="68" t="str">
        <f t="shared" si="93"/>
        <v/>
      </c>
      <c r="BB204" s="68" t="str">
        <f t="shared" si="94"/>
        <v/>
      </c>
      <c r="BC204" s="146" t="str">
        <f t="shared" si="95"/>
        <v>Pain in mouth/throat</v>
      </c>
      <c r="BD204" s="68">
        <f t="shared" si="96"/>
        <v>10.4</v>
      </c>
      <c r="BE204" s="68" t="str">
        <f t="shared" si="97"/>
        <v>Pain in mouth/throat
 has a PPV of 10.4% 
 for recurrence</v>
      </c>
      <c r="BF204" s="68">
        <f t="shared" si="98"/>
        <v>0</v>
      </c>
      <c r="BG204" s="68">
        <f t="shared" si="99"/>
        <v>0</v>
      </c>
      <c r="BH204" s="68">
        <f t="shared" si="100"/>
        <v>1</v>
      </c>
      <c r="BI204" s="68">
        <f t="shared" si="101"/>
        <v>0</v>
      </c>
      <c r="BJ204" s="68">
        <f t="shared" si="102"/>
        <v>0</v>
      </c>
      <c r="BK204" s="68">
        <f t="shared" si="103"/>
        <v>0</v>
      </c>
      <c r="BL204" s="68">
        <f t="shared" si="104"/>
        <v>0</v>
      </c>
      <c r="BM204" s="139">
        <f t="shared" si="105"/>
        <v>0</v>
      </c>
    </row>
    <row r="205" spans="1:65" s="68" customFormat="1" ht="63.95" customHeight="1">
      <c r="A205" s="245"/>
      <c r="B205" s="97"/>
      <c r="C205" s="98"/>
      <c r="D205" s="99"/>
      <c r="E205" s="111"/>
      <c r="F205" s="155"/>
      <c r="G205" s="225"/>
      <c r="H205" s="100"/>
      <c r="I205" s="226"/>
      <c r="J205" s="218"/>
      <c r="K205" s="124"/>
      <c r="L205" s="135"/>
      <c r="M205" s="136"/>
      <c r="N205" s="102"/>
      <c r="O205" s="103"/>
      <c r="P205" s="103"/>
      <c r="Q205" s="103"/>
      <c r="R205" s="103"/>
      <c r="S205" s="99"/>
      <c r="T205" s="99"/>
      <c r="U205" s="99"/>
      <c r="V205" s="99"/>
      <c r="W205" s="100"/>
      <c r="X205" s="100"/>
      <c r="Y205" s="104"/>
      <c r="Z205" s="119"/>
      <c r="AA205" s="119"/>
      <c r="AB205" s="120"/>
      <c r="AC205" s="137" t="str">
        <f t="shared" si="75"/>
        <v/>
      </c>
      <c r="AD205" s="131" t="str">
        <f t="shared" si="76"/>
        <v/>
      </c>
      <c r="AE205" s="105"/>
      <c r="AF205" s="101"/>
      <c r="AG205" s="107"/>
      <c r="AH205" s="169"/>
      <c r="AI205" s="170"/>
      <c r="AK205" s="146" t="b">
        <f t="shared" si="77"/>
        <v>0</v>
      </c>
      <c r="AL205" s="68">
        <f t="shared" si="78"/>
        <v>0</v>
      </c>
      <c r="AM205" s="68" t="b">
        <f t="shared" si="79"/>
        <v>1</v>
      </c>
      <c r="AN205" s="68">
        <f t="shared" si="80"/>
        <v>1</v>
      </c>
      <c r="AO205" s="68" t="b">
        <f t="shared" si="81"/>
        <v>0</v>
      </c>
      <c r="AP205" s="68">
        <f t="shared" si="82"/>
        <v>0</v>
      </c>
      <c r="AQ205" s="68" t="b">
        <f t="shared" si="83"/>
        <v>1</v>
      </c>
      <c r="AR205" s="139">
        <f t="shared" si="84"/>
        <v>1</v>
      </c>
      <c r="AS205" s="146" t="str">
        <f t="shared" si="85"/>
        <v/>
      </c>
      <c r="AT205" s="139" t="str">
        <f t="shared" si="86"/>
        <v/>
      </c>
      <c r="AU205" s="68">
        <f t="shared" si="87"/>
        <v>1</v>
      </c>
      <c r="AV205" s="68">
        <f t="shared" si="88"/>
        <v>0</v>
      </c>
      <c r="AW205" s="68">
        <f t="shared" si="89"/>
        <v>0</v>
      </c>
      <c r="AX205" s="68">
        <f t="shared" si="90"/>
        <v>0</v>
      </c>
      <c r="AY205" s="68">
        <f t="shared" si="91"/>
        <v>0</v>
      </c>
      <c r="AZ205" s="139">
        <f t="shared" si="92"/>
        <v>0</v>
      </c>
      <c r="BA205" s="68" t="str">
        <f t="shared" si="93"/>
        <v/>
      </c>
      <c r="BB205" s="68" t="str">
        <f t="shared" si="94"/>
        <v/>
      </c>
      <c r="BC205" s="146" t="str">
        <f t="shared" si="95"/>
        <v>Pain in mouth/throat</v>
      </c>
      <c r="BD205" s="68">
        <f t="shared" si="96"/>
        <v>10.4</v>
      </c>
      <c r="BE205" s="68" t="str">
        <f t="shared" si="97"/>
        <v>Pain in mouth/throat
 has a PPV of 10.4% 
 for recurrence</v>
      </c>
      <c r="BF205" s="68">
        <f t="shared" si="98"/>
        <v>0</v>
      </c>
      <c r="BG205" s="68">
        <f t="shared" si="99"/>
        <v>0</v>
      </c>
      <c r="BH205" s="68">
        <f t="shared" si="100"/>
        <v>1</v>
      </c>
      <c r="BI205" s="68">
        <f t="shared" si="101"/>
        <v>0</v>
      </c>
      <c r="BJ205" s="68">
        <f t="shared" si="102"/>
        <v>0</v>
      </c>
      <c r="BK205" s="68">
        <f t="shared" si="103"/>
        <v>0</v>
      </c>
      <c r="BL205" s="68">
        <f t="shared" si="104"/>
        <v>0</v>
      </c>
      <c r="BM205" s="139">
        <f t="shared" si="105"/>
        <v>0</v>
      </c>
    </row>
    <row r="206" spans="1:65" s="68" customFormat="1" ht="63.95" customHeight="1">
      <c r="A206" s="245"/>
      <c r="B206" s="97"/>
      <c r="C206" s="98"/>
      <c r="D206" s="99"/>
      <c r="E206" s="111"/>
      <c r="F206" s="155"/>
      <c r="G206" s="225"/>
      <c r="H206" s="100"/>
      <c r="I206" s="226"/>
      <c r="J206" s="218"/>
      <c r="K206" s="124"/>
      <c r="L206" s="135"/>
      <c r="M206" s="136"/>
      <c r="N206" s="102"/>
      <c r="O206" s="103"/>
      <c r="P206" s="103"/>
      <c r="Q206" s="103"/>
      <c r="R206" s="103"/>
      <c r="S206" s="99"/>
      <c r="T206" s="99"/>
      <c r="U206" s="99"/>
      <c r="V206" s="99"/>
      <c r="W206" s="100"/>
      <c r="X206" s="100"/>
      <c r="Y206" s="104"/>
      <c r="Z206" s="119"/>
      <c r="AA206" s="119"/>
      <c r="AB206" s="120"/>
      <c r="AC206" s="137" t="str">
        <f t="shared" si="75"/>
        <v/>
      </c>
      <c r="AD206" s="131" t="str">
        <f t="shared" si="76"/>
        <v/>
      </c>
      <c r="AE206" s="105"/>
      <c r="AF206" s="101"/>
      <c r="AG206" s="107"/>
      <c r="AH206" s="169"/>
      <c r="AI206" s="170"/>
      <c r="AK206" s="146" t="b">
        <f t="shared" si="77"/>
        <v>0</v>
      </c>
      <c r="AL206" s="68">
        <f t="shared" si="78"/>
        <v>0</v>
      </c>
      <c r="AM206" s="68" t="b">
        <f t="shared" si="79"/>
        <v>1</v>
      </c>
      <c r="AN206" s="68">
        <f t="shared" si="80"/>
        <v>1</v>
      </c>
      <c r="AO206" s="68" t="b">
        <f t="shared" si="81"/>
        <v>0</v>
      </c>
      <c r="AP206" s="68">
        <f t="shared" si="82"/>
        <v>0</v>
      </c>
      <c r="AQ206" s="68" t="b">
        <f t="shared" si="83"/>
        <v>1</v>
      </c>
      <c r="AR206" s="139">
        <f t="shared" si="84"/>
        <v>1</v>
      </c>
      <c r="AS206" s="146" t="str">
        <f t="shared" si="85"/>
        <v/>
      </c>
      <c r="AT206" s="139" t="str">
        <f t="shared" si="86"/>
        <v/>
      </c>
      <c r="AU206" s="68">
        <f t="shared" si="87"/>
        <v>1</v>
      </c>
      <c r="AV206" s="68">
        <f t="shared" si="88"/>
        <v>0</v>
      </c>
      <c r="AW206" s="68">
        <f t="shared" si="89"/>
        <v>0</v>
      </c>
      <c r="AX206" s="68">
        <f t="shared" si="90"/>
        <v>0</v>
      </c>
      <c r="AY206" s="68">
        <f t="shared" si="91"/>
        <v>0</v>
      </c>
      <c r="AZ206" s="139">
        <f t="shared" si="92"/>
        <v>0</v>
      </c>
      <c r="BA206" s="68" t="str">
        <f t="shared" si="93"/>
        <v/>
      </c>
      <c r="BB206" s="68" t="str">
        <f t="shared" si="94"/>
        <v/>
      </c>
      <c r="BC206" s="146" t="str">
        <f t="shared" si="95"/>
        <v>Pain in mouth/throat</v>
      </c>
      <c r="BD206" s="68">
        <f t="shared" si="96"/>
        <v>10.4</v>
      </c>
      <c r="BE206" s="68" t="str">
        <f t="shared" si="97"/>
        <v>Pain in mouth/throat
 has a PPV of 10.4% 
 for recurrence</v>
      </c>
      <c r="BF206" s="68">
        <f t="shared" si="98"/>
        <v>0</v>
      </c>
      <c r="BG206" s="68">
        <f t="shared" si="99"/>
        <v>0</v>
      </c>
      <c r="BH206" s="68">
        <f t="shared" si="100"/>
        <v>1</v>
      </c>
      <c r="BI206" s="68">
        <f t="shared" si="101"/>
        <v>0</v>
      </c>
      <c r="BJ206" s="68">
        <f t="shared" si="102"/>
        <v>0</v>
      </c>
      <c r="BK206" s="68">
        <f t="shared" si="103"/>
        <v>0</v>
      </c>
      <c r="BL206" s="68">
        <f t="shared" si="104"/>
        <v>0</v>
      </c>
      <c r="BM206" s="139">
        <f t="shared" si="105"/>
        <v>0</v>
      </c>
    </row>
    <row r="207" spans="1:65" s="68" customFormat="1" ht="63.95" customHeight="1">
      <c r="A207" s="245"/>
      <c r="B207" s="97"/>
      <c r="C207" s="98"/>
      <c r="D207" s="99"/>
      <c r="E207" s="111"/>
      <c r="F207" s="155"/>
      <c r="G207" s="225"/>
      <c r="H207" s="100"/>
      <c r="I207" s="226"/>
      <c r="J207" s="218"/>
      <c r="K207" s="124"/>
      <c r="L207" s="135"/>
      <c r="M207" s="136"/>
      <c r="N207" s="102"/>
      <c r="O207" s="103"/>
      <c r="P207" s="103"/>
      <c r="Q207" s="103"/>
      <c r="R207" s="103"/>
      <c r="S207" s="99"/>
      <c r="T207" s="99"/>
      <c r="U207" s="99"/>
      <c r="V207" s="99"/>
      <c r="W207" s="100"/>
      <c r="X207" s="100"/>
      <c r="Y207" s="104"/>
      <c r="Z207" s="119"/>
      <c r="AA207" s="119"/>
      <c r="AB207" s="120"/>
      <c r="AC207" s="137" t="str">
        <f t="shared" si="75"/>
        <v/>
      </c>
      <c r="AD207" s="131" t="str">
        <f t="shared" si="76"/>
        <v/>
      </c>
      <c r="AE207" s="105"/>
      <c r="AF207" s="101"/>
      <c r="AG207" s="107"/>
      <c r="AH207" s="169"/>
      <c r="AI207" s="170"/>
      <c r="AK207" s="146" t="b">
        <f t="shared" si="77"/>
        <v>0</v>
      </c>
      <c r="AL207" s="68">
        <f t="shared" si="78"/>
        <v>0</v>
      </c>
      <c r="AM207" s="68" t="b">
        <f t="shared" si="79"/>
        <v>1</v>
      </c>
      <c r="AN207" s="68">
        <f t="shared" si="80"/>
        <v>1</v>
      </c>
      <c r="AO207" s="68" t="b">
        <f t="shared" si="81"/>
        <v>0</v>
      </c>
      <c r="AP207" s="68">
        <f t="shared" si="82"/>
        <v>0</v>
      </c>
      <c r="AQ207" s="68" t="b">
        <f t="shared" si="83"/>
        <v>1</v>
      </c>
      <c r="AR207" s="139">
        <f t="shared" si="84"/>
        <v>1</v>
      </c>
      <c r="AS207" s="146" t="str">
        <f t="shared" si="85"/>
        <v/>
      </c>
      <c r="AT207" s="139" t="str">
        <f t="shared" si="86"/>
        <v/>
      </c>
      <c r="AU207" s="68">
        <f t="shared" si="87"/>
        <v>1</v>
      </c>
      <c r="AV207" s="68">
        <f t="shared" si="88"/>
        <v>0</v>
      </c>
      <c r="AW207" s="68">
        <f t="shared" si="89"/>
        <v>0</v>
      </c>
      <c r="AX207" s="68">
        <f t="shared" si="90"/>
        <v>0</v>
      </c>
      <c r="AY207" s="68">
        <f t="shared" si="91"/>
        <v>0</v>
      </c>
      <c r="AZ207" s="139">
        <f t="shared" si="92"/>
        <v>0</v>
      </c>
      <c r="BA207" s="68" t="str">
        <f t="shared" si="93"/>
        <v/>
      </c>
      <c r="BB207" s="68" t="str">
        <f t="shared" si="94"/>
        <v/>
      </c>
      <c r="BC207" s="146" t="str">
        <f t="shared" si="95"/>
        <v>Pain in mouth/throat</v>
      </c>
      <c r="BD207" s="68">
        <f t="shared" si="96"/>
        <v>10.4</v>
      </c>
      <c r="BE207" s="68" t="str">
        <f t="shared" si="97"/>
        <v>Pain in mouth/throat
 has a PPV of 10.4% 
 for recurrence</v>
      </c>
      <c r="BF207" s="68">
        <f t="shared" si="98"/>
        <v>0</v>
      </c>
      <c r="BG207" s="68">
        <f t="shared" si="99"/>
        <v>0</v>
      </c>
      <c r="BH207" s="68">
        <f t="shared" si="100"/>
        <v>1</v>
      </c>
      <c r="BI207" s="68">
        <f t="shared" si="101"/>
        <v>0</v>
      </c>
      <c r="BJ207" s="68">
        <f t="shared" si="102"/>
        <v>0</v>
      </c>
      <c r="BK207" s="68">
        <f t="shared" si="103"/>
        <v>0</v>
      </c>
      <c r="BL207" s="68">
        <f t="shared" si="104"/>
        <v>0</v>
      </c>
      <c r="BM207" s="139">
        <f t="shared" si="105"/>
        <v>0</v>
      </c>
    </row>
    <row r="208" spans="1:65" s="68" customFormat="1" ht="63.95" customHeight="1">
      <c r="A208" s="245"/>
      <c r="B208" s="97"/>
      <c r="C208" s="98"/>
      <c r="D208" s="99"/>
      <c r="E208" s="111"/>
      <c r="F208" s="155"/>
      <c r="G208" s="225"/>
      <c r="H208" s="100"/>
      <c r="I208" s="226"/>
      <c r="J208" s="218"/>
      <c r="K208" s="124"/>
      <c r="L208" s="135"/>
      <c r="M208" s="136"/>
      <c r="N208" s="102"/>
      <c r="O208" s="103"/>
      <c r="P208" s="103"/>
      <c r="Q208" s="103"/>
      <c r="R208" s="103"/>
      <c r="S208" s="99"/>
      <c r="T208" s="99"/>
      <c r="U208" s="99"/>
      <c r="V208" s="99"/>
      <c r="W208" s="100"/>
      <c r="X208" s="100"/>
      <c r="Y208" s="104"/>
      <c r="Z208" s="119"/>
      <c r="AA208" s="119"/>
      <c r="AB208" s="120"/>
      <c r="AC208" s="137" t="str">
        <f t="shared" si="75"/>
        <v/>
      </c>
      <c r="AD208" s="131" t="str">
        <f t="shared" si="76"/>
        <v/>
      </c>
      <c r="AE208" s="105"/>
      <c r="AF208" s="101"/>
      <c r="AG208" s="107"/>
      <c r="AH208" s="169"/>
      <c r="AI208" s="170"/>
      <c r="AK208" s="146" t="b">
        <f t="shared" si="77"/>
        <v>0</v>
      </c>
      <c r="AL208" s="68">
        <f t="shared" si="78"/>
        <v>0</v>
      </c>
      <c r="AM208" s="68" t="b">
        <f t="shared" si="79"/>
        <v>1</v>
      </c>
      <c r="AN208" s="68">
        <f t="shared" si="80"/>
        <v>1</v>
      </c>
      <c r="AO208" s="68" t="b">
        <f t="shared" si="81"/>
        <v>0</v>
      </c>
      <c r="AP208" s="68">
        <f t="shared" si="82"/>
        <v>0</v>
      </c>
      <c r="AQ208" s="68" t="b">
        <f t="shared" si="83"/>
        <v>1</v>
      </c>
      <c r="AR208" s="139">
        <f t="shared" si="84"/>
        <v>1</v>
      </c>
      <c r="AS208" s="146" t="str">
        <f t="shared" si="85"/>
        <v/>
      </c>
      <c r="AT208" s="139" t="str">
        <f t="shared" si="86"/>
        <v/>
      </c>
      <c r="AU208" s="68">
        <f t="shared" si="87"/>
        <v>1</v>
      </c>
      <c r="AV208" s="68">
        <f t="shared" si="88"/>
        <v>0</v>
      </c>
      <c r="AW208" s="68">
        <f t="shared" si="89"/>
        <v>0</v>
      </c>
      <c r="AX208" s="68">
        <f t="shared" si="90"/>
        <v>0</v>
      </c>
      <c r="AY208" s="68">
        <f t="shared" si="91"/>
        <v>0</v>
      </c>
      <c r="AZ208" s="139">
        <f t="shared" si="92"/>
        <v>0</v>
      </c>
      <c r="BA208" s="68" t="str">
        <f t="shared" si="93"/>
        <v/>
      </c>
      <c r="BB208" s="68" t="str">
        <f t="shared" si="94"/>
        <v/>
      </c>
      <c r="BC208" s="146" t="str">
        <f t="shared" si="95"/>
        <v>Pain in mouth/throat</v>
      </c>
      <c r="BD208" s="68">
        <f t="shared" si="96"/>
        <v>10.4</v>
      </c>
      <c r="BE208" s="68" t="str">
        <f t="shared" si="97"/>
        <v>Pain in mouth/throat
 has a PPV of 10.4% 
 for recurrence</v>
      </c>
      <c r="BF208" s="68">
        <f t="shared" si="98"/>
        <v>0</v>
      </c>
      <c r="BG208" s="68">
        <f t="shared" si="99"/>
        <v>0</v>
      </c>
      <c r="BH208" s="68">
        <f t="shared" si="100"/>
        <v>1</v>
      </c>
      <c r="BI208" s="68">
        <f t="shared" si="101"/>
        <v>0</v>
      </c>
      <c r="BJ208" s="68">
        <f t="shared" si="102"/>
        <v>0</v>
      </c>
      <c r="BK208" s="68">
        <f t="shared" si="103"/>
        <v>0</v>
      </c>
      <c r="BL208" s="68">
        <f t="shared" si="104"/>
        <v>0</v>
      </c>
      <c r="BM208" s="139">
        <f t="shared" si="105"/>
        <v>0</v>
      </c>
    </row>
    <row r="209" spans="1:65" s="68" customFormat="1" ht="63.95" customHeight="1">
      <c r="A209" s="245"/>
      <c r="B209" s="97"/>
      <c r="C209" s="98"/>
      <c r="D209" s="99"/>
      <c r="E209" s="111"/>
      <c r="F209" s="155"/>
      <c r="G209" s="225"/>
      <c r="H209" s="100"/>
      <c r="I209" s="226"/>
      <c r="J209" s="218"/>
      <c r="K209" s="124"/>
      <c r="L209" s="135"/>
      <c r="M209" s="136"/>
      <c r="N209" s="102"/>
      <c r="O209" s="103"/>
      <c r="P209" s="103"/>
      <c r="Q209" s="103"/>
      <c r="R209" s="103"/>
      <c r="S209" s="99"/>
      <c r="T209" s="99"/>
      <c r="U209" s="99"/>
      <c r="V209" s="99"/>
      <c r="W209" s="100"/>
      <c r="X209" s="100"/>
      <c r="Y209" s="104"/>
      <c r="Z209" s="119"/>
      <c r="AA209" s="119"/>
      <c r="AB209" s="120"/>
      <c r="AC209" s="137" t="str">
        <f t="shared" ref="AC209:AC272" si="106">AS209</f>
        <v/>
      </c>
      <c r="AD209" s="131" t="str">
        <f t="shared" ref="AD209:AD272" si="107">AT209</f>
        <v/>
      </c>
      <c r="AE209" s="105"/>
      <c r="AF209" s="101"/>
      <c r="AG209" s="107"/>
      <c r="AH209" s="169"/>
      <c r="AI209" s="170"/>
      <c r="AK209" s="146" t="b">
        <f t="shared" ref="AK209:AK272" si="108">AND(K209&lt;&gt;"",L209&lt;&gt;"",M209&lt;&gt;"",N209&lt;&gt;"",O209&lt;&gt;"",P209&lt;&gt;"",Q209&lt;&gt;"",R209&lt;&gt;"",S209&lt;&gt;"", T209&lt;&gt;"", U209&lt;&gt;"", V209&lt;&gt;"", W209&lt;&gt;"", X209&lt;&gt;"", Y209&lt;&gt;"", Z209&lt;&gt;"", AA209&lt;&gt;"", AB209&lt;&gt;"")</f>
        <v>0</v>
      </c>
      <c r="AL209" s="68">
        <f t="shared" ref="AL209:AL272" si="109">IF(AK209=TRUE, 1, 0)</f>
        <v>0</v>
      </c>
      <c r="AM209" s="68" t="b">
        <f t="shared" ref="AM209:AM272" si="110">AND(K209="",L209="",M209="",N209="",O209="",P209="",Q209="",R209="",S209="", T209="", U209="", V209="", W209="", X209="", Y209="", Z209="", AA209="", AB209="")</f>
        <v>1</v>
      </c>
      <c r="AN209" s="68">
        <f t="shared" ref="AN209:AN272" si="111">IF(AM209=TRUE, 1, 0)</f>
        <v>1</v>
      </c>
      <c r="AO209" s="68" t="b">
        <f t="shared" ref="AO209:AO272" si="112">AND(B209&lt;&gt;"", C209&lt;&gt;"", D209&lt;&gt;"", G209&lt;&gt;"",H209&lt;&gt;"",I209&lt;&gt;"",E209&lt;&gt;"",F209&lt;&gt;"",J209&lt;&gt;"")</f>
        <v>0</v>
      </c>
      <c r="AP209" s="68">
        <f t="shared" ref="AP209:AP272" si="113">IF(AO209=TRUE, 1, 0)</f>
        <v>0</v>
      </c>
      <c r="AQ209" s="68" t="b">
        <f t="shared" ref="AQ209:AQ272" si="114">AND(B209="", C209="", D209="", G209="",H209="",I209="",E209="",F209="",J209="")</f>
        <v>1</v>
      </c>
      <c r="AR209" s="139">
        <f t="shared" ref="AR209:AR272" si="115">IF(AQ209=TRUE, 1, 0)</f>
        <v>1</v>
      </c>
      <c r="AS209" s="146" t="str">
        <f t="shared" ref="AS209:AS272" si="116">IF(AU209=1, "", IF(AV209=1,AV$9, IF(AW209=1,AW$9, IF(AX209=1,AX$9, IF(AY209=1,AY$9, IF(AZ209=1, AZ$9, IF(J209="Yes",BB209, IF(J209="No", BA209, "Whoops!"))))))))</f>
        <v/>
      </c>
      <c r="AT209" s="139" t="str">
        <f t="shared" ref="AT209:AT272" si="117">IF(AS209="","", IF(AS209=BB209, BE209,""))</f>
        <v/>
      </c>
      <c r="AU209" s="68">
        <f t="shared" ref="AU209:AU272" si="118">IF(AND(B209="", AR209=1), 1, 0)</f>
        <v>1</v>
      </c>
      <c r="AV209" s="68">
        <f t="shared" ref="AV209:AV272" si="119">IF(AND(B209="", AR209=0, AP209=0), 1, 0)</f>
        <v>0</v>
      </c>
      <c r="AW209" s="68">
        <f t="shared" ref="AW209:AW272" si="120">IF(AND(B209&lt;&gt;"", AR209=0, AP209=0), 1, 0)</f>
        <v>0</v>
      </c>
      <c r="AX209" s="68">
        <f t="shared" ref="AX209:AX272" si="121">IF(AND(B209&lt;&gt;"", AP209=1, J209="No", AN209=0), 1, 0)</f>
        <v>0</v>
      </c>
      <c r="AY209" s="68">
        <f t="shared" ref="AY209:AY272" si="122">IF(AND(B209&lt;&gt;"", AP209=1, J209="Yes", AL209=0), 1, 0)</f>
        <v>0</v>
      </c>
      <c r="AZ209" s="139">
        <f t="shared" ref="AZ209:AZ272" si="123">IF(AND(SUM(AU209:AY209)=0, OR(F209="thyroid", F209="skin")), 1, 0)</f>
        <v>0</v>
      </c>
      <c r="BA209" s="68" t="str">
        <f t="shared" ref="BA209:BA272" si="124">IF(J209="No",VLOOKUP(E209,AK$2:AM$8,3,FALSE)&amp;BA$9&amp;" at "&amp;E209&amp;BB$13,"")</f>
        <v/>
      </c>
      <c r="BB209" s="68" t="str">
        <f t="shared" ref="BB209:BB272" si="125">IF(SUM(AU209:AY209)=0,VLOOKUP(E209,AK$2:AM$8,2,FALSE)&amp;BB$9&amp;" at "&amp;E209&amp;BB$13, "")</f>
        <v/>
      </c>
      <c r="BC209" s="146" t="str">
        <f t="shared" ref="BC209:BC272" si="126">IF(BF209=1,BF$2,IF(BG209=1,BF$3,IF(BH209=1,BF$4,IF(BI209=1,BF$5,IF(BJ209=1,BF$6,IF(BK209=1,BF$7,IF(BL209=1,BF$8,IF(BM209=1,BF$9))))))))</f>
        <v>Pain in mouth/throat</v>
      </c>
      <c r="BD209" s="68">
        <f t="shared" ref="BD209:BD272" si="127">IF(BF209=1,BG$2,IF(BG209=1,BG$3,IF(BH209=1,BG$4,IF(BI209=1,BG$5,IF(BJ209=1,BG$6,IF(BK209=1,BG$7,IF(BL209=1,BG$8,IF(BM209=1,BG$9))))))))</f>
        <v>10.4</v>
      </c>
      <c r="BE209" s="68" t="str">
        <f t="shared" ref="BE209:BE272" si="128">IF(SUM(BF209:BM209)&gt;0, BC209&amp;CHAR(10)&amp;BE$7&amp;BD209&amp;BE$8, BE$6)</f>
        <v>Pain in mouth/throat
 has a PPV of 10.4% 
 for recurrence</v>
      </c>
      <c r="BF209" s="68">
        <f t="shared" ref="BF209:BF272" si="129">IF(N209="Yes", 1, 0)</f>
        <v>0</v>
      </c>
      <c r="BG209" s="68">
        <f t="shared" ref="BG209:BG272" si="130">IF(AB209="Yes", 1, 0)</f>
        <v>0</v>
      </c>
      <c r="BH209" s="68">
        <f t="shared" ref="BH209:BH272" si="131">IF(OR(S209="Yes",P209&lt;&gt;"No"), 1, 0)</f>
        <v>1</v>
      </c>
      <c r="BI209" s="68">
        <f t="shared" ref="BI209:BI272" si="132">IF(Z209="Yes", 1, 0)</f>
        <v>0</v>
      </c>
      <c r="BJ209" s="68">
        <f t="shared" ref="BJ209:BJ272" si="133">IF(L209="Yes", 1, 0)</f>
        <v>0</v>
      </c>
      <c r="BK209" s="68">
        <f t="shared" ref="BK209:BK272" si="134">IF(OR(R209="Intermittent", R209="Persistent"), 1, 0)</f>
        <v>0</v>
      </c>
      <c r="BL209" s="68">
        <f t="shared" ref="BL209:BL272" si="135">IF(AA209="Yes", 1, 0)</f>
        <v>0</v>
      </c>
      <c r="BM209" s="139">
        <f t="shared" ref="BM209:BM272" si="136">IF(V209="Yes", 1, 0)</f>
        <v>0</v>
      </c>
    </row>
    <row r="210" spans="1:65" s="68" customFormat="1" ht="63.95" customHeight="1">
      <c r="A210" s="245"/>
      <c r="B210" s="97"/>
      <c r="C210" s="98"/>
      <c r="D210" s="99"/>
      <c r="E210" s="111"/>
      <c r="F210" s="155"/>
      <c r="G210" s="225"/>
      <c r="H210" s="100"/>
      <c r="I210" s="226"/>
      <c r="J210" s="218"/>
      <c r="K210" s="124"/>
      <c r="L210" s="135"/>
      <c r="M210" s="136"/>
      <c r="N210" s="102"/>
      <c r="O210" s="103"/>
      <c r="P210" s="103"/>
      <c r="Q210" s="103"/>
      <c r="R210" s="103"/>
      <c r="S210" s="99"/>
      <c r="T210" s="99"/>
      <c r="U210" s="99"/>
      <c r="V210" s="99"/>
      <c r="W210" s="100"/>
      <c r="X210" s="100"/>
      <c r="Y210" s="104"/>
      <c r="Z210" s="119"/>
      <c r="AA210" s="119"/>
      <c r="AB210" s="120"/>
      <c r="AC210" s="137" t="str">
        <f t="shared" si="106"/>
        <v/>
      </c>
      <c r="AD210" s="131" t="str">
        <f t="shared" si="107"/>
        <v/>
      </c>
      <c r="AE210" s="105"/>
      <c r="AF210" s="101"/>
      <c r="AG210" s="107"/>
      <c r="AH210" s="169"/>
      <c r="AI210" s="170"/>
      <c r="AK210" s="146" t="b">
        <f t="shared" si="108"/>
        <v>0</v>
      </c>
      <c r="AL210" s="68">
        <f t="shared" si="109"/>
        <v>0</v>
      </c>
      <c r="AM210" s="68" t="b">
        <f t="shared" si="110"/>
        <v>1</v>
      </c>
      <c r="AN210" s="68">
        <f t="shared" si="111"/>
        <v>1</v>
      </c>
      <c r="AO210" s="68" t="b">
        <f t="shared" si="112"/>
        <v>0</v>
      </c>
      <c r="AP210" s="68">
        <f t="shared" si="113"/>
        <v>0</v>
      </c>
      <c r="AQ210" s="68" t="b">
        <f t="shared" si="114"/>
        <v>1</v>
      </c>
      <c r="AR210" s="139">
        <f t="shared" si="115"/>
        <v>1</v>
      </c>
      <c r="AS210" s="146" t="str">
        <f t="shared" si="116"/>
        <v/>
      </c>
      <c r="AT210" s="139" t="str">
        <f t="shared" si="117"/>
        <v/>
      </c>
      <c r="AU210" s="68">
        <f t="shared" si="118"/>
        <v>1</v>
      </c>
      <c r="AV210" s="68">
        <f t="shared" si="119"/>
        <v>0</v>
      </c>
      <c r="AW210" s="68">
        <f t="shared" si="120"/>
        <v>0</v>
      </c>
      <c r="AX210" s="68">
        <f t="shared" si="121"/>
        <v>0</v>
      </c>
      <c r="AY210" s="68">
        <f t="shared" si="122"/>
        <v>0</v>
      </c>
      <c r="AZ210" s="139">
        <f t="shared" si="123"/>
        <v>0</v>
      </c>
      <c r="BA210" s="68" t="str">
        <f t="shared" si="124"/>
        <v/>
      </c>
      <c r="BB210" s="68" t="str">
        <f t="shared" si="125"/>
        <v/>
      </c>
      <c r="BC210" s="146" t="str">
        <f t="shared" si="126"/>
        <v>Pain in mouth/throat</v>
      </c>
      <c r="BD210" s="68">
        <f t="shared" si="127"/>
        <v>10.4</v>
      </c>
      <c r="BE210" s="68" t="str">
        <f t="shared" si="128"/>
        <v>Pain in mouth/throat
 has a PPV of 10.4% 
 for recurrence</v>
      </c>
      <c r="BF210" s="68">
        <f t="shared" si="129"/>
        <v>0</v>
      </c>
      <c r="BG210" s="68">
        <f t="shared" si="130"/>
        <v>0</v>
      </c>
      <c r="BH210" s="68">
        <f t="shared" si="131"/>
        <v>1</v>
      </c>
      <c r="BI210" s="68">
        <f t="shared" si="132"/>
        <v>0</v>
      </c>
      <c r="BJ210" s="68">
        <f t="shared" si="133"/>
        <v>0</v>
      </c>
      <c r="BK210" s="68">
        <f t="shared" si="134"/>
        <v>0</v>
      </c>
      <c r="BL210" s="68">
        <f t="shared" si="135"/>
        <v>0</v>
      </c>
      <c r="BM210" s="139">
        <f t="shared" si="136"/>
        <v>0</v>
      </c>
    </row>
    <row r="211" spans="1:65" s="68" customFormat="1" ht="63.95" customHeight="1">
      <c r="A211" s="245"/>
      <c r="B211" s="97"/>
      <c r="C211" s="98"/>
      <c r="D211" s="99"/>
      <c r="E211" s="111"/>
      <c r="F211" s="155"/>
      <c r="G211" s="225"/>
      <c r="H211" s="100"/>
      <c r="I211" s="226"/>
      <c r="J211" s="218"/>
      <c r="K211" s="124"/>
      <c r="L211" s="135"/>
      <c r="M211" s="136"/>
      <c r="N211" s="102"/>
      <c r="O211" s="103"/>
      <c r="P211" s="103"/>
      <c r="Q211" s="103"/>
      <c r="R211" s="103"/>
      <c r="S211" s="99"/>
      <c r="T211" s="99"/>
      <c r="U211" s="99"/>
      <c r="V211" s="99"/>
      <c r="W211" s="100"/>
      <c r="X211" s="100"/>
      <c r="Y211" s="104"/>
      <c r="Z211" s="119"/>
      <c r="AA211" s="119"/>
      <c r="AB211" s="120"/>
      <c r="AC211" s="137" t="str">
        <f t="shared" si="106"/>
        <v/>
      </c>
      <c r="AD211" s="131" t="str">
        <f t="shared" si="107"/>
        <v/>
      </c>
      <c r="AE211" s="105"/>
      <c r="AF211" s="101"/>
      <c r="AG211" s="107"/>
      <c r="AH211" s="169"/>
      <c r="AI211" s="170"/>
      <c r="AK211" s="146" t="b">
        <f t="shared" si="108"/>
        <v>0</v>
      </c>
      <c r="AL211" s="68">
        <f t="shared" si="109"/>
        <v>0</v>
      </c>
      <c r="AM211" s="68" t="b">
        <f t="shared" si="110"/>
        <v>1</v>
      </c>
      <c r="AN211" s="68">
        <f t="shared" si="111"/>
        <v>1</v>
      </c>
      <c r="AO211" s="68" t="b">
        <f t="shared" si="112"/>
        <v>0</v>
      </c>
      <c r="AP211" s="68">
        <f t="shared" si="113"/>
        <v>0</v>
      </c>
      <c r="AQ211" s="68" t="b">
        <f t="shared" si="114"/>
        <v>1</v>
      </c>
      <c r="AR211" s="139">
        <f t="shared" si="115"/>
        <v>1</v>
      </c>
      <c r="AS211" s="146" t="str">
        <f t="shared" si="116"/>
        <v/>
      </c>
      <c r="AT211" s="139" t="str">
        <f t="shared" si="117"/>
        <v/>
      </c>
      <c r="AU211" s="68">
        <f t="shared" si="118"/>
        <v>1</v>
      </c>
      <c r="AV211" s="68">
        <f t="shared" si="119"/>
        <v>0</v>
      </c>
      <c r="AW211" s="68">
        <f t="shared" si="120"/>
        <v>0</v>
      </c>
      <c r="AX211" s="68">
        <f t="shared" si="121"/>
        <v>0</v>
      </c>
      <c r="AY211" s="68">
        <f t="shared" si="122"/>
        <v>0</v>
      </c>
      <c r="AZ211" s="139">
        <f t="shared" si="123"/>
        <v>0</v>
      </c>
      <c r="BA211" s="68" t="str">
        <f t="shared" si="124"/>
        <v/>
      </c>
      <c r="BB211" s="68" t="str">
        <f t="shared" si="125"/>
        <v/>
      </c>
      <c r="BC211" s="146" t="str">
        <f t="shared" si="126"/>
        <v>Pain in mouth/throat</v>
      </c>
      <c r="BD211" s="68">
        <f t="shared" si="127"/>
        <v>10.4</v>
      </c>
      <c r="BE211" s="68" t="str">
        <f t="shared" si="128"/>
        <v>Pain in mouth/throat
 has a PPV of 10.4% 
 for recurrence</v>
      </c>
      <c r="BF211" s="68">
        <f t="shared" si="129"/>
        <v>0</v>
      </c>
      <c r="BG211" s="68">
        <f t="shared" si="130"/>
        <v>0</v>
      </c>
      <c r="BH211" s="68">
        <f t="shared" si="131"/>
        <v>1</v>
      </c>
      <c r="BI211" s="68">
        <f t="shared" si="132"/>
        <v>0</v>
      </c>
      <c r="BJ211" s="68">
        <f t="shared" si="133"/>
        <v>0</v>
      </c>
      <c r="BK211" s="68">
        <f t="shared" si="134"/>
        <v>0</v>
      </c>
      <c r="BL211" s="68">
        <f t="shared" si="135"/>
        <v>0</v>
      </c>
      <c r="BM211" s="139">
        <f t="shared" si="136"/>
        <v>0</v>
      </c>
    </row>
    <row r="212" spans="1:65" s="68" customFormat="1" ht="63.95" customHeight="1">
      <c r="A212" s="245"/>
      <c r="B212" s="97"/>
      <c r="C212" s="98"/>
      <c r="D212" s="99"/>
      <c r="E212" s="111"/>
      <c r="F212" s="155"/>
      <c r="G212" s="225"/>
      <c r="H212" s="100"/>
      <c r="I212" s="226"/>
      <c r="J212" s="218"/>
      <c r="K212" s="124"/>
      <c r="L212" s="135"/>
      <c r="M212" s="136"/>
      <c r="N212" s="102"/>
      <c r="O212" s="103"/>
      <c r="P212" s="103"/>
      <c r="Q212" s="103"/>
      <c r="R212" s="103"/>
      <c r="S212" s="99"/>
      <c r="T212" s="99"/>
      <c r="U212" s="99"/>
      <c r="V212" s="99"/>
      <c r="W212" s="100"/>
      <c r="X212" s="100"/>
      <c r="Y212" s="104"/>
      <c r="Z212" s="119"/>
      <c r="AA212" s="119"/>
      <c r="AB212" s="120"/>
      <c r="AC212" s="137" t="str">
        <f t="shared" si="106"/>
        <v/>
      </c>
      <c r="AD212" s="131" t="str">
        <f t="shared" si="107"/>
        <v/>
      </c>
      <c r="AE212" s="105"/>
      <c r="AF212" s="101"/>
      <c r="AG212" s="107"/>
      <c r="AH212" s="169"/>
      <c r="AI212" s="170"/>
      <c r="AK212" s="146" t="b">
        <f t="shared" si="108"/>
        <v>0</v>
      </c>
      <c r="AL212" s="68">
        <f t="shared" si="109"/>
        <v>0</v>
      </c>
      <c r="AM212" s="68" t="b">
        <f t="shared" si="110"/>
        <v>1</v>
      </c>
      <c r="AN212" s="68">
        <f t="shared" si="111"/>
        <v>1</v>
      </c>
      <c r="AO212" s="68" t="b">
        <f t="shared" si="112"/>
        <v>0</v>
      </c>
      <c r="AP212" s="68">
        <f t="shared" si="113"/>
        <v>0</v>
      </c>
      <c r="AQ212" s="68" t="b">
        <f t="shared" si="114"/>
        <v>1</v>
      </c>
      <c r="AR212" s="139">
        <f t="shared" si="115"/>
        <v>1</v>
      </c>
      <c r="AS212" s="146" t="str">
        <f t="shared" si="116"/>
        <v/>
      </c>
      <c r="AT212" s="139" t="str">
        <f t="shared" si="117"/>
        <v/>
      </c>
      <c r="AU212" s="68">
        <f t="shared" si="118"/>
        <v>1</v>
      </c>
      <c r="AV212" s="68">
        <f t="shared" si="119"/>
        <v>0</v>
      </c>
      <c r="AW212" s="68">
        <f t="shared" si="120"/>
        <v>0</v>
      </c>
      <c r="AX212" s="68">
        <f t="shared" si="121"/>
        <v>0</v>
      </c>
      <c r="AY212" s="68">
        <f t="shared" si="122"/>
        <v>0</v>
      </c>
      <c r="AZ212" s="139">
        <f t="shared" si="123"/>
        <v>0</v>
      </c>
      <c r="BA212" s="68" t="str">
        <f t="shared" si="124"/>
        <v/>
      </c>
      <c r="BB212" s="68" t="str">
        <f t="shared" si="125"/>
        <v/>
      </c>
      <c r="BC212" s="146" t="str">
        <f t="shared" si="126"/>
        <v>Pain in mouth/throat</v>
      </c>
      <c r="BD212" s="68">
        <f t="shared" si="127"/>
        <v>10.4</v>
      </c>
      <c r="BE212" s="68" t="str">
        <f t="shared" si="128"/>
        <v>Pain in mouth/throat
 has a PPV of 10.4% 
 for recurrence</v>
      </c>
      <c r="BF212" s="68">
        <f t="shared" si="129"/>
        <v>0</v>
      </c>
      <c r="BG212" s="68">
        <f t="shared" si="130"/>
        <v>0</v>
      </c>
      <c r="BH212" s="68">
        <f t="shared" si="131"/>
        <v>1</v>
      </c>
      <c r="BI212" s="68">
        <f t="shared" si="132"/>
        <v>0</v>
      </c>
      <c r="BJ212" s="68">
        <f t="shared" si="133"/>
        <v>0</v>
      </c>
      <c r="BK212" s="68">
        <f t="shared" si="134"/>
        <v>0</v>
      </c>
      <c r="BL212" s="68">
        <f t="shared" si="135"/>
        <v>0</v>
      </c>
      <c r="BM212" s="139">
        <f t="shared" si="136"/>
        <v>0</v>
      </c>
    </row>
    <row r="213" spans="1:65" s="68" customFormat="1" ht="63.95" customHeight="1">
      <c r="A213" s="245"/>
      <c r="B213" s="97"/>
      <c r="C213" s="98"/>
      <c r="D213" s="99"/>
      <c r="E213" s="111"/>
      <c r="F213" s="155"/>
      <c r="G213" s="225"/>
      <c r="H213" s="100"/>
      <c r="I213" s="226"/>
      <c r="J213" s="218"/>
      <c r="K213" s="124"/>
      <c r="L213" s="135"/>
      <c r="M213" s="136"/>
      <c r="N213" s="102"/>
      <c r="O213" s="103"/>
      <c r="P213" s="103"/>
      <c r="Q213" s="103"/>
      <c r="R213" s="103"/>
      <c r="S213" s="99"/>
      <c r="T213" s="99"/>
      <c r="U213" s="99"/>
      <c r="V213" s="99"/>
      <c r="W213" s="100"/>
      <c r="X213" s="100"/>
      <c r="Y213" s="104"/>
      <c r="Z213" s="119"/>
      <c r="AA213" s="119"/>
      <c r="AB213" s="120"/>
      <c r="AC213" s="137" t="str">
        <f t="shared" si="106"/>
        <v/>
      </c>
      <c r="AD213" s="131" t="str">
        <f t="shared" si="107"/>
        <v/>
      </c>
      <c r="AE213" s="105"/>
      <c r="AF213" s="101"/>
      <c r="AG213" s="107"/>
      <c r="AH213" s="169"/>
      <c r="AI213" s="170"/>
      <c r="AK213" s="146" t="b">
        <f t="shared" si="108"/>
        <v>0</v>
      </c>
      <c r="AL213" s="68">
        <f t="shared" si="109"/>
        <v>0</v>
      </c>
      <c r="AM213" s="68" t="b">
        <f t="shared" si="110"/>
        <v>1</v>
      </c>
      <c r="AN213" s="68">
        <f t="shared" si="111"/>
        <v>1</v>
      </c>
      <c r="AO213" s="68" t="b">
        <f t="shared" si="112"/>
        <v>0</v>
      </c>
      <c r="AP213" s="68">
        <f t="shared" si="113"/>
        <v>0</v>
      </c>
      <c r="AQ213" s="68" t="b">
        <f t="shared" si="114"/>
        <v>1</v>
      </c>
      <c r="AR213" s="139">
        <f t="shared" si="115"/>
        <v>1</v>
      </c>
      <c r="AS213" s="146" t="str">
        <f t="shared" si="116"/>
        <v/>
      </c>
      <c r="AT213" s="139" t="str">
        <f t="shared" si="117"/>
        <v/>
      </c>
      <c r="AU213" s="68">
        <f t="shared" si="118"/>
        <v>1</v>
      </c>
      <c r="AV213" s="68">
        <f t="shared" si="119"/>
        <v>0</v>
      </c>
      <c r="AW213" s="68">
        <f t="shared" si="120"/>
        <v>0</v>
      </c>
      <c r="AX213" s="68">
        <f t="shared" si="121"/>
        <v>0</v>
      </c>
      <c r="AY213" s="68">
        <f t="shared" si="122"/>
        <v>0</v>
      </c>
      <c r="AZ213" s="139">
        <f t="shared" si="123"/>
        <v>0</v>
      </c>
      <c r="BA213" s="68" t="str">
        <f t="shared" si="124"/>
        <v/>
      </c>
      <c r="BB213" s="68" t="str">
        <f t="shared" si="125"/>
        <v/>
      </c>
      <c r="BC213" s="146" t="str">
        <f t="shared" si="126"/>
        <v>Pain in mouth/throat</v>
      </c>
      <c r="BD213" s="68">
        <f t="shared" si="127"/>
        <v>10.4</v>
      </c>
      <c r="BE213" s="68" t="str">
        <f t="shared" si="128"/>
        <v>Pain in mouth/throat
 has a PPV of 10.4% 
 for recurrence</v>
      </c>
      <c r="BF213" s="68">
        <f t="shared" si="129"/>
        <v>0</v>
      </c>
      <c r="BG213" s="68">
        <f t="shared" si="130"/>
        <v>0</v>
      </c>
      <c r="BH213" s="68">
        <f t="shared" si="131"/>
        <v>1</v>
      </c>
      <c r="BI213" s="68">
        <f t="shared" si="132"/>
        <v>0</v>
      </c>
      <c r="BJ213" s="68">
        <f t="shared" si="133"/>
        <v>0</v>
      </c>
      <c r="BK213" s="68">
        <f t="shared" si="134"/>
        <v>0</v>
      </c>
      <c r="BL213" s="68">
        <f t="shared" si="135"/>
        <v>0</v>
      </c>
      <c r="BM213" s="139">
        <f t="shared" si="136"/>
        <v>0</v>
      </c>
    </row>
    <row r="214" spans="1:65" s="68" customFormat="1" ht="63.95" customHeight="1">
      <c r="A214" s="245"/>
      <c r="B214" s="97"/>
      <c r="C214" s="98"/>
      <c r="D214" s="99"/>
      <c r="E214" s="111"/>
      <c r="F214" s="155"/>
      <c r="G214" s="225"/>
      <c r="H214" s="100"/>
      <c r="I214" s="226"/>
      <c r="J214" s="218"/>
      <c r="K214" s="124"/>
      <c r="L214" s="135"/>
      <c r="M214" s="136"/>
      <c r="N214" s="102"/>
      <c r="O214" s="103"/>
      <c r="P214" s="103"/>
      <c r="Q214" s="103"/>
      <c r="R214" s="103"/>
      <c r="S214" s="99"/>
      <c r="T214" s="99"/>
      <c r="U214" s="99"/>
      <c r="V214" s="99"/>
      <c r="W214" s="100"/>
      <c r="X214" s="100"/>
      <c r="Y214" s="104"/>
      <c r="Z214" s="119"/>
      <c r="AA214" s="119"/>
      <c r="AB214" s="120"/>
      <c r="AC214" s="137" t="str">
        <f t="shared" si="106"/>
        <v/>
      </c>
      <c r="AD214" s="131" t="str">
        <f t="shared" si="107"/>
        <v/>
      </c>
      <c r="AE214" s="105"/>
      <c r="AF214" s="101"/>
      <c r="AG214" s="107"/>
      <c r="AH214" s="169"/>
      <c r="AI214" s="170"/>
      <c r="AK214" s="146" t="b">
        <f t="shared" si="108"/>
        <v>0</v>
      </c>
      <c r="AL214" s="68">
        <f t="shared" si="109"/>
        <v>0</v>
      </c>
      <c r="AM214" s="68" t="b">
        <f t="shared" si="110"/>
        <v>1</v>
      </c>
      <c r="AN214" s="68">
        <f t="shared" si="111"/>
        <v>1</v>
      </c>
      <c r="AO214" s="68" t="b">
        <f t="shared" si="112"/>
        <v>0</v>
      </c>
      <c r="AP214" s="68">
        <f t="shared" si="113"/>
        <v>0</v>
      </c>
      <c r="AQ214" s="68" t="b">
        <f t="shared" si="114"/>
        <v>1</v>
      </c>
      <c r="AR214" s="139">
        <f t="shared" si="115"/>
        <v>1</v>
      </c>
      <c r="AS214" s="146" t="str">
        <f t="shared" si="116"/>
        <v/>
      </c>
      <c r="AT214" s="139" t="str">
        <f t="shared" si="117"/>
        <v/>
      </c>
      <c r="AU214" s="68">
        <f t="shared" si="118"/>
        <v>1</v>
      </c>
      <c r="AV214" s="68">
        <f t="shared" si="119"/>
        <v>0</v>
      </c>
      <c r="AW214" s="68">
        <f t="shared" si="120"/>
        <v>0</v>
      </c>
      <c r="AX214" s="68">
        <f t="shared" si="121"/>
        <v>0</v>
      </c>
      <c r="AY214" s="68">
        <f t="shared" si="122"/>
        <v>0</v>
      </c>
      <c r="AZ214" s="139">
        <f t="shared" si="123"/>
        <v>0</v>
      </c>
      <c r="BA214" s="68" t="str">
        <f t="shared" si="124"/>
        <v/>
      </c>
      <c r="BB214" s="68" t="str">
        <f t="shared" si="125"/>
        <v/>
      </c>
      <c r="BC214" s="146" t="str">
        <f t="shared" si="126"/>
        <v>Pain in mouth/throat</v>
      </c>
      <c r="BD214" s="68">
        <f t="shared" si="127"/>
        <v>10.4</v>
      </c>
      <c r="BE214" s="68" t="str">
        <f t="shared" si="128"/>
        <v>Pain in mouth/throat
 has a PPV of 10.4% 
 for recurrence</v>
      </c>
      <c r="BF214" s="68">
        <f t="shared" si="129"/>
        <v>0</v>
      </c>
      <c r="BG214" s="68">
        <f t="shared" si="130"/>
        <v>0</v>
      </c>
      <c r="BH214" s="68">
        <f t="shared" si="131"/>
        <v>1</v>
      </c>
      <c r="BI214" s="68">
        <f t="shared" si="132"/>
        <v>0</v>
      </c>
      <c r="BJ214" s="68">
        <f t="shared" si="133"/>
        <v>0</v>
      </c>
      <c r="BK214" s="68">
        <f t="shared" si="134"/>
        <v>0</v>
      </c>
      <c r="BL214" s="68">
        <f t="shared" si="135"/>
        <v>0</v>
      </c>
      <c r="BM214" s="139">
        <f t="shared" si="136"/>
        <v>0</v>
      </c>
    </row>
    <row r="215" spans="1:65" s="68" customFormat="1" ht="63.95" customHeight="1">
      <c r="A215" s="245"/>
      <c r="B215" s="97"/>
      <c r="C215" s="98"/>
      <c r="D215" s="99"/>
      <c r="E215" s="111"/>
      <c r="F215" s="155"/>
      <c r="G215" s="225"/>
      <c r="H215" s="100"/>
      <c r="I215" s="226"/>
      <c r="J215" s="218"/>
      <c r="K215" s="124"/>
      <c r="L215" s="135"/>
      <c r="M215" s="136"/>
      <c r="N215" s="102"/>
      <c r="O215" s="103"/>
      <c r="P215" s="103"/>
      <c r="Q215" s="103"/>
      <c r="R215" s="103"/>
      <c r="S215" s="99"/>
      <c r="T215" s="99"/>
      <c r="U215" s="99"/>
      <c r="V215" s="99"/>
      <c r="W215" s="100"/>
      <c r="X215" s="100"/>
      <c r="Y215" s="104"/>
      <c r="Z215" s="119"/>
      <c r="AA215" s="119"/>
      <c r="AB215" s="120"/>
      <c r="AC215" s="137" t="str">
        <f t="shared" si="106"/>
        <v/>
      </c>
      <c r="AD215" s="131" t="str">
        <f t="shared" si="107"/>
        <v/>
      </c>
      <c r="AE215" s="105"/>
      <c r="AF215" s="101"/>
      <c r="AG215" s="107"/>
      <c r="AH215" s="169"/>
      <c r="AI215" s="170"/>
      <c r="AK215" s="146" t="b">
        <f t="shared" si="108"/>
        <v>0</v>
      </c>
      <c r="AL215" s="68">
        <f t="shared" si="109"/>
        <v>0</v>
      </c>
      <c r="AM215" s="68" t="b">
        <f t="shared" si="110"/>
        <v>1</v>
      </c>
      <c r="AN215" s="68">
        <f t="shared" si="111"/>
        <v>1</v>
      </c>
      <c r="AO215" s="68" t="b">
        <f t="shared" si="112"/>
        <v>0</v>
      </c>
      <c r="AP215" s="68">
        <f t="shared" si="113"/>
        <v>0</v>
      </c>
      <c r="AQ215" s="68" t="b">
        <f t="shared" si="114"/>
        <v>1</v>
      </c>
      <c r="AR215" s="139">
        <f t="shared" si="115"/>
        <v>1</v>
      </c>
      <c r="AS215" s="146" t="str">
        <f t="shared" si="116"/>
        <v/>
      </c>
      <c r="AT215" s="139" t="str">
        <f t="shared" si="117"/>
        <v/>
      </c>
      <c r="AU215" s="68">
        <f t="shared" si="118"/>
        <v>1</v>
      </c>
      <c r="AV215" s="68">
        <f t="shared" si="119"/>
        <v>0</v>
      </c>
      <c r="AW215" s="68">
        <f t="shared" si="120"/>
        <v>0</v>
      </c>
      <c r="AX215" s="68">
        <f t="shared" si="121"/>
        <v>0</v>
      </c>
      <c r="AY215" s="68">
        <f t="shared" si="122"/>
        <v>0</v>
      </c>
      <c r="AZ215" s="139">
        <f t="shared" si="123"/>
        <v>0</v>
      </c>
      <c r="BA215" s="68" t="str">
        <f t="shared" si="124"/>
        <v/>
      </c>
      <c r="BB215" s="68" t="str">
        <f t="shared" si="125"/>
        <v/>
      </c>
      <c r="BC215" s="146" t="str">
        <f t="shared" si="126"/>
        <v>Pain in mouth/throat</v>
      </c>
      <c r="BD215" s="68">
        <f t="shared" si="127"/>
        <v>10.4</v>
      </c>
      <c r="BE215" s="68" t="str">
        <f t="shared" si="128"/>
        <v>Pain in mouth/throat
 has a PPV of 10.4% 
 for recurrence</v>
      </c>
      <c r="BF215" s="68">
        <f t="shared" si="129"/>
        <v>0</v>
      </c>
      <c r="BG215" s="68">
        <f t="shared" si="130"/>
        <v>0</v>
      </c>
      <c r="BH215" s="68">
        <f t="shared" si="131"/>
        <v>1</v>
      </c>
      <c r="BI215" s="68">
        <f t="shared" si="132"/>
        <v>0</v>
      </c>
      <c r="BJ215" s="68">
        <f t="shared" si="133"/>
        <v>0</v>
      </c>
      <c r="BK215" s="68">
        <f t="shared" si="134"/>
        <v>0</v>
      </c>
      <c r="BL215" s="68">
        <f t="shared" si="135"/>
        <v>0</v>
      </c>
      <c r="BM215" s="139">
        <f t="shared" si="136"/>
        <v>0</v>
      </c>
    </row>
    <row r="216" spans="1:65" s="68" customFormat="1" ht="63.95" customHeight="1">
      <c r="A216" s="245"/>
      <c r="B216" s="97"/>
      <c r="C216" s="98"/>
      <c r="D216" s="99"/>
      <c r="E216" s="111"/>
      <c r="F216" s="155"/>
      <c r="G216" s="225"/>
      <c r="H216" s="100"/>
      <c r="I216" s="226"/>
      <c r="J216" s="218"/>
      <c r="K216" s="124"/>
      <c r="L216" s="135"/>
      <c r="M216" s="136"/>
      <c r="N216" s="102"/>
      <c r="O216" s="103"/>
      <c r="P216" s="103"/>
      <c r="Q216" s="103"/>
      <c r="R216" s="103"/>
      <c r="S216" s="99"/>
      <c r="T216" s="99"/>
      <c r="U216" s="99"/>
      <c r="V216" s="99"/>
      <c r="W216" s="100"/>
      <c r="X216" s="100"/>
      <c r="Y216" s="104"/>
      <c r="Z216" s="119"/>
      <c r="AA216" s="119"/>
      <c r="AB216" s="120"/>
      <c r="AC216" s="137" t="str">
        <f t="shared" si="106"/>
        <v/>
      </c>
      <c r="AD216" s="131" t="str">
        <f t="shared" si="107"/>
        <v/>
      </c>
      <c r="AE216" s="105"/>
      <c r="AF216" s="101"/>
      <c r="AG216" s="107"/>
      <c r="AH216" s="169"/>
      <c r="AI216" s="170"/>
      <c r="AK216" s="146" t="b">
        <f t="shared" si="108"/>
        <v>0</v>
      </c>
      <c r="AL216" s="68">
        <f t="shared" si="109"/>
        <v>0</v>
      </c>
      <c r="AM216" s="68" t="b">
        <f t="shared" si="110"/>
        <v>1</v>
      </c>
      <c r="AN216" s="68">
        <f t="shared" si="111"/>
        <v>1</v>
      </c>
      <c r="AO216" s="68" t="b">
        <f t="shared" si="112"/>
        <v>0</v>
      </c>
      <c r="AP216" s="68">
        <f t="shared" si="113"/>
        <v>0</v>
      </c>
      <c r="AQ216" s="68" t="b">
        <f t="shared" si="114"/>
        <v>1</v>
      </c>
      <c r="AR216" s="139">
        <f t="shared" si="115"/>
        <v>1</v>
      </c>
      <c r="AS216" s="146" t="str">
        <f t="shared" si="116"/>
        <v/>
      </c>
      <c r="AT216" s="139" t="str">
        <f t="shared" si="117"/>
        <v/>
      </c>
      <c r="AU216" s="68">
        <f t="shared" si="118"/>
        <v>1</v>
      </c>
      <c r="AV216" s="68">
        <f t="shared" si="119"/>
        <v>0</v>
      </c>
      <c r="AW216" s="68">
        <f t="shared" si="120"/>
        <v>0</v>
      </c>
      <c r="AX216" s="68">
        <f t="shared" si="121"/>
        <v>0</v>
      </c>
      <c r="AY216" s="68">
        <f t="shared" si="122"/>
        <v>0</v>
      </c>
      <c r="AZ216" s="139">
        <f t="shared" si="123"/>
        <v>0</v>
      </c>
      <c r="BA216" s="68" t="str">
        <f t="shared" si="124"/>
        <v/>
      </c>
      <c r="BB216" s="68" t="str">
        <f t="shared" si="125"/>
        <v/>
      </c>
      <c r="BC216" s="146" t="str">
        <f t="shared" si="126"/>
        <v>Pain in mouth/throat</v>
      </c>
      <c r="BD216" s="68">
        <f t="shared" si="127"/>
        <v>10.4</v>
      </c>
      <c r="BE216" s="68" t="str">
        <f t="shared" si="128"/>
        <v>Pain in mouth/throat
 has a PPV of 10.4% 
 for recurrence</v>
      </c>
      <c r="BF216" s="68">
        <f t="shared" si="129"/>
        <v>0</v>
      </c>
      <c r="BG216" s="68">
        <f t="shared" si="130"/>
        <v>0</v>
      </c>
      <c r="BH216" s="68">
        <f t="shared" si="131"/>
        <v>1</v>
      </c>
      <c r="BI216" s="68">
        <f t="shared" si="132"/>
        <v>0</v>
      </c>
      <c r="BJ216" s="68">
        <f t="shared" si="133"/>
        <v>0</v>
      </c>
      <c r="BK216" s="68">
        <f t="shared" si="134"/>
        <v>0</v>
      </c>
      <c r="BL216" s="68">
        <f t="shared" si="135"/>
        <v>0</v>
      </c>
      <c r="BM216" s="139">
        <f t="shared" si="136"/>
        <v>0</v>
      </c>
    </row>
    <row r="217" spans="1:65" s="68" customFormat="1" ht="63.95" customHeight="1">
      <c r="A217" s="245"/>
      <c r="B217" s="97"/>
      <c r="C217" s="98"/>
      <c r="D217" s="99"/>
      <c r="E217" s="111"/>
      <c r="F217" s="155"/>
      <c r="G217" s="225"/>
      <c r="H217" s="100"/>
      <c r="I217" s="226"/>
      <c r="J217" s="218"/>
      <c r="K217" s="124"/>
      <c r="L217" s="135"/>
      <c r="M217" s="136"/>
      <c r="N217" s="102"/>
      <c r="O217" s="103"/>
      <c r="P217" s="103"/>
      <c r="Q217" s="103"/>
      <c r="R217" s="103"/>
      <c r="S217" s="99"/>
      <c r="T217" s="99"/>
      <c r="U217" s="99"/>
      <c r="V217" s="99"/>
      <c r="W217" s="100"/>
      <c r="X217" s="100"/>
      <c r="Y217" s="104"/>
      <c r="Z217" s="119"/>
      <c r="AA217" s="119"/>
      <c r="AB217" s="120"/>
      <c r="AC217" s="137" t="str">
        <f t="shared" si="106"/>
        <v/>
      </c>
      <c r="AD217" s="131" t="str">
        <f t="shared" si="107"/>
        <v/>
      </c>
      <c r="AE217" s="105"/>
      <c r="AF217" s="101"/>
      <c r="AG217" s="107"/>
      <c r="AH217" s="169"/>
      <c r="AI217" s="170"/>
      <c r="AK217" s="146" t="b">
        <f t="shared" si="108"/>
        <v>0</v>
      </c>
      <c r="AL217" s="68">
        <f t="shared" si="109"/>
        <v>0</v>
      </c>
      <c r="AM217" s="68" t="b">
        <f t="shared" si="110"/>
        <v>1</v>
      </c>
      <c r="AN217" s="68">
        <f t="shared" si="111"/>
        <v>1</v>
      </c>
      <c r="AO217" s="68" t="b">
        <f t="shared" si="112"/>
        <v>0</v>
      </c>
      <c r="AP217" s="68">
        <f t="shared" si="113"/>
        <v>0</v>
      </c>
      <c r="AQ217" s="68" t="b">
        <f t="shared" si="114"/>
        <v>1</v>
      </c>
      <c r="AR217" s="139">
        <f t="shared" si="115"/>
        <v>1</v>
      </c>
      <c r="AS217" s="146" t="str">
        <f t="shared" si="116"/>
        <v/>
      </c>
      <c r="AT217" s="139" t="str">
        <f t="shared" si="117"/>
        <v/>
      </c>
      <c r="AU217" s="68">
        <f t="shared" si="118"/>
        <v>1</v>
      </c>
      <c r="AV217" s="68">
        <f t="shared" si="119"/>
        <v>0</v>
      </c>
      <c r="AW217" s="68">
        <f t="shared" si="120"/>
        <v>0</v>
      </c>
      <c r="AX217" s="68">
        <f t="shared" si="121"/>
        <v>0</v>
      </c>
      <c r="AY217" s="68">
        <f t="shared" si="122"/>
        <v>0</v>
      </c>
      <c r="AZ217" s="139">
        <f t="shared" si="123"/>
        <v>0</v>
      </c>
      <c r="BA217" s="68" t="str">
        <f t="shared" si="124"/>
        <v/>
      </c>
      <c r="BB217" s="68" t="str">
        <f t="shared" si="125"/>
        <v/>
      </c>
      <c r="BC217" s="146" t="str">
        <f t="shared" si="126"/>
        <v>Pain in mouth/throat</v>
      </c>
      <c r="BD217" s="68">
        <f t="shared" si="127"/>
        <v>10.4</v>
      </c>
      <c r="BE217" s="68" t="str">
        <f t="shared" si="128"/>
        <v>Pain in mouth/throat
 has a PPV of 10.4% 
 for recurrence</v>
      </c>
      <c r="BF217" s="68">
        <f t="shared" si="129"/>
        <v>0</v>
      </c>
      <c r="BG217" s="68">
        <f t="shared" si="130"/>
        <v>0</v>
      </c>
      <c r="BH217" s="68">
        <f t="shared" si="131"/>
        <v>1</v>
      </c>
      <c r="BI217" s="68">
        <f t="shared" si="132"/>
        <v>0</v>
      </c>
      <c r="BJ217" s="68">
        <f t="shared" si="133"/>
        <v>0</v>
      </c>
      <c r="BK217" s="68">
        <f t="shared" si="134"/>
        <v>0</v>
      </c>
      <c r="BL217" s="68">
        <f t="shared" si="135"/>
        <v>0</v>
      </c>
      <c r="BM217" s="139">
        <f t="shared" si="136"/>
        <v>0</v>
      </c>
    </row>
    <row r="218" spans="1:65" s="68" customFormat="1" ht="63.95" customHeight="1">
      <c r="A218" s="245"/>
      <c r="B218" s="97"/>
      <c r="C218" s="98"/>
      <c r="D218" s="99"/>
      <c r="E218" s="111"/>
      <c r="F218" s="155"/>
      <c r="G218" s="225"/>
      <c r="H218" s="100"/>
      <c r="I218" s="226"/>
      <c r="J218" s="218"/>
      <c r="K218" s="124"/>
      <c r="L218" s="135"/>
      <c r="M218" s="136"/>
      <c r="N218" s="102"/>
      <c r="O218" s="103"/>
      <c r="P218" s="103"/>
      <c r="Q218" s="103"/>
      <c r="R218" s="103"/>
      <c r="S218" s="99"/>
      <c r="T218" s="99"/>
      <c r="U218" s="99"/>
      <c r="V218" s="99"/>
      <c r="W218" s="100"/>
      <c r="X218" s="100"/>
      <c r="Y218" s="104"/>
      <c r="Z218" s="119"/>
      <c r="AA218" s="119"/>
      <c r="AB218" s="120"/>
      <c r="AC218" s="137" t="str">
        <f t="shared" si="106"/>
        <v/>
      </c>
      <c r="AD218" s="131" t="str">
        <f t="shared" si="107"/>
        <v/>
      </c>
      <c r="AE218" s="105"/>
      <c r="AF218" s="101"/>
      <c r="AG218" s="107"/>
      <c r="AH218" s="169"/>
      <c r="AI218" s="170"/>
      <c r="AK218" s="146" t="b">
        <f t="shared" si="108"/>
        <v>0</v>
      </c>
      <c r="AL218" s="68">
        <f t="shared" si="109"/>
        <v>0</v>
      </c>
      <c r="AM218" s="68" t="b">
        <f t="shared" si="110"/>
        <v>1</v>
      </c>
      <c r="AN218" s="68">
        <f t="shared" si="111"/>
        <v>1</v>
      </c>
      <c r="AO218" s="68" t="b">
        <f t="shared" si="112"/>
        <v>0</v>
      </c>
      <c r="AP218" s="68">
        <f t="shared" si="113"/>
        <v>0</v>
      </c>
      <c r="AQ218" s="68" t="b">
        <f t="shared" si="114"/>
        <v>1</v>
      </c>
      <c r="AR218" s="139">
        <f t="shared" si="115"/>
        <v>1</v>
      </c>
      <c r="AS218" s="146" t="str">
        <f t="shared" si="116"/>
        <v/>
      </c>
      <c r="AT218" s="139" t="str">
        <f t="shared" si="117"/>
        <v/>
      </c>
      <c r="AU218" s="68">
        <f t="shared" si="118"/>
        <v>1</v>
      </c>
      <c r="AV218" s="68">
        <f t="shared" si="119"/>
        <v>0</v>
      </c>
      <c r="AW218" s="68">
        <f t="shared" si="120"/>
        <v>0</v>
      </c>
      <c r="AX218" s="68">
        <f t="shared" si="121"/>
        <v>0</v>
      </c>
      <c r="AY218" s="68">
        <f t="shared" si="122"/>
        <v>0</v>
      </c>
      <c r="AZ218" s="139">
        <f t="shared" si="123"/>
        <v>0</v>
      </c>
      <c r="BA218" s="68" t="str">
        <f t="shared" si="124"/>
        <v/>
      </c>
      <c r="BB218" s="68" t="str">
        <f t="shared" si="125"/>
        <v/>
      </c>
      <c r="BC218" s="146" t="str">
        <f t="shared" si="126"/>
        <v>Pain in mouth/throat</v>
      </c>
      <c r="BD218" s="68">
        <f t="shared" si="127"/>
        <v>10.4</v>
      </c>
      <c r="BE218" s="68" t="str">
        <f t="shared" si="128"/>
        <v>Pain in mouth/throat
 has a PPV of 10.4% 
 for recurrence</v>
      </c>
      <c r="BF218" s="68">
        <f t="shared" si="129"/>
        <v>0</v>
      </c>
      <c r="BG218" s="68">
        <f t="shared" si="130"/>
        <v>0</v>
      </c>
      <c r="BH218" s="68">
        <f t="shared" si="131"/>
        <v>1</v>
      </c>
      <c r="BI218" s="68">
        <f t="shared" si="132"/>
        <v>0</v>
      </c>
      <c r="BJ218" s="68">
        <f t="shared" si="133"/>
        <v>0</v>
      </c>
      <c r="BK218" s="68">
        <f t="shared" si="134"/>
        <v>0</v>
      </c>
      <c r="BL218" s="68">
        <f t="shared" si="135"/>
        <v>0</v>
      </c>
      <c r="BM218" s="139">
        <f t="shared" si="136"/>
        <v>0</v>
      </c>
    </row>
    <row r="219" spans="1:65" s="68" customFormat="1" ht="63.95" customHeight="1">
      <c r="A219" s="245"/>
      <c r="B219" s="97"/>
      <c r="C219" s="98"/>
      <c r="D219" s="99"/>
      <c r="E219" s="111"/>
      <c r="F219" s="155"/>
      <c r="G219" s="225"/>
      <c r="H219" s="100"/>
      <c r="I219" s="226"/>
      <c r="J219" s="218"/>
      <c r="K219" s="124"/>
      <c r="L219" s="135"/>
      <c r="M219" s="136"/>
      <c r="N219" s="102"/>
      <c r="O219" s="103"/>
      <c r="P219" s="103"/>
      <c r="Q219" s="103"/>
      <c r="R219" s="103"/>
      <c r="S219" s="99"/>
      <c r="T219" s="99"/>
      <c r="U219" s="99"/>
      <c r="V219" s="99"/>
      <c r="W219" s="100"/>
      <c r="X219" s="100"/>
      <c r="Y219" s="104"/>
      <c r="Z219" s="119"/>
      <c r="AA219" s="119"/>
      <c r="AB219" s="120"/>
      <c r="AC219" s="137" t="str">
        <f t="shared" si="106"/>
        <v/>
      </c>
      <c r="AD219" s="131" t="str">
        <f t="shared" si="107"/>
        <v/>
      </c>
      <c r="AE219" s="105"/>
      <c r="AF219" s="101"/>
      <c r="AG219" s="107"/>
      <c r="AH219" s="169"/>
      <c r="AI219" s="170"/>
      <c r="AK219" s="146" t="b">
        <f t="shared" si="108"/>
        <v>0</v>
      </c>
      <c r="AL219" s="68">
        <f t="shared" si="109"/>
        <v>0</v>
      </c>
      <c r="AM219" s="68" t="b">
        <f t="shared" si="110"/>
        <v>1</v>
      </c>
      <c r="AN219" s="68">
        <f t="shared" si="111"/>
        <v>1</v>
      </c>
      <c r="AO219" s="68" t="b">
        <f t="shared" si="112"/>
        <v>0</v>
      </c>
      <c r="AP219" s="68">
        <f t="shared" si="113"/>
        <v>0</v>
      </c>
      <c r="AQ219" s="68" t="b">
        <f t="shared" si="114"/>
        <v>1</v>
      </c>
      <c r="AR219" s="139">
        <f t="shared" si="115"/>
        <v>1</v>
      </c>
      <c r="AS219" s="146" t="str">
        <f t="shared" si="116"/>
        <v/>
      </c>
      <c r="AT219" s="139" t="str">
        <f t="shared" si="117"/>
        <v/>
      </c>
      <c r="AU219" s="68">
        <f t="shared" si="118"/>
        <v>1</v>
      </c>
      <c r="AV219" s="68">
        <f t="shared" si="119"/>
        <v>0</v>
      </c>
      <c r="AW219" s="68">
        <f t="shared" si="120"/>
        <v>0</v>
      </c>
      <c r="AX219" s="68">
        <f t="shared" si="121"/>
        <v>0</v>
      </c>
      <c r="AY219" s="68">
        <f t="shared" si="122"/>
        <v>0</v>
      </c>
      <c r="AZ219" s="139">
        <f t="shared" si="123"/>
        <v>0</v>
      </c>
      <c r="BA219" s="68" t="str">
        <f t="shared" si="124"/>
        <v/>
      </c>
      <c r="BB219" s="68" t="str">
        <f t="shared" si="125"/>
        <v/>
      </c>
      <c r="BC219" s="146" t="str">
        <f t="shared" si="126"/>
        <v>Pain in mouth/throat</v>
      </c>
      <c r="BD219" s="68">
        <f t="shared" si="127"/>
        <v>10.4</v>
      </c>
      <c r="BE219" s="68" t="str">
        <f t="shared" si="128"/>
        <v>Pain in mouth/throat
 has a PPV of 10.4% 
 for recurrence</v>
      </c>
      <c r="BF219" s="68">
        <f t="shared" si="129"/>
        <v>0</v>
      </c>
      <c r="BG219" s="68">
        <f t="shared" si="130"/>
        <v>0</v>
      </c>
      <c r="BH219" s="68">
        <f t="shared" si="131"/>
        <v>1</v>
      </c>
      <c r="BI219" s="68">
        <f t="shared" si="132"/>
        <v>0</v>
      </c>
      <c r="BJ219" s="68">
        <f t="shared" si="133"/>
        <v>0</v>
      </c>
      <c r="BK219" s="68">
        <f t="shared" si="134"/>
        <v>0</v>
      </c>
      <c r="BL219" s="68">
        <f t="shared" si="135"/>
        <v>0</v>
      </c>
      <c r="BM219" s="139">
        <f t="shared" si="136"/>
        <v>0</v>
      </c>
    </row>
    <row r="220" spans="1:65" s="68" customFormat="1" ht="63.95" customHeight="1">
      <c r="A220" s="245"/>
      <c r="B220" s="97"/>
      <c r="C220" s="98"/>
      <c r="D220" s="99"/>
      <c r="E220" s="111"/>
      <c r="F220" s="155"/>
      <c r="G220" s="225"/>
      <c r="H220" s="100"/>
      <c r="I220" s="226"/>
      <c r="J220" s="218"/>
      <c r="K220" s="124"/>
      <c r="L220" s="135"/>
      <c r="M220" s="136"/>
      <c r="N220" s="102"/>
      <c r="O220" s="103"/>
      <c r="P220" s="103"/>
      <c r="Q220" s="103"/>
      <c r="R220" s="103"/>
      <c r="S220" s="99"/>
      <c r="T220" s="99"/>
      <c r="U220" s="99"/>
      <c r="V220" s="99"/>
      <c r="W220" s="100"/>
      <c r="X220" s="100"/>
      <c r="Y220" s="104"/>
      <c r="Z220" s="119"/>
      <c r="AA220" s="119"/>
      <c r="AB220" s="120"/>
      <c r="AC220" s="137" t="str">
        <f t="shared" si="106"/>
        <v/>
      </c>
      <c r="AD220" s="131" t="str">
        <f t="shared" si="107"/>
        <v/>
      </c>
      <c r="AE220" s="105"/>
      <c r="AF220" s="101"/>
      <c r="AG220" s="107"/>
      <c r="AH220" s="169"/>
      <c r="AI220" s="170"/>
      <c r="AK220" s="146" t="b">
        <f t="shared" si="108"/>
        <v>0</v>
      </c>
      <c r="AL220" s="68">
        <f t="shared" si="109"/>
        <v>0</v>
      </c>
      <c r="AM220" s="68" t="b">
        <f t="shared" si="110"/>
        <v>1</v>
      </c>
      <c r="AN220" s="68">
        <f t="shared" si="111"/>
        <v>1</v>
      </c>
      <c r="AO220" s="68" t="b">
        <f t="shared" si="112"/>
        <v>0</v>
      </c>
      <c r="AP220" s="68">
        <f t="shared" si="113"/>
        <v>0</v>
      </c>
      <c r="AQ220" s="68" t="b">
        <f t="shared" si="114"/>
        <v>1</v>
      </c>
      <c r="AR220" s="139">
        <f t="shared" si="115"/>
        <v>1</v>
      </c>
      <c r="AS220" s="146" t="str">
        <f t="shared" si="116"/>
        <v/>
      </c>
      <c r="AT220" s="139" t="str">
        <f t="shared" si="117"/>
        <v/>
      </c>
      <c r="AU220" s="68">
        <f t="shared" si="118"/>
        <v>1</v>
      </c>
      <c r="AV220" s="68">
        <f t="shared" si="119"/>
        <v>0</v>
      </c>
      <c r="AW220" s="68">
        <f t="shared" si="120"/>
        <v>0</v>
      </c>
      <c r="AX220" s="68">
        <f t="shared" si="121"/>
        <v>0</v>
      </c>
      <c r="AY220" s="68">
        <f t="shared" si="122"/>
        <v>0</v>
      </c>
      <c r="AZ220" s="139">
        <f t="shared" si="123"/>
        <v>0</v>
      </c>
      <c r="BA220" s="68" t="str">
        <f t="shared" si="124"/>
        <v/>
      </c>
      <c r="BB220" s="68" t="str">
        <f t="shared" si="125"/>
        <v/>
      </c>
      <c r="BC220" s="146" t="str">
        <f t="shared" si="126"/>
        <v>Pain in mouth/throat</v>
      </c>
      <c r="BD220" s="68">
        <f t="shared" si="127"/>
        <v>10.4</v>
      </c>
      <c r="BE220" s="68" t="str">
        <f t="shared" si="128"/>
        <v>Pain in mouth/throat
 has a PPV of 10.4% 
 for recurrence</v>
      </c>
      <c r="BF220" s="68">
        <f t="shared" si="129"/>
        <v>0</v>
      </c>
      <c r="BG220" s="68">
        <f t="shared" si="130"/>
        <v>0</v>
      </c>
      <c r="BH220" s="68">
        <f t="shared" si="131"/>
        <v>1</v>
      </c>
      <c r="BI220" s="68">
        <f t="shared" si="132"/>
        <v>0</v>
      </c>
      <c r="BJ220" s="68">
        <f t="shared" si="133"/>
        <v>0</v>
      </c>
      <c r="BK220" s="68">
        <f t="shared" si="134"/>
        <v>0</v>
      </c>
      <c r="BL220" s="68">
        <f t="shared" si="135"/>
        <v>0</v>
      </c>
      <c r="BM220" s="139">
        <f t="shared" si="136"/>
        <v>0</v>
      </c>
    </row>
    <row r="221" spans="1:65" s="68" customFormat="1" ht="63.95" customHeight="1">
      <c r="A221" s="245"/>
      <c r="B221" s="97"/>
      <c r="C221" s="98"/>
      <c r="D221" s="99"/>
      <c r="E221" s="111"/>
      <c r="F221" s="155"/>
      <c r="G221" s="225"/>
      <c r="H221" s="100"/>
      <c r="I221" s="226"/>
      <c r="J221" s="218"/>
      <c r="K221" s="124"/>
      <c r="L221" s="135"/>
      <c r="M221" s="136"/>
      <c r="N221" s="102"/>
      <c r="O221" s="103"/>
      <c r="P221" s="103"/>
      <c r="Q221" s="103"/>
      <c r="R221" s="103"/>
      <c r="S221" s="99"/>
      <c r="T221" s="99"/>
      <c r="U221" s="99"/>
      <c r="V221" s="99"/>
      <c r="W221" s="100"/>
      <c r="X221" s="100"/>
      <c r="Y221" s="104"/>
      <c r="Z221" s="119"/>
      <c r="AA221" s="119"/>
      <c r="AB221" s="120"/>
      <c r="AC221" s="137" t="str">
        <f t="shared" si="106"/>
        <v/>
      </c>
      <c r="AD221" s="131" t="str">
        <f t="shared" si="107"/>
        <v/>
      </c>
      <c r="AE221" s="105"/>
      <c r="AF221" s="101"/>
      <c r="AG221" s="107"/>
      <c r="AH221" s="169"/>
      <c r="AI221" s="170"/>
      <c r="AK221" s="146" t="b">
        <f t="shared" si="108"/>
        <v>0</v>
      </c>
      <c r="AL221" s="68">
        <f t="shared" si="109"/>
        <v>0</v>
      </c>
      <c r="AM221" s="68" t="b">
        <f t="shared" si="110"/>
        <v>1</v>
      </c>
      <c r="AN221" s="68">
        <f t="shared" si="111"/>
        <v>1</v>
      </c>
      <c r="AO221" s="68" t="b">
        <f t="shared" si="112"/>
        <v>0</v>
      </c>
      <c r="AP221" s="68">
        <f t="shared" si="113"/>
        <v>0</v>
      </c>
      <c r="AQ221" s="68" t="b">
        <f t="shared" si="114"/>
        <v>1</v>
      </c>
      <c r="AR221" s="139">
        <f t="shared" si="115"/>
        <v>1</v>
      </c>
      <c r="AS221" s="146" t="str">
        <f t="shared" si="116"/>
        <v/>
      </c>
      <c r="AT221" s="139" t="str">
        <f t="shared" si="117"/>
        <v/>
      </c>
      <c r="AU221" s="68">
        <f t="shared" si="118"/>
        <v>1</v>
      </c>
      <c r="AV221" s="68">
        <f t="shared" si="119"/>
        <v>0</v>
      </c>
      <c r="AW221" s="68">
        <f t="shared" si="120"/>
        <v>0</v>
      </c>
      <c r="AX221" s="68">
        <f t="shared" si="121"/>
        <v>0</v>
      </c>
      <c r="AY221" s="68">
        <f t="shared" si="122"/>
        <v>0</v>
      </c>
      <c r="AZ221" s="139">
        <f t="shared" si="123"/>
        <v>0</v>
      </c>
      <c r="BA221" s="68" t="str">
        <f t="shared" si="124"/>
        <v/>
      </c>
      <c r="BB221" s="68" t="str">
        <f t="shared" si="125"/>
        <v/>
      </c>
      <c r="BC221" s="146" t="str">
        <f t="shared" si="126"/>
        <v>Pain in mouth/throat</v>
      </c>
      <c r="BD221" s="68">
        <f t="shared" si="127"/>
        <v>10.4</v>
      </c>
      <c r="BE221" s="68" t="str">
        <f t="shared" si="128"/>
        <v>Pain in mouth/throat
 has a PPV of 10.4% 
 for recurrence</v>
      </c>
      <c r="BF221" s="68">
        <f t="shared" si="129"/>
        <v>0</v>
      </c>
      <c r="BG221" s="68">
        <f t="shared" si="130"/>
        <v>0</v>
      </c>
      <c r="BH221" s="68">
        <f t="shared" si="131"/>
        <v>1</v>
      </c>
      <c r="BI221" s="68">
        <f t="shared" si="132"/>
        <v>0</v>
      </c>
      <c r="BJ221" s="68">
        <f t="shared" si="133"/>
        <v>0</v>
      </c>
      <c r="BK221" s="68">
        <f t="shared" si="134"/>
        <v>0</v>
      </c>
      <c r="BL221" s="68">
        <f t="shared" si="135"/>
        <v>0</v>
      </c>
      <c r="BM221" s="139">
        <f t="shared" si="136"/>
        <v>0</v>
      </c>
    </row>
    <row r="222" spans="1:65" s="68" customFormat="1" ht="63.95" customHeight="1">
      <c r="A222" s="245"/>
      <c r="B222" s="97"/>
      <c r="C222" s="98"/>
      <c r="D222" s="99"/>
      <c r="E222" s="111"/>
      <c r="F222" s="155"/>
      <c r="G222" s="225"/>
      <c r="H222" s="100"/>
      <c r="I222" s="226"/>
      <c r="J222" s="218"/>
      <c r="K222" s="124"/>
      <c r="L222" s="135"/>
      <c r="M222" s="136"/>
      <c r="N222" s="102"/>
      <c r="O222" s="103"/>
      <c r="P222" s="103"/>
      <c r="Q222" s="103"/>
      <c r="R222" s="103"/>
      <c r="S222" s="99"/>
      <c r="T222" s="99"/>
      <c r="U222" s="99"/>
      <c r="V222" s="99"/>
      <c r="W222" s="100"/>
      <c r="X222" s="100"/>
      <c r="Y222" s="104"/>
      <c r="Z222" s="119"/>
      <c r="AA222" s="119"/>
      <c r="AB222" s="120"/>
      <c r="AC222" s="137" t="str">
        <f t="shared" si="106"/>
        <v/>
      </c>
      <c r="AD222" s="131" t="str">
        <f t="shared" si="107"/>
        <v/>
      </c>
      <c r="AE222" s="105"/>
      <c r="AF222" s="101"/>
      <c r="AG222" s="107"/>
      <c r="AH222" s="169"/>
      <c r="AI222" s="170"/>
      <c r="AK222" s="146" t="b">
        <f t="shared" si="108"/>
        <v>0</v>
      </c>
      <c r="AL222" s="68">
        <f t="shared" si="109"/>
        <v>0</v>
      </c>
      <c r="AM222" s="68" t="b">
        <f t="shared" si="110"/>
        <v>1</v>
      </c>
      <c r="AN222" s="68">
        <f t="shared" si="111"/>
        <v>1</v>
      </c>
      <c r="AO222" s="68" t="b">
        <f t="shared" si="112"/>
        <v>0</v>
      </c>
      <c r="AP222" s="68">
        <f t="shared" si="113"/>
        <v>0</v>
      </c>
      <c r="AQ222" s="68" t="b">
        <f t="shared" si="114"/>
        <v>1</v>
      </c>
      <c r="AR222" s="139">
        <f t="shared" si="115"/>
        <v>1</v>
      </c>
      <c r="AS222" s="146" t="str">
        <f t="shared" si="116"/>
        <v/>
      </c>
      <c r="AT222" s="139" t="str">
        <f t="shared" si="117"/>
        <v/>
      </c>
      <c r="AU222" s="68">
        <f t="shared" si="118"/>
        <v>1</v>
      </c>
      <c r="AV222" s="68">
        <f t="shared" si="119"/>
        <v>0</v>
      </c>
      <c r="AW222" s="68">
        <f t="shared" si="120"/>
        <v>0</v>
      </c>
      <c r="AX222" s="68">
        <f t="shared" si="121"/>
        <v>0</v>
      </c>
      <c r="AY222" s="68">
        <f t="shared" si="122"/>
        <v>0</v>
      </c>
      <c r="AZ222" s="139">
        <f t="shared" si="123"/>
        <v>0</v>
      </c>
      <c r="BA222" s="68" t="str">
        <f t="shared" si="124"/>
        <v/>
      </c>
      <c r="BB222" s="68" t="str">
        <f t="shared" si="125"/>
        <v/>
      </c>
      <c r="BC222" s="146" t="str">
        <f t="shared" si="126"/>
        <v>Pain in mouth/throat</v>
      </c>
      <c r="BD222" s="68">
        <f t="shared" si="127"/>
        <v>10.4</v>
      </c>
      <c r="BE222" s="68" t="str">
        <f t="shared" si="128"/>
        <v>Pain in mouth/throat
 has a PPV of 10.4% 
 for recurrence</v>
      </c>
      <c r="BF222" s="68">
        <f t="shared" si="129"/>
        <v>0</v>
      </c>
      <c r="BG222" s="68">
        <f t="shared" si="130"/>
        <v>0</v>
      </c>
      <c r="BH222" s="68">
        <f t="shared" si="131"/>
        <v>1</v>
      </c>
      <c r="BI222" s="68">
        <f t="shared" si="132"/>
        <v>0</v>
      </c>
      <c r="BJ222" s="68">
        <f t="shared" si="133"/>
        <v>0</v>
      </c>
      <c r="BK222" s="68">
        <f t="shared" si="134"/>
        <v>0</v>
      </c>
      <c r="BL222" s="68">
        <f t="shared" si="135"/>
        <v>0</v>
      </c>
      <c r="BM222" s="139">
        <f t="shared" si="136"/>
        <v>0</v>
      </c>
    </row>
    <row r="223" spans="1:65" s="68" customFormat="1" ht="63.95" customHeight="1">
      <c r="A223" s="245"/>
      <c r="B223" s="97"/>
      <c r="C223" s="98"/>
      <c r="D223" s="99"/>
      <c r="E223" s="111"/>
      <c r="F223" s="155"/>
      <c r="G223" s="225"/>
      <c r="H223" s="100"/>
      <c r="I223" s="226"/>
      <c r="J223" s="218"/>
      <c r="K223" s="124"/>
      <c r="L223" s="135"/>
      <c r="M223" s="136"/>
      <c r="N223" s="102"/>
      <c r="O223" s="103"/>
      <c r="P223" s="103"/>
      <c r="Q223" s="103"/>
      <c r="R223" s="103"/>
      <c r="S223" s="99"/>
      <c r="T223" s="99"/>
      <c r="U223" s="99"/>
      <c r="V223" s="99"/>
      <c r="W223" s="100"/>
      <c r="X223" s="100"/>
      <c r="Y223" s="104"/>
      <c r="Z223" s="119"/>
      <c r="AA223" s="119"/>
      <c r="AB223" s="120"/>
      <c r="AC223" s="137" t="str">
        <f t="shared" si="106"/>
        <v/>
      </c>
      <c r="AD223" s="131" t="str">
        <f t="shared" si="107"/>
        <v/>
      </c>
      <c r="AE223" s="105"/>
      <c r="AF223" s="101"/>
      <c r="AG223" s="107"/>
      <c r="AH223" s="169"/>
      <c r="AI223" s="170"/>
      <c r="AK223" s="146" t="b">
        <f t="shared" si="108"/>
        <v>0</v>
      </c>
      <c r="AL223" s="68">
        <f t="shared" si="109"/>
        <v>0</v>
      </c>
      <c r="AM223" s="68" t="b">
        <f t="shared" si="110"/>
        <v>1</v>
      </c>
      <c r="AN223" s="68">
        <f t="shared" si="111"/>
        <v>1</v>
      </c>
      <c r="AO223" s="68" t="b">
        <f t="shared" si="112"/>
        <v>0</v>
      </c>
      <c r="AP223" s="68">
        <f t="shared" si="113"/>
        <v>0</v>
      </c>
      <c r="AQ223" s="68" t="b">
        <f t="shared" si="114"/>
        <v>1</v>
      </c>
      <c r="AR223" s="139">
        <f t="shared" si="115"/>
        <v>1</v>
      </c>
      <c r="AS223" s="146" t="str">
        <f t="shared" si="116"/>
        <v/>
      </c>
      <c r="AT223" s="139" t="str">
        <f t="shared" si="117"/>
        <v/>
      </c>
      <c r="AU223" s="68">
        <f t="shared" si="118"/>
        <v>1</v>
      </c>
      <c r="AV223" s="68">
        <f t="shared" si="119"/>
        <v>0</v>
      </c>
      <c r="AW223" s="68">
        <f t="shared" si="120"/>
        <v>0</v>
      </c>
      <c r="AX223" s="68">
        <f t="shared" si="121"/>
        <v>0</v>
      </c>
      <c r="AY223" s="68">
        <f t="shared" si="122"/>
        <v>0</v>
      </c>
      <c r="AZ223" s="139">
        <f t="shared" si="123"/>
        <v>0</v>
      </c>
      <c r="BA223" s="68" t="str">
        <f t="shared" si="124"/>
        <v/>
      </c>
      <c r="BB223" s="68" t="str">
        <f t="shared" si="125"/>
        <v/>
      </c>
      <c r="BC223" s="146" t="str">
        <f t="shared" si="126"/>
        <v>Pain in mouth/throat</v>
      </c>
      <c r="BD223" s="68">
        <f t="shared" si="127"/>
        <v>10.4</v>
      </c>
      <c r="BE223" s="68" t="str">
        <f t="shared" si="128"/>
        <v>Pain in mouth/throat
 has a PPV of 10.4% 
 for recurrence</v>
      </c>
      <c r="BF223" s="68">
        <f t="shared" si="129"/>
        <v>0</v>
      </c>
      <c r="BG223" s="68">
        <f t="shared" si="130"/>
        <v>0</v>
      </c>
      <c r="BH223" s="68">
        <f t="shared" si="131"/>
        <v>1</v>
      </c>
      <c r="BI223" s="68">
        <f t="shared" si="132"/>
        <v>0</v>
      </c>
      <c r="BJ223" s="68">
        <f t="shared" si="133"/>
        <v>0</v>
      </c>
      <c r="BK223" s="68">
        <f t="shared" si="134"/>
        <v>0</v>
      </c>
      <c r="BL223" s="68">
        <f t="shared" si="135"/>
        <v>0</v>
      </c>
      <c r="BM223" s="139">
        <f t="shared" si="136"/>
        <v>0</v>
      </c>
    </row>
    <row r="224" spans="1:65" s="68" customFormat="1" ht="63.95" customHeight="1">
      <c r="A224" s="245"/>
      <c r="B224" s="97"/>
      <c r="C224" s="98"/>
      <c r="D224" s="99"/>
      <c r="E224" s="111"/>
      <c r="F224" s="155"/>
      <c r="G224" s="225"/>
      <c r="H224" s="100"/>
      <c r="I224" s="226"/>
      <c r="J224" s="218"/>
      <c r="K224" s="124"/>
      <c r="L224" s="135"/>
      <c r="M224" s="136"/>
      <c r="N224" s="102"/>
      <c r="O224" s="103"/>
      <c r="P224" s="103"/>
      <c r="Q224" s="103"/>
      <c r="R224" s="103"/>
      <c r="S224" s="99"/>
      <c r="T224" s="99"/>
      <c r="U224" s="99"/>
      <c r="V224" s="99"/>
      <c r="W224" s="100"/>
      <c r="X224" s="100"/>
      <c r="Y224" s="104"/>
      <c r="Z224" s="119"/>
      <c r="AA224" s="119"/>
      <c r="AB224" s="120"/>
      <c r="AC224" s="137" t="str">
        <f t="shared" si="106"/>
        <v/>
      </c>
      <c r="AD224" s="131" t="str">
        <f t="shared" si="107"/>
        <v/>
      </c>
      <c r="AE224" s="105"/>
      <c r="AF224" s="101"/>
      <c r="AG224" s="107"/>
      <c r="AH224" s="169"/>
      <c r="AI224" s="170"/>
      <c r="AK224" s="146" t="b">
        <f t="shared" si="108"/>
        <v>0</v>
      </c>
      <c r="AL224" s="68">
        <f t="shared" si="109"/>
        <v>0</v>
      </c>
      <c r="AM224" s="68" t="b">
        <f t="shared" si="110"/>
        <v>1</v>
      </c>
      <c r="AN224" s="68">
        <f t="shared" si="111"/>
        <v>1</v>
      </c>
      <c r="AO224" s="68" t="b">
        <f t="shared" si="112"/>
        <v>0</v>
      </c>
      <c r="AP224" s="68">
        <f t="shared" si="113"/>
        <v>0</v>
      </c>
      <c r="AQ224" s="68" t="b">
        <f t="shared" si="114"/>
        <v>1</v>
      </c>
      <c r="AR224" s="139">
        <f t="shared" si="115"/>
        <v>1</v>
      </c>
      <c r="AS224" s="146" t="str">
        <f t="shared" si="116"/>
        <v/>
      </c>
      <c r="AT224" s="139" t="str">
        <f t="shared" si="117"/>
        <v/>
      </c>
      <c r="AU224" s="68">
        <f t="shared" si="118"/>
        <v>1</v>
      </c>
      <c r="AV224" s="68">
        <f t="shared" si="119"/>
        <v>0</v>
      </c>
      <c r="AW224" s="68">
        <f t="shared" si="120"/>
        <v>0</v>
      </c>
      <c r="AX224" s="68">
        <f t="shared" si="121"/>
        <v>0</v>
      </c>
      <c r="AY224" s="68">
        <f t="shared" si="122"/>
        <v>0</v>
      </c>
      <c r="AZ224" s="139">
        <f t="shared" si="123"/>
        <v>0</v>
      </c>
      <c r="BA224" s="68" t="str">
        <f t="shared" si="124"/>
        <v/>
      </c>
      <c r="BB224" s="68" t="str">
        <f t="shared" si="125"/>
        <v/>
      </c>
      <c r="BC224" s="146" t="str">
        <f t="shared" si="126"/>
        <v>Pain in mouth/throat</v>
      </c>
      <c r="BD224" s="68">
        <f t="shared" si="127"/>
        <v>10.4</v>
      </c>
      <c r="BE224" s="68" t="str">
        <f t="shared" si="128"/>
        <v>Pain in mouth/throat
 has a PPV of 10.4% 
 for recurrence</v>
      </c>
      <c r="BF224" s="68">
        <f t="shared" si="129"/>
        <v>0</v>
      </c>
      <c r="BG224" s="68">
        <f t="shared" si="130"/>
        <v>0</v>
      </c>
      <c r="BH224" s="68">
        <f t="shared" si="131"/>
        <v>1</v>
      </c>
      <c r="BI224" s="68">
        <f t="shared" si="132"/>
        <v>0</v>
      </c>
      <c r="BJ224" s="68">
        <f t="shared" si="133"/>
        <v>0</v>
      </c>
      <c r="BK224" s="68">
        <f t="shared" si="134"/>
        <v>0</v>
      </c>
      <c r="BL224" s="68">
        <f t="shared" si="135"/>
        <v>0</v>
      </c>
      <c r="BM224" s="139">
        <f t="shared" si="136"/>
        <v>0</v>
      </c>
    </row>
    <row r="225" spans="1:65" s="68" customFormat="1" ht="63.95" customHeight="1">
      <c r="A225" s="245"/>
      <c r="B225" s="97"/>
      <c r="C225" s="98"/>
      <c r="D225" s="99"/>
      <c r="E225" s="111"/>
      <c r="F225" s="155"/>
      <c r="G225" s="225"/>
      <c r="H225" s="100"/>
      <c r="I225" s="226"/>
      <c r="J225" s="218"/>
      <c r="K225" s="124"/>
      <c r="L225" s="135"/>
      <c r="M225" s="136"/>
      <c r="N225" s="102"/>
      <c r="O225" s="103"/>
      <c r="P225" s="103"/>
      <c r="Q225" s="103"/>
      <c r="R225" s="103"/>
      <c r="S225" s="99"/>
      <c r="T225" s="99"/>
      <c r="U225" s="99"/>
      <c r="V225" s="99"/>
      <c r="W225" s="100"/>
      <c r="X225" s="100"/>
      <c r="Y225" s="104"/>
      <c r="Z225" s="119"/>
      <c r="AA225" s="119"/>
      <c r="AB225" s="120"/>
      <c r="AC225" s="137" t="str">
        <f t="shared" si="106"/>
        <v/>
      </c>
      <c r="AD225" s="131" t="str">
        <f t="shared" si="107"/>
        <v/>
      </c>
      <c r="AE225" s="105"/>
      <c r="AF225" s="101"/>
      <c r="AG225" s="107"/>
      <c r="AH225" s="169"/>
      <c r="AI225" s="170"/>
      <c r="AK225" s="146" t="b">
        <f t="shared" si="108"/>
        <v>0</v>
      </c>
      <c r="AL225" s="68">
        <f t="shared" si="109"/>
        <v>0</v>
      </c>
      <c r="AM225" s="68" t="b">
        <f t="shared" si="110"/>
        <v>1</v>
      </c>
      <c r="AN225" s="68">
        <f t="shared" si="111"/>
        <v>1</v>
      </c>
      <c r="AO225" s="68" t="b">
        <f t="shared" si="112"/>
        <v>0</v>
      </c>
      <c r="AP225" s="68">
        <f t="shared" si="113"/>
        <v>0</v>
      </c>
      <c r="AQ225" s="68" t="b">
        <f t="shared" si="114"/>
        <v>1</v>
      </c>
      <c r="AR225" s="139">
        <f t="shared" si="115"/>
        <v>1</v>
      </c>
      <c r="AS225" s="146" t="str">
        <f t="shared" si="116"/>
        <v/>
      </c>
      <c r="AT225" s="139" t="str">
        <f t="shared" si="117"/>
        <v/>
      </c>
      <c r="AU225" s="68">
        <f t="shared" si="118"/>
        <v>1</v>
      </c>
      <c r="AV225" s="68">
        <f t="shared" si="119"/>
        <v>0</v>
      </c>
      <c r="AW225" s="68">
        <f t="shared" si="120"/>
        <v>0</v>
      </c>
      <c r="AX225" s="68">
        <f t="shared" si="121"/>
        <v>0</v>
      </c>
      <c r="AY225" s="68">
        <f t="shared" si="122"/>
        <v>0</v>
      </c>
      <c r="AZ225" s="139">
        <f t="shared" si="123"/>
        <v>0</v>
      </c>
      <c r="BA225" s="68" t="str">
        <f t="shared" si="124"/>
        <v/>
      </c>
      <c r="BB225" s="68" t="str">
        <f t="shared" si="125"/>
        <v/>
      </c>
      <c r="BC225" s="146" t="str">
        <f t="shared" si="126"/>
        <v>Pain in mouth/throat</v>
      </c>
      <c r="BD225" s="68">
        <f t="shared" si="127"/>
        <v>10.4</v>
      </c>
      <c r="BE225" s="68" t="str">
        <f t="shared" si="128"/>
        <v>Pain in mouth/throat
 has a PPV of 10.4% 
 for recurrence</v>
      </c>
      <c r="BF225" s="68">
        <f t="shared" si="129"/>
        <v>0</v>
      </c>
      <c r="BG225" s="68">
        <f t="shared" si="130"/>
        <v>0</v>
      </c>
      <c r="BH225" s="68">
        <f t="shared" si="131"/>
        <v>1</v>
      </c>
      <c r="BI225" s="68">
        <f t="shared" si="132"/>
        <v>0</v>
      </c>
      <c r="BJ225" s="68">
        <f t="shared" si="133"/>
        <v>0</v>
      </c>
      <c r="BK225" s="68">
        <f t="shared" si="134"/>
        <v>0</v>
      </c>
      <c r="BL225" s="68">
        <f t="shared" si="135"/>
        <v>0</v>
      </c>
      <c r="BM225" s="139">
        <f t="shared" si="136"/>
        <v>0</v>
      </c>
    </row>
    <row r="226" spans="1:65" s="68" customFormat="1" ht="63.95" customHeight="1">
      <c r="A226" s="245"/>
      <c r="B226" s="97"/>
      <c r="C226" s="98"/>
      <c r="D226" s="99"/>
      <c r="E226" s="111"/>
      <c r="F226" s="155"/>
      <c r="G226" s="225"/>
      <c r="H226" s="100"/>
      <c r="I226" s="226"/>
      <c r="J226" s="218"/>
      <c r="K226" s="124"/>
      <c r="L226" s="135"/>
      <c r="M226" s="136"/>
      <c r="N226" s="102"/>
      <c r="O226" s="103"/>
      <c r="P226" s="103"/>
      <c r="Q226" s="103"/>
      <c r="R226" s="103"/>
      <c r="S226" s="99"/>
      <c r="T226" s="99"/>
      <c r="U226" s="99"/>
      <c r="V226" s="99"/>
      <c r="W226" s="100"/>
      <c r="X226" s="100"/>
      <c r="Y226" s="104"/>
      <c r="Z226" s="119"/>
      <c r="AA226" s="119"/>
      <c r="AB226" s="120"/>
      <c r="AC226" s="137" t="str">
        <f t="shared" si="106"/>
        <v/>
      </c>
      <c r="AD226" s="131" t="str">
        <f t="shared" si="107"/>
        <v/>
      </c>
      <c r="AE226" s="105"/>
      <c r="AF226" s="101"/>
      <c r="AG226" s="107"/>
      <c r="AH226" s="169"/>
      <c r="AI226" s="170"/>
      <c r="AK226" s="146" t="b">
        <f t="shared" si="108"/>
        <v>0</v>
      </c>
      <c r="AL226" s="68">
        <f t="shared" si="109"/>
        <v>0</v>
      </c>
      <c r="AM226" s="68" t="b">
        <f t="shared" si="110"/>
        <v>1</v>
      </c>
      <c r="AN226" s="68">
        <f t="shared" si="111"/>
        <v>1</v>
      </c>
      <c r="AO226" s="68" t="b">
        <f t="shared" si="112"/>
        <v>0</v>
      </c>
      <c r="AP226" s="68">
        <f t="shared" si="113"/>
        <v>0</v>
      </c>
      <c r="AQ226" s="68" t="b">
        <f t="shared" si="114"/>
        <v>1</v>
      </c>
      <c r="AR226" s="139">
        <f t="shared" si="115"/>
        <v>1</v>
      </c>
      <c r="AS226" s="146" t="str">
        <f t="shared" si="116"/>
        <v/>
      </c>
      <c r="AT226" s="139" t="str">
        <f t="shared" si="117"/>
        <v/>
      </c>
      <c r="AU226" s="68">
        <f t="shared" si="118"/>
        <v>1</v>
      </c>
      <c r="AV226" s="68">
        <f t="shared" si="119"/>
        <v>0</v>
      </c>
      <c r="AW226" s="68">
        <f t="shared" si="120"/>
        <v>0</v>
      </c>
      <c r="AX226" s="68">
        <f t="shared" si="121"/>
        <v>0</v>
      </c>
      <c r="AY226" s="68">
        <f t="shared" si="122"/>
        <v>0</v>
      </c>
      <c r="AZ226" s="139">
        <f t="shared" si="123"/>
        <v>0</v>
      </c>
      <c r="BA226" s="68" t="str">
        <f t="shared" si="124"/>
        <v/>
      </c>
      <c r="BB226" s="68" t="str">
        <f t="shared" si="125"/>
        <v/>
      </c>
      <c r="BC226" s="146" t="str">
        <f t="shared" si="126"/>
        <v>Pain in mouth/throat</v>
      </c>
      <c r="BD226" s="68">
        <f t="shared" si="127"/>
        <v>10.4</v>
      </c>
      <c r="BE226" s="68" t="str">
        <f t="shared" si="128"/>
        <v>Pain in mouth/throat
 has a PPV of 10.4% 
 for recurrence</v>
      </c>
      <c r="BF226" s="68">
        <f t="shared" si="129"/>
        <v>0</v>
      </c>
      <c r="BG226" s="68">
        <f t="shared" si="130"/>
        <v>0</v>
      </c>
      <c r="BH226" s="68">
        <f t="shared" si="131"/>
        <v>1</v>
      </c>
      <c r="BI226" s="68">
        <f t="shared" si="132"/>
        <v>0</v>
      </c>
      <c r="BJ226" s="68">
        <f t="shared" si="133"/>
        <v>0</v>
      </c>
      <c r="BK226" s="68">
        <f t="shared" si="134"/>
        <v>0</v>
      </c>
      <c r="BL226" s="68">
        <f t="shared" si="135"/>
        <v>0</v>
      </c>
      <c r="BM226" s="139">
        <f t="shared" si="136"/>
        <v>0</v>
      </c>
    </row>
    <row r="227" spans="1:65" s="68" customFormat="1" ht="63.95" customHeight="1">
      <c r="A227" s="245"/>
      <c r="B227" s="97"/>
      <c r="C227" s="98"/>
      <c r="D227" s="99"/>
      <c r="E227" s="111"/>
      <c r="F227" s="155"/>
      <c r="G227" s="225"/>
      <c r="H227" s="100"/>
      <c r="I227" s="226"/>
      <c r="J227" s="218"/>
      <c r="K227" s="124"/>
      <c r="L227" s="135"/>
      <c r="M227" s="136"/>
      <c r="N227" s="102"/>
      <c r="O227" s="103"/>
      <c r="P227" s="103"/>
      <c r="Q227" s="103"/>
      <c r="R227" s="103"/>
      <c r="S227" s="99"/>
      <c r="T227" s="99"/>
      <c r="U227" s="99"/>
      <c r="V227" s="99"/>
      <c r="W227" s="100"/>
      <c r="X227" s="100"/>
      <c r="Y227" s="104"/>
      <c r="Z227" s="119"/>
      <c r="AA227" s="119"/>
      <c r="AB227" s="120"/>
      <c r="AC227" s="137" t="str">
        <f t="shared" si="106"/>
        <v/>
      </c>
      <c r="AD227" s="131" t="str">
        <f t="shared" si="107"/>
        <v/>
      </c>
      <c r="AE227" s="105"/>
      <c r="AF227" s="101"/>
      <c r="AG227" s="107"/>
      <c r="AH227" s="169"/>
      <c r="AI227" s="170"/>
      <c r="AK227" s="146" t="b">
        <f t="shared" si="108"/>
        <v>0</v>
      </c>
      <c r="AL227" s="68">
        <f t="shared" si="109"/>
        <v>0</v>
      </c>
      <c r="AM227" s="68" t="b">
        <f t="shared" si="110"/>
        <v>1</v>
      </c>
      <c r="AN227" s="68">
        <f t="shared" si="111"/>
        <v>1</v>
      </c>
      <c r="AO227" s="68" t="b">
        <f t="shared" si="112"/>
        <v>0</v>
      </c>
      <c r="AP227" s="68">
        <f t="shared" si="113"/>
        <v>0</v>
      </c>
      <c r="AQ227" s="68" t="b">
        <f t="shared" si="114"/>
        <v>1</v>
      </c>
      <c r="AR227" s="139">
        <f t="shared" si="115"/>
        <v>1</v>
      </c>
      <c r="AS227" s="146" t="str">
        <f t="shared" si="116"/>
        <v/>
      </c>
      <c r="AT227" s="139" t="str">
        <f t="shared" si="117"/>
        <v/>
      </c>
      <c r="AU227" s="68">
        <f t="shared" si="118"/>
        <v>1</v>
      </c>
      <c r="AV227" s="68">
        <f t="shared" si="119"/>
        <v>0</v>
      </c>
      <c r="AW227" s="68">
        <f t="shared" si="120"/>
        <v>0</v>
      </c>
      <c r="AX227" s="68">
        <f t="shared" si="121"/>
        <v>0</v>
      </c>
      <c r="AY227" s="68">
        <f t="shared" si="122"/>
        <v>0</v>
      </c>
      <c r="AZ227" s="139">
        <f t="shared" si="123"/>
        <v>0</v>
      </c>
      <c r="BA227" s="68" t="str">
        <f t="shared" si="124"/>
        <v/>
      </c>
      <c r="BB227" s="68" t="str">
        <f t="shared" si="125"/>
        <v/>
      </c>
      <c r="BC227" s="146" t="str">
        <f t="shared" si="126"/>
        <v>Pain in mouth/throat</v>
      </c>
      <c r="BD227" s="68">
        <f t="shared" si="127"/>
        <v>10.4</v>
      </c>
      <c r="BE227" s="68" t="str">
        <f t="shared" si="128"/>
        <v>Pain in mouth/throat
 has a PPV of 10.4% 
 for recurrence</v>
      </c>
      <c r="BF227" s="68">
        <f t="shared" si="129"/>
        <v>0</v>
      </c>
      <c r="BG227" s="68">
        <f t="shared" si="130"/>
        <v>0</v>
      </c>
      <c r="BH227" s="68">
        <f t="shared" si="131"/>
        <v>1</v>
      </c>
      <c r="BI227" s="68">
        <f t="shared" si="132"/>
        <v>0</v>
      </c>
      <c r="BJ227" s="68">
        <f t="shared" si="133"/>
        <v>0</v>
      </c>
      <c r="BK227" s="68">
        <f t="shared" si="134"/>
        <v>0</v>
      </c>
      <c r="BL227" s="68">
        <f t="shared" si="135"/>
        <v>0</v>
      </c>
      <c r="BM227" s="139">
        <f t="shared" si="136"/>
        <v>0</v>
      </c>
    </row>
    <row r="228" spans="1:65" s="68" customFormat="1" ht="63.95" customHeight="1">
      <c r="A228" s="245"/>
      <c r="B228" s="97"/>
      <c r="C228" s="98"/>
      <c r="D228" s="99"/>
      <c r="E228" s="111"/>
      <c r="F228" s="155"/>
      <c r="G228" s="225"/>
      <c r="H228" s="100"/>
      <c r="I228" s="226"/>
      <c r="J228" s="218"/>
      <c r="K228" s="124"/>
      <c r="L228" s="135"/>
      <c r="M228" s="136"/>
      <c r="N228" s="102"/>
      <c r="O228" s="103"/>
      <c r="P228" s="103"/>
      <c r="Q228" s="103"/>
      <c r="R228" s="103"/>
      <c r="S228" s="99"/>
      <c r="T228" s="99"/>
      <c r="U228" s="99"/>
      <c r="V228" s="99"/>
      <c r="W228" s="100"/>
      <c r="X228" s="100"/>
      <c r="Y228" s="104"/>
      <c r="Z228" s="119"/>
      <c r="AA228" s="119"/>
      <c r="AB228" s="120"/>
      <c r="AC228" s="137" t="str">
        <f t="shared" si="106"/>
        <v/>
      </c>
      <c r="AD228" s="131" t="str">
        <f t="shared" si="107"/>
        <v/>
      </c>
      <c r="AE228" s="105"/>
      <c r="AF228" s="101"/>
      <c r="AG228" s="107"/>
      <c r="AH228" s="169"/>
      <c r="AI228" s="170"/>
      <c r="AK228" s="146" t="b">
        <f t="shared" si="108"/>
        <v>0</v>
      </c>
      <c r="AL228" s="68">
        <f t="shared" si="109"/>
        <v>0</v>
      </c>
      <c r="AM228" s="68" t="b">
        <f t="shared" si="110"/>
        <v>1</v>
      </c>
      <c r="AN228" s="68">
        <f t="shared" si="111"/>
        <v>1</v>
      </c>
      <c r="AO228" s="68" t="b">
        <f t="shared" si="112"/>
        <v>0</v>
      </c>
      <c r="AP228" s="68">
        <f t="shared" si="113"/>
        <v>0</v>
      </c>
      <c r="AQ228" s="68" t="b">
        <f t="shared" si="114"/>
        <v>1</v>
      </c>
      <c r="AR228" s="139">
        <f t="shared" si="115"/>
        <v>1</v>
      </c>
      <c r="AS228" s="146" t="str">
        <f t="shared" si="116"/>
        <v/>
      </c>
      <c r="AT228" s="139" t="str">
        <f t="shared" si="117"/>
        <v/>
      </c>
      <c r="AU228" s="68">
        <f t="shared" si="118"/>
        <v>1</v>
      </c>
      <c r="AV228" s="68">
        <f t="shared" si="119"/>
        <v>0</v>
      </c>
      <c r="AW228" s="68">
        <f t="shared" si="120"/>
        <v>0</v>
      </c>
      <c r="AX228" s="68">
        <f t="shared" si="121"/>
        <v>0</v>
      </c>
      <c r="AY228" s="68">
        <f t="shared" si="122"/>
        <v>0</v>
      </c>
      <c r="AZ228" s="139">
        <f t="shared" si="123"/>
        <v>0</v>
      </c>
      <c r="BA228" s="68" t="str">
        <f t="shared" si="124"/>
        <v/>
      </c>
      <c r="BB228" s="68" t="str">
        <f t="shared" si="125"/>
        <v/>
      </c>
      <c r="BC228" s="146" t="str">
        <f t="shared" si="126"/>
        <v>Pain in mouth/throat</v>
      </c>
      <c r="BD228" s="68">
        <f t="shared" si="127"/>
        <v>10.4</v>
      </c>
      <c r="BE228" s="68" t="str">
        <f t="shared" si="128"/>
        <v>Pain in mouth/throat
 has a PPV of 10.4% 
 for recurrence</v>
      </c>
      <c r="BF228" s="68">
        <f t="shared" si="129"/>
        <v>0</v>
      </c>
      <c r="BG228" s="68">
        <f t="shared" si="130"/>
        <v>0</v>
      </c>
      <c r="BH228" s="68">
        <f t="shared" si="131"/>
        <v>1</v>
      </c>
      <c r="BI228" s="68">
        <f t="shared" si="132"/>
        <v>0</v>
      </c>
      <c r="BJ228" s="68">
        <f t="shared" si="133"/>
        <v>0</v>
      </c>
      <c r="BK228" s="68">
        <f t="shared" si="134"/>
        <v>0</v>
      </c>
      <c r="BL228" s="68">
        <f t="shared" si="135"/>
        <v>0</v>
      </c>
      <c r="BM228" s="139">
        <f t="shared" si="136"/>
        <v>0</v>
      </c>
    </row>
    <row r="229" spans="1:65" s="68" customFormat="1" ht="63.95" customHeight="1">
      <c r="A229" s="245"/>
      <c r="B229" s="97"/>
      <c r="C229" s="98"/>
      <c r="D229" s="99"/>
      <c r="E229" s="111"/>
      <c r="F229" s="155"/>
      <c r="G229" s="225"/>
      <c r="H229" s="100"/>
      <c r="I229" s="226"/>
      <c r="J229" s="218"/>
      <c r="K229" s="124"/>
      <c r="L229" s="135"/>
      <c r="M229" s="136"/>
      <c r="N229" s="102"/>
      <c r="O229" s="103"/>
      <c r="P229" s="103"/>
      <c r="Q229" s="103"/>
      <c r="R229" s="103"/>
      <c r="S229" s="99"/>
      <c r="T229" s="99"/>
      <c r="U229" s="99"/>
      <c r="V229" s="99"/>
      <c r="W229" s="100"/>
      <c r="X229" s="100"/>
      <c r="Y229" s="104"/>
      <c r="Z229" s="119"/>
      <c r="AA229" s="119"/>
      <c r="AB229" s="120"/>
      <c r="AC229" s="137" t="str">
        <f t="shared" si="106"/>
        <v/>
      </c>
      <c r="AD229" s="131" t="str">
        <f t="shared" si="107"/>
        <v/>
      </c>
      <c r="AE229" s="105"/>
      <c r="AF229" s="101"/>
      <c r="AG229" s="107"/>
      <c r="AH229" s="169"/>
      <c r="AI229" s="170"/>
      <c r="AK229" s="146" t="b">
        <f t="shared" si="108"/>
        <v>0</v>
      </c>
      <c r="AL229" s="68">
        <f t="shared" si="109"/>
        <v>0</v>
      </c>
      <c r="AM229" s="68" t="b">
        <f t="shared" si="110"/>
        <v>1</v>
      </c>
      <c r="AN229" s="68">
        <f t="shared" si="111"/>
        <v>1</v>
      </c>
      <c r="AO229" s="68" t="b">
        <f t="shared" si="112"/>
        <v>0</v>
      </c>
      <c r="AP229" s="68">
        <f t="shared" si="113"/>
        <v>0</v>
      </c>
      <c r="AQ229" s="68" t="b">
        <f t="shared" si="114"/>
        <v>1</v>
      </c>
      <c r="AR229" s="139">
        <f t="shared" si="115"/>
        <v>1</v>
      </c>
      <c r="AS229" s="146" t="str">
        <f t="shared" si="116"/>
        <v/>
      </c>
      <c r="AT229" s="139" t="str">
        <f t="shared" si="117"/>
        <v/>
      </c>
      <c r="AU229" s="68">
        <f t="shared" si="118"/>
        <v>1</v>
      </c>
      <c r="AV229" s="68">
        <f t="shared" si="119"/>
        <v>0</v>
      </c>
      <c r="AW229" s="68">
        <f t="shared" si="120"/>
        <v>0</v>
      </c>
      <c r="AX229" s="68">
        <f t="shared" si="121"/>
        <v>0</v>
      </c>
      <c r="AY229" s="68">
        <f t="shared" si="122"/>
        <v>0</v>
      </c>
      <c r="AZ229" s="139">
        <f t="shared" si="123"/>
        <v>0</v>
      </c>
      <c r="BA229" s="68" t="str">
        <f t="shared" si="124"/>
        <v/>
      </c>
      <c r="BB229" s="68" t="str">
        <f t="shared" si="125"/>
        <v/>
      </c>
      <c r="BC229" s="146" t="str">
        <f t="shared" si="126"/>
        <v>Pain in mouth/throat</v>
      </c>
      <c r="BD229" s="68">
        <f t="shared" si="127"/>
        <v>10.4</v>
      </c>
      <c r="BE229" s="68" t="str">
        <f t="shared" si="128"/>
        <v>Pain in mouth/throat
 has a PPV of 10.4% 
 for recurrence</v>
      </c>
      <c r="BF229" s="68">
        <f t="shared" si="129"/>
        <v>0</v>
      </c>
      <c r="BG229" s="68">
        <f t="shared" si="130"/>
        <v>0</v>
      </c>
      <c r="BH229" s="68">
        <f t="shared" si="131"/>
        <v>1</v>
      </c>
      <c r="BI229" s="68">
        <f t="shared" si="132"/>
        <v>0</v>
      </c>
      <c r="BJ229" s="68">
        <f t="shared" si="133"/>
        <v>0</v>
      </c>
      <c r="BK229" s="68">
        <f t="shared" si="134"/>
        <v>0</v>
      </c>
      <c r="BL229" s="68">
        <f t="shared" si="135"/>
        <v>0</v>
      </c>
      <c r="BM229" s="139">
        <f t="shared" si="136"/>
        <v>0</v>
      </c>
    </row>
    <row r="230" spans="1:65" s="68" customFormat="1" ht="63.95" customHeight="1">
      <c r="A230" s="245"/>
      <c r="B230" s="97"/>
      <c r="C230" s="98"/>
      <c r="D230" s="99"/>
      <c r="E230" s="111"/>
      <c r="F230" s="155"/>
      <c r="G230" s="225"/>
      <c r="H230" s="100"/>
      <c r="I230" s="226"/>
      <c r="J230" s="218"/>
      <c r="K230" s="124"/>
      <c r="L230" s="135"/>
      <c r="M230" s="136"/>
      <c r="N230" s="102"/>
      <c r="O230" s="103"/>
      <c r="P230" s="103"/>
      <c r="Q230" s="103"/>
      <c r="R230" s="103"/>
      <c r="S230" s="99"/>
      <c r="T230" s="99"/>
      <c r="U230" s="99"/>
      <c r="V230" s="99"/>
      <c r="W230" s="100"/>
      <c r="X230" s="100"/>
      <c r="Y230" s="104"/>
      <c r="Z230" s="119"/>
      <c r="AA230" s="119"/>
      <c r="AB230" s="120"/>
      <c r="AC230" s="137" t="str">
        <f t="shared" si="106"/>
        <v/>
      </c>
      <c r="AD230" s="131" t="str">
        <f t="shared" si="107"/>
        <v/>
      </c>
      <c r="AE230" s="105"/>
      <c r="AF230" s="101"/>
      <c r="AG230" s="107"/>
      <c r="AH230" s="169"/>
      <c r="AI230" s="170"/>
      <c r="AK230" s="146" t="b">
        <f t="shared" si="108"/>
        <v>0</v>
      </c>
      <c r="AL230" s="68">
        <f t="shared" si="109"/>
        <v>0</v>
      </c>
      <c r="AM230" s="68" t="b">
        <f t="shared" si="110"/>
        <v>1</v>
      </c>
      <c r="AN230" s="68">
        <f t="shared" si="111"/>
        <v>1</v>
      </c>
      <c r="AO230" s="68" t="b">
        <f t="shared" si="112"/>
        <v>0</v>
      </c>
      <c r="AP230" s="68">
        <f t="shared" si="113"/>
        <v>0</v>
      </c>
      <c r="AQ230" s="68" t="b">
        <f t="shared" si="114"/>
        <v>1</v>
      </c>
      <c r="AR230" s="139">
        <f t="shared" si="115"/>
        <v>1</v>
      </c>
      <c r="AS230" s="146" t="str">
        <f t="shared" si="116"/>
        <v/>
      </c>
      <c r="AT230" s="139" t="str">
        <f t="shared" si="117"/>
        <v/>
      </c>
      <c r="AU230" s="68">
        <f t="shared" si="118"/>
        <v>1</v>
      </c>
      <c r="AV230" s="68">
        <f t="shared" si="119"/>
        <v>0</v>
      </c>
      <c r="AW230" s="68">
        <f t="shared" si="120"/>
        <v>0</v>
      </c>
      <c r="AX230" s="68">
        <f t="shared" si="121"/>
        <v>0</v>
      </c>
      <c r="AY230" s="68">
        <f t="shared" si="122"/>
        <v>0</v>
      </c>
      <c r="AZ230" s="139">
        <f t="shared" si="123"/>
        <v>0</v>
      </c>
      <c r="BA230" s="68" t="str">
        <f t="shared" si="124"/>
        <v/>
      </c>
      <c r="BB230" s="68" t="str">
        <f t="shared" si="125"/>
        <v/>
      </c>
      <c r="BC230" s="146" t="str">
        <f t="shared" si="126"/>
        <v>Pain in mouth/throat</v>
      </c>
      <c r="BD230" s="68">
        <f t="shared" si="127"/>
        <v>10.4</v>
      </c>
      <c r="BE230" s="68" t="str">
        <f t="shared" si="128"/>
        <v>Pain in mouth/throat
 has a PPV of 10.4% 
 for recurrence</v>
      </c>
      <c r="BF230" s="68">
        <f t="shared" si="129"/>
        <v>0</v>
      </c>
      <c r="BG230" s="68">
        <f t="shared" si="130"/>
        <v>0</v>
      </c>
      <c r="BH230" s="68">
        <f t="shared" si="131"/>
        <v>1</v>
      </c>
      <c r="BI230" s="68">
        <f t="shared" si="132"/>
        <v>0</v>
      </c>
      <c r="BJ230" s="68">
        <f t="shared" si="133"/>
        <v>0</v>
      </c>
      <c r="BK230" s="68">
        <f t="shared" si="134"/>
        <v>0</v>
      </c>
      <c r="BL230" s="68">
        <f t="shared" si="135"/>
        <v>0</v>
      </c>
      <c r="BM230" s="139">
        <f t="shared" si="136"/>
        <v>0</v>
      </c>
    </row>
    <row r="231" spans="1:65" s="68" customFormat="1" ht="63.95" customHeight="1">
      <c r="A231" s="245"/>
      <c r="B231" s="97"/>
      <c r="C231" s="98"/>
      <c r="D231" s="99"/>
      <c r="E231" s="111"/>
      <c r="F231" s="155"/>
      <c r="G231" s="225"/>
      <c r="H231" s="100"/>
      <c r="I231" s="226"/>
      <c r="J231" s="218"/>
      <c r="K231" s="124"/>
      <c r="L231" s="135"/>
      <c r="M231" s="136"/>
      <c r="N231" s="102"/>
      <c r="O231" s="103"/>
      <c r="P231" s="103"/>
      <c r="Q231" s="103"/>
      <c r="R231" s="103"/>
      <c r="S231" s="99"/>
      <c r="T231" s="99"/>
      <c r="U231" s="99"/>
      <c r="V231" s="99"/>
      <c r="W231" s="100"/>
      <c r="X231" s="100"/>
      <c r="Y231" s="104"/>
      <c r="Z231" s="119"/>
      <c r="AA231" s="119"/>
      <c r="AB231" s="120"/>
      <c r="AC231" s="137" t="str">
        <f t="shared" si="106"/>
        <v/>
      </c>
      <c r="AD231" s="131" t="str">
        <f t="shared" si="107"/>
        <v/>
      </c>
      <c r="AE231" s="105"/>
      <c r="AF231" s="101"/>
      <c r="AG231" s="107"/>
      <c r="AH231" s="169"/>
      <c r="AI231" s="170"/>
      <c r="AK231" s="146" t="b">
        <f t="shared" si="108"/>
        <v>0</v>
      </c>
      <c r="AL231" s="68">
        <f t="shared" si="109"/>
        <v>0</v>
      </c>
      <c r="AM231" s="68" t="b">
        <f t="shared" si="110"/>
        <v>1</v>
      </c>
      <c r="AN231" s="68">
        <f t="shared" si="111"/>
        <v>1</v>
      </c>
      <c r="AO231" s="68" t="b">
        <f t="shared" si="112"/>
        <v>0</v>
      </c>
      <c r="AP231" s="68">
        <f t="shared" si="113"/>
        <v>0</v>
      </c>
      <c r="AQ231" s="68" t="b">
        <f t="shared" si="114"/>
        <v>1</v>
      </c>
      <c r="AR231" s="139">
        <f t="shared" si="115"/>
        <v>1</v>
      </c>
      <c r="AS231" s="146" t="str">
        <f t="shared" si="116"/>
        <v/>
      </c>
      <c r="AT231" s="139" t="str">
        <f t="shared" si="117"/>
        <v/>
      </c>
      <c r="AU231" s="68">
        <f t="shared" si="118"/>
        <v>1</v>
      </c>
      <c r="AV231" s="68">
        <f t="shared" si="119"/>
        <v>0</v>
      </c>
      <c r="AW231" s="68">
        <f t="shared" si="120"/>
        <v>0</v>
      </c>
      <c r="AX231" s="68">
        <f t="shared" si="121"/>
        <v>0</v>
      </c>
      <c r="AY231" s="68">
        <f t="shared" si="122"/>
        <v>0</v>
      </c>
      <c r="AZ231" s="139">
        <f t="shared" si="123"/>
        <v>0</v>
      </c>
      <c r="BA231" s="68" t="str">
        <f t="shared" si="124"/>
        <v/>
      </c>
      <c r="BB231" s="68" t="str">
        <f t="shared" si="125"/>
        <v/>
      </c>
      <c r="BC231" s="146" t="str">
        <f t="shared" si="126"/>
        <v>Pain in mouth/throat</v>
      </c>
      <c r="BD231" s="68">
        <f t="shared" si="127"/>
        <v>10.4</v>
      </c>
      <c r="BE231" s="68" t="str">
        <f t="shared" si="128"/>
        <v>Pain in mouth/throat
 has a PPV of 10.4% 
 for recurrence</v>
      </c>
      <c r="BF231" s="68">
        <f t="shared" si="129"/>
        <v>0</v>
      </c>
      <c r="BG231" s="68">
        <f t="shared" si="130"/>
        <v>0</v>
      </c>
      <c r="BH231" s="68">
        <f t="shared" si="131"/>
        <v>1</v>
      </c>
      <c r="BI231" s="68">
        <f t="shared" si="132"/>
        <v>0</v>
      </c>
      <c r="BJ231" s="68">
        <f t="shared" si="133"/>
        <v>0</v>
      </c>
      <c r="BK231" s="68">
        <f t="shared" si="134"/>
        <v>0</v>
      </c>
      <c r="BL231" s="68">
        <f t="shared" si="135"/>
        <v>0</v>
      </c>
      <c r="BM231" s="139">
        <f t="shared" si="136"/>
        <v>0</v>
      </c>
    </row>
    <row r="232" spans="1:65" s="68" customFormat="1" ht="63.95" customHeight="1">
      <c r="A232" s="245"/>
      <c r="B232" s="97"/>
      <c r="C232" s="98"/>
      <c r="D232" s="99"/>
      <c r="E232" s="111"/>
      <c r="F232" s="155"/>
      <c r="G232" s="225"/>
      <c r="H232" s="100"/>
      <c r="I232" s="226"/>
      <c r="J232" s="218"/>
      <c r="K232" s="124"/>
      <c r="L232" s="135"/>
      <c r="M232" s="136"/>
      <c r="N232" s="102"/>
      <c r="O232" s="103"/>
      <c r="P232" s="103"/>
      <c r="Q232" s="103"/>
      <c r="R232" s="103"/>
      <c r="S232" s="99"/>
      <c r="T232" s="99"/>
      <c r="U232" s="99"/>
      <c r="V232" s="99"/>
      <c r="W232" s="100"/>
      <c r="X232" s="100"/>
      <c r="Y232" s="104"/>
      <c r="Z232" s="119"/>
      <c r="AA232" s="119"/>
      <c r="AB232" s="120"/>
      <c r="AC232" s="137" t="str">
        <f t="shared" si="106"/>
        <v/>
      </c>
      <c r="AD232" s="131" t="str">
        <f t="shared" si="107"/>
        <v/>
      </c>
      <c r="AE232" s="105"/>
      <c r="AF232" s="101"/>
      <c r="AG232" s="107"/>
      <c r="AH232" s="169"/>
      <c r="AI232" s="170"/>
      <c r="AK232" s="146" t="b">
        <f t="shared" si="108"/>
        <v>0</v>
      </c>
      <c r="AL232" s="68">
        <f t="shared" si="109"/>
        <v>0</v>
      </c>
      <c r="AM232" s="68" t="b">
        <f t="shared" si="110"/>
        <v>1</v>
      </c>
      <c r="AN232" s="68">
        <f t="shared" si="111"/>
        <v>1</v>
      </c>
      <c r="AO232" s="68" t="b">
        <f t="shared" si="112"/>
        <v>0</v>
      </c>
      <c r="AP232" s="68">
        <f t="shared" si="113"/>
        <v>0</v>
      </c>
      <c r="AQ232" s="68" t="b">
        <f t="shared" si="114"/>
        <v>1</v>
      </c>
      <c r="AR232" s="139">
        <f t="shared" si="115"/>
        <v>1</v>
      </c>
      <c r="AS232" s="146" t="str">
        <f t="shared" si="116"/>
        <v/>
      </c>
      <c r="AT232" s="139" t="str">
        <f t="shared" si="117"/>
        <v/>
      </c>
      <c r="AU232" s="68">
        <f t="shared" si="118"/>
        <v>1</v>
      </c>
      <c r="AV232" s="68">
        <f t="shared" si="119"/>
        <v>0</v>
      </c>
      <c r="AW232" s="68">
        <f t="shared" si="120"/>
        <v>0</v>
      </c>
      <c r="AX232" s="68">
        <f t="shared" si="121"/>
        <v>0</v>
      </c>
      <c r="AY232" s="68">
        <f t="shared" si="122"/>
        <v>0</v>
      </c>
      <c r="AZ232" s="139">
        <f t="shared" si="123"/>
        <v>0</v>
      </c>
      <c r="BA232" s="68" t="str">
        <f t="shared" si="124"/>
        <v/>
      </c>
      <c r="BB232" s="68" t="str">
        <f t="shared" si="125"/>
        <v/>
      </c>
      <c r="BC232" s="146" t="str">
        <f t="shared" si="126"/>
        <v>Pain in mouth/throat</v>
      </c>
      <c r="BD232" s="68">
        <f t="shared" si="127"/>
        <v>10.4</v>
      </c>
      <c r="BE232" s="68" t="str">
        <f t="shared" si="128"/>
        <v>Pain in mouth/throat
 has a PPV of 10.4% 
 for recurrence</v>
      </c>
      <c r="BF232" s="68">
        <f t="shared" si="129"/>
        <v>0</v>
      </c>
      <c r="BG232" s="68">
        <f t="shared" si="130"/>
        <v>0</v>
      </c>
      <c r="BH232" s="68">
        <f t="shared" si="131"/>
        <v>1</v>
      </c>
      <c r="BI232" s="68">
        <f t="shared" si="132"/>
        <v>0</v>
      </c>
      <c r="BJ232" s="68">
        <f t="shared" si="133"/>
        <v>0</v>
      </c>
      <c r="BK232" s="68">
        <f t="shared" si="134"/>
        <v>0</v>
      </c>
      <c r="BL232" s="68">
        <f t="shared" si="135"/>
        <v>0</v>
      </c>
      <c r="BM232" s="139">
        <f t="shared" si="136"/>
        <v>0</v>
      </c>
    </row>
    <row r="233" spans="1:65" s="68" customFormat="1" ht="63.95" customHeight="1">
      <c r="A233" s="245"/>
      <c r="B233" s="97"/>
      <c r="C233" s="98"/>
      <c r="D233" s="99"/>
      <c r="E233" s="111"/>
      <c r="F233" s="155"/>
      <c r="G233" s="225"/>
      <c r="H233" s="100"/>
      <c r="I233" s="226"/>
      <c r="J233" s="218"/>
      <c r="K233" s="124"/>
      <c r="L233" s="135"/>
      <c r="M233" s="136"/>
      <c r="N233" s="102"/>
      <c r="O233" s="103"/>
      <c r="P233" s="103"/>
      <c r="Q233" s="103"/>
      <c r="R233" s="103"/>
      <c r="S233" s="99"/>
      <c r="T233" s="99"/>
      <c r="U233" s="99"/>
      <c r="V233" s="99"/>
      <c r="W233" s="100"/>
      <c r="X233" s="100"/>
      <c r="Y233" s="104"/>
      <c r="Z233" s="119"/>
      <c r="AA233" s="119"/>
      <c r="AB233" s="120"/>
      <c r="AC233" s="137" t="str">
        <f t="shared" si="106"/>
        <v/>
      </c>
      <c r="AD233" s="131" t="str">
        <f t="shared" si="107"/>
        <v/>
      </c>
      <c r="AE233" s="105"/>
      <c r="AF233" s="101"/>
      <c r="AG233" s="107"/>
      <c r="AH233" s="169"/>
      <c r="AI233" s="170"/>
      <c r="AK233" s="146" t="b">
        <f t="shared" si="108"/>
        <v>0</v>
      </c>
      <c r="AL233" s="68">
        <f t="shared" si="109"/>
        <v>0</v>
      </c>
      <c r="AM233" s="68" t="b">
        <f t="shared" si="110"/>
        <v>1</v>
      </c>
      <c r="AN233" s="68">
        <f t="shared" si="111"/>
        <v>1</v>
      </c>
      <c r="AO233" s="68" t="b">
        <f t="shared" si="112"/>
        <v>0</v>
      </c>
      <c r="AP233" s="68">
        <f t="shared" si="113"/>
        <v>0</v>
      </c>
      <c r="AQ233" s="68" t="b">
        <f t="shared" si="114"/>
        <v>1</v>
      </c>
      <c r="AR233" s="139">
        <f t="shared" si="115"/>
        <v>1</v>
      </c>
      <c r="AS233" s="146" t="str">
        <f t="shared" si="116"/>
        <v/>
      </c>
      <c r="AT233" s="139" t="str">
        <f t="shared" si="117"/>
        <v/>
      </c>
      <c r="AU233" s="68">
        <f t="shared" si="118"/>
        <v>1</v>
      </c>
      <c r="AV233" s="68">
        <f t="shared" si="119"/>
        <v>0</v>
      </c>
      <c r="AW233" s="68">
        <f t="shared" si="120"/>
        <v>0</v>
      </c>
      <c r="AX233" s="68">
        <f t="shared" si="121"/>
        <v>0</v>
      </c>
      <c r="AY233" s="68">
        <f t="shared" si="122"/>
        <v>0</v>
      </c>
      <c r="AZ233" s="139">
        <f t="shared" si="123"/>
        <v>0</v>
      </c>
      <c r="BA233" s="68" t="str">
        <f t="shared" si="124"/>
        <v/>
      </c>
      <c r="BB233" s="68" t="str">
        <f t="shared" si="125"/>
        <v/>
      </c>
      <c r="BC233" s="146" t="str">
        <f t="shared" si="126"/>
        <v>Pain in mouth/throat</v>
      </c>
      <c r="BD233" s="68">
        <f t="shared" si="127"/>
        <v>10.4</v>
      </c>
      <c r="BE233" s="68" t="str">
        <f t="shared" si="128"/>
        <v>Pain in mouth/throat
 has a PPV of 10.4% 
 for recurrence</v>
      </c>
      <c r="BF233" s="68">
        <f t="shared" si="129"/>
        <v>0</v>
      </c>
      <c r="BG233" s="68">
        <f t="shared" si="130"/>
        <v>0</v>
      </c>
      <c r="BH233" s="68">
        <f t="shared" si="131"/>
        <v>1</v>
      </c>
      <c r="BI233" s="68">
        <f t="shared" si="132"/>
        <v>0</v>
      </c>
      <c r="BJ233" s="68">
        <f t="shared" si="133"/>
        <v>0</v>
      </c>
      <c r="BK233" s="68">
        <f t="shared" si="134"/>
        <v>0</v>
      </c>
      <c r="BL233" s="68">
        <f t="shared" si="135"/>
        <v>0</v>
      </c>
      <c r="BM233" s="139">
        <f t="shared" si="136"/>
        <v>0</v>
      </c>
    </row>
    <row r="234" spans="1:65" s="68" customFormat="1" ht="63.95" customHeight="1">
      <c r="A234" s="245"/>
      <c r="B234" s="97"/>
      <c r="C234" s="98"/>
      <c r="D234" s="99"/>
      <c r="E234" s="111"/>
      <c r="F234" s="155"/>
      <c r="G234" s="225"/>
      <c r="H234" s="100"/>
      <c r="I234" s="226"/>
      <c r="J234" s="218"/>
      <c r="K234" s="124"/>
      <c r="L234" s="135"/>
      <c r="M234" s="136"/>
      <c r="N234" s="102"/>
      <c r="O234" s="103"/>
      <c r="P234" s="103"/>
      <c r="Q234" s="103"/>
      <c r="R234" s="103"/>
      <c r="S234" s="99"/>
      <c r="T234" s="99"/>
      <c r="U234" s="99"/>
      <c r="V234" s="99"/>
      <c r="W234" s="100"/>
      <c r="X234" s="100"/>
      <c r="Y234" s="104"/>
      <c r="Z234" s="119"/>
      <c r="AA234" s="119"/>
      <c r="AB234" s="120"/>
      <c r="AC234" s="137" t="str">
        <f t="shared" si="106"/>
        <v/>
      </c>
      <c r="AD234" s="131" t="str">
        <f t="shared" si="107"/>
        <v/>
      </c>
      <c r="AE234" s="105"/>
      <c r="AF234" s="101"/>
      <c r="AG234" s="107"/>
      <c r="AH234" s="169"/>
      <c r="AI234" s="170"/>
      <c r="AK234" s="146" t="b">
        <f t="shared" si="108"/>
        <v>0</v>
      </c>
      <c r="AL234" s="68">
        <f t="shared" si="109"/>
        <v>0</v>
      </c>
      <c r="AM234" s="68" t="b">
        <f t="shared" si="110"/>
        <v>1</v>
      </c>
      <c r="AN234" s="68">
        <f t="shared" si="111"/>
        <v>1</v>
      </c>
      <c r="AO234" s="68" t="b">
        <f t="shared" si="112"/>
        <v>0</v>
      </c>
      <c r="AP234" s="68">
        <f t="shared" si="113"/>
        <v>0</v>
      </c>
      <c r="AQ234" s="68" t="b">
        <f t="shared" si="114"/>
        <v>1</v>
      </c>
      <c r="AR234" s="139">
        <f t="shared" si="115"/>
        <v>1</v>
      </c>
      <c r="AS234" s="146" t="str">
        <f t="shared" si="116"/>
        <v/>
      </c>
      <c r="AT234" s="139" t="str">
        <f t="shared" si="117"/>
        <v/>
      </c>
      <c r="AU234" s="68">
        <f t="shared" si="118"/>
        <v>1</v>
      </c>
      <c r="AV234" s="68">
        <f t="shared" si="119"/>
        <v>0</v>
      </c>
      <c r="AW234" s="68">
        <f t="shared" si="120"/>
        <v>0</v>
      </c>
      <c r="AX234" s="68">
        <f t="shared" si="121"/>
        <v>0</v>
      </c>
      <c r="AY234" s="68">
        <f t="shared" si="122"/>
        <v>0</v>
      </c>
      <c r="AZ234" s="139">
        <f t="shared" si="123"/>
        <v>0</v>
      </c>
      <c r="BA234" s="68" t="str">
        <f t="shared" si="124"/>
        <v/>
      </c>
      <c r="BB234" s="68" t="str">
        <f t="shared" si="125"/>
        <v/>
      </c>
      <c r="BC234" s="146" t="str">
        <f t="shared" si="126"/>
        <v>Pain in mouth/throat</v>
      </c>
      <c r="BD234" s="68">
        <f t="shared" si="127"/>
        <v>10.4</v>
      </c>
      <c r="BE234" s="68" t="str">
        <f t="shared" si="128"/>
        <v>Pain in mouth/throat
 has a PPV of 10.4% 
 for recurrence</v>
      </c>
      <c r="BF234" s="68">
        <f t="shared" si="129"/>
        <v>0</v>
      </c>
      <c r="BG234" s="68">
        <f t="shared" si="130"/>
        <v>0</v>
      </c>
      <c r="BH234" s="68">
        <f t="shared" si="131"/>
        <v>1</v>
      </c>
      <c r="BI234" s="68">
        <f t="shared" si="132"/>
        <v>0</v>
      </c>
      <c r="BJ234" s="68">
        <f t="shared" si="133"/>
        <v>0</v>
      </c>
      <c r="BK234" s="68">
        <f t="shared" si="134"/>
        <v>0</v>
      </c>
      <c r="BL234" s="68">
        <f t="shared" si="135"/>
        <v>0</v>
      </c>
      <c r="BM234" s="139">
        <f t="shared" si="136"/>
        <v>0</v>
      </c>
    </row>
    <row r="235" spans="1:65" s="68" customFormat="1" ht="63.95" customHeight="1">
      <c r="A235" s="245"/>
      <c r="B235" s="97"/>
      <c r="C235" s="98"/>
      <c r="D235" s="99"/>
      <c r="E235" s="111"/>
      <c r="F235" s="155"/>
      <c r="G235" s="225"/>
      <c r="H235" s="100"/>
      <c r="I235" s="226"/>
      <c r="J235" s="218"/>
      <c r="K235" s="124"/>
      <c r="L235" s="135"/>
      <c r="M235" s="136"/>
      <c r="N235" s="102"/>
      <c r="O235" s="103"/>
      <c r="P235" s="103"/>
      <c r="Q235" s="103"/>
      <c r="R235" s="103"/>
      <c r="S235" s="99"/>
      <c r="T235" s="99"/>
      <c r="U235" s="99"/>
      <c r="V235" s="99"/>
      <c r="W235" s="100"/>
      <c r="X235" s="100"/>
      <c r="Y235" s="104"/>
      <c r="Z235" s="119"/>
      <c r="AA235" s="119"/>
      <c r="AB235" s="120"/>
      <c r="AC235" s="137" t="str">
        <f t="shared" si="106"/>
        <v/>
      </c>
      <c r="AD235" s="131" t="str">
        <f t="shared" si="107"/>
        <v/>
      </c>
      <c r="AE235" s="105"/>
      <c r="AF235" s="101"/>
      <c r="AG235" s="107"/>
      <c r="AH235" s="169"/>
      <c r="AI235" s="170"/>
      <c r="AK235" s="146" t="b">
        <f t="shared" si="108"/>
        <v>0</v>
      </c>
      <c r="AL235" s="68">
        <f t="shared" si="109"/>
        <v>0</v>
      </c>
      <c r="AM235" s="68" t="b">
        <f t="shared" si="110"/>
        <v>1</v>
      </c>
      <c r="AN235" s="68">
        <f t="shared" si="111"/>
        <v>1</v>
      </c>
      <c r="AO235" s="68" t="b">
        <f t="shared" si="112"/>
        <v>0</v>
      </c>
      <c r="AP235" s="68">
        <f t="shared" si="113"/>
        <v>0</v>
      </c>
      <c r="AQ235" s="68" t="b">
        <f t="shared" si="114"/>
        <v>1</v>
      </c>
      <c r="AR235" s="139">
        <f t="shared" si="115"/>
        <v>1</v>
      </c>
      <c r="AS235" s="146" t="str">
        <f t="shared" si="116"/>
        <v/>
      </c>
      <c r="AT235" s="139" t="str">
        <f t="shared" si="117"/>
        <v/>
      </c>
      <c r="AU235" s="68">
        <f t="shared" si="118"/>
        <v>1</v>
      </c>
      <c r="AV235" s="68">
        <f t="shared" si="119"/>
        <v>0</v>
      </c>
      <c r="AW235" s="68">
        <f t="shared" si="120"/>
        <v>0</v>
      </c>
      <c r="AX235" s="68">
        <f t="shared" si="121"/>
        <v>0</v>
      </c>
      <c r="AY235" s="68">
        <f t="shared" si="122"/>
        <v>0</v>
      </c>
      <c r="AZ235" s="139">
        <f t="shared" si="123"/>
        <v>0</v>
      </c>
      <c r="BA235" s="68" t="str">
        <f t="shared" si="124"/>
        <v/>
      </c>
      <c r="BB235" s="68" t="str">
        <f t="shared" si="125"/>
        <v/>
      </c>
      <c r="BC235" s="146" t="str">
        <f t="shared" si="126"/>
        <v>Pain in mouth/throat</v>
      </c>
      <c r="BD235" s="68">
        <f t="shared" si="127"/>
        <v>10.4</v>
      </c>
      <c r="BE235" s="68" t="str">
        <f t="shared" si="128"/>
        <v>Pain in mouth/throat
 has a PPV of 10.4% 
 for recurrence</v>
      </c>
      <c r="BF235" s="68">
        <f t="shared" si="129"/>
        <v>0</v>
      </c>
      <c r="BG235" s="68">
        <f t="shared" si="130"/>
        <v>0</v>
      </c>
      <c r="BH235" s="68">
        <f t="shared" si="131"/>
        <v>1</v>
      </c>
      <c r="BI235" s="68">
        <f t="shared" si="132"/>
        <v>0</v>
      </c>
      <c r="BJ235" s="68">
        <f t="shared" si="133"/>
        <v>0</v>
      </c>
      <c r="BK235" s="68">
        <f t="shared" si="134"/>
        <v>0</v>
      </c>
      <c r="BL235" s="68">
        <f t="shared" si="135"/>
        <v>0</v>
      </c>
      <c r="BM235" s="139">
        <f t="shared" si="136"/>
        <v>0</v>
      </c>
    </row>
    <row r="236" spans="1:65" s="68" customFormat="1" ht="63.95" customHeight="1">
      <c r="A236" s="245"/>
      <c r="B236" s="97"/>
      <c r="C236" s="98"/>
      <c r="D236" s="99"/>
      <c r="E236" s="111"/>
      <c r="F236" s="155"/>
      <c r="G236" s="225"/>
      <c r="H236" s="100"/>
      <c r="I236" s="226"/>
      <c r="J236" s="218"/>
      <c r="K236" s="124"/>
      <c r="L236" s="135"/>
      <c r="M236" s="136"/>
      <c r="N236" s="102"/>
      <c r="O236" s="103"/>
      <c r="P236" s="103"/>
      <c r="Q236" s="103"/>
      <c r="R236" s="103"/>
      <c r="S236" s="99"/>
      <c r="T236" s="99"/>
      <c r="U236" s="99"/>
      <c r="V236" s="99"/>
      <c r="W236" s="100"/>
      <c r="X236" s="100"/>
      <c r="Y236" s="104"/>
      <c r="Z236" s="119"/>
      <c r="AA236" s="119"/>
      <c r="AB236" s="120"/>
      <c r="AC236" s="137" t="str">
        <f t="shared" si="106"/>
        <v/>
      </c>
      <c r="AD236" s="131" t="str">
        <f t="shared" si="107"/>
        <v/>
      </c>
      <c r="AE236" s="105"/>
      <c r="AF236" s="101"/>
      <c r="AG236" s="107"/>
      <c r="AH236" s="169"/>
      <c r="AI236" s="170"/>
      <c r="AK236" s="146" t="b">
        <f t="shared" si="108"/>
        <v>0</v>
      </c>
      <c r="AL236" s="68">
        <f t="shared" si="109"/>
        <v>0</v>
      </c>
      <c r="AM236" s="68" t="b">
        <f t="shared" si="110"/>
        <v>1</v>
      </c>
      <c r="AN236" s="68">
        <f t="shared" si="111"/>
        <v>1</v>
      </c>
      <c r="AO236" s="68" t="b">
        <f t="shared" si="112"/>
        <v>0</v>
      </c>
      <c r="AP236" s="68">
        <f t="shared" si="113"/>
        <v>0</v>
      </c>
      <c r="AQ236" s="68" t="b">
        <f t="shared" si="114"/>
        <v>1</v>
      </c>
      <c r="AR236" s="139">
        <f t="shared" si="115"/>
        <v>1</v>
      </c>
      <c r="AS236" s="146" t="str">
        <f t="shared" si="116"/>
        <v/>
      </c>
      <c r="AT236" s="139" t="str">
        <f t="shared" si="117"/>
        <v/>
      </c>
      <c r="AU236" s="68">
        <f t="shared" si="118"/>
        <v>1</v>
      </c>
      <c r="AV236" s="68">
        <f t="shared" si="119"/>
        <v>0</v>
      </c>
      <c r="AW236" s="68">
        <f t="shared" si="120"/>
        <v>0</v>
      </c>
      <c r="AX236" s="68">
        <f t="shared" si="121"/>
        <v>0</v>
      </c>
      <c r="AY236" s="68">
        <f t="shared" si="122"/>
        <v>0</v>
      </c>
      <c r="AZ236" s="139">
        <f t="shared" si="123"/>
        <v>0</v>
      </c>
      <c r="BA236" s="68" t="str">
        <f t="shared" si="124"/>
        <v/>
      </c>
      <c r="BB236" s="68" t="str">
        <f t="shared" si="125"/>
        <v/>
      </c>
      <c r="BC236" s="146" t="str">
        <f t="shared" si="126"/>
        <v>Pain in mouth/throat</v>
      </c>
      <c r="BD236" s="68">
        <f t="shared" si="127"/>
        <v>10.4</v>
      </c>
      <c r="BE236" s="68" t="str">
        <f t="shared" si="128"/>
        <v>Pain in mouth/throat
 has a PPV of 10.4% 
 for recurrence</v>
      </c>
      <c r="BF236" s="68">
        <f t="shared" si="129"/>
        <v>0</v>
      </c>
      <c r="BG236" s="68">
        <f t="shared" si="130"/>
        <v>0</v>
      </c>
      <c r="BH236" s="68">
        <f t="shared" si="131"/>
        <v>1</v>
      </c>
      <c r="BI236" s="68">
        <f t="shared" si="132"/>
        <v>0</v>
      </c>
      <c r="BJ236" s="68">
        <f t="shared" si="133"/>
        <v>0</v>
      </c>
      <c r="BK236" s="68">
        <f t="shared" si="134"/>
        <v>0</v>
      </c>
      <c r="BL236" s="68">
        <f t="shared" si="135"/>
        <v>0</v>
      </c>
      <c r="BM236" s="139">
        <f t="shared" si="136"/>
        <v>0</v>
      </c>
    </row>
    <row r="237" spans="1:65" s="68" customFormat="1" ht="63.95" customHeight="1">
      <c r="A237" s="245"/>
      <c r="B237" s="97"/>
      <c r="C237" s="98"/>
      <c r="D237" s="99"/>
      <c r="E237" s="111"/>
      <c r="F237" s="155"/>
      <c r="G237" s="225"/>
      <c r="H237" s="100"/>
      <c r="I237" s="226"/>
      <c r="J237" s="218"/>
      <c r="K237" s="124"/>
      <c r="L237" s="135"/>
      <c r="M237" s="136"/>
      <c r="N237" s="102"/>
      <c r="O237" s="103"/>
      <c r="P237" s="103"/>
      <c r="Q237" s="103"/>
      <c r="R237" s="103"/>
      <c r="S237" s="99"/>
      <c r="T237" s="99"/>
      <c r="U237" s="99"/>
      <c r="V237" s="99"/>
      <c r="W237" s="100"/>
      <c r="X237" s="100"/>
      <c r="Y237" s="104"/>
      <c r="Z237" s="119"/>
      <c r="AA237" s="119"/>
      <c r="AB237" s="120"/>
      <c r="AC237" s="137" t="str">
        <f t="shared" si="106"/>
        <v/>
      </c>
      <c r="AD237" s="131" t="str">
        <f t="shared" si="107"/>
        <v/>
      </c>
      <c r="AE237" s="105"/>
      <c r="AF237" s="101"/>
      <c r="AG237" s="107"/>
      <c r="AH237" s="169"/>
      <c r="AI237" s="170"/>
      <c r="AK237" s="146" t="b">
        <f t="shared" si="108"/>
        <v>0</v>
      </c>
      <c r="AL237" s="68">
        <f t="shared" si="109"/>
        <v>0</v>
      </c>
      <c r="AM237" s="68" t="b">
        <f t="shared" si="110"/>
        <v>1</v>
      </c>
      <c r="AN237" s="68">
        <f t="shared" si="111"/>
        <v>1</v>
      </c>
      <c r="AO237" s="68" t="b">
        <f t="shared" si="112"/>
        <v>0</v>
      </c>
      <c r="AP237" s="68">
        <f t="shared" si="113"/>
        <v>0</v>
      </c>
      <c r="AQ237" s="68" t="b">
        <f t="shared" si="114"/>
        <v>1</v>
      </c>
      <c r="AR237" s="139">
        <f t="shared" si="115"/>
        <v>1</v>
      </c>
      <c r="AS237" s="146" t="str">
        <f t="shared" si="116"/>
        <v/>
      </c>
      <c r="AT237" s="139" t="str">
        <f t="shared" si="117"/>
        <v/>
      </c>
      <c r="AU237" s="68">
        <f t="shared" si="118"/>
        <v>1</v>
      </c>
      <c r="AV237" s="68">
        <f t="shared" si="119"/>
        <v>0</v>
      </c>
      <c r="AW237" s="68">
        <f t="shared" si="120"/>
        <v>0</v>
      </c>
      <c r="AX237" s="68">
        <f t="shared" si="121"/>
        <v>0</v>
      </c>
      <c r="AY237" s="68">
        <f t="shared" si="122"/>
        <v>0</v>
      </c>
      <c r="AZ237" s="139">
        <f t="shared" si="123"/>
        <v>0</v>
      </c>
      <c r="BA237" s="68" t="str">
        <f t="shared" si="124"/>
        <v/>
      </c>
      <c r="BB237" s="68" t="str">
        <f t="shared" si="125"/>
        <v/>
      </c>
      <c r="BC237" s="146" t="str">
        <f t="shared" si="126"/>
        <v>Pain in mouth/throat</v>
      </c>
      <c r="BD237" s="68">
        <f t="shared" si="127"/>
        <v>10.4</v>
      </c>
      <c r="BE237" s="68" t="str">
        <f t="shared" si="128"/>
        <v>Pain in mouth/throat
 has a PPV of 10.4% 
 for recurrence</v>
      </c>
      <c r="BF237" s="68">
        <f t="shared" si="129"/>
        <v>0</v>
      </c>
      <c r="BG237" s="68">
        <f t="shared" si="130"/>
        <v>0</v>
      </c>
      <c r="BH237" s="68">
        <f t="shared" si="131"/>
        <v>1</v>
      </c>
      <c r="BI237" s="68">
        <f t="shared" si="132"/>
        <v>0</v>
      </c>
      <c r="BJ237" s="68">
        <f t="shared" si="133"/>
        <v>0</v>
      </c>
      <c r="BK237" s="68">
        <f t="shared" si="134"/>
        <v>0</v>
      </c>
      <c r="BL237" s="68">
        <f t="shared" si="135"/>
        <v>0</v>
      </c>
      <c r="BM237" s="139">
        <f t="shared" si="136"/>
        <v>0</v>
      </c>
    </row>
    <row r="238" spans="1:65" s="68" customFormat="1" ht="63.95" customHeight="1">
      <c r="A238" s="245"/>
      <c r="B238" s="97"/>
      <c r="C238" s="98"/>
      <c r="D238" s="99"/>
      <c r="E238" s="111"/>
      <c r="F238" s="155"/>
      <c r="G238" s="225"/>
      <c r="H238" s="100"/>
      <c r="I238" s="226"/>
      <c r="J238" s="218"/>
      <c r="K238" s="124"/>
      <c r="L238" s="135"/>
      <c r="M238" s="136"/>
      <c r="N238" s="102"/>
      <c r="O238" s="103"/>
      <c r="P238" s="103"/>
      <c r="Q238" s="103"/>
      <c r="R238" s="103"/>
      <c r="S238" s="99"/>
      <c r="T238" s="99"/>
      <c r="U238" s="99"/>
      <c r="V238" s="99"/>
      <c r="W238" s="100"/>
      <c r="X238" s="100"/>
      <c r="Y238" s="104"/>
      <c r="Z238" s="119"/>
      <c r="AA238" s="119"/>
      <c r="AB238" s="120"/>
      <c r="AC238" s="137" t="str">
        <f t="shared" si="106"/>
        <v/>
      </c>
      <c r="AD238" s="131" t="str">
        <f t="shared" si="107"/>
        <v/>
      </c>
      <c r="AE238" s="105"/>
      <c r="AF238" s="101"/>
      <c r="AG238" s="107"/>
      <c r="AH238" s="169"/>
      <c r="AI238" s="170"/>
      <c r="AK238" s="146" t="b">
        <f t="shared" si="108"/>
        <v>0</v>
      </c>
      <c r="AL238" s="68">
        <f t="shared" si="109"/>
        <v>0</v>
      </c>
      <c r="AM238" s="68" t="b">
        <f t="shared" si="110"/>
        <v>1</v>
      </c>
      <c r="AN238" s="68">
        <f t="shared" si="111"/>
        <v>1</v>
      </c>
      <c r="AO238" s="68" t="b">
        <f t="shared" si="112"/>
        <v>0</v>
      </c>
      <c r="AP238" s="68">
        <f t="shared" si="113"/>
        <v>0</v>
      </c>
      <c r="AQ238" s="68" t="b">
        <f t="shared" si="114"/>
        <v>1</v>
      </c>
      <c r="AR238" s="139">
        <f t="shared" si="115"/>
        <v>1</v>
      </c>
      <c r="AS238" s="146" t="str">
        <f t="shared" si="116"/>
        <v/>
      </c>
      <c r="AT238" s="139" t="str">
        <f t="shared" si="117"/>
        <v/>
      </c>
      <c r="AU238" s="68">
        <f t="shared" si="118"/>
        <v>1</v>
      </c>
      <c r="AV238" s="68">
        <f t="shared" si="119"/>
        <v>0</v>
      </c>
      <c r="AW238" s="68">
        <f t="shared" si="120"/>
        <v>0</v>
      </c>
      <c r="AX238" s="68">
        <f t="shared" si="121"/>
        <v>0</v>
      </c>
      <c r="AY238" s="68">
        <f t="shared" si="122"/>
        <v>0</v>
      </c>
      <c r="AZ238" s="139">
        <f t="shared" si="123"/>
        <v>0</v>
      </c>
      <c r="BA238" s="68" t="str">
        <f t="shared" si="124"/>
        <v/>
      </c>
      <c r="BB238" s="68" t="str">
        <f t="shared" si="125"/>
        <v/>
      </c>
      <c r="BC238" s="146" t="str">
        <f t="shared" si="126"/>
        <v>Pain in mouth/throat</v>
      </c>
      <c r="BD238" s="68">
        <f t="shared" si="127"/>
        <v>10.4</v>
      </c>
      <c r="BE238" s="68" t="str">
        <f t="shared" si="128"/>
        <v>Pain in mouth/throat
 has a PPV of 10.4% 
 for recurrence</v>
      </c>
      <c r="BF238" s="68">
        <f t="shared" si="129"/>
        <v>0</v>
      </c>
      <c r="BG238" s="68">
        <f t="shared" si="130"/>
        <v>0</v>
      </c>
      <c r="BH238" s="68">
        <f t="shared" si="131"/>
        <v>1</v>
      </c>
      <c r="BI238" s="68">
        <f t="shared" si="132"/>
        <v>0</v>
      </c>
      <c r="BJ238" s="68">
        <f t="shared" si="133"/>
        <v>0</v>
      </c>
      <c r="BK238" s="68">
        <f t="shared" si="134"/>
        <v>0</v>
      </c>
      <c r="BL238" s="68">
        <f t="shared" si="135"/>
        <v>0</v>
      </c>
      <c r="BM238" s="139">
        <f t="shared" si="136"/>
        <v>0</v>
      </c>
    </row>
    <row r="239" spans="1:65" s="68" customFormat="1" ht="63.95" customHeight="1">
      <c r="A239" s="245"/>
      <c r="B239" s="97"/>
      <c r="C239" s="98"/>
      <c r="D239" s="99"/>
      <c r="E239" s="111"/>
      <c r="F239" s="155"/>
      <c r="G239" s="225"/>
      <c r="H239" s="100"/>
      <c r="I239" s="226"/>
      <c r="J239" s="218"/>
      <c r="K239" s="124"/>
      <c r="L239" s="135"/>
      <c r="M239" s="136"/>
      <c r="N239" s="102"/>
      <c r="O239" s="103"/>
      <c r="P239" s="103"/>
      <c r="Q239" s="103"/>
      <c r="R239" s="103"/>
      <c r="S239" s="99"/>
      <c r="T239" s="99"/>
      <c r="U239" s="99"/>
      <c r="V239" s="99"/>
      <c r="W239" s="100"/>
      <c r="X239" s="100"/>
      <c r="Y239" s="104"/>
      <c r="Z239" s="119"/>
      <c r="AA239" s="119"/>
      <c r="AB239" s="120"/>
      <c r="AC239" s="137" t="str">
        <f t="shared" si="106"/>
        <v/>
      </c>
      <c r="AD239" s="131" t="str">
        <f t="shared" si="107"/>
        <v/>
      </c>
      <c r="AE239" s="105"/>
      <c r="AF239" s="101"/>
      <c r="AG239" s="107"/>
      <c r="AH239" s="169"/>
      <c r="AI239" s="170"/>
      <c r="AK239" s="146" t="b">
        <f t="shared" si="108"/>
        <v>0</v>
      </c>
      <c r="AL239" s="68">
        <f t="shared" si="109"/>
        <v>0</v>
      </c>
      <c r="AM239" s="68" t="b">
        <f t="shared" si="110"/>
        <v>1</v>
      </c>
      <c r="AN239" s="68">
        <f t="shared" si="111"/>
        <v>1</v>
      </c>
      <c r="AO239" s="68" t="b">
        <f t="shared" si="112"/>
        <v>0</v>
      </c>
      <c r="AP239" s="68">
        <f t="shared" si="113"/>
        <v>0</v>
      </c>
      <c r="AQ239" s="68" t="b">
        <f t="shared" si="114"/>
        <v>1</v>
      </c>
      <c r="AR239" s="139">
        <f t="shared" si="115"/>
        <v>1</v>
      </c>
      <c r="AS239" s="146" t="str">
        <f t="shared" si="116"/>
        <v/>
      </c>
      <c r="AT239" s="139" t="str">
        <f t="shared" si="117"/>
        <v/>
      </c>
      <c r="AU239" s="68">
        <f t="shared" si="118"/>
        <v>1</v>
      </c>
      <c r="AV239" s="68">
        <f t="shared" si="119"/>
        <v>0</v>
      </c>
      <c r="AW239" s="68">
        <f t="shared" si="120"/>
        <v>0</v>
      </c>
      <c r="AX239" s="68">
        <f t="shared" si="121"/>
        <v>0</v>
      </c>
      <c r="AY239" s="68">
        <f t="shared" si="122"/>
        <v>0</v>
      </c>
      <c r="AZ239" s="139">
        <f t="shared" si="123"/>
        <v>0</v>
      </c>
      <c r="BA239" s="68" t="str">
        <f t="shared" si="124"/>
        <v/>
      </c>
      <c r="BB239" s="68" t="str">
        <f t="shared" si="125"/>
        <v/>
      </c>
      <c r="BC239" s="146" t="str">
        <f t="shared" si="126"/>
        <v>Pain in mouth/throat</v>
      </c>
      <c r="BD239" s="68">
        <f t="shared" si="127"/>
        <v>10.4</v>
      </c>
      <c r="BE239" s="68" t="str">
        <f t="shared" si="128"/>
        <v>Pain in mouth/throat
 has a PPV of 10.4% 
 for recurrence</v>
      </c>
      <c r="BF239" s="68">
        <f t="shared" si="129"/>
        <v>0</v>
      </c>
      <c r="BG239" s="68">
        <f t="shared" si="130"/>
        <v>0</v>
      </c>
      <c r="BH239" s="68">
        <f t="shared" si="131"/>
        <v>1</v>
      </c>
      <c r="BI239" s="68">
        <f t="shared" si="132"/>
        <v>0</v>
      </c>
      <c r="BJ239" s="68">
        <f t="shared" si="133"/>
        <v>0</v>
      </c>
      <c r="BK239" s="68">
        <f t="shared" si="134"/>
        <v>0</v>
      </c>
      <c r="BL239" s="68">
        <f t="shared" si="135"/>
        <v>0</v>
      </c>
      <c r="BM239" s="139">
        <f t="shared" si="136"/>
        <v>0</v>
      </c>
    </row>
    <row r="240" spans="1:65" s="68" customFormat="1" ht="63.95" customHeight="1">
      <c r="A240" s="245"/>
      <c r="B240" s="97"/>
      <c r="C240" s="98"/>
      <c r="D240" s="99"/>
      <c r="E240" s="111"/>
      <c r="F240" s="155"/>
      <c r="G240" s="225"/>
      <c r="H240" s="100"/>
      <c r="I240" s="226"/>
      <c r="J240" s="218"/>
      <c r="K240" s="124"/>
      <c r="L240" s="135"/>
      <c r="M240" s="136"/>
      <c r="N240" s="102"/>
      <c r="O240" s="103"/>
      <c r="P240" s="103"/>
      <c r="Q240" s="103"/>
      <c r="R240" s="103"/>
      <c r="S240" s="99"/>
      <c r="T240" s="99"/>
      <c r="U240" s="99"/>
      <c r="V240" s="99"/>
      <c r="W240" s="100"/>
      <c r="X240" s="100"/>
      <c r="Y240" s="104"/>
      <c r="Z240" s="119"/>
      <c r="AA240" s="119"/>
      <c r="AB240" s="120"/>
      <c r="AC240" s="137" t="str">
        <f t="shared" si="106"/>
        <v/>
      </c>
      <c r="AD240" s="131" t="str">
        <f t="shared" si="107"/>
        <v/>
      </c>
      <c r="AE240" s="105"/>
      <c r="AF240" s="101"/>
      <c r="AG240" s="107"/>
      <c r="AH240" s="169"/>
      <c r="AI240" s="170"/>
      <c r="AK240" s="146" t="b">
        <f t="shared" si="108"/>
        <v>0</v>
      </c>
      <c r="AL240" s="68">
        <f t="shared" si="109"/>
        <v>0</v>
      </c>
      <c r="AM240" s="68" t="b">
        <f t="shared" si="110"/>
        <v>1</v>
      </c>
      <c r="AN240" s="68">
        <f t="shared" si="111"/>
        <v>1</v>
      </c>
      <c r="AO240" s="68" t="b">
        <f t="shared" si="112"/>
        <v>0</v>
      </c>
      <c r="AP240" s="68">
        <f t="shared" si="113"/>
        <v>0</v>
      </c>
      <c r="AQ240" s="68" t="b">
        <f t="shared" si="114"/>
        <v>1</v>
      </c>
      <c r="AR240" s="139">
        <f t="shared" si="115"/>
        <v>1</v>
      </c>
      <c r="AS240" s="146" t="str">
        <f t="shared" si="116"/>
        <v/>
      </c>
      <c r="AT240" s="139" t="str">
        <f t="shared" si="117"/>
        <v/>
      </c>
      <c r="AU240" s="68">
        <f t="shared" si="118"/>
        <v>1</v>
      </c>
      <c r="AV240" s="68">
        <f t="shared" si="119"/>
        <v>0</v>
      </c>
      <c r="AW240" s="68">
        <f t="shared" si="120"/>
        <v>0</v>
      </c>
      <c r="AX240" s="68">
        <f t="shared" si="121"/>
        <v>0</v>
      </c>
      <c r="AY240" s="68">
        <f t="shared" si="122"/>
        <v>0</v>
      </c>
      <c r="AZ240" s="139">
        <f t="shared" si="123"/>
        <v>0</v>
      </c>
      <c r="BA240" s="68" t="str">
        <f t="shared" si="124"/>
        <v/>
      </c>
      <c r="BB240" s="68" t="str">
        <f t="shared" si="125"/>
        <v/>
      </c>
      <c r="BC240" s="146" t="str">
        <f t="shared" si="126"/>
        <v>Pain in mouth/throat</v>
      </c>
      <c r="BD240" s="68">
        <f t="shared" si="127"/>
        <v>10.4</v>
      </c>
      <c r="BE240" s="68" t="str">
        <f t="shared" si="128"/>
        <v>Pain in mouth/throat
 has a PPV of 10.4% 
 for recurrence</v>
      </c>
      <c r="BF240" s="68">
        <f t="shared" si="129"/>
        <v>0</v>
      </c>
      <c r="BG240" s="68">
        <f t="shared" si="130"/>
        <v>0</v>
      </c>
      <c r="BH240" s="68">
        <f t="shared" si="131"/>
        <v>1</v>
      </c>
      <c r="BI240" s="68">
        <f t="shared" si="132"/>
        <v>0</v>
      </c>
      <c r="BJ240" s="68">
        <f t="shared" si="133"/>
        <v>0</v>
      </c>
      <c r="BK240" s="68">
        <f t="shared" si="134"/>
        <v>0</v>
      </c>
      <c r="BL240" s="68">
        <f t="shared" si="135"/>
        <v>0</v>
      </c>
      <c r="BM240" s="139">
        <f t="shared" si="136"/>
        <v>0</v>
      </c>
    </row>
    <row r="241" spans="1:65" s="68" customFormat="1" ht="63.95" customHeight="1">
      <c r="A241" s="245"/>
      <c r="B241" s="97"/>
      <c r="C241" s="98"/>
      <c r="D241" s="99"/>
      <c r="E241" s="111"/>
      <c r="F241" s="155"/>
      <c r="G241" s="225"/>
      <c r="H241" s="100"/>
      <c r="I241" s="226"/>
      <c r="J241" s="218"/>
      <c r="K241" s="124"/>
      <c r="L241" s="135"/>
      <c r="M241" s="136"/>
      <c r="N241" s="102"/>
      <c r="O241" s="103"/>
      <c r="P241" s="103"/>
      <c r="Q241" s="103"/>
      <c r="R241" s="103"/>
      <c r="S241" s="99"/>
      <c r="T241" s="99"/>
      <c r="U241" s="99"/>
      <c r="V241" s="99"/>
      <c r="W241" s="100"/>
      <c r="X241" s="100"/>
      <c r="Y241" s="104"/>
      <c r="Z241" s="119"/>
      <c r="AA241" s="119"/>
      <c r="AB241" s="120"/>
      <c r="AC241" s="137" t="str">
        <f t="shared" si="106"/>
        <v/>
      </c>
      <c r="AD241" s="131" t="str">
        <f t="shared" si="107"/>
        <v/>
      </c>
      <c r="AE241" s="105"/>
      <c r="AF241" s="101"/>
      <c r="AG241" s="107"/>
      <c r="AH241" s="169"/>
      <c r="AI241" s="170"/>
      <c r="AK241" s="146" t="b">
        <f t="shared" si="108"/>
        <v>0</v>
      </c>
      <c r="AL241" s="68">
        <f t="shared" si="109"/>
        <v>0</v>
      </c>
      <c r="AM241" s="68" t="b">
        <f t="shared" si="110"/>
        <v>1</v>
      </c>
      <c r="AN241" s="68">
        <f t="shared" si="111"/>
        <v>1</v>
      </c>
      <c r="AO241" s="68" t="b">
        <f t="shared" si="112"/>
        <v>0</v>
      </c>
      <c r="AP241" s="68">
        <f t="shared" si="113"/>
        <v>0</v>
      </c>
      <c r="AQ241" s="68" t="b">
        <f t="shared" si="114"/>
        <v>1</v>
      </c>
      <c r="AR241" s="139">
        <f t="shared" si="115"/>
        <v>1</v>
      </c>
      <c r="AS241" s="146" t="str">
        <f t="shared" si="116"/>
        <v/>
      </c>
      <c r="AT241" s="139" t="str">
        <f t="shared" si="117"/>
        <v/>
      </c>
      <c r="AU241" s="68">
        <f t="shared" si="118"/>
        <v>1</v>
      </c>
      <c r="AV241" s="68">
        <f t="shared" si="119"/>
        <v>0</v>
      </c>
      <c r="AW241" s="68">
        <f t="shared" si="120"/>
        <v>0</v>
      </c>
      <c r="AX241" s="68">
        <f t="shared" si="121"/>
        <v>0</v>
      </c>
      <c r="AY241" s="68">
        <f t="shared" si="122"/>
        <v>0</v>
      </c>
      <c r="AZ241" s="139">
        <f t="shared" si="123"/>
        <v>0</v>
      </c>
      <c r="BA241" s="68" t="str">
        <f t="shared" si="124"/>
        <v/>
      </c>
      <c r="BB241" s="68" t="str">
        <f t="shared" si="125"/>
        <v/>
      </c>
      <c r="BC241" s="146" t="str">
        <f t="shared" si="126"/>
        <v>Pain in mouth/throat</v>
      </c>
      <c r="BD241" s="68">
        <f t="shared" si="127"/>
        <v>10.4</v>
      </c>
      <c r="BE241" s="68" t="str">
        <f t="shared" si="128"/>
        <v>Pain in mouth/throat
 has a PPV of 10.4% 
 for recurrence</v>
      </c>
      <c r="BF241" s="68">
        <f t="shared" si="129"/>
        <v>0</v>
      </c>
      <c r="BG241" s="68">
        <f t="shared" si="130"/>
        <v>0</v>
      </c>
      <c r="BH241" s="68">
        <f t="shared" si="131"/>
        <v>1</v>
      </c>
      <c r="BI241" s="68">
        <f t="shared" si="132"/>
        <v>0</v>
      </c>
      <c r="BJ241" s="68">
        <f t="shared" si="133"/>
        <v>0</v>
      </c>
      <c r="BK241" s="68">
        <f t="shared" si="134"/>
        <v>0</v>
      </c>
      <c r="BL241" s="68">
        <f t="shared" si="135"/>
        <v>0</v>
      </c>
      <c r="BM241" s="139">
        <f t="shared" si="136"/>
        <v>0</v>
      </c>
    </row>
    <row r="242" spans="1:65" s="68" customFormat="1" ht="63.95" customHeight="1">
      <c r="A242" s="245"/>
      <c r="B242" s="97"/>
      <c r="C242" s="98"/>
      <c r="D242" s="99"/>
      <c r="E242" s="111"/>
      <c r="F242" s="155"/>
      <c r="G242" s="225"/>
      <c r="H242" s="100"/>
      <c r="I242" s="226"/>
      <c r="J242" s="218"/>
      <c r="K242" s="124"/>
      <c r="L242" s="135"/>
      <c r="M242" s="136"/>
      <c r="N242" s="102"/>
      <c r="O242" s="103"/>
      <c r="P242" s="103"/>
      <c r="Q242" s="103"/>
      <c r="R242" s="103"/>
      <c r="S242" s="99"/>
      <c r="T242" s="99"/>
      <c r="U242" s="99"/>
      <c r="V242" s="99"/>
      <c r="W242" s="100"/>
      <c r="X242" s="100"/>
      <c r="Y242" s="104"/>
      <c r="Z242" s="119"/>
      <c r="AA242" s="119"/>
      <c r="AB242" s="120"/>
      <c r="AC242" s="137" t="str">
        <f t="shared" si="106"/>
        <v/>
      </c>
      <c r="AD242" s="131" t="str">
        <f t="shared" si="107"/>
        <v/>
      </c>
      <c r="AE242" s="105"/>
      <c r="AF242" s="101"/>
      <c r="AG242" s="107"/>
      <c r="AH242" s="169"/>
      <c r="AI242" s="170"/>
      <c r="AK242" s="146" t="b">
        <f t="shared" si="108"/>
        <v>0</v>
      </c>
      <c r="AL242" s="68">
        <f t="shared" si="109"/>
        <v>0</v>
      </c>
      <c r="AM242" s="68" t="b">
        <f t="shared" si="110"/>
        <v>1</v>
      </c>
      <c r="AN242" s="68">
        <f t="shared" si="111"/>
        <v>1</v>
      </c>
      <c r="AO242" s="68" t="b">
        <f t="shared" si="112"/>
        <v>0</v>
      </c>
      <c r="AP242" s="68">
        <f t="shared" si="113"/>
        <v>0</v>
      </c>
      <c r="AQ242" s="68" t="b">
        <f t="shared" si="114"/>
        <v>1</v>
      </c>
      <c r="AR242" s="139">
        <f t="shared" si="115"/>
        <v>1</v>
      </c>
      <c r="AS242" s="146" t="str">
        <f t="shared" si="116"/>
        <v/>
      </c>
      <c r="AT242" s="139" t="str">
        <f t="shared" si="117"/>
        <v/>
      </c>
      <c r="AU242" s="68">
        <f t="shared" si="118"/>
        <v>1</v>
      </c>
      <c r="AV242" s="68">
        <f t="shared" si="119"/>
        <v>0</v>
      </c>
      <c r="AW242" s="68">
        <f t="shared" si="120"/>
        <v>0</v>
      </c>
      <c r="AX242" s="68">
        <f t="shared" si="121"/>
        <v>0</v>
      </c>
      <c r="AY242" s="68">
        <f t="shared" si="122"/>
        <v>0</v>
      </c>
      <c r="AZ242" s="139">
        <f t="shared" si="123"/>
        <v>0</v>
      </c>
      <c r="BA242" s="68" t="str">
        <f t="shared" si="124"/>
        <v/>
      </c>
      <c r="BB242" s="68" t="str">
        <f t="shared" si="125"/>
        <v/>
      </c>
      <c r="BC242" s="146" t="str">
        <f t="shared" si="126"/>
        <v>Pain in mouth/throat</v>
      </c>
      <c r="BD242" s="68">
        <f t="shared" si="127"/>
        <v>10.4</v>
      </c>
      <c r="BE242" s="68" t="str">
        <f t="shared" si="128"/>
        <v>Pain in mouth/throat
 has a PPV of 10.4% 
 for recurrence</v>
      </c>
      <c r="BF242" s="68">
        <f t="shared" si="129"/>
        <v>0</v>
      </c>
      <c r="BG242" s="68">
        <f t="shared" si="130"/>
        <v>0</v>
      </c>
      <c r="BH242" s="68">
        <f t="shared" si="131"/>
        <v>1</v>
      </c>
      <c r="BI242" s="68">
        <f t="shared" si="132"/>
        <v>0</v>
      </c>
      <c r="BJ242" s="68">
        <f t="shared" si="133"/>
        <v>0</v>
      </c>
      <c r="BK242" s="68">
        <f t="shared" si="134"/>
        <v>0</v>
      </c>
      <c r="BL242" s="68">
        <f t="shared" si="135"/>
        <v>0</v>
      </c>
      <c r="BM242" s="139">
        <f t="shared" si="136"/>
        <v>0</v>
      </c>
    </row>
    <row r="243" spans="1:65" s="68" customFormat="1" ht="63.95" customHeight="1">
      <c r="A243" s="245"/>
      <c r="B243" s="97"/>
      <c r="C243" s="98"/>
      <c r="D243" s="99"/>
      <c r="E243" s="111"/>
      <c r="F243" s="155"/>
      <c r="G243" s="225"/>
      <c r="H243" s="100"/>
      <c r="I243" s="226"/>
      <c r="J243" s="218"/>
      <c r="K243" s="124"/>
      <c r="L243" s="135"/>
      <c r="M243" s="136"/>
      <c r="N243" s="102"/>
      <c r="O243" s="103"/>
      <c r="P243" s="103"/>
      <c r="Q243" s="103"/>
      <c r="R243" s="103"/>
      <c r="S243" s="99"/>
      <c r="T243" s="99"/>
      <c r="U243" s="99"/>
      <c r="V243" s="99"/>
      <c r="W243" s="100"/>
      <c r="X243" s="100"/>
      <c r="Y243" s="104"/>
      <c r="Z243" s="119"/>
      <c r="AA243" s="119"/>
      <c r="AB243" s="120"/>
      <c r="AC243" s="137" t="str">
        <f t="shared" si="106"/>
        <v/>
      </c>
      <c r="AD243" s="131" t="str">
        <f t="shared" si="107"/>
        <v/>
      </c>
      <c r="AE243" s="105"/>
      <c r="AF243" s="101"/>
      <c r="AG243" s="107"/>
      <c r="AH243" s="169"/>
      <c r="AI243" s="170"/>
      <c r="AK243" s="146" t="b">
        <f t="shared" si="108"/>
        <v>0</v>
      </c>
      <c r="AL243" s="68">
        <f t="shared" si="109"/>
        <v>0</v>
      </c>
      <c r="AM243" s="68" t="b">
        <f t="shared" si="110"/>
        <v>1</v>
      </c>
      <c r="AN243" s="68">
        <f t="shared" si="111"/>
        <v>1</v>
      </c>
      <c r="AO243" s="68" t="b">
        <f t="shared" si="112"/>
        <v>0</v>
      </c>
      <c r="AP243" s="68">
        <f t="shared" si="113"/>
        <v>0</v>
      </c>
      <c r="AQ243" s="68" t="b">
        <f t="shared" si="114"/>
        <v>1</v>
      </c>
      <c r="AR243" s="139">
        <f t="shared" si="115"/>
        <v>1</v>
      </c>
      <c r="AS243" s="146" t="str">
        <f t="shared" si="116"/>
        <v/>
      </c>
      <c r="AT243" s="139" t="str">
        <f t="shared" si="117"/>
        <v/>
      </c>
      <c r="AU243" s="68">
        <f t="shared" si="118"/>
        <v>1</v>
      </c>
      <c r="AV243" s="68">
        <f t="shared" si="119"/>
        <v>0</v>
      </c>
      <c r="AW243" s="68">
        <f t="shared" si="120"/>
        <v>0</v>
      </c>
      <c r="AX243" s="68">
        <f t="shared" si="121"/>
        <v>0</v>
      </c>
      <c r="AY243" s="68">
        <f t="shared" si="122"/>
        <v>0</v>
      </c>
      <c r="AZ243" s="139">
        <f t="shared" si="123"/>
        <v>0</v>
      </c>
      <c r="BA243" s="68" t="str">
        <f t="shared" si="124"/>
        <v/>
      </c>
      <c r="BB243" s="68" t="str">
        <f t="shared" si="125"/>
        <v/>
      </c>
      <c r="BC243" s="146" t="str">
        <f t="shared" si="126"/>
        <v>Pain in mouth/throat</v>
      </c>
      <c r="BD243" s="68">
        <f t="shared" si="127"/>
        <v>10.4</v>
      </c>
      <c r="BE243" s="68" t="str">
        <f t="shared" si="128"/>
        <v>Pain in mouth/throat
 has a PPV of 10.4% 
 for recurrence</v>
      </c>
      <c r="BF243" s="68">
        <f t="shared" si="129"/>
        <v>0</v>
      </c>
      <c r="BG243" s="68">
        <f t="shared" si="130"/>
        <v>0</v>
      </c>
      <c r="BH243" s="68">
        <f t="shared" si="131"/>
        <v>1</v>
      </c>
      <c r="BI243" s="68">
        <f t="shared" si="132"/>
        <v>0</v>
      </c>
      <c r="BJ243" s="68">
        <f t="shared" si="133"/>
        <v>0</v>
      </c>
      <c r="BK243" s="68">
        <f t="shared" si="134"/>
        <v>0</v>
      </c>
      <c r="BL243" s="68">
        <f t="shared" si="135"/>
        <v>0</v>
      </c>
      <c r="BM243" s="139">
        <f t="shared" si="136"/>
        <v>0</v>
      </c>
    </row>
    <row r="244" spans="1:65" s="68" customFormat="1" ht="63.95" customHeight="1">
      <c r="A244" s="245"/>
      <c r="B244" s="97"/>
      <c r="C244" s="98"/>
      <c r="D244" s="99"/>
      <c r="E244" s="111"/>
      <c r="F244" s="155"/>
      <c r="G244" s="225"/>
      <c r="H244" s="100"/>
      <c r="I244" s="226"/>
      <c r="J244" s="218"/>
      <c r="K244" s="124"/>
      <c r="L244" s="135"/>
      <c r="M244" s="136"/>
      <c r="N244" s="102"/>
      <c r="O244" s="103"/>
      <c r="P244" s="103"/>
      <c r="Q244" s="103"/>
      <c r="R244" s="103"/>
      <c r="S244" s="99"/>
      <c r="T244" s="99"/>
      <c r="U244" s="99"/>
      <c r="V244" s="99"/>
      <c r="W244" s="100"/>
      <c r="X244" s="100"/>
      <c r="Y244" s="104"/>
      <c r="Z244" s="119"/>
      <c r="AA244" s="119"/>
      <c r="AB244" s="120"/>
      <c r="AC244" s="137" t="str">
        <f t="shared" si="106"/>
        <v/>
      </c>
      <c r="AD244" s="131" t="str">
        <f t="shared" si="107"/>
        <v/>
      </c>
      <c r="AE244" s="105"/>
      <c r="AF244" s="101"/>
      <c r="AG244" s="107"/>
      <c r="AH244" s="169"/>
      <c r="AI244" s="170"/>
      <c r="AK244" s="146" t="b">
        <f t="shared" si="108"/>
        <v>0</v>
      </c>
      <c r="AL244" s="68">
        <f t="shared" si="109"/>
        <v>0</v>
      </c>
      <c r="AM244" s="68" t="b">
        <f t="shared" si="110"/>
        <v>1</v>
      </c>
      <c r="AN244" s="68">
        <f t="shared" si="111"/>
        <v>1</v>
      </c>
      <c r="AO244" s="68" t="b">
        <f t="shared" si="112"/>
        <v>0</v>
      </c>
      <c r="AP244" s="68">
        <f t="shared" si="113"/>
        <v>0</v>
      </c>
      <c r="AQ244" s="68" t="b">
        <f t="shared" si="114"/>
        <v>1</v>
      </c>
      <c r="AR244" s="139">
        <f t="shared" si="115"/>
        <v>1</v>
      </c>
      <c r="AS244" s="146" t="str">
        <f t="shared" si="116"/>
        <v/>
      </c>
      <c r="AT244" s="139" t="str">
        <f t="shared" si="117"/>
        <v/>
      </c>
      <c r="AU244" s="68">
        <f t="shared" si="118"/>
        <v>1</v>
      </c>
      <c r="AV244" s="68">
        <f t="shared" si="119"/>
        <v>0</v>
      </c>
      <c r="AW244" s="68">
        <f t="shared" si="120"/>
        <v>0</v>
      </c>
      <c r="AX244" s="68">
        <f t="shared" si="121"/>
        <v>0</v>
      </c>
      <c r="AY244" s="68">
        <f t="shared" si="122"/>
        <v>0</v>
      </c>
      <c r="AZ244" s="139">
        <f t="shared" si="123"/>
        <v>0</v>
      </c>
      <c r="BA244" s="68" t="str">
        <f t="shared" si="124"/>
        <v/>
      </c>
      <c r="BB244" s="68" t="str">
        <f t="shared" si="125"/>
        <v/>
      </c>
      <c r="BC244" s="146" t="str">
        <f t="shared" si="126"/>
        <v>Pain in mouth/throat</v>
      </c>
      <c r="BD244" s="68">
        <f t="shared" si="127"/>
        <v>10.4</v>
      </c>
      <c r="BE244" s="68" t="str">
        <f t="shared" si="128"/>
        <v>Pain in mouth/throat
 has a PPV of 10.4% 
 for recurrence</v>
      </c>
      <c r="BF244" s="68">
        <f t="shared" si="129"/>
        <v>0</v>
      </c>
      <c r="BG244" s="68">
        <f t="shared" si="130"/>
        <v>0</v>
      </c>
      <c r="BH244" s="68">
        <f t="shared" si="131"/>
        <v>1</v>
      </c>
      <c r="BI244" s="68">
        <f t="shared" si="132"/>
        <v>0</v>
      </c>
      <c r="BJ244" s="68">
        <f t="shared" si="133"/>
        <v>0</v>
      </c>
      <c r="BK244" s="68">
        <f t="shared" si="134"/>
        <v>0</v>
      </c>
      <c r="BL244" s="68">
        <f t="shared" si="135"/>
        <v>0</v>
      </c>
      <c r="BM244" s="139">
        <f t="shared" si="136"/>
        <v>0</v>
      </c>
    </row>
    <row r="245" spans="1:65" s="68" customFormat="1" ht="63.95" customHeight="1">
      <c r="A245" s="245"/>
      <c r="B245" s="97"/>
      <c r="C245" s="98"/>
      <c r="D245" s="99"/>
      <c r="E245" s="111"/>
      <c r="F245" s="155"/>
      <c r="G245" s="225"/>
      <c r="H245" s="100"/>
      <c r="I245" s="226"/>
      <c r="J245" s="218"/>
      <c r="K245" s="124"/>
      <c r="L245" s="135"/>
      <c r="M245" s="136"/>
      <c r="N245" s="102"/>
      <c r="O245" s="103"/>
      <c r="P245" s="103"/>
      <c r="Q245" s="103"/>
      <c r="R245" s="103"/>
      <c r="S245" s="99"/>
      <c r="T245" s="99"/>
      <c r="U245" s="99"/>
      <c r="V245" s="99"/>
      <c r="W245" s="100"/>
      <c r="X245" s="100"/>
      <c r="Y245" s="104"/>
      <c r="Z245" s="119"/>
      <c r="AA245" s="119"/>
      <c r="AB245" s="120"/>
      <c r="AC245" s="137" t="str">
        <f t="shared" si="106"/>
        <v/>
      </c>
      <c r="AD245" s="131" t="str">
        <f t="shared" si="107"/>
        <v/>
      </c>
      <c r="AE245" s="105"/>
      <c r="AF245" s="101"/>
      <c r="AG245" s="107"/>
      <c r="AH245" s="169"/>
      <c r="AI245" s="170"/>
      <c r="AK245" s="146" t="b">
        <f t="shared" si="108"/>
        <v>0</v>
      </c>
      <c r="AL245" s="68">
        <f t="shared" si="109"/>
        <v>0</v>
      </c>
      <c r="AM245" s="68" t="b">
        <f t="shared" si="110"/>
        <v>1</v>
      </c>
      <c r="AN245" s="68">
        <f t="shared" si="111"/>
        <v>1</v>
      </c>
      <c r="AO245" s="68" t="b">
        <f t="shared" si="112"/>
        <v>0</v>
      </c>
      <c r="AP245" s="68">
        <f t="shared" si="113"/>
        <v>0</v>
      </c>
      <c r="AQ245" s="68" t="b">
        <f t="shared" si="114"/>
        <v>1</v>
      </c>
      <c r="AR245" s="139">
        <f t="shared" si="115"/>
        <v>1</v>
      </c>
      <c r="AS245" s="146" t="str">
        <f t="shared" si="116"/>
        <v/>
      </c>
      <c r="AT245" s="139" t="str">
        <f t="shared" si="117"/>
        <v/>
      </c>
      <c r="AU245" s="68">
        <f t="shared" si="118"/>
        <v>1</v>
      </c>
      <c r="AV245" s="68">
        <f t="shared" si="119"/>
        <v>0</v>
      </c>
      <c r="AW245" s="68">
        <f t="shared" si="120"/>
        <v>0</v>
      </c>
      <c r="AX245" s="68">
        <f t="shared" si="121"/>
        <v>0</v>
      </c>
      <c r="AY245" s="68">
        <f t="shared" si="122"/>
        <v>0</v>
      </c>
      <c r="AZ245" s="139">
        <f t="shared" si="123"/>
        <v>0</v>
      </c>
      <c r="BA245" s="68" t="str">
        <f t="shared" si="124"/>
        <v/>
      </c>
      <c r="BB245" s="68" t="str">
        <f t="shared" si="125"/>
        <v/>
      </c>
      <c r="BC245" s="146" t="str">
        <f t="shared" si="126"/>
        <v>Pain in mouth/throat</v>
      </c>
      <c r="BD245" s="68">
        <f t="shared" si="127"/>
        <v>10.4</v>
      </c>
      <c r="BE245" s="68" t="str">
        <f t="shared" si="128"/>
        <v>Pain in mouth/throat
 has a PPV of 10.4% 
 for recurrence</v>
      </c>
      <c r="BF245" s="68">
        <f t="shared" si="129"/>
        <v>0</v>
      </c>
      <c r="BG245" s="68">
        <f t="shared" si="130"/>
        <v>0</v>
      </c>
      <c r="BH245" s="68">
        <f t="shared" si="131"/>
        <v>1</v>
      </c>
      <c r="BI245" s="68">
        <f t="shared" si="132"/>
        <v>0</v>
      </c>
      <c r="BJ245" s="68">
        <f t="shared" si="133"/>
        <v>0</v>
      </c>
      <c r="BK245" s="68">
        <f t="shared" si="134"/>
        <v>0</v>
      </c>
      <c r="BL245" s="68">
        <f t="shared" si="135"/>
        <v>0</v>
      </c>
      <c r="BM245" s="139">
        <f t="shared" si="136"/>
        <v>0</v>
      </c>
    </row>
    <row r="246" spans="1:65" s="68" customFormat="1" ht="63.95" customHeight="1">
      <c r="A246" s="245"/>
      <c r="B246" s="97"/>
      <c r="C246" s="98"/>
      <c r="D246" s="99"/>
      <c r="E246" s="111"/>
      <c r="F246" s="155"/>
      <c r="G246" s="225"/>
      <c r="H246" s="100"/>
      <c r="I246" s="226"/>
      <c r="J246" s="218"/>
      <c r="K246" s="124"/>
      <c r="L246" s="135"/>
      <c r="M246" s="136"/>
      <c r="N246" s="102"/>
      <c r="O246" s="103"/>
      <c r="P246" s="103"/>
      <c r="Q246" s="103"/>
      <c r="R246" s="103"/>
      <c r="S246" s="99"/>
      <c r="T246" s="99"/>
      <c r="U246" s="99"/>
      <c r="V246" s="99"/>
      <c r="W246" s="100"/>
      <c r="X246" s="100"/>
      <c r="Y246" s="104"/>
      <c r="Z246" s="119"/>
      <c r="AA246" s="119"/>
      <c r="AB246" s="120"/>
      <c r="AC246" s="137" t="str">
        <f t="shared" si="106"/>
        <v/>
      </c>
      <c r="AD246" s="131" t="str">
        <f t="shared" si="107"/>
        <v/>
      </c>
      <c r="AE246" s="105"/>
      <c r="AF246" s="101"/>
      <c r="AG246" s="107"/>
      <c r="AH246" s="169"/>
      <c r="AI246" s="170"/>
      <c r="AK246" s="146" t="b">
        <f t="shared" si="108"/>
        <v>0</v>
      </c>
      <c r="AL246" s="68">
        <f t="shared" si="109"/>
        <v>0</v>
      </c>
      <c r="AM246" s="68" t="b">
        <f t="shared" si="110"/>
        <v>1</v>
      </c>
      <c r="AN246" s="68">
        <f t="shared" si="111"/>
        <v>1</v>
      </c>
      <c r="AO246" s="68" t="b">
        <f t="shared" si="112"/>
        <v>0</v>
      </c>
      <c r="AP246" s="68">
        <f t="shared" si="113"/>
        <v>0</v>
      </c>
      <c r="AQ246" s="68" t="b">
        <f t="shared" si="114"/>
        <v>1</v>
      </c>
      <c r="AR246" s="139">
        <f t="shared" si="115"/>
        <v>1</v>
      </c>
      <c r="AS246" s="146" t="str">
        <f t="shared" si="116"/>
        <v/>
      </c>
      <c r="AT246" s="139" t="str">
        <f t="shared" si="117"/>
        <v/>
      </c>
      <c r="AU246" s="68">
        <f t="shared" si="118"/>
        <v>1</v>
      </c>
      <c r="AV246" s="68">
        <f t="shared" si="119"/>
        <v>0</v>
      </c>
      <c r="AW246" s="68">
        <f t="shared" si="120"/>
        <v>0</v>
      </c>
      <c r="AX246" s="68">
        <f t="shared" si="121"/>
        <v>0</v>
      </c>
      <c r="AY246" s="68">
        <f t="shared" si="122"/>
        <v>0</v>
      </c>
      <c r="AZ246" s="139">
        <f t="shared" si="123"/>
        <v>0</v>
      </c>
      <c r="BA246" s="68" t="str">
        <f t="shared" si="124"/>
        <v/>
      </c>
      <c r="BB246" s="68" t="str">
        <f t="shared" si="125"/>
        <v/>
      </c>
      <c r="BC246" s="146" t="str">
        <f t="shared" si="126"/>
        <v>Pain in mouth/throat</v>
      </c>
      <c r="BD246" s="68">
        <f t="shared" si="127"/>
        <v>10.4</v>
      </c>
      <c r="BE246" s="68" t="str">
        <f t="shared" si="128"/>
        <v>Pain in mouth/throat
 has a PPV of 10.4% 
 for recurrence</v>
      </c>
      <c r="BF246" s="68">
        <f t="shared" si="129"/>
        <v>0</v>
      </c>
      <c r="BG246" s="68">
        <f t="shared" si="130"/>
        <v>0</v>
      </c>
      <c r="BH246" s="68">
        <f t="shared" si="131"/>
        <v>1</v>
      </c>
      <c r="BI246" s="68">
        <f t="shared" si="132"/>
        <v>0</v>
      </c>
      <c r="BJ246" s="68">
        <f t="shared" si="133"/>
        <v>0</v>
      </c>
      <c r="BK246" s="68">
        <f t="shared" si="134"/>
        <v>0</v>
      </c>
      <c r="BL246" s="68">
        <f t="shared" si="135"/>
        <v>0</v>
      </c>
      <c r="BM246" s="139">
        <f t="shared" si="136"/>
        <v>0</v>
      </c>
    </row>
    <row r="247" spans="1:65" s="68" customFormat="1" ht="63.95" customHeight="1">
      <c r="A247" s="245"/>
      <c r="B247" s="97"/>
      <c r="C247" s="98"/>
      <c r="D247" s="99"/>
      <c r="E247" s="111"/>
      <c r="F247" s="155"/>
      <c r="G247" s="225"/>
      <c r="H247" s="100"/>
      <c r="I247" s="226"/>
      <c r="J247" s="218"/>
      <c r="K247" s="124"/>
      <c r="L247" s="135"/>
      <c r="M247" s="136"/>
      <c r="N247" s="102"/>
      <c r="O247" s="103"/>
      <c r="P247" s="103"/>
      <c r="Q247" s="103"/>
      <c r="R247" s="103"/>
      <c r="S247" s="99"/>
      <c r="T247" s="99"/>
      <c r="U247" s="99"/>
      <c r="V247" s="99"/>
      <c r="W247" s="100"/>
      <c r="X247" s="100"/>
      <c r="Y247" s="104"/>
      <c r="Z247" s="119"/>
      <c r="AA247" s="119"/>
      <c r="AB247" s="120"/>
      <c r="AC247" s="137" t="str">
        <f t="shared" si="106"/>
        <v/>
      </c>
      <c r="AD247" s="131" t="str">
        <f t="shared" si="107"/>
        <v/>
      </c>
      <c r="AE247" s="105"/>
      <c r="AF247" s="101"/>
      <c r="AG247" s="107"/>
      <c r="AH247" s="169"/>
      <c r="AI247" s="170"/>
      <c r="AK247" s="146" t="b">
        <f t="shared" si="108"/>
        <v>0</v>
      </c>
      <c r="AL247" s="68">
        <f t="shared" si="109"/>
        <v>0</v>
      </c>
      <c r="AM247" s="68" t="b">
        <f t="shared" si="110"/>
        <v>1</v>
      </c>
      <c r="AN247" s="68">
        <f t="shared" si="111"/>
        <v>1</v>
      </c>
      <c r="AO247" s="68" t="b">
        <f t="shared" si="112"/>
        <v>0</v>
      </c>
      <c r="AP247" s="68">
        <f t="shared" si="113"/>
        <v>0</v>
      </c>
      <c r="AQ247" s="68" t="b">
        <f t="shared" si="114"/>
        <v>1</v>
      </c>
      <c r="AR247" s="139">
        <f t="shared" si="115"/>
        <v>1</v>
      </c>
      <c r="AS247" s="146" t="str">
        <f t="shared" si="116"/>
        <v/>
      </c>
      <c r="AT247" s="139" t="str">
        <f t="shared" si="117"/>
        <v/>
      </c>
      <c r="AU247" s="68">
        <f t="shared" si="118"/>
        <v>1</v>
      </c>
      <c r="AV247" s="68">
        <f t="shared" si="119"/>
        <v>0</v>
      </c>
      <c r="AW247" s="68">
        <f t="shared" si="120"/>
        <v>0</v>
      </c>
      <c r="AX247" s="68">
        <f t="shared" si="121"/>
        <v>0</v>
      </c>
      <c r="AY247" s="68">
        <f t="shared" si="122"/>
        <v>0</v>
      </c>
      <c r="AZ247" s="139">
        <f t="shared" si="123"/>
        <v>0</v>
      </c>
      <c r="BA247" s="68" t="str">
        <f t="shared" si="124"/>
        <v/>
      </c>
      <c r="BB247" s="68" t="str">
        <f t="shared" si="125"/>
        <v/>
      </c>
      <c r="BC247" s="146" t="str">
        <f t="shared" si="126"/>
        <v>Pain in mouth/throat</v>
      </c>
      <c r="BD247" s="68">
        <f t="shared" si="127"/>
        <v>10.4</v>
      </c>
      <c r="BE247" s="68" t="str">
        <f t="shared" si="128"/>
        <v>Pain in mouth/throat
 has a PPV of 10.4% 
 for recurrence</v>
      </c>
      <c r="BF247" s="68">
        <f t="shared" si="129"/>
        <v>0</v>
      </c>
      <c r="BG247" s="68">
        <f t="shared" si="130"/>
        <v>0</v>
      </c>
      <c r="BH247" s="68">
        <f t="shared" si="131"/>
        <v>1</v>
      </c>
      <c r="BI247" s="68">
        <f t="shared" si="132"/>
        <v>0</v>
      </c>
      <c r="BJ247" s="68">
        <f t="shared" si="133"/>
        <v>0</v>
      </c>
      <c r="BK247" s="68">
        <f t="shared" si="134"/>
        <v>0</v>
      </c>
      <c r="BL247" s="68">
        <f t="shared" si="135"/>
        <v>0</v>
      </c>
      <c r="BM247" s="139">
        <f t="shared" si="136"/>
        <v>0</v>
      </c>
    </row>
    <row r="248" spans="1:65" s="68" customFormat="1" ht="63.95" customHeight="1">
      <c r="A248" s="245"/>
      <c r="B248" s="97"/>
      <c r="C248" s="98"/>
      <c r="D248" s="99"/>
      <c r="E248" s="111"/>
      <c r="F248" s="155"/>
      <c r="G248" s="225"/>
      <c r="H248" s="100"/>
      <c r="I248" s="226"/>
      <c r="J248" s="218"/>
      <c r="K248" s="124"/>
      <c r="L248" s="135"/>
      <c r="M248" s="136"/>
      <c r="N248" s="102"/>
      <c r="O248" s="103"/>
      <c r="P248" s="103"/>
      <c r="Q248" s="103"/>
      <c r="R248" s="103"/>
      <c r="S248" s="99"/>
      <c r="T248" s="99"/>
      <c r="U248" s="99"/>
      <c r="V248" s="99"/>
      <c r="W248" s="100"/>
      <c r="X248" s="100"/>
      <c r="Y248" s="104"/>
      <c r="Z248" s="119"/>
      <c r="AA248" s="119"/>
      <c r="AB248" s="120"/>
      <c r="AC248" s="137" t="str">
        <f t="shared" si="106"/>
        <v/>
      </c>
      <c r="AD248" s="131" t="str">
        <f t="shared" si="107"/>
        <v/>
      </c>
      <c r="AE248" s="105"/>
      <c r="AF248" s="101"/>
      <c r="AG248" s="107"/>
      <c r="AH248" s="169"/>
      <c r="AI248" s="170"/>
      <c r="AK248" s="146" t="b">
        <f t="shared" si="108"/>
        <v>0</v>
      </c>
      <c r="AL248" s="68">
        <f t="shared" si="109"/>
        <v>0</v>
      </c>
      <c r="AM248" s="68" t="b">
        <f t="shared" si="110"/>
        <v>1</v>
      </c>
      <c r="AN248" s="68">
        <f t="shared" si="111"/>
        <v>1</v>
      </c>
      <c r="AO248" s="68" t="b">
        <f t="shared" si="112"/>
        <v>0</v>
      </c>
      <c r="AP248" s="68">
        <f t="shared" si="113"/>
        <v>0</v>
      </c>
      <c r="AQ248" s="68" t="b">
        <f t="shared" si="114"/>
        <v>1</v>
      </c>
      <c r="AR248" s="139">
        <f t="shared" si="115"/>
        <v>1</v>
      </c>
      <c r="AS248" s="146" t="str">
        <f t="shared" si="116"/>
        <v/>
      </c>
      <c r="AT248" s="139" t="str">
        <f t="shared" si="117"/>
        <v/>
      </c>
      <c r="AU248" s="68">
        <f t="shared" si="118"/>
        <v>1</v>
      </c>
      <c r="AV248" s="68">
        <f t="shared" si="119"/>
        <v>0</v>
      </c>
      <c r="AW248" s="68">
        <f t="shared" si="120"/>
        <v>0</v>
      </c>
      <c r="AX248" s="68">
        <f t="shared" si="121"/>
        <v>0</v>
      </c>
      <c r="AY248" s="68">
        <f t="shared" si="122"/>
        <v>0</v>
      </c>
      <c r="AZ248" s="139">
        <f t="shared" si="123"/>
        <v>0</v>
      </c>
      <c r="BA248" s="68" t="str">
        <f t="shared" si="124"/>
        <v/>
      </c>
      <c r="BB248" s="68" t="str">
        <f t="shared" si="125"/>
        <v/>
      </c>
      <c r="BC248" s="146" t="str">
        <f t="shared" si="126"/>
        <v>Pain in mouth/throat</v>
      </c>
      <c r="BD248" s="68">
        <f t="shared" si="127"/>
        <v>10.4</v>
      </c>
      <c r="BE248" s="68" t="str">
        <f t="shared" si="128"/>
        <v>Pain in mouth/throat
 has a PPV of 10.4% 
 for recurrence</v>
      </c>
      <c r="BF248" s="68">
        <f t="shared" si="129"/>
        <v>0</v>
      </c>
      <c r="BG248" s="68">
        <f t="shared" si="130"/>
        <v>0</v>
      </c>
      <c r="BH248" s="68">
        <f t="shared" si="131"/>
        <v>1</v>
      </c>
      <c r="BI248" s="68">
        <f t="shared" si="132"/>
        <v>0</v>
      </c>
      <c r="BJ248" s="68">
        <f t="shared" si="133"/>
        <v>0</v>
      </c>
      <c r="BK248" s="68">
        <f t="shared" si="134"/>
        <v>0</v>
      </c>
      <c r="BL248" s="68">
        <f t="shared" si="135"/>
        <v>0</v>
      </c>
      <c r="BM248" s="139">
        <f t="shared" si="136"/>
        <v>0</v>
      </c>
    </row>
    <row r="249" spans="1:65" s="68" customFormat="1" ht="63.95" customHeight="1">
      <c r="A249" s="245"/>
      <c r="B249" s="97"/>
      <c r="C249" s="98"/>
      <c r="D249" s="99"/>
      <c r="E249" s="111"/>
      <c r="F249" s="155"/>
      <c r="G249" s="225"/>
      <c r="H249" s="100"/>
      <c r="I249" s="226"/>
      <c r="J249" s="218"/>
      <c r="K249" s="124"/>
      <c r="L249" s="135"/>
      <c r="M249" s="136"/>
      <c r="N249" s="102"/>
      <c r="O249" s="103"/>
      <c r="P249" s="103"/>
      <c r="Q249" s="103"/>
      <c r="R249" s="103"/>
      <c r="S249" s="99"/>
      <c r="T249" s="99"/>
      <c r="U249" s="99"/>
      <c r="V249" s="99"/>
      <c r="W249" s="100"/>
      <c r="X249" s="100"/>
      <c r="Y249" s="104"/>
      <c r="Z249" s="119"/>
      <c r="AA249" s="119"/>
      <c r="AB249" s="120"/>
      <c r="AC249" s="137" t="str">
        <f t="shared" si="106"/>
        <v/>
      </c>
      <c r="AD249" s="131" t="str">
        <f t="shared" si="107"/>
        <v/>
      </c>
      <c r="AE249" s="105"/>
      <c r="AF249" s="101"/>
      <c r="AG249" s="107"/>
      <c r="AH249" s="169"/>
      <c r="AI249" s="170"/>
      <c r="AK249" s="146" t="b">
        <f t="shared" si="108"/>
        <v>0</v>
      </c>
      <c r="AL249" s="68">
        <f t="shared" si="109"/>
        <v>0</v>
      </c>
      <c r="AM249" s="68" t="b">
        <f t="shared" si="110"/>
        <v>1</v>
      </c>
      <c r="AN249" s="68">
        <f t="shared" si="111"/>
        <v>1</v>
      </c>
      <c r="AO249" s="68" t="b">
        <f t="shared" si="112"/>
        <v>0</v>
      </c>
      <c r="AP249" s="68">
        <f t="shared" si="113"/>
        <v>0</v>
      </c>
      <c r="AQ249" s="68" t="b">
        <f t="shared" si="114"/>
        <v>1</v>
      </c>
      <c r="AR249" s="139">
        <f t="shared" si="115"/>
        <v>1</v>
      </c>
      <c r="AS249" s="146" t="str">
        <f t="shared" si="116"/>
        <v/>
      </c>
      <c r="AT249" s="139" t="str">
        <f t="shared" si="117"/>
        <v/>
      </c>
      <c r="AU249" s="68">
        <f t="shared" si="118"/>
        <v>1</v>
      </c>
      <c r="AV249" s="68">
        <f t="shared" si="119"/>
        <v>0</v>
      </c>
      <c r="AW249" s="68">
        <f t="shared" si="120"/>
        <v>0</v>
      </c>
      <c r="AX249" s="68">
        <f t="shared" si="121"/>
        <v>0</v>
      </c>
      <c r="AY249" s="68">
        <f t="shared" si="122"/>
        <v>0</v>
      </c>
      <c r="AZ249" s="139">
        <f t="shared" si="123"/>
        <v>0</v>
      </c>
      <c r="BA249" s="68" t="str">
        <f t="shared" si="124"/>
        <v/>
      </c>
      <c r="BB249" s="68" t="str">
        <f t="shared" si="125"/>
        <v/>
      </c>
      <c r="BC249" s="146" t="str">
        <f t="shared" si="126"/>
        <v>Pain in mouth/throat</v>
      </c>
      <c r="BD249" s="68">
        <f t="shared" si="127"/>
        <v>10.4</v>
      </c>
      <c r="BE249" s="68" t="str">
        <f t="shared" si="128"/>
        <v>Pain in mouth/throat
 has a PPV of 10.4% 
 for recurrence</v>
      </c>
      <c r="BF249" s="68">
        <f t="shared" si="129"/>
        <v>0</v>
      </c>
      <c r="BG249" s="68">
        <f t="shared" si="130"/>
        <v>0</v>
      </c>
      <c r="BH249" s="68">
        <f t="shared" si="131"/>
        <v>1</v>
      </c>
      <c r="BI249" s="68">
        <f t="shared" si="132"/>
        <v>0</v>
      </c>
      <c r="BJ249" s="68">
        <f t="shared" si="133"/>
        <v>0</v>
      </c>
      <c r="BK249" s="68">
        <f t="shared" si="134"/>
        <v>0</v>
      </c>
      <c r="BL249" s="68">
        <f t="shared" si="135"/>
        <v>0</v>
      </c>
      <c r="BM249" s="139">
        <f t="shared" si="136"/>
        <v>0</v>
      </c>
    </row>
    <row r="250" spans="1:65" s="68" customFormat="1" ht="63.95" customHeight="1">
      <c r="A250" s="245"/>
      <c r="B250" s="97"/>
      <c r="C250" s="98"/>
      <c r="D250" s="99"/>
      <c r="E250" s="111"/>
      <c r="F250" s="155"/>
      <c r="G250" s="225"/>
      <c r="H250" s="100"/>
      <c r="I250" s="226"/>
      <c r="J250" s="218"/>
      <c r="K250" s="124"/>
      <c r="L250" s="135"/>
      <c r="M250" s="136"/>
      <c r="N250" s="102"/>
      <c r="O250" s="103"/>
      <c r="P250" s="103"/>
      <c r="Q250" s="103"/>
      <c r="R250" s="103"/>
      <c r="S250" s="99"/>
      <c r="T250" s="99"/>
      <c r="U250" s="99"/>
      <c r="V250" s="99"/>
      <c r="W250" s="100"/>
      <c r="X250" s="100"/>
      <c r="Y250" s="104"/>
      <c r="Z250" s="119"/>
      <c r="AA250" s="119"/>
      <c r="AB250" s="120"/>
      <c r="AC250" s="137" t="str">
        <f t="shared" si="106"/>
        <v/>
      </c>
      <c r="AD250" s="131" t="str">
        <f t="shared" si="107"/>
        <v/>
      </c>
      <c r="AE250" s="105"/>
      <c r="AF250" s="101"/>
      <c r="AG250" s="107"/>
      <c r="AH250" s="169"/>
      <c r="AI250" s="170"/>
      <c r="AK250" s="146" t="b">
        <f t="shared" si="108"/>
        <v>0</v>
      </c>
      <c r="AL250" s="68">
        <f t="shared" si="109"/>
        <v>0</v>
      </c>
      <c r="AM250" s="68" t="b">
        <f t="shared" si="110"/>
        <v>1</v>
      </c>
      <c r="AN250" s="68">
        <f t="shared" si="111"/>
        <v>1</v>
      </c>
      <c r="AO250" s="68" t="b">
        <f t="shared" si="112"/>
        <v>0</v>
      </c>
      <c r="AP250" s="68">
        <f t="shared" si="113"/>
        <v>0</v>
      </c>
      <c r="AQ250" s="68" t="b">
        <f t="shared" si="114"/>
        <v>1</v>
      </c>
      <c r="AR250" s="139">
        <f t="shared" si="115"/>
        <v>1</v>
      </c>
      <c r="AS250" s="146" t="str">
        <f t="shared" si="116"/>
        <v/>
      </c>
      <c r="AT250" s="139" t="str">
        <f t="shared" si="117"/>
        <v/>
      </c>
      <c r="AU250" s="68">
        <f t="shared" si="118"/>
        <v>1</v>
      </c>
      <c r="AV250" s="68">
        <f t="shared" si="119"/>
        <v>0</v>
      </c>
      <c r="AW250" s="68">
        <f t="shared" si="120"/>
        <v>0</v>
      </c>
      <c r="AX250" s="68">
        <f t="shared" si="121"/>
        <v>0</v>
      </c>
      <c r="AY250" s="68">
        <f t="shared" si="122"/>
        <v>0</v>
      </c>
      <c r="AZ250" s="139">
        <f t="shared" si="123"/>
        <v>0</v>
      </c>
      <c r="BA250" s="68" t="str">
        <f t="shared" si="124"/>
        <v/>
      </c>
      <c r="BB250" s="68" t="str">
        <f t="shared" si="125"/>
        <v/>
      </c>
      <c r="BC250" s="146" t="str">
        <f t="shared" si="126"/>
        <v>Pain in mouth/throat</v>
      </c>
      <c r="BD250" s="68">
        <f t="shared" si="127"/>
        <v>10.4</v>
      </c>
      <c r="BE250" s="68" t="str">
        <f t="shared" si="128"/>
        <v>Pain in mouth/throat
 has a PPV of 10.4% 
 for recurrence</v>
      </c>
      <c r="BF250" s="68">
        <f t="shared" si="129"/>
        <v>0</v>
      </c>
      <c r="BG250" s="68">
        <f t="shared" si="130"/>
        <v>0</v>
      </c>
      <c r="BH250" s="68">
        <f t="shared" si="131"/>
        <v>1</v>
      </c>
      <c r="BI250" s="68">
        <f t="shared" si="132"/>
        <v>0</v>
      </c>
      <c r="BJ250" s="68">
        <f t="shared" si="133"/>
        <v>0</v>
      </c>
      <c r="BK250" s="68">
        <f t="shared" si="134"/>
        <v>0</v>
      </c>
      <c r="BL250" s="68">
        <f t="shared" si="135"/>
        <v>0</v>
      </c>
      <c r="BM250" s="139">
        <f t="shared" si="136"/>
        <v>0</v>
      </c>
    </row>
    <row r="251" spans="1:65" s="68" customFormat="1" ht="63.95" customHeight="1">
      <c r="A251" s="245"/>
      <c r="B251" s="97"/>
      <c r="C251" s="98"/>
      <c r="D251" s="99"/>
      <c r="E251" s="111"/>
      <c r="F251" s="155"/>
      <c r="G251" s="225"/>
      <c r="H251" s="100"/>
      <c r="I251" s="226"/>
      <c r="J251" s="218"/>
      <c r="K251" s="124"/>
      <c r="L251" s="135"/>
      <c r="M251" s="136"/>
      <c r="N251" s="102"/>
      <c r="O251" s="103"/>
      <c r="P251" s="103"/>
      <c r="Q251" s="103"/>
      <c r="R251" s="103"/>
      <c r="S251" s="99"/>
      <c r="T251" s="99"/>
      <c r="U251" s="99"/>
      <c r="V251" s="99"/>
      <c r="W251" s="100"/>
      <c r="X251" s="100"/>
      <c r="Y251" s="104"/>
      <c r="Z251" s="119"/>
      <c r="AA251" s="119"/>
      <c r="AB251" s="120"/>
      <c r="AC251" s="137" t="str">
        <f t="shared" si="106"/>
        <v/>
      </c>
      <c r="AD251" s="131" t="str">
        <f t="shared" si="107"/>
        <v/>
      </c>
      <c r="AE251" s="105"/>
      <c r="AF251" s="101"/>
      <c r="AG251" s="107"/>
      <c r="AH251" s="169"/>
      <c r="AI251" s="170"/>
      <c r="AK251" s="146" t="b">
        <f t="shared" si="108"/>
        <v>0</v>
      </c>
      <c r="AL251" s="68">
        <f t="shared" si="109"/>
        <v>0</v>
      </c>
      <c r="AM251" s="68" t="b">
        <f t="shared" si="110"/>
        <v>1</v>
      </c>
      <c r="AN251" s="68">
        <f t="shared" si="111"/>
        <v>1</v>
      </c>
      <c r="AO251" s="68" t="b">
        <f t="shared" si="112"/>
        <v>0</v>
      </c>
      <c r="AP251" s="68">
        <f t="shared" si="113"/>
        <v>0</v>
      </c>
      <c r="AQ251" s="68" t="b">
        <f t="shared" si="114"/>
        <v>1</v>
      </c>
      <c r="AR251" s="139">
        <f t="shared" si="115"/>
        <v>1</v>
      </c>
      <c r="AS251" s="146" t="str">
        <f t="shared" si="116"/>
        <v/>
      </c>
      <c r="AT251" s="139" t="str">
        <f t="shared" si="117"/>
        <v/>
      </c>
      <c r="AU251" s="68">
        <f t="shared" si="118"/>
        <v>1</v>
      </c>
      <c r="AV251" s="68">
        <f t="shared" si="119"/>
        <v>0</v>
      </c>
      <c r="AW251" s="68">
        <f t="shared" si="120"/>
        <v>0</v>
      </c>
      <c r="AX251" s="68">
        <f t="shared" si="121"/>
        <v>0</v>
      </c>
      <c r="AY251" s="68">
        <f t="shared" si="122"/>
        <v>0</v>
      </c>
      <c r="AZ251" s="139">
        <f t="shared" si="123"/>
        <v>0</v>
      </c>
      <c r="BA251" s="68" t="str">
        <f t="shared" si="124"/>
        <v/>
      </c>
      <c r="BB251" s="68" t="str">
        <f t="shared" si="125"/>
        <v/>
      </c>
      <c r="BC251" s="146" t="str">
        <f t="shared" si="126"/>
        <v>Pain in mouth/throat</v>
      </c>
      <c r="BD251" s="68">
        <f t="shared" si="127"/>
        <v>10.4</v>
      </c>
      <c r="BE251" s="68" t="str">
        <f t="shared" si="128"/>
        <v>Pain in mouth/throat
 has a PPV of 10.4% 
 for recurrence</v>
      </c>
      <c r="BF251" s="68">
        <f t="shared" si="129"/>
        <v>0</v>
      </c>
      <c r="BG251" s="68">
        <f t="shared" si="130"/>
        <v>0</v>
      </c>
      <c r="BH251" s="68">
        <f t="shared" si="131"/>
        <v>1</v>
      </c>
      <c r="BI251" s="68">
        <f t="shared" si="132"/>
        <v>0</v>
      </c>
      <c r="BJ251" s="68">
        <f t="shared" si="133"/>
        <v>0</v>
      </c>
      <c r="BK251" s="68">
        <f t="shared" si="134"/>
        <v>0</v>
      </c>
      <c r="BL251" s="68">
        <f t="shared" si="135"/>
        <v>0</v>
      </c>
      <c r="BM251" s="139">
        <f t="shared" si="136"/>
        <v>0</v>
      </c>
    </row>
    <row r="252" spans="1:65" s="68" customFormat="1" ht="63.95" customHeight="1">
      <c r="A252" s="245"/>
      <c r="B252" s="97"/>
      <c r="C252" s="98"/>
      <c r="D252" s="99"/>
      <c r="E252" s="111"/>
      <c r="F252" s="155"/>
      <c r="G252" s="225"/>
      <c r="H252" s="100"/>
      <c r="I252" s="226"/>
      <c r="J252" s="218"/>
      <c r="K252" s="124"/>
      <c r="L252" s="135"/>
      <c r="M252" s="136"/>
      <c r="N252" s="102"/>
      <c r="O252" s="103"/>
      <c r="P252" s="103"/>
      <c r="Q252" s="103"/>
      <c r="R252" s="103"/>
      <c r="S252" s="99"/>
      <c r="T252" s="99"/>
      <c r="U252" s="99"/>
      <c r="V252" s="99"/>
      <c r="W252" s="100"/>
      <c r="X252" s="100"/>
      <c r="Y252" s="104"/>
      <c r="Z252" s="119"/>
      <c r="AA252" s="119"/>
      <c r="AB252" s="120"/>
      <c r="AC252" s="137" t="str">
        <f t="shared" si="106"/>
        <v/>
      </c>
      <c r="AD252" s="131" t="str">
        <f t="shared" si="107"/>
        <v/>
      </c>
      <c r="AE252" s="105"/>
      <c r="AF252" s="101"/>
      <c r="AG252" s="107"/>
      <c r="AH252" s="169"/>
      <c r="AI252" s="170"/>
      <c r="AK252" s="146" t="b">
        <f t="shared" si="108"/>
        <v>0</v>
      </c>
      <c r="AL252" s="68">
        <f t="shared" si="109"/>
        <v>0</v>
      </c>
      <c r="AM252" s="68" t="b">
        <f t="shared" si="110"/>
        <v>1</v>
      </c>
      <c r="AN252" s="68">
        <f t="shared" si="111"/>
        <v>1</v>
      </c>
      <c r="AO252" s="68" t="b">
        <f t="shared" si="112"/>
        <v>0</v>
      </c>
      <c r="AP252" s="68">
        <f t="shared" si="113"/>
        <v>0</v>
      </c>
      <c r="AQ252" s="68" t="b">
        <f t="shared" si="114"/>
        <v>1</v>
      </c>
      <c r="AR252" s="139">
        <f t="shared" si="115"/>
        <v>1</v>
      </c>
      <c r="AS252" s="146" t="str">
        <f t="shared" si="116"/>
        <v/>
      </c>
      <c r="AT252" s="139" t="str">
        <f t="shared" si="117"/>
        <v/>
      </c>
      <c r="AU252" s="68">
        <f t="shared" si="118"/>
        <v>1</v>
      </c>
      <c r="AV252" s="68">
        <f t="shared" si="119"/>
        <v>0</v>
      </c>
      <c r="AW252" s="68">
        <f t="shared" si="120"/>
        <v>0</v>
      </c>
      <c r="AX252" s="68">
        <f t="shared" si="121"/>
        <v>0</v>
      </c>
      <c r="AY252" s="68">
        <f t="shared" si="122"/>
        <v>0</v>
      </c>
      <c r="AZ252" s="139">
        <f t="shared" si="123"/>
        <v>0</v>
      </c>
      <c r="BA252" s="68" t="str">
        <f t="shared" si="124"/>
        <v/>
      </c>
      <c r="BB252" s="68" t="str">
        <f t="shared" si="125"/>
        <v/>
      </c>
      <c r="BC252" s="146" t="str">
        <f t="shared" si="126"/>
        <v>Pain in mouth/throat</v>
      </c>
      <c r="BD252" s="68">
        <f t="shared" si="127"/>
        <v>10.4</v>
      </c>
      <c r="BE252" s="68" t="str">
        <f t="shared" si="128"/>
        <v>Pain in mouth/throat
 has a PPV of 10.4% 
 for recurrence</v>
      </c>
      <c r="BF252" s="68">
        <f t="shared" si="129"/>
        <v>0</v>
      </c>
      <c r="BG252" s="68">
        <f t="shared" si="130"/>
        <v>0</v>
      </c>
      <c r="BH252" s="68">
        <f t="shared" si="131"/>
        <v>1</v>
      </c>
      <c r="BI252" s="68">
        <f t="shared" si="132"/>
        <v>0</v>
      </c>
      <c r="BJ252" s="68">
        <f t="shared" si="133"/>
        <v>0</v>
      </c>
      <c r="BK252" s="68">
        <f t="shared" si="134"/>
        <v>0</v>
      </c>
      <c r="BL252" s="68">
        <f t="shared" si="135"/>
        <v>0</v>
      </c>
      <c r="BM252" s="139">
        <f t="shared" si="136"/>
        <v>0</v>
      </c>
    </row>
    <row r="253" spans="1:65" s="68" customFormat="1" ht="63.95" customHeight="1">
      <c r="A253" s="245"/>
      <c r="B253" s="97"/>
      <c r="C253" s="98"/>
      <c r="D253" s="99"/>
      <c r="E253" s="111"/>
      <c r="F253" s="155"/>
      <c r="G253" s="225"/>
      <c r="H253" s="100"/>
      <c r="I253" s="226"/>
      <c r="J253" s="218"/>
      <c r="K253" s="124"/>
      <c r="L253" s="135"/>
      <c r="M253" s="136"/>
      <c r="N253" s="102"/>
      <c r="O253" s="103"/>
      <c r="P253" s="103"/>
      <c r="Q253" s="103"/>
      <c r="R253" s="103"/>
      <c r="S253" s="99"/>
      <c r="T253" s="99"/>
      <c r="U253" s="99"/>
      <c r="V253" s="99"/>
      <c r="W253" s="100"/>
      <c r="X253" s="100"/>
      <c r="Y253" s="104"/>
      <c r="Z253" s="119"/>
      <c r="AA253" s="119"/>
      <c r="AB253" s="120"/>
      <c r="AC253" s="137" t="str">
        <f t="shared" si="106"/>
        <v/>
      </c>
      <c r="AD253" s="131" t="str">
        <f t="shared" si="107"/>
        <v/>
      </c>
      <c r="AE253" s="105"/>
      <c r="AF253" s="101"/>
      <c r="AG253" s="107"/>
      <c r="AH253" s="169"/>
      <c r="AI253" s="170"/>
      <c r="AK253" s="146" t="b">
        <f t="shared" si="108"/>
        <v>0</v>
      </c>
      <c r="AL253" s="68">
        <f t="shared" si="109"/>
        <v>0</v>
      </c>
      <c r="AM253" s="68" t="b">
        <f t="shared" si="110"/>
        <v>1</v>
      </c>
      <c r="AN253" s="68">
        <f t="shared" si="111"/>
        <v>1</v>
      </c>
      <c r="AO253" s="68" t="b">
        <f t="shared" si="112"/>
        <v>0</v>
      </c>
      <c r="AP253" s="68">
        <f t="shared" si="113"/>
        <v>0</v>
      </c>
      <c r="AQ253" s="68" t="b">
        <f t="shared" si="114"/>
        <v>1</v>
      </c>
      <c r="AR253" s="139">
        <f t="shared" si="115"/>
        <v>1</v>
      </c>
      <c r="AS253" s="146" t="str">
        <f t="shared" si="116"/>
        <v/>
      </c>
      <c r="AT253" s="139" t="str">
        <f t="shared" si="117"/>
        <v/>
      </c>
      <c r="AU253" s="68">
        <f t="shared" si="118"/>
        <v>1</v>
      </c>
      <c r="AV253" s="68">
        <f t="shared" si="119"/>
        <v>0</v>
      </c>
      <c r="AW253" s="68">
        <f t="shared" si="120"/>
        <v>0</v>
      </c>
      <c r="AX253" s="68">
        <f t="shared" si="121"/>
        <v>0</v>
      </c>
      <c r="AY253" s="68">
        <f t="shared" si="122"/>
        <v>0</v>
      </c>
      <c r="AZ253" s="139">
        <f t="shared" si="123"/>
        <v>0</v>
      </c>
      <c r="BA253" s="68" t="str">
        <f t="shared" si="124"/>
        <v/>
      </c>
      <c r="BB253" s="68" t="str">
        <f t="shared" si="125"/>
        <v/>
      </c>
      <c r="BC253" s="146" t="str">
        <f t="shared" si="126"/>
        <v>Pain in mouth/throat</v>
      </c>
      <c r="BD253" s="68">
        <f t="shared" si="127"/>
        <v>10.4</v>
      </c>
      <c r="BE253" s="68" t="str">
        <f t="shared" si="128"/>
        <v>Pain in mouth/throat
 has a PPV of 10.4% 
 for recurrence</v>
      </c>
      <c r="BF253" s="68">
        <f t="shared" si="129"/>
        <v>0</v>
      </c>
      <c r="BG253" s="68">
        <f t="shared" si="130"/>
        <v>0</v>
      </c>
      <c r="BH253" s="68">
        <f t="shared" si="131"/>
        <v>1</v>
      </c>
      <c r="BI253" s="68">
        <f t="shared" si="132"/>
        <v>0</v>
      </c>
      <c r="BJ253" s="68">
        <f t="shared" si="133"/>
        <v>0</v>
      </c>
      <c r="BK253" s="68">
        <f t="shared" si="134"/>
        <v>0</v>
      </c>
      <c r="BL253" s="68">
        <f t="shared" si="135"/>
        <v>0</v>
      </c>
      <c r="BM253" s="139">
        <f t="shared" si="136"/>
        <v>0</v>
      </c>
    </row>
    <row r="254" spans="1:65" s="68" customFormat="1" ht="63.95" customHeight="1">
      <c r="A254" s="245"/>
      <c r="B254" s="97"/>
      <c r="C254" s="98"/>
      <c r="D254" s="99"/>
      <c r="E254" s="111"/>
      <c r="F254" s="155"/>
      <c r="G254" s="225"/>
      <c r="H254" s="100"/>
      <c r="I254" s="226"/>
      <c r="J254" s="218"/>
      <c r="K254" s="124"/>
      <c r="L254" s="135"/>
      <c r="M254" s="136"/>
      <c r="N254" s="102"/>
      <c r="O254" s="103"/>
      <c r="P254" s="103"/>
      <c r="Q254" s="103"/>
      <c r="R254" s="103"/>
      <c r="S254" s="99"/>
      <c r="T254" s="99"/>
      <c r="U254" s="99"/>
      <c r="V254" s="99"/>
      <c r="W254" s="100"/>
      <c r="X254" s="100"/>
      <c r="Y254" s="104"/>
      <c r="Z254" s="119"/>
      <c r="AA254" s="119"/>
      <c r="AB254" s="120"/>
      <c r="AC254" s="137" t="str">
        <f t="shared" si="106"/>
        <v/>
      </c>
      <c r="AD254" s="131" t="str">
        <f t="shared" si="107"/>
        <v/>
      </c>
      <c r="AE254" s="105"/>
      <c r="AF254" s="101"/>
      <c r="AG254" s="107"/>
      <c r="AH254" s="169"/>
      <c r="AI254" s="170"/>
      <c r="AK254" s="146" t="b">
        <f t="shared" si="108"/>
        <v>0</v>
      </c>
      <c r="AL254" s="68">
        <f t="shared" si="109"/>
        <v>0</v>
      </c>
      <c r="AM254" s="68" t="b">
        <f t="shared" si="110"/>
        <v>1</v>
      </c>
      <c r="AN254" s="68">
        <f t="shared" si="111"/>
        <v>1</v>
      </c>
      <c r="AO254" s="68" t="b">
        <f t="shared" si="112"/>
        <v>0</v>
      </c>
      <c r="AP254" s="68">
        <f t="shared" si="113"/>
        <v>0</v>
      </c>
      <c r="AQ254" s="68" t="b">
        <f t="shared" si="114"/>
        <v>1</v>
      </c>
      <c r="AR254" s="139">
        <f t="shared" si="115"/>
        <v>1</v>
      </c>
      <c r="AS254" s="146" t="str">
        <f t="shared" si="116"/>
        <v/>
      </c>
      <c r="AT254" s="139" t="str">
        <f t="shared" si="117"/>
        <v/>
      </c>
      <c r="AU254" s="68">
        <f t="shared" si="118"/>
        <v>1</v>
      </c>
      <c r="AV254" s="68">
        <f t="shared" si="119"/>
        <v>0</v>
      </c>
      <c r="AW254" s="68">
        <f t="shared" si="120"/>
        <v>0</v>
      </c>
      <c r="AX254" s="68">
        <f t="shared" si="121"/>
        <v>0</v>
      </c>
      <c r="AY254" s="68">
        <f t="shared" si="122"/>
        <v>0</v>
      </c>
      <c r="AZ254" s="139">
        <f t="shared" si="123"/>
        <v>0</v>
      </c>
      <c r="BA254" s="68" t="str">
        <f t="shared" si="124"/>
        <v/>
      </c>
      <c r="BB254" s="68" t="str">
        <f t="shared" si="125"/>
        <v/>
      </c>
      <c r="BC254" s="146" t="str">
        <f t="shared" si="126"/>
        <v>Pain in mouth/throat</v>
      </c>
      <c r="BD254" s="68">
        <f t="shared" si="127"/>
        <v>10.4</v>
      </c>
      <c r="BE254" s="68" t="str">
        <f t="shared" si="128"/>
        <v>Pain in mouth/throat
 has a PPV of 10.4% 
 for recurrence</v>
      </c>
      <c r="BF254" s="68">
        <f t="shared" si="129"/>
        <v>0</v>
      </c>
      <c r="BG254" s="68">
        <f t="shared" si="130"/>
        <v>0</v>
      </c>
      <c r="BH254" s="68">
        <f t="shared" si="131"/>
        <v>1</v>
      </c>
      <c r="BI254" s="68">
        <f t="shared" si="132"/>
        <v>0</v>
      </c>
      <c r="BJ254" s="68">
        <f t="shared" si="133"/>
        <v>0</v>
      </c>
      <c r="BK254" s="68">
        <f t="shared" si="134"/>
        <v>0</v>
      </c>
      <c r="BL254" s="68">
        <f t="shared" si="135"/>
        <v>0</v>
      </c>
      <c r="BM254" s="139">
        <f t="shared" si="136"/>
        <v>0</v>
      </c>
    </row>
    <row r="255" spans="1:65" s="68" customFormat="1" ht="63.95" customHeight="1">
      <c r="A255" s="245"/>
      <c r="B255" s="97"/>
      <c r="C255" s="98"/>
      <c r="D255" s="99"/>
      <c r="E255" s="111"/>
      <c r="F255" s="155"/>
      <c r="G255" s="225"/>
      <c r="H255" s="100"/>
      <c r="I255" s="226"/>
      <c r="J255" s="218"/>
      <c r="K255" s="124"/>
      <c r="L255" s="135"/>
      <c r="M255" s="136"/>
      <c r="N255" s="102"/>
      <c r="O255" s="103"/>
      <c r="P255" s="103"/>
      <c r="Q255" s="103"/>
      <c r="R255" s="103"/>
      <c r="S255" s="99"/>
      <c r="T255" s="99"/>
      <c r="U255" s="99"/>
      <c r="V255" s="99"/>
      <c r="W255" s="100"/>
      <c r="X255" s="100"/>
      <c r="Y255" s="104"/>
      <c r="Z255" s="119"/>
      <c r="AA255" s="119"/>
      <c r="AB255" s="120"/>
      <c r="AC255" s="137" t="str">
        <f t="shared" si="106"/>
        <v/>
      </c>
      <c r="AD255" s="131" t="str">
        <f t="shared" si="107"/>
        <v/>
      </c>
      <c r="AE255" s="105"/>
      <c r="AF255" s="101"/>
      <c r="AG255" s="107"/>
      <c r="AH255" s="169"/>
      <c r="AI255" s="170"/>
      <c r="AK255" s="146" t="b">
        <f t="shared" si="108"/>
        <v>0</v>
      </c>
      <c r="AL255" s="68">
        <f t="shared" si="109"/>
        <v>0</v>
      </c>
      <c r="AM255" s="68" t="b">
        <f t="shared" si="110"/>
        <v>1</v>
      </c>
      <c r="AN255" s="68">
        <f t="shared" si="111"/>
        <v>1</v>
      </c>
      <c r="AO255" s="68" t="b">
        <f t="shared" si="112"/>
        <v>0</v>
      </c>
      <c r="AP255" s="68">
        <f t="shared" si="113"/>
        <v>0</v>
      </c>
      <c r="AQ255" s="68" t="b">
        <f t="shared" si="114"/>
        <v>1</v>
      </c>
      <c r="AR255" s="139">
        <f t="shared" si="115"/>
        <v>1</v>
      </c>
      <c r="AS255" s="146" t="str">
        <f t="shared" si="116"/>
        <v/>
      </c>
      <c r="AT255" s="139" t="str">
        <f t="shared" si="117"/>
        <v/>
      </c>
      <c r="AU255" s="68">
        <f t="shared" si="118"/>
        <v>1</v>
      </c>
      <c r="AV255" s="68">
        <f t="shared" si="119"/>
        <v>0</v>
      </c>
      <c r="AW255" s="68">
        <f t="shared" si="120"/>
        <v>0</v>
      </c>
      <c r="AX255" s="68">
        <f t="shared" si="121"/>
        <v>0</v>
      </c>
      <c r="AY255" s="68">
        <f t="shared" si="122"/>
        <v>0</v>
      </c>
      <c r="AZ255" s="139">
        <f t="shared" si="123"/>
        <v>0</v>
      </c>
      <c r="BA255" s="68" t="str">
        <f t="shared" si="124"/>
        <v/>
      </c>
      <c r="BB255" s="68" t="str">
        <f t="shared" si="125"/>
        <v/>
      </c>
      <c r="BC255" s="146" t="str">
        <f t="shared" si="126"/>
        <v>Pain in mouth/throat</v>
      </c>
      <c r="BD255" s="68">
        <f t="shared" si="127"/>
        <v>10.4</v>
      </c>
      <c r="BE255" s="68" t="str">
        <f t="shared" si="128"/>
        <v>Pain in mouth/throat
 has a PPV of 10.4% 
 for recurrence</v>
      </c>
      <c r="BF255" s="68">
        <f t="shared" si="129"/>
        <v>0</v>
      </c>
      <c r="BG255" s="68">
        <f t="shared" si="130"/>
        <v>0</v>
      </c>
      <c r="BH255" s="68">
        <f t="shared" si="131"/>
        <v>1</v>
      </c>
      <c r="BI255" s="68">
        <f t="shared" si="132"/>
        <v>0</v>
      </c>
      <c r="BJ255" s="68">
        <f t="shared" si="133"/>
        <v>0</v>
      </c>
      <c r="BK255" s="68">
        <f t="shared" si="134"/>
        <v>0</v>
      </c>
      <c r="BL255" s="68">
        <f t="shared" si="135"/>
        <v>0</v>
      </c>
      <c r="BM255" s="139">
        <f t="shared" si="136"/>
        <v>0</v>
      </c>
    </row>
    <row r="256" spans="1:65" s="68" customFormat="1" ht="63.95" customHeight="1">
      <c r="A256" s="245"/>
      <c r="B256" s="97"/>
      <c r="C256" s="98"/>
      <c r="D256" s="99"/>
      <c r="E256" s="111"/>
      <c r="F256" s="155"/>
      <c r="G256" s="225"/>
      <c r="H256" s="100"/>
      <c r="I256" s="226"/>
      <c r="J256" s="218"/>
      <c r="K256" s="124"/>
      <c r="L256" s="135"/>
      <c r="M256" s="136"/>
      <c r="N256" s="102"/>
      <c r="O256" s="103"/>
      <c r="P256" s="103"/>
      <c r="Q256" s="103"/>
      <c r="R256" s="103"/>
      <c r="S256" s="99"/>
      <c r="T256" s="99"/>
      <c r="U256" s="99"/>
      <c r="V256" s="99"/>
      <c r="W256" s="100"/>
      <c r="X256" s="100"/>
      <c r="Y256" s="104"/>
      <c r="Z256" s="119"/>
      <c r="AA256" s="119"/>
      <c r="AB256" s="120"/>
      <c r="AC256" s="137" t="str">
        <f t="shared" si="106"/>
        <v/>
      </c>
      <c r="AD256" s="131" t="str">
        <f t="shared" si="107"/>
        <v/>
      </c>
      <c r="AE256" s="105"/>
      <c r="AF256" s="101"/>
      <c r="AG256" s="107"/>
      <c r="AH256" s="169"/>
      <c r="AI256" s="170"/>
      <c r="AK256" s="146" t="b">
        <f t="shared" si="108"/>
        <v>0</v>
      </c>
      <c r="AL256" s="68">
        <f t="shared" si="109"/>
        <v>0</v>
      </c>
      <c r="AM256" s="68" t="b">
        <f t="shared" si="110"/>
        <v>1</v>
      </c>
      <c r="AN256" s="68">
        <f t="shared" si="111"/>
        <v>1</v>
      </c>
      <c r="AO256" s="68" t="b">
        <f t="shared" si="112"/>
        <v>0</v>
      </c>
      <c r="AP256" s="68">
        <f t="shared" si="113"/>
        <v>0</v>
      </c>
      <c r="AQ256" s="68" t="b">
        <f t="shared" si="114"/>
        <v>1</v>
      </c>
      <c r="AR256" s="139">
        <f t="shared" si="115"/>
        <v>1</v>
      </c>
      <c r="AS256" s="146" t="str">
        <f t="shared" si="116"/>
        <v/>
      </c>
      <c r="AT256" s="139" t="str">
        <f t="shared" si="117"/>
        <v/>
      </c>
      <c r="AU256" s="68">
        <f t="shared" si="118"/>
        <v>1</v>
      </c>
      <c r="AV256" s="68">
        <f t="shared" si="119"/>
        <v>0</v>
      </c>
      <c r="AW256" s="68">
        <f t="shared" si="120"/>
        <v>0</v>
      </c>
      <c r="AX256" s="68">
        <f t="shared" si="121"/>
        <v>0</v>
      </c>
      <c r="AY256" s="68">
        <f t="shared" si="122"/>
        <v>0</v>
      </c>
      <c r="AZ256" s="139">
        <f t="shared" si="123"/>
        <v>0</v>
      </c>
      <c r="BA256" s="68" t="str">
        <f t="shared" si="124"/>
        <v/>
      </c>
      <c r="BB256" s="68" t="str">
        <f t="shared" si="125"/>
        <v/>
      </c>
      <c r="BC256" s="146" t="str">
        <f t="shared" si="126"/>
        <v>Pain in mouth/throat</v>
      </c>
      <c r="BD256" s="68">
        <f t="shared" si="127"/>
        <v>10.4</v>
      </c>
      <c r="BE256" s="68" t="str">
        <f t="shared" si="128"/>
        <v>Pain in mouth/throat
 has a PPV of 10.4% 
 for recurrence</v>
      </c>
      <c r="BF256" s="68">
        <f t="shared" si="129"/>
        <v>0</v>
      </c>
      <c r="BG256" s="68">
        <f t="shared" si="130"/>
        <v>0</v>
      </c>
      <c r="BH256" s="68">
        <f t="shared" si="131"/>
        <v>1</v>
      </c>
      <c r="BI256" s="68">
        <f t="shared" si="132"/>
        <v>0</v>
      </c>
      <c r="BJ256" s="68">
        <f t="shared" si="133"/>
        <v>0</v>
      </c>
      <c r="BK256" s="68">
        <f t="shared" si="134"/>
        <v>0</v>
      </c>
      <c r="BL256" s="68">
        <f t="shared" si="135"/>
        <v>0</v>
      </c>
      <c r="BM256" s="139">
        <f t="shared" si="136"/>
        <v>0</v>
      </c>
    </row>
    <row r="257" spans="1:65" s="68" customFormat="1" ht="63.95" customHeight="1">
      <c r="A257" s="245"/>
      <c r="B257" s="97"/>
      <c r="C257" s="98"/>
      <c r="D257" s="99"/>
      <c r="E257" s="111"/>
      <c r="F257" s="155"/>
      <c r="G257" s="225"/>
      <c r="H257" s="100"/>
      <c r="I257" s="226"/>
      <c r="J257" s="218"/>
      <c r="K257" s="124"/>
      <c r="L257" s="135"/>
      <c r="M257" s="136"/>
      <c r="N257" s="102"/>
      <c r="O257" s="103"/>
      <c r="P257" s="103"/>
      <c r="Q257" s="103"/>
      <c r="R257" s="103"/>
      <c r="S257" s="99"/>
      <c r="T257" s="99"/>
      <c r="U257" s="99"/>
      <c r="V257" s="99"/>
      <c r="W257" s="100"/>
      <c r="X257" s="100"/>
      <c r="Y257" s="104"/>
      <c r="Z257" s="119"/>
      <c r="AA257" s="119"/>
      <c r="AB257" s="120"/>
      <c r="AC257" s="137" t="str">
        <f t="shared" si="106"/>
        <v/>
      </c>
      <c r="AD257" s="131" t="str">
        <f t="shared" si="107"/>
        <v/>
      </c>
      <c r="AE257" s="105"/>
      <c r="AF257" s="101"/>
      <c r="AG257" s="107"/>
      <c r="AH257" s="169"/>
      <c r="AI257" s="170"/>
      <c r="AK257" s="146" t="b">
        <f t="shared" si="108"/>
        <v>0</v>
      </c>
      <c r="AL257" s="68">
        <f t="shared" si="109"/>
        <v>0</v>
      </c>
      <c r="AM257" s="68" t="b">
        <f t="shared" si="110"/>
        <v>1</v>
      </c>
      <c r="AN257" s="68">
        <f t="shared" si="111"/>
        <v>1</v>
      </c>
      <c r="AO257" s="68" t="b">
        <f t="shared" si="112"/>
        <v>0</v>
      </c>
      <c r="AP257" s="68">
        <f t="shared" si="113"/>
        <v>0</v>
      </c>
      <c r="AQ257" s="68" t="b">
        <f t="shared" si="114"/>
        <v>1</v>
      </c>
      <c r="AR257" s="139">
        <f t="shared" si="115"/>
        <v>1</v>
      </c>
      <c r="AS257" s="146" t="str">
        <f t="shared" si="116"/>
        <v/>
      </c>
      <c r="AT257" s="139" t="str">
        <f t="shared" si="117"/>
        <v/>
      </c>
      <c r="AU257" s="68">
        <f t="shared" si="118"/>
        <v>1</v>
      </c>
      <c r="AV257" s="68">
        <f t="shared" si="119"/>
        <v>0</v>
      </c>
      <c r="AW257" s="68">
        <f t="shared" si="120"/>
        <v>0</v>
      </c>
      <c r="AX257" s="68">
        <f t="shared" si="121"/>
        <v>0</v>
      </c>
      <c r="AY257" s="68">
        <f t="shared" si="122"/>
        <v>0</v>
      </c>
      <c r="AZ257" s="139">
        <f t="shared" si="123"/>
        <v>0</v>
      </c>
      <c r="BA257" s="68" t="str">
        <f t="shared" si="124"/>
        <v/>
      </c>
      <c r="BB257" s="68" t="str">
        <f t="shared" si="125"/>
        <v/>
      </c>
      <c r="BC257" s="146" t="str">
        <f t="shared" si="126"/>
        <v>Pain in mouth/throat</v>
      </c>
      <c r="BD257" s="68">
        <f t="shared" si="127"/>
        <v>10.4</v>
      </c>
      <c r="BE257" s="68" t="str">
        <f t="shared" si="128"/>
        <v>Pain in mouth/throat
 has a PPV of 10.4% 
 for recurrence</v>
      </c>
      <c r="BF257" s="68">
        <f t="shared" si="129"/>
        <v>0</v>
      </c>
      <c r="BG257" s="68">
        <f t="shared" si="130"/>
        <v>0</v>
      </c>
      <c r="BH257" s="68">
        <f t="shared" si="131"/>
        <v>1</v>
      </c>
      <c r="BI257" s="68">
        <f t="shared" si="132"/>
        <v>0</v>
      </c>
      <c r="BJ257" s="68">
        <f t="shared" si="133"/>
        <v>0</v>
      </c>
      <c r="BK257" s="68">
        <f t="shared" si="134"/>
        <v>0</v>
      </c>
      <c r="BL257" s="68">
        <f t="shared" si="135"/>
        <v>0</v>
      </c>
      <c r="BM257" s="139">
        <f t="shared" si="136"/>
        <v>0</v>
      </c>
    </row>
    <row r="258" spans="1:65" s="68" customFormat="1" ht="63.95" customHeight="1">
      <c r="A258" s="245"/>
      <c r="B258" s="97"/>
      <c r="C258" s="98"/>
      <c r="D258" s="99"/>
      <c r="E258" s="111"/>
      <c r="F258" s="155"/>
      <c r="G258" s="225"/>
      <c r="H258" s="100"/>
      <c r="I258" s="226"/>
      <c r="J258" s="218"/>
      <c r="K258" s="124"/>
      <c r="L258" s="135"/>
      <c r="M258" s="136"/>
      <c r="N258" s="102"/>
      <c r="O258" s="103"/>
      <c r="P258" s="103"/>
      <c r="Q258" s="103"/>
      <c r="R258" s="103"/>
      <c r="S258" s="99"/>
      <c r="T258" s="99"/>
      <c r="U258" s="99"/>
      <c r="V258" s="99"/>
      <c r="W258" s="100"/>
      <c r="X258" s="100"/>
      <c r="Y258" s="104"/>
      <c r="Z258" s="119"/>
      <c r="AA258" s="119"/>
      <c r="AB258" s="120"/>
      <c r="AC258" s="137" t="str">
        <f t="shared" si="106"/>
        <v/>
      </c>
      <c r="AD258" s="131" t="str">
        <f t="shared" si="107"/>
        <v/>
      </c>
      <c r="AE258" s="105"/>
      <c r="AF258" s="101"/>
      <c r="AG258" s="107"/>
      <c r="AH258" s="169"/>
      <c r="AI258" s="170"/>
      <c r="AK258" s="146" t="b">
        <f t="shared" si="108"/>
        <v>0</v>
      </c>
      <c r="AL258" s="68">
        <f t="shared" si="109"/>
        <v>0</v>
      </c>
      <c r="AM258" s="68" t="b">
        <f t="shared" si="110"/>
        <v>1</v>
      </c>
      <c r="AN258" s="68">
        <f t="shared" si="111"/>
        <v>1</v>
      </c>
      <c r="AO258" s="68" t="b">
        <f t="shared" si="112"/>
        <v>0</v>
      </c>
      <c r="AP258" s="68">
        <f t="shared" si="113"/>
        <v>0</v>
      </c>
      <c r="AQ258" s="68" t="b">
        <f t="shared" si="114"/>
        <v>1</v>
      </c>
      <c r="AR258" s="139">
        <f t="shared" si="115"/>
        <v>1</v>
      </c>
      <c r="AS258" s="146" t="str">
        <f t="shared" si="116"/>
        <v/>
      </c>
      <c r="AT258" s="139" t="str">
        <f t="shared" si="117"/>
        <v/>
      </c>
      <c r="AU258" s="68">
        <f t="shared" si="118"/>
        <v>1</v>
      </c>
      <c r="AV258" s="68">
        <f t="shared" si="119"/>
        <v>0</v>
      </c>
      <c r="AW258" s="68">
        <f t="shared" si="120"/>
        <v>0</v>
      </c>
      <c r="AX258" s="68">
        <f t="shared" si="121"/>
        <v>0</v>
      </c>
      <c r="AY258" s="68">
        <f t="shared" si="122"/>
        <v>0</v>
      </c>
      <c r="AZ258" s="139">
        <f t="shared" si="123"/>
        <v>0</v>
      </c>
      <c r="BA258" s="68" t="str">
        <f t="shared" si="124"/>
        <v/>
      </c>
      <c r="BB258" s="68" t="str">
        <f t="shared" si="125"/>
        <v/>
      </c>
      <c r="BC258" s="146" t="str">
        <f t="shared" si="126"/>
        <v>Pain in mouth/throat</v>
      </c>
      <c r="BD258" s="68">
        <f t="shared" si="127"/>
        <v>10.4</v>
      </c>
      <c r="BE258" s="68" t="str">
        <f t="shared" si="128"/>
        <v>Pain in mouth/throat
 has a PPV of 10.4% 
 for recurrence</v>
      </c>
      <c r="BF258" s="68">
        <f t="shared" si="129"/>
        <v>0</v>
      </c>
      <c r="BG258" s="68">
        <f t="shared" si="130"/>
        <v>0</v>
      </c>
      <c r="BH258" s="68">
        <f t="shared" si="131"/>
        <v>1</v>
      </c>
      <c r="BI258" s="68">
        <f t="shared" si="132"/>
        <v>0</v>
      </c>
      <c r="BJ258" s="68">
        <f t="shared" si="133"/>
        <v>0</v>
      </c>
      <c r="BK258" s="68">
        <f t="shared" si="134"/>
        <v>0</v>
      </c>
      <c r="BL258" s="68">
        <f t="shared" si="135"/>
        <v>0</v>
      </c>
      <c r="BM258" s="139">
        <f t="shared" si="136"/>
        <v>0</v>
      </c>
    </row>
    <row r="259" spans="1:65" s="68" customFormat="1" ht="63.95" customHeight="1">
      <c r="A259" s="245"/>
      <c r="B259" s="97"/>
      <c r="C259" s="98"/>
      <c r="D259" s="99"/>
      <c r="E259" s="111"/>
      <c r="F259" s="155"/>
      <c r="G259" s="225"/>
      <c r="H259" s="100"/>
      <c r="I259" s="226"/>
      <c r="J259" s="218"/>
      <c r="K259" s="124"/>
      <c r="L259" s="135"/>
      <c r="M259" s="136"/>
      <c r="N259" s="102"/>
      <c r="O259" s="103"/>
      <c r="P259" s="103"/>
      <c r="Q259" s="103"/>
      <c r="R259" s="103"/>
      <c r="S259" s="99"/>
      <c r="T259" s="99"/>
      <c r="U259" s="99"/>
      <c r="V259" s="99"/>
      <c r="W259" s="100"/>
      <c r="X259" s="100"/>
      <c r="Y259" s="104"/>
      <c r="Z259" s="119"/>
      <c r="AA259" s="119"/>
      <c r="AB259" s="120"/>
      <c r="AC259" s="137" t="str">
        <f t="shared" si="106"/>
        <v/>
      </c>
      <c r="AD259" s="131" t="str">
        <f t="shared" si="107"/>
        <v/>
      </c>
      <c r="AE259" s="105"/>
      <c r="AF259" s="101"/>
      <c r="AG259" s="107"/>
      <c r="AH259" s="169"/>
      <c r="AI259" s="170"/>
      <c r="AK259" s="146" t="b">
        <f t="shared" si="108"/>
        <v>0</v>
      </c>
      <c r="AL259" s="68">
        <f t="shared" si="109"/>
        <v>0</v>
      </c>
      <c r="AM259" s="68" t="b">
        <f t="shared" si="110"/>
        <v>1</v>
      </c>
      <c r="AN259" s="68">
        <f t="shared" si="111"/>
        <v>1</v>
      </c>
      <c r="AO259" s="68" t="b">
        <f t="shared" si="112"/>
        <v>0</v>
      </c>
      <c r="AP259" s="68">
        <f t="shared" si="113"/>
        <v>0</v>
      </c>
      <c r="AQ259" s="68" t="b">
        <f t="shared" si="114"/>
        <v>1</v>
      </c>
      <c r="AR259" s="139">
        <f t="shared" si="115"/>
        <v>1</v>
      </c>
      <c r="AS259" s="146" t="str">
        <f t="shared" si="116"/>
        <v/>
      </c>
      <c r="AT259" s="139" t="str">
        <f t="shared" si="117"/>
        <v/>
      </c>
      <c r="AU259" s="68">
        <f t="shared" si="118"/>
        <v>1</v>
      </c>
      <c r="AV259" s="68">
        <f t="shared" si="119"/>
        <v>0</v>
      </c>
      <c r="AW259" s="68">
        <f t="shared" si="120"/>
        <v>0</v>
      </c>
      <c r="AX259" s="68">
        <f t="shared" si="121"/>
        <v>0</v>
      </c>
      <c r="AY259" s="68">
        <f t="shared" si="122"/>
        <v>0</v>
      </c>
      <c r="AZ259" s="139">
        <f t="shared" si="123"/>
        <v>0</v>
      </c>
      <c r="BA259" s="68" t="str">
        <f t="shared" si="124"/>
        <v/>
      </c>
      <c r="BB259" s="68" t="str">
        <f t="shared" si="125"/>
        <v/>
      </c>
      <c r="BC259" s="146" t="str">
        <f t="shared" si="126"/>
        <v>Pain in mouth/throat</v>
      </c>
      <c r="BD259" s="68">
        <f t="shared" si="127"/>
        <v>10.4</v>
      </c>
      <c r="BE259" s="68" t="str">
        <f t="shared" si="128"/>
        <v>Pain in mouth/throat
 has a PPV of 10.4% 
 for recurrence</v>
      </c>
      <c r="BF259" s="68">
        <f t="shared" si="129"/>
        <v>0</v>
      </c>
      <c r="BG259" s="68">
        <f t="shared" si="130"/>
        <v>0</v>
      </c>
      <c r="BH259" s="68">
        <f t="shared" si="131"/>
        <v>1</v>
      </c>
      <c r="BI259" s="68">
        <f t="shared" si="132"/>
        <v>0</v>
      </c>
      <c r="BJ259" s="68">
        <f t="shared" si="133"/>
        <v>0</v>
      </c>
      <c r="BK259" s="68">
        <f t="shared" si="134"/>
        <v>0</v>
      </c>
      <c r="BL259" s="68">
        <f t="shared" si="135"/>
        <v>0</v>
      </c>
      <c r="BM259" s="139">
        <f t="shared" si="136"/>
        <v>0</v>
      </c>
    </row>
    <row r="260" spans="1:65" s="68" customFormat="1" ht="63.95" customHeight="1">
      <c r="A260" s="245"/>
      <c r="B260" s="97"/>
      <c r="C260" s="98"/>
      <c r="D260" s="99"/>
      <c r="E260" s="111"/>
      <c r="F260" s="155"/>
      <c r="G260" s="225"/>
      <c r="H260" s="100"/>
      <c r="I260" s="226"/>
      <c r="J260" s="218"/>
      <c r="K260" s="124"/>
      <c r="L260" s="135"/>
      <c r="M260" s="136"/>
      <c r="N260" s="102"/>
      <c r="O260" s="103"/>
      <c r="P260" s="103"/>
      <c r="Q260" s="103"/>
      <c r="R260" s="103"/>
      <c r="S260" s="99"/>
      <c r="T260" s="99"/>
      <c r="U260" s="99"/>
      <c r="V260" s="99"/>
      <c r="W260" s="100"/>
      <c r="X260" s="100"/>
      <c r="Y260" s="104"/>
      <c r="Z260" s="119"/>
      <c r="AA260" s="119"/>
      <c r="AB260" s="120"/>
      <c r="AC260" s="137" t="str">
        <f t="shared" si="106"/>
        <v/>
      </c>
      <c r="AD260" s="131" t="str">
        <f t="shared" si="107"/>
        <v/>
      </c>
      <c r="AE260" s="105"/>
      <c r="AF260" s="101"/>
      <c r="AG260" s="107"/>
      <c r="AH260" s="169"/>
      <c r="AI260" s="170"/>
      <c r="AK260" s="146" t="b">
        <f t="shared" si="108"/>
        <v>0</v>
      </c>
      <c r="AL260" s="68">
        <f t="shared" si="109"/>
        <v>0</v>
      </c>
      <c r="AM260" s="68" t="b">
        <f t="shared" si="110"/>
        <v>1</v>
      </c>
      <c r="AN260" s="68">
        <f t="shared" si="111"/>
        <v>1</v>
      </c>
      <c r="AO260" s="68" t="b">
        <f t="shared" si="112"/>
        <v>0</v>
      </c>
      <c r="AP260" s="68">
        <f t="shared" si="113"/>
        <v>0</v>
      </c>
      <c r="AQ260" s="68" t="b">
        <f t="shared" si="114"/>
        <v>1</v>
      </c>
      <c r="AR260" s="139">
        <f t="shared" si="115"/>
        <v>1</v>
      </c>
      <c r="AS260" s="146" t="str">
        <f t="shared" si="116"/>
        <v/>
      </c>
      <c r="AT260" s="139" t="str">
        <f t="shared" si="117"/>
        <v/>
      </c>
      <c r="AU260" s="68">
        <f t="shared" si="118"/>
        <v>1</v>
      </c>
      <c r="AV260" s="68">
        <f t="shared" si="119"/>
        <v>0</v>
      </c>
      <c r="AW260" s="68">
        <f t="shared" si="120"/>
        <v>0</v>
      </c>
      <c r="AX260" s="68">
        <f t="shared" si="121"/>
        <v>0</v>
      </c>
      <c r="AY260" s="68">
        <f t="shared" si="122"/>
        <v>0</v>
      </c>
      <c r="AZ260" s="139">
        <f t="shared" si="123"/>
        <v>0</v>
      </c>
      <c r="BA260" s="68" t="str">
        <f t="shared" si="124"/>
        <v/>
      </c>
      <c r="BB260" s="68" t="str">
        <f t="shared" si="125"/>
        <v/>
      </c>
      <c r="BC260" s="146" t="str">
        <f t="shared" si="126"/>
        <v>Pain in mouth/throat</v>
      </c>
      <c r="BD260" s="68">
        <f t="shared" si="127"/>
        <v>10.4</v>
      </c>
      <c r="BE260" s="68" t="str">
        <f t="shared" si="128"/>
        <v>Pain in mouth/throat
 has a PPV of 10.4% 
 for recurrence</v>
      </c>
      <c r="BF260" s="68">
        <f t="shared" si="129"/>
        <v>0</v>
      </c>
      <c r="BG260" s="68">
        <f t="shared" si="130"/>
        <v>0</v>
      </c>
      <c r="BH260" s="68">
        <f t="shared" si="131"/>
        <v>1</v>
      </c>
      <c r="BI260" s="68">
        <f t="shared" si="132"/>
        <v>0</v>
      </c>
      <c r="BJ260" s="68">
        <f t="shared" si="133"/>
        <v>0</v>
      </c>
      <c r="BK260" s="68">
        <f t="shared" si="134"/>
        <v>0</v>
      </c>
      <c r="BL260" s="68">
        <f t="shared" si="135"/>
        <v>0</v>
      </c>
      <c r="BM260" s="139">
        <f t="shared" si="136"/>
        <v>0</v>
      </c>
    </row>
    <row r="261" spans="1:65" s="68" customFormat="1" ht="63.95" customHeight="1">
      <c r="A261" s="245"/>
      <c r="B261" s="97"/>
      <c r="C261" s="98"/>
      <c r="D261" s="99"/>
      <c r="E261" s="111"/>
      <c r="F261" s="155"/>
      <c r="G261" s="225"/>
      <c r="H261" s="100"/>
      <c r="I261" s="226"/>
      <c r="J261" s="218"/>
      <c r="K261" s="124"/>
      <c r="L261" s="135"/>
      <c r="M261" s="136"/>
      <c r="N261" s="102"/>
      <c r="O261" s="103"/>
      <c r="P261" s="103"/>
      <c r="Q261" s="103"/>
      <c r="R261" s="103"/>
      <c r="S261" s="99"/>
      <c r="T261" s="99"/>
      <c r="U261" s="99"/>
      <c r="V261" s="99"/>
      <c r="W261" s="100"/>
      <c r="X261" s="100"/>
      <c r="Y261" s="104"/>
      <c r="Z261" s="119"/>
      <c r="AA261" s="119"/>
      <c r="AB261" s="120"/>
      <c r="AC261" s="137" t="str">
        <f t="shared" si="106"/>
        <v/>
      </c>
      <c r="AD261" s="131" t="str">
        <f t="shared" si="107"/>
        <v/>
      </c>
      <c r="AE261" s="105"/>
      <c r="AF261" s="101"/>
      <c r="AG261" s="107"/>
      <c r="AH261" s="169"/>
      <c r="AI261" s="170"/>
      <c r="AK261" s="146" t="b">
        <f t="shared" si="108"/>
        <v>0</v>
      </c>
      <c r="AL261" s="68">
        <f t="shared" si="109"/>
        <v>0</v>
      </c>
      <c r="AM261" s="68" t="b">
        <f t="shared" si="110"/>
        <v>1</v>
      </c>
      <c r="AN261" s="68">
        <f t="shared" si="111"/>
        <v>1</v>
      </c>
      <c r="AO261" s="68" t="b">
        <f t="shared" si="112"/>
        <v>0</v>
      </c>
      <c r="AP261" s="68">
        <f t="shared" si="113"/>
        <v>0</v>
      </c>
      <c r="AQ261" s="68" t="b">
        <f t="shared" si="114"/>
        <v>1</v>
      </c>
      <c r="AR261" s="139">
        <f t="shared" si="115"/>
        <v>1</v>
      </c>
      <c r="AS261" s="146" t="str">
        <f t="shared" si="116"/>
        <v/>
      </c>
      <c r="AT261" s="139" t="str">
        <f t="shared" si="117"/>
        <v/>
      </c>
      <c r="AU261" s="68">
        <f t="shared" si="118"/>
        <v>1</v>
      </c>
      <c r="AV261" s="68">
        <f t="shared" si="119"/>
        <v>0</v>
      </c>
      <c r="AW261" s="68">
        <f t="shared" si="120"/>
        <v>0</v>
      </c>
      <c r="AX261" s="68">
        <f t="shared" si="121"/>
        <v>0</v>
      </c>
      <c r="AY261" s="68">
        <f t="shared" si="122"/>
        <v>0</v>
      </c>
      <c r="AZ261" s="139">
        <f t="shared" si="123"/>
        <v>0</v>
      </c>
      <c r="BA261" s="68" t="str">
        <f t="shared" si="124"/>
        <v/>
      </c>
      <c r="BB261" s="68" t="str">
        <f t="shared" si="125"/>
        <v/>
      </c>
      <c r="BC261" s="146" t="str">
        <f t="shared" si="126"/>
        <v>Pain in mouth/throat</v>
      </c>
      <c r="BD261" s="68">
        <f t="shared" si="127"/>
        <v>10.4</v>
      </c>
      <c r="BE261" s="68" t="str">
        <f t="shared" si="128"/>
        <v>Pain in mouth/throat
 has a PPV of 10.4% 
 for recurrence</v>
      </c>
      <c r="BF261" s="68">
        <f t="shared" si="129"/>
        <v>0</v>
      </c>
      <c r="BG261" s="68">
        <f t="shared" si="130"/>
        <v>0</v>
      </c>
      <c r="BH261" s="68">
        <f t="shared" si="131"/>
        <v>1</v>
      </c>
      <c r="BI261" s="68">
        <f t="shared" si="132"/>
        <v>0</v>
      </c>
      <c r="BJ261" s="68">
        <f t="shared" si="133"/>
        <v>0</v>
      </c>
      <c r="BK261" s="68">
        <f t="shared" si="134"/>
        <v>0</v>
      </c>
      <c r="BL261" s="68">
        <f t="shared" si="135"/>
        <v>0</v>
      </c>
      <c r="BM261" s="139">
        <f t="shared" si="136"/>
        <v>0</v>
      </c>
    </row>
    <row r="262" spans="1:65" s="68" customFormat="1" ht="63.95" customHeight="1">
      <c r="A262" s="245"/>
      <c r="B262" s="97"/>
      <c r="C262" s="98"/>
      <c r="D262" s="99"/>
      <c r="E262" s="111"/>
      <c r="F262" s="155"/>
      <c r="G262" s="225"/>
      <c r="H262" s="100"/>
      <c r="I262" s="226"/>
      <c r="J262" s="218"/>
      <c r="K262" s="124"/>
      <c r="L262" s="135"/>
      <c r="M262" s="136"/>
      <c r="N262" s="102"/>
      <c r="O262" s="103"/>
      <c r="P262" s="103"/>
      <c r="Q262" s="103"/>
      <c r="R262" s="103"/>
      <c r="S262" s="99"/>
      <c r="T262" s="99"/>
      <c r="U262" s="99"/>
      <c r="V262" s="99"/>
      <c r="W262" s="100"/>
      <c r="X262" s="100"/>
      <c r="Y262" s="104"/>
      <c r="Z262" s="119"/>
      <c r="AA262" s="119"/>
      <c r="AB262" s="120"/>
      <c r="AC262" s="137" t="str">
        <f t="shared" si="106"/>
        <v/>
      </c>
      <c r="AD262" s="131" t="str">
        <f t="shared" si="107"/>
        <v/>
      </c>
      <c r="AE262" s="105"/>
      <c r="AF262" s="101"/>
      <c r="AG262" s="107"/>
      <c r="AH262" s="169"/>
      <c r="AI262" s="170"/>
      <c r="AK262" s="146" t="b">
        <f t="shared" si="108"/>
        <v>0</v>
      </c>
      <c r="AL262" s="68">
        <f t="shared" si="109"/>
        <v>0</v>
      </c>
      <c r="AM262" s="68" t="b">
        <f t="shared" si="110"/>
        <v>1</v>
      </c>
      <c r="AN262" s="68">
        <f t="shared" si="111"/>
        <v>1</v>
      </c>
      <c r="AO262" s="68" t="b">
        <f t="shared" si="112"/>
        <v>0</v>
      </c>
      <c r="AP262" s="68">
        <f t="shared" si="113"/>
        <v>0</v>
      </c>
      <c r="AQ262" s="68" t="b">
        <f t="shared" si="114"/>
        <v>1</v>
      </c>
      <c r="AR262" s="139">
        <f t="shared" si="115"/>
        <v>1</v>
      </c>
      <c r="AS262" s="146" t="str">
        <f t="shared" si="116"/>
        <v/>
      </c>
      <c r="AT262" s="139" t="str">
        <f t="shared" si="117"/>
        <v/>
      </c>
      <c r="AU262" s="68">
        <f t="shared" si="118"/>
        <v>1</v>
      </c>
      <c r="AV262" s="68">
        <f t="shared" si="119"/>
        <v>0</v>
      </c>
      <c r="AW262" s="68">
        <f t="shared" si="120"/>
        <v>0</v>
      </c>
      <c r="AX262" s="68">
        <f t="shared" si="121"/>
        <v>0</v>
      </c>
      <c r="AY262" s="68">
        <f t="shared" si="122"/>
        <v>0</v>
      </c>
      <c r="AZ262" s="139">
        <f t="shared" si="123"/>
        <v>0</v>
      </c>
      <c r="BA262" s="68" t="str">
        <f t="shared" si="124"/>
        <v/>
      </c>
      <c r="BB262" s="68" t="str">
        <f t="shared" si="125"/>
        <v/>
      </c>
      <c r="BC262" s="146" t="str">
        <f t="shared" si="126"/>
        <v>Pain in mouth/throat</v>
      </c>
      <c r="BD262" s="68">
        <f t="shared" si="127"/>
        <v>10.4</v>
      </c>
      <c r="BE262" s="68" t="str">
        <f t="shared" si="128"/>
        <v>Pain in mouth/throat
 has a PPV of 10.4% 
 for recurrence</v>
      </c>
      <c r="BF262" s="68">
        <f t="shared" si="129"/>
        <v>0</v>
      </c>
      <c r="BG262" s="68">
        <f t="shared" si="130"/>
        <v>0</v>
      </c>
      <c r="BH262" s="68">
        <f t="shared" si="131"/>
        <v>1</v>
      </c>
      <c r="BI262" s="68">
        <f t="shared" si="132"/>
        <v>0</v>
      </c>
      <c r="BJ262" s="68">
        <f t="shared" si="133"/>
        <v>0</v>
      </c>
      <c r="BK262" s="68">
        <f t="shared" si="134"/>
        <v>0</v>
      </c>
      <c r="BL262" s="68">
        <f t="shared" si="135"/>
        <v>0</v>
      </c>
      <c r="BM262" s="139">
        <f t="shared" si="136"/>
        <v>0</v>
      </c>
    </row>
    <row r="263" spans="1:65" s="68" customFormat="1" ht="63.95" customHeight="1">
      <c r="A263" s="245"/>
      <c r="B263" s="97"/>
      <c r="C263" s="98"/>
      <c r="D263" s="99"/>
      <c r="E263" s="111"/>
      <c r="F263" s="155"/>
      <c r="G263" s="225"/>
      <c r="H263" s="100"/>
      <c r="I263" s="226"/>
      <c r="J263" s="218"/>
      <c r="K263" s="124"/>
      <c r="L263" s="135"/>
      <c r="M263" s="136"/>
      <c r="N263" s="102"/>
      <c r="O263" s="103"/>
      <c r="P263" s="103"/>
      <c r="Q263" s="103"/>
      <c r="R263" s="103"/>
      <c r="S263" s="99"/>
      <c r="T263" s="99"/>
      <c r="U263" s="99"/>
      <c r="V263" s="99"/>
      <c r="W263" s="100"/>
      <c r="X263" s="100"/>
      <c r="Y263" s="104"/>
      <c r="Z263" s="119"/>
      <c r="AA263" s="119"/>
      <c r="AB263" s="120"/>
      <c r="AC263" s="137" t="str">
        <f t="shared" si="106"/>
        <v/>
      </c>
      <c r="AD263" s="131" t="str">
        <f t="shared" si="107"/>
        <v/>
      </c>
      <c r="AE263" s="105"/>
      <c r="AF263" s="101"/>
      <c r="AG263" s="107"/>
      <c r="AH263" s="169"/>
      <c r="AI263" s="170"/>
      <c r="AK263" s="146" t="b">
        <f t="shared" si="108"/>
        <v>0</v>
      </c>
      <c r="AL263" s="68">
        <f t="shared" si="109"/>
        <v>0</v>
      </c>
      <c r="AM263" s="68" t="b">
        <f t="shared" si="110"/>
        <v>1</v>
      </c>
      <c r="AN263" s="68">
        <f t="shared" si="111"/>
        <v>1</v>
      </c>
      <c r="AO263" s="68" t="b">
        <f t="shared" si="112"/>
        <v>0</v>
      </c>
      <c r="AP263" s="68">
        <f t="shared" si="113"/>
        <v>0</v>
      </c>
      <c r="AQ263" s="68" t="b">
        <f t="shared" si="114"/>
        <v>1</v>
      </c>
      <c r="AR263" s="139">
        <f t="shared" si="115"/>
        <v>1</v>
      </c>
      <c r="AS263" s="146" t="str">
        <f t="shared" si="116"/>
        <v/>
      </c>
      <c r="AT263" s="139" t="str">
        <f t="shared" si="117"/>
        <v/>
      </c>
      <c r="AU263" s="68">
        <f t="shared" si="118"/>
        <v>1</v>
      </c>
      <c r="AV263" s="68">
        <f t="shared" si="119"/>
        <v>0</v>
      </c>
      <c r="AW263" s="68">
        <f t="shared" si="120"/>
        <v>0</v>
      </c>
      <c r="AX263" s="68">
        <f t="shared" si="121"/>
        <v>0</v>
      </c>
      <c r="AY263" s="68">
        <f t="shared" si="122"/>
        <v>0</v>
      </c>
      <c r="AZ263" s="139">
        <f t="shared" si="123"/>
        <v>0</v>
      </c>
      <c r="BA263" s="68" t="str">
        <f t="shared" si="124"/>
        <v/>
      </c>
      <c r="BB263" s="68" t="str">
        <f t="shared" si="125"/>
        <v/>
      </c>
      <c r="BC263" s="146" t="str">
        <f t="shared" si="126"/>
        <v>Pain in mouth/throat</v>
      </c>
      <c r="BD263" s="68">
        <f t="shared" si="127"/>
        <v>10.4</v>
      </c>
      <c r="BE263" s="68" t="str">
        <f t="shared" si="128"/>
        <v>Pain in mouth/throat
 has a PPV of 10.4% 
 for recurrence</v>
      </c>
      <c r="BF263" s="68">
        <f t="shared" si="129"/>
        <v>0</v>
      </c>
      <c r="BG263" s="68">
        <f t="shared" si="130"/>
        <v>0</v>
      </c>
      <c r="BH263" s="68">
        <f t="shared" si="131"/>
        <v>1</v>
      </c>
      <c r="BI263" s="68">
        <f t="shared" si="132"/>
        <v>0</v>
      </c>
      <c r="BJ263" s="68">
        <f t="shared" si="133"/>
        <v>0</v>
      </c>
      <c r="BK263" s="68">
        <f t="shared" si="134"/>
        <v>0</v>
      </c>
      <c r="BL263" s="68">
        <f t="shared" si="135"/>
        <v>0</v>
      </c>
      <c r="BM263" s="139">
        <f t="shared" si="136"/>
        <v>0</v>
      </c>
    </row>
    <row r="264" spans="1:65" s="68" customFormat="1" ht="63.95" customHeight="1">
      <c r="A264" s="245"/>
      <c r="B264" s="97"/>
      <c r="C264" s="98"/>
      <c r="D264" s="99"/>
      <c r="E264" s="111"/>
      <c r="F264" s="155"/>
      <c r="G264" s="225"/>
      <c r="H264" s="100"/>
      <c r="I264" s="226"/>
      <c r="J264" s="218"/>
      <c r="K264" s="124"/>
      <c r="L264" s="135"/>
      <c r="M264" s="136"/>
      <c r="N264" s="102"/>
      <c r="O264" s="103"/>
      <c r="P264" s="103"/>
      <c r="Q264" s="103"/>
      <c r="R264" s="103"/>
      <c r="S264" s="99"/>
      <c r="T264" s="99"/>
      <c r="U264" s="99"/>
      <c r="V264" s="99"/>
      <c r="W264" s="100"/>
      <c r="X264" s="100"/>
      <c r="Y264" s="104"/>
      <c r="Z264" s="119"/>
      <c r="AA264" s="119"/>
      <c r="AB264" s="120"/>
      <c r="AC264" s="137" t="str">
        <f t="shared" si="106"/>
        <v/>
      </c>
      <c r="AD264" s="131" t="str">
        <f t="shared" si="107"/>
        <v/>
      </c>
      <c r="AE264" s="105"/>
      <c r="AF264" s="101"/>
      <c r="AG264" s="107"/>
      <c r="AH264" s="169"/>
      <c r="AI264" s="170"/>
      <c r="AK264" s="146" t="b">
        <f t="shared" si="108"/>
        <v>0</v>
      </c>
      <c r="AL264" s="68">
        <f t="shared" si="109"/>
        <v>0</v>
      </c>
      <c r="AM264" s="68" t="b">
        <f t="shared" si="110"/>
        <v>1</v>
      </c>
      <c r="AN264" s="68">
        <f t="shared" si="111"/>
        <v>1</v>
      </c>
      <c r="AO264" s="68" t="b">
        <f t="shared" si="112"/>
        <v>0</v>
      </c>
      <c r="AP264" s="68">
        <f t="shared" si="113"/>
        <v>0</v>
      </c>
      <c r="AQ264" s="68" t="b">
        <f t="shared" si="114"/>
        <v>1</v>
      </c>
      <c r="AR264" s="139">
        <f t="shared" si="115"/>
        <v>1</v>
      </c>
      <c r="AS264" s="146" t="str">
        <f t="shared" si="116"/>
        <v/>
      </c>
      <c r="AT264" s="139" t="str">
        <f t="shared" si="117"/>
        <v/>
      </c>
      <c r="AU264" s="68">
        <f t="shared" si="118"/>
        <v>1</v>
      </c>
      <c r="AV264" s="68">
        <f t="shared" si="119"/>
        <v>0</v>
      </c>
      <c r="AW264" s="68">
        <f t="shared" si="120"/>
        <v>0</v>
      </c>
      <c r="AX264" s="68">
        <f t="shared" si="121"/>
        <v>0</v>
      </c>
      <c r="AY264" s="68">
        <f t="shared" si="122"/>
        <v>0</v>
      </c>
      <c r="AZ264" s="139">
        <f t="shared" si="123"/>
        <v>0</v>
      </c>
      <c r="BA264" s="68" t="str">
        <f t="shared" si="124"/>
        <v/>
      </c>
      <c r="BB264" s="68" t="str">
        <f t="shared" si="125"/>
        <v/>
      </c>
      <c r="BC264" s="146" t="str">
        <f t="shared" si="126"/>
        <v>Pain in mouth/throat</v>
      </c>
      <c r="BD264" s="68">
        <f t="shared" si="127"/>
        <v>10.4</v>
      </c>
      <c r="BE264" s="68" t="str">
        <f t="shared" si="128"/>
        <v>Pain in mouth/throat
 has a PPV of 10.4% 
 for recurrence</v>
      </c>
      <c r="BF264" s="68">
        <f t="shared" si="129"/>
        <v>0</v>
      </c>
      <c r="BG264" s="68">
        <f t="shared" si="130"/>
        <v>0</v>
      </c>
      <c r="BH264" s="68">
        <f t="shared" si="131"/>
        <v>1</v>
      </c>
      <c r="BI264" s="68">
        <f t="shared" si="132"/>
        <v>0</v>
      </c>
      <c r="BJ264" s="68">
        <f t="shared" si="133"/>
        <v>0</v>
      </c>
      <c r="BK264" s="68">
        <f t="shared" si="134"/>
        <v>0</v>
      </c>
      <c r="BL264" s="68">
        <f t="shared" si="135"/>
        <v>0</v>
      </c>
      <c r="BM264" s="139">
        <f t="shared" si="136"/>
        <v>0</v>
      </c>
    </row>
    <row r="265" spans="1:65" s="68" customFormat="1" ht="63.95" customHeight="1">
      <c r="A265" s="245"/>
      <c r="B265" s="97"/>
      <c r="C265" s="98"/>
      <c r="D265" s="99"/>
      <c r="E265" s="111"/>
      <c r="F265" s="155"/>
      <c r="G265" s="225"/>
      <c r="H265" s="100"/>
      <c r="I265" s="226"/>
      <c r="J265" s="218"/>
      <c r="K265" s="124"/>
      <c r="L265" s="135"/>
      <c r="M265" s="136"/>
      <c r="N265" s="102"/>
      <c r="O265" s="103"/>
      <c r="P265" s="103"/>
      <c r="Q265" s="103"/>
      <c r="R265" s="103"/>
      <c r="S265" s="99"/>
      <c r="T265" s="99"/>
      <c r="U265" s="99"/>
      <c r="V265" s="99"/>
      <c r="W265" s="100"/>
      <c r="X265" s="100"/>
      <c r="Y265" s="104"/>
      <c r="Z265" s="119"/>
      <c r="AA265" s="119"/>
      <c r="AB265" s="120"/>
      <c r="AC265" s="137" t="str">
        <f t="shared" si="106"/>
        <v/>
      </c>
      <c r="AD265" s="131" t="str">
        <f t="shared" si="107"/>
        <v/>
      </c>
      <c r="AE265" s="105"/>
      <c r="AF265" s="101"/>
      <c r="AG265" s="107"/>
      <c r="AH265" s="169"/>
      <c r="AI265" s="170"/>
      <c r="AK265" s="146" t="b">
        <f t="shared" si="108"/>
        <v>0</v>
      </c>
      <c r="AL265" s="68">
        <f t="shared" si="109"/>
        <v>0</v>
      </c>
      <c r="AM265" s="68" t="b">
        <f t="shared" si="110"/>
        <v>1</v>
      </c>
      <c r="AN265" s="68">
        <f t="shared" si="111"/>
        <v>1</v>
      </c>
      <c r="AO265" s="68" t="b">
        <f t="shared" si="112"/>
        <v>0</v>
      </c>
      <c r="AP265" s="68">
        <f t="shared" si="113"/>
        <v>0</v>
      </c>
      <c r="AQ265" s="68" t="b">
        <f t="shared" si="114"/>
        <v>1</v>
      </c>
      <c r="AR265" s="139">
        <f t="shared" si="115"/>
        <v>1</v>
      </c>
      <c r="AS265" s="146" t="str">
        <f t="shared" si="116"/>
        <v/>
      </c>
      <c r="AT265" s="139" t="str">
        <f t="shared" si="117"/>
        <v/>
      </c>
      <c r="AU265" s="68">
        <f t="shared" si="118"/>
        <v>1</v>
      </c>
      <c r="AV265" s="68">
        <f t="shared" si="119"/>
        <v>0</v>
      </c>
      <c r="AW265" s="68">
        <f t="shared" si="120"/>
        <v>0</v>
      </c>
      <c r="AX265" s="68">
        <f t="shared" si="121"/>
        <v>0</v>
      </c>
      <c r="AY265" s="68">
        <f t="shared" si="122"/>
        <v>0</v>
      </c>
      <c r="AZ265" s="139">
        <f t="shared" si="123"/>
        <v>0</v>
      </c>
      <c r="BA265" s="68" t="str">
        <f t="shared" si="124"/>
        <v/>
      </c>
      <c r="BB265" s="68" t="str">
        <f t="shared" si="125"/>
        <v/>
      </c>
      <c r="BC265" s="146" t="str">
        <f t="shared" si="126"/>
        <v>Pain in mouth/throat</v>
      </c>
      <c r="BD265" s="68">
        <f t="shared" si="127"/>
        <v>10.4</v>
      </c>
      <c r="BE265" s="68" t="str">
        <f t="shared" si="128"/>
        <v>Pain in mouth/throat
 has a PPV of 10.4% 
 for recurrence</v>
      </c>
      <c r="BF265" s="68">
        <f t="shared" si="129"/>
        <v>0</v>
      </c>
      <c r="BG265" s="68">
        <f t="shared" si="130"/>
        <v>0</v>
      </c>
      <c r="BH265" s="68">
        <f t="shared" si="131"/>
        <v>1</v>
      </c>
      <c r="BI265" s="68">
        <f t="shared" si="132"/>
        <v>0</v>
      </c>
      <c r="BJ265" s="68">
        <f t="shared" si="133"/>
        <v>0</v>
      </c>
      <c r="BK265" s="68">
        <f t="shared" si="134"/>
        <v>0</v>
      </c>
      <c r="BL265" s="68">
        <f t="shared" si="135"/>
        <v>0</v>
      </c>
      <c r="BM265" s="139">
        <f t="shared" si="136"/>
        <v>0</v>
      </c>
    </row>
    <row r="266" spans="1:65" s="68" customFormat="1" ht="63.95" customHeight="1">
      <c r="A266" s="245"/>
      <c r="B266" s="97"/>
      <c r="C266" s="98"/>
      <c r="D266" s="99"/>
      <c r="E266" s="111"/>
      <c r="F266" s="155"/>
      <c r="G266" s="225"/>
      <c r="H266" s="100"/>
      <c r="I266" s="226"/>
      <c r="J266" s="218"/>
      <c r="K266" s="124"/>
      <c r="L266" s="135"/>
      <c r="M266" s="136"/>
      <c r="N266" s="102"/>
      <c r="O266" s="103"/>
      <c r="P266" s="103"/>
      <c r="Q266" s="103"/>
      <c r="R266" s="103"/>
      <c r="S266" s="99"/>
      <c r="T266" s="99"/>
      <c r="U266" s="99"/>
      <c r="V266" s="99"/>
      <c r="W266" s="100"/>
      <c r="X266" s="100"/>
      <c r="Y266" s="104"/>
      <c r="Z266" s="119"/>
      <c r="AA266" s="119"/>
      <c r="AB266" s="120"/>
      <c r="AC266" s="137" t="str">
        <f t="shared" si="106"/>
        <v/>
      </c>
      <c r="AD266" s="131" t="str">
        <f t="shared" si="107"/>
        <v/>
      </c>
      <c r="AE266" s="105"/>
      <c r="AF266" s="101"/>
      <c r="AG266" s="107"/>
      <c r="AH266" s="169"/>
      <c r="AI266" s="170"/>
      <c r="AK266" s="146" t="b">
        <f t="shared" si="108"/>
        <v>0</v>
      </c>
      <c r="AL266" s="68">
        <f t="shared" si="109"/>
        <v>0</v>
      </c>
      <c r="AM266" s="68" t="b">
        <f t="shared" si="110"/>
        <v>1</v>
      </c>
      <c r="AN266" s="68">
        <f t="shared" si="111"/>
        <v>1</v>
      </c>
      <c r="AO266" s="68" t="b">
        <f t="shared" si="112"/>
        <v>0</v>
      </c>
      <c r="AP266" s="68">
        <f t="shared" si="113"/>
        <v>0</v>
      </c>
      <c r="AQ266" s="68" t="b">
        <f t="shared" si="114"/>
        <v>1</v>
      </c>
      <c r="AR266" s="139">
        <f t="shared" si="115"/>
        <v>1</v>
      </c>
      <c r="AS266" s="146" t="str">
        <f t="shared" si="116"/>
        <v/>
      </c>
      <c r="AT266" s="139" t="str">
        <f t="shared" si="117"/>
        <v/>
      </c>
      <c r="AU266" s="68">
        <f t="shared" si="118"/>
        <v>1</v>
      </c>
      <c r="AV266" s="68">
        <f t="shared" si="119"/>
        <v>0</v>
      </c>
      <c r="AW266" s="68">
        <f t="shared" si="120"/>
        <v>0</v>
      </c>
      <c r="AX266" s="68">
        <f t="shared" si="121"/>
        <v>0</v>
      </c>
      <c r="AY266" s="68">
        <f t="shared" si="122"/>
        <v>0</v>
      </c>
      <c r="AZ266" s="139">
        <f t="shared" si="123"/>
        <v>0</v>
      </c>
      <c r="BA266" s="68" t="str">
        <f t="shared" si="124"/>
        <v/>
      </c>
      <c r="BB266" s="68" t="str">
        <f t="shared" si="125"/>
        <v/>
      </c>
      <c r="BC266" s="146" t="str">
        <f t="shared" si="126"/>
        <v>Pain in mouth/throat</v>
      </c>
      <c r="BD266" s="68">
        <f t="shared" si="127"/>
        <v>10.4</v>
      </c>
      <c r="BE266" s="68" t="str">
        <f t="shared" si="128"/>
        <v>Pain in mouth/throat
 has a PPV of 10.4% 
 for recurrence</v>
      </c>
      <c r="BF266" s="68">
        <f t="shared" si="129"/>
        <v>0</v>
      </c>
      <c r="BG266" s="68">
        <f t="shared" si="130"/>
        <v>0</v>
      </c>
      <c r="BH266" s="68">
        <f t="shared" si="131"/>
        <v>1</v>
      </c>
      <c r="BI266" s="68">
        <f t="shared" si="132"/>
        <v>0</v>
      </c>
      <c r="BJ266" s="68">
        <f t="shared" si="133"/>
        <v>0</v>
      </c>
      <c r="BK266" s="68">
        <f t="shared" si="134"/>
        <v>0</v>
      </c>
      <c r="BL266" s="68">
        <f t="shared" si="135"/>
        <v>0</v>
      </c>
      <c r="BM266" s="139">
        <f t="shared" si="136"/>
        <v>0</v>
      </c>
    </row>
    <row r="267" spans="1:65" s="68" customFormat="1" ht="63.95" customHeight="1">
      <c r="A267" s="245"/>
      <c r="B267" s="97"/>
      <c r="C267" s="98"/>
      <c r="D267" s="99"/>
      <c r="E267" s="111"/>
      <c r="F267" s="155"/>
      <c r="G267" s="225"/>
      <c r="H267" s="100"/>
      <c r="I267" s="226"/>
      <c r="J267" s="218"/>
      <c r="K267" s="124"/>
      <c r="L267" s="135"/>
      <c r="M267" s="136"/>
      <c r="N267" s="102"/>
      <c r="O267" s="103"/>
      <c r="P267" s="103"/>
      <c r="Q267" s="103"/>
      <c r="R267" s="103"/>
      <c r="S267" s="99"/>
      <c r="T267" s="99"/>
      <c r="U267" s="99"/>
      <c r="V267" s="99"/>
      <c r="W267" s="100"/>
      <c r="X267" s="100"/>
      <c r="Y267" s="104"/>
      <c r="Z267" s="119"/>
      <c r="AA267" s="119"/>
      <c r="AB267" s="120"/>
      <c r="AC267" s="137" t="str">
        <f t="shared" si="106"/>
        <v/>
      </c>
      <c r="AD267" s="131" t="str">
        <f t="shared" si="107"/>
        <v/>
      </c>
      <c r="AE267" s="105"/>
      <c r="AF267" s="101"/>
      <c r="AG267" s="107"/>
      <c r="AH267" s="169"/>
      <c r="AI267" s="170"/>
      <c r="AK267" s="146" t="b">
        <f t="shared" si="108"/>
        <v>0</v>
      </c>
      <c r="AL267" s="68">
        <f t="shared" si="109"/>
        <v>0</v>
      </c>
      <c r="AM267" s="68" t="b">
        <f t="shared" si="110"/>
        <v>1</v>
      </c>
      <c r="AN267" s="68">
        <f t="shared" si="111"/>
        <v>1</v>
      </c>
      <c r="AO267" s="68" t="b">
        <f t="shared" si="112"/>
        <v>0</v>
      </c>
      <c r="AP267" s="68">
        <f t="shared" si="113"/>
        <v>0</v>
      </c>
      <c r="AQ267" s="68" t="b">
        <f t="shared" si="114"/>
        <v>1</v>
      </c>
      <c r="AR267" s="139">
        <f t="shared" si="115"/>
        <v>1</v>
      </c>
      <c r="AS267" s="146" t="str">
        <f t="shared" si="116"/>
        <v/>
      </c>
      <c r="AT267" s="139" t="str">
        <f t="shared" si="117"/>
        <v/>
      </c>
      <c r="AU267" s="68">
        <f t="shared" si="118"/>
        <v>1</v>
      </c>
      <c r="AV267" s="68">
        <f t="shared" si="119"/>
        <v>0</v>
      </c>
      <c r="AW267" s="68">
        <f t="shared" si="120"/>
        <v>0</v>
      </c>
      <c r="AX267" s="68">
        <f t="shared" si="121"/>
        <v>0</v>
      </c>
      <c r="AY267" s="68">
        <f t="shared" si="122"/>
        <v>0</v>
      </c>
      <c r="AZ267" s="139">
        <f t="shared" si="123"/>
        <v>0</v>
      </c>
      <c r="BA267" s="68" t="str">
        <f t="shared" si="124"/>
        <v/>
      </c>
      <c r="BB267" s="68" t="str">
        <f t="shared" si="125"/>
        <v/>
      </c>
      <c r="BC267" s="146" t="str">
        <f t="shared" si="126"/>
        <v>Pain in mouth/throat</v>
      </c>
      <c r="BD267" s="68">
        <f t="shared" si="127"/>
        <v>10.4</v>
      </c>
      <c r="BE267" s="68" t="str">
        <f t="shared" si="128"/>
        <v>Pain in mouth/throat
 has a PPV of 10.4% 
 for recurrence</v>
      </c>
      <c r="BF267" s="68">
        <f t="shared" si="129"/>
        <v>0</v>
      </c>
      <c r="BG267" s="68">
        <f t="shared" si="130"/>
        <v>0</v>
      </c>
      <c r="BH267" s="68">
        <f t="shared" si="131"/>
        <v>1</v>
      </c>
      <c r="BI267" s="68">
        <f t="shared" si="132"/>
        <v>0</v>
      </c>
      <c r="BJ267" s="68">
        <f t="shared" si="133"/>
        <v>0</v>
      </c>
      <c r="BK267" s="68">
        <f t="shared" si="134"/>
        <v>0</v>
      </c>
      <c r="BL267" s="68">
        <f t="shared" si="135"/>
        <v>0</v>
      </c>
      <c r="BM267" s="139">
        <f t="shared" si="136"/>
        <v>0</v>
      </c>
    </row>
    <row r="268" spans="1:65" s="68" customFormat="1" ht="63.95" customHeight="1">
      <c r="A268" s="245"/>
      <c r="B268" s="97"/>
      <c r="C268" s="98"/>
      <c r="D268" s="99"/>
      <c r="E268" s="111"/>
      <c r="F268" s="155"/>
      <c r="G268" s="225"/>
      <c r="H268" s="100"/>
      <c r="I268" s="226"/>
      <c r="J268" s="218"/>
      <c r="K268" s="124"/>
      <c r="L268" s="135"/>
      <c r="M268" s="136"/>
      <c r="N268" s="102"/>
      <c r="O268" s="103"/>
      <c r="P268" s="103"/>
      <c r="Q268" s="103"/>
      <c r="R268" s="103"/>
      <c r="S268" s="99"/>
      <c r="T268" s="99"/>
      <c r="U268" s="99"/>
      <c r="V268" s="99"/>
      <c r="W268" s="100"/>
      <c r="X268" s="100"/>
      <c r="Y268" s="104"/>
      <c r="Z268" s="119"/>
      <c r="AA268" s="119"/>
      <c r="AB268" s="120"/>
      <c r="AC268" s="137" t="str">
        <f t="shared" si="106"/>
        <v/>
      </c>
      <c r="AD268" s="131" t="str">
        <f t="shared" si="107"/>
        <v/>
      </c>
      <c r="AE268" s="105"/>
      <c r="AF268" s="101"/>
      <c r="AG268" s="107"/>
      <c r="AH268" s="169"/>
      <c r="AI268" s="170"/>
      <c r="AK268" s="146" t="b">
        <f t="shared" si="108"/>
        <v>0</v>
      </c>
      <c r="AL268" s="68">
        <f t="shared" si="109"/>
        <v>0</v>
      </c>
      <c r="AM268" s="68" t="b">
        <f t="shared" si="110"/>
        <v>1</v>
      </c>
      <c r="AN268" s="68">
        <f t="shared" si="111"/>
        <v>1</v>
      </c>
      <c r="AO268" s="68" t="b">
        <f t="shared" si="112"/>
        <v>0</v>
      </c>
      <c r="AP268" s="68">
        <f t="shared" si="113"/>
        <v>0</v>
      </c>
      <c r="AQ268" s="68" t="b">
        <f t="shared" si="114"/>
        <v>1</v>
      </c>
      <c r="AR268" s="139">
        <f t="shared" si="115"/>
        <v>1</v>
      </c>
      <c r="AS268" s="146" t="str">
        <f t="shared" si="116"/>
        <v/>
      </c>
      <c r="AT268" s="139" t="str">
        <f t="shared" si="117"/>
        <v/>
      </c>
      <c r="AU268" s="68">
        <f t="shared" si="118"/>
        <v>1</v>
      </c>
      <c r="AV268" s="68">
        <f t="shared" si="119"/>
        <v>0</v>
      </c>
      <c r="AW268" s="68">
        <f t="shared" si="120"/>
        <v>0</v>
      </c>
      <c r="AX268" s="68">
        <f t="shared" si="121"/>
        <v>0</v>
      </c>
      <c r="AY268" s="68">
        <f t="shared" si="122"/>
        <v>0</v>
      </c>
      <c r="AZ268" s="139">
        <f t="shared" si="123"/>
        <v>0</v>
      </c>
      <c r="BA268" s="68" t="str">
        <f t="shared" si="124"/>
        <v/>
      </c>
      <c r="BB268" s="68" t="str">
        <f t="shared" si="125"/>
        <v/>
      </c>
      <c r="BC268" s="146" t="str">
        <f t="shared" si="126"/>
        <v>Pain in mouth/throat</v>
      </c>
      <c r="BD268" s="68">
        <f t="shared" si="127"/>
        <v>10.4</v>
      </c>
      <c r="BE268" s="68" t="str">
        <f t="shared" si="128"/>
        <v>Pain in mouth/throat
 has a PPV of 10.4% 
 for recurrence</v>
      </c>
      <c r="BF268" s="68">
        <f t="shared" si="129"/>
        <v>0</v>
      </c>
      <c r="BG268" s="68">
        <f t="shared" si="130"/>
        <v>0</v>
      </c>
      <c r="BH268" s="68">
        <f t="shared" si="131"/>
        <v>1</v>
      </c>
      <c r="BI268" s="68">
        <f t="shared" si="132"/>
        <v>0</v>
      </c>
      <c r="BJ268" s="68">
        <f t="shared" si="133"/>
        <v>0</v>
      </c>
      <c r="BK268" s="68">
        <f t="shared" si="134"/>
        <v>0</v>
      </c>
      <c r="BL268" s="68">
        <f t="shared" si="135"/>
        <v>0</v>
      </c>
      <c r="BM268" s="139">
        <f t="shared" si="136"/>
        <v>0</v>
      </c>
    </row>
    <row r="269" spans="1:65" s="68" customFormat="1" ht="63.95" customHeight="1">
      <c r="A269" s="245"/>
      <c r="B269" s="97"/>
      <c r="C269" s="98"/>
      <c r="D269" s="99"/>
      <c r="E269" s="111"/>
      <c r="F269" s="155"/>
      <c r="G269" s="225"/>
      <c r="H269" s="100"/>
      <c r="I269" s="226"/>
      <c r="J269" s="218"/>
      <c r="K269" s="124"/>
      <c r="L269" s="135"/>
      <c r="M269" s="136"/>
      <c r="N269" s="102"/>
      <c r="O269" s="103"/>
      <c r="P269" s="103"/>
      <c r="Q269" s="103"/>
      <c r="R269" s="103"/>
      <c r="S269" s="99"/>
      <c r="T269" s="99"/>
      <c r="U269" s="99"/>
      <c r="V269" s="99"/>
      <c r="W269" s="100"/>
      <c r="X269" s="100"/>
      <c r="Y269" s="104"/>
      <c r="Z269" s="119"/>
      <c r="AA269" s="119"/>
      <c r="AB269" s="120"/>
      <c r="AC269" s="137" t="str">
        <f t="shared" si="106"/>
        <v/>
      </c>
      <c r="AD269" s="131" t="str">
        <f t="shared" si="107"/>
        <v/>
      </c>
      <c r="AE269" s="105"/>
      <c r="AF269" s="101"/>
      <c r="AG269" s="107"/>
      <c r="AH269" s="169"/>
      <c r="AI269" s="170"/>
      <c r="AK269" s="146" t="b">
        <f t="shared" si="108"/>
        <v>0</v>
      </c>
      <c r="AL269" s="68">
        <f t="shared" si="109"/>
        <v>0</v>
      </c>
      <c r="AM269" s="68" t="b">
        <f t="shared" si="110"/>
        <v>1</v>
      </c>
      <c r="AN269" s="68">
        <f t="shared" si="111"/>
        <v>1</v>
      </c>
      <c r="AO269" s="68" t="b">
        <f t="shared" si="112"/>
        <v>0</v>
      </c>
      <c r="AP269" s="68">
        <f t="shared" si="113"/>
        <v>0</v>
      </c>
      <c r="AQ269" s="68" t="b">
        <f t="shared" si="114"/>
        <v>1</v>
      </c>
      <c r="AR269" s="139">
        <f t="shared" si="115"/>
        <v>1</v>
      </c>
      <c r="AS269" s="146" t="str">
        <f t="shared" si="116"/>
        <v/>
      </c>
      <c r="AT269" s="139" t="str">
        <f t="shared" si="117"/>
        <v/>
      </c>
      <c r="AU269" s="68">
        <f t="shared" si="118"/>
        <v>1</v>
      </c>
      <c r="AV269" s="68">
        <f t="shared" si="119"/>
        <v>0</v>
      </c>
      <c r="AW269" s="68">
        <f t="shared" si="120"/>
        <v>0</v>
      </c>
      <c r="AX269" s="68">
        <f t="shared" si="121"/>
        <v>0</v>
      </c>
      <c r="AY269" s="68">
        <f t="shared" si="122"/>
        <v>0</v>
      </c>
      <c r="AZ269" s="139">
        <f t="shared" si="123"/>
        <v>0</v>
      </c>
      <c r="BA269" s="68" t="str">
        <f t="shared" si="124"/>
        <v/>
      </c>
      <c r="BB269" s="68" t="str">
        <f t="shared" si="125"/>
        <v/>
      </c>
      <c r="BC269" s="146" t="str">
        <f t="shared" si="126"/>
        <v>Pain in mouth/throat</v>
      </c>
      <c r="BD269" s="68">
        <f t="shared" si="127"/>
        <v>10.4</v>
      </c>
      <c r="BE269" s="68" t="str">
        <f t="shared" si="128"/>
        <v>Pain in mouth/throat
 has a PPV of 10.4% 
 for recurrence</v>
      </c>
      <c r="BF269" s="68">
        <f t="shared" si="129"/>
        <v>0</v>
      </c>
      <c r="BG269" s="68">
        <f t="shared" si="130"/>
        <v>0</v>
      </c>
      <c r="BH269" s="68">
        <f t="shared" si="131"/>
        <v>1</v>
      </c>
      <c r="BI269" s="68">
        <f t="shared" si="132"/>
        <v>0</v>
      </c>
      <c r="BJ269" s="68">
        <f t="shared" si="133"/>
        <v>0</v>
      </c>
      <c r="BK269" s="68">
        <f t="shared" si="134"/>
        <v>0</v>
      </c>
      <c r="BL269" s="68">
        <f t="shared" si="135"/>
        <v>0</v>
      </c>
      <c r="BM269" s="139">
        <f t="shared" si="136"/>
        <v>0</v>
      </c>
    </row>
    <row r="270" spans="1:65" s="68" customFormat="1" ht="63.95" customHeight="1">
      <c r="A270" s="245"/>
      <c r="B270" s="97"/>
      <c r="C270" s="98"/>
      <c r="D270" s="99"/>
      <c r="E270" s="111"/>
      <c r="F270" s="155"/>
      <c r="G270" s="225"/>
      <c r="H270" s="100"/>
      <c r="I270" s="226"/>
      <c r="J270" s="218"/>
      <c r="K270" s="124"/>
      <c r="L270" s="135"/>
      <c r="M270" s="136"/>
      <c r="N270" s="102"/>
      <c r="O270" s="103"/>
      <c r="P270" s="103"/>
      <c r="Q270" s="103"/>
      <c r="R270" s="103"/>
      <c r="S270" s="99"/>
      <c r="T270" s="99"/>
      <c r="U270" s="99"/>
      <c r="V270" s="99"/>
      <c r="W270" s="100"/>
      <c r="X270" s="100"/>
      <c r="Y270" s="104"/>
      <c r="Z270" s="119"/>
      <c r="AA270" s="119"/>
      <c r="AB270" s="120"/>
      <c r="AC270" s="137" t="str">
        <f t="shared" si="106"/>
        <v/>
      </c>
      <c r="AD270" s="131" t="str">
        <f t="shared" si="107"/>
        <v/>
      </c>
      <c r="AE270" s="105"/>
      <c r="AF270" s="101"/>
      <c r="AG270" s="107"/>
      <c r="AH270" s="169"/>
      <c r="AI270" s="170"/>
      <c r="AK270" s="146" t="b">
        <f t="shared" si="108"/>
        <v>0</v>
      </c>
      <c r="AL270" s="68">
        <f t="shared" si="109"/>
        <v>0</v>
      </c>
      <c r="AM270" s="68" t="b">
        <f t="shared" si="110"/>
        <v>1</v>
      </c>
      <c r="AN270" s="68">
        <f t="shared" si="111"/>
        <v>1</v>
      </c>
      <c r="AO270" s="68" t="b">
        <f t="shared" si="112"/>
        <v>0</v>
      </c>
      <c r="AP270" s="68">
        <f t="shared" si="113"/>
        <v>0</v>
      </c>
      <c r="AQ270" s="68" t="b">
        <f t="shared" si="114"/>
        <v>1</v>
      </c>
      <c r="AR270" s="139">
        <f t="shared" si="115"/>
        <v>1</v>
      </c>
      <c r="AS270" s="146" t="str">
        <f t="shared" si="116"/>
        <v/>
      </c>
      <c r="AT270" s="139" t="str">
        <f t="shared" si="117"/>
        <v/>
      </c>
      <c r="AU270" s="68">
        <f t="shared" si="118"/>
        <v>1</v>
      </c>
      <c r="AV270" s="68">
        <f t="shared" si="119"/>
        <v>0</v>
      </c>
      <c r="AW270" s="68">
        <f t="shared" si="120"/>
        <v>0</v>
      </c>
      <c r="AX270" s="68">
        <f t="shared" si="121"/>
        <v>0</v>
      </c>
      <c r="AY270" s="68">
        <f t="shared" si="122"/>
        <v>0</v>
      </c>
      <c r="AZ270" s="139">
        <f t="shared" si="123"/>
        <v>0</v>
      </c>
      <c r="BA270" s="68" t="str">
        <f t="shared" si="124"/>
        <v/>
      </c>
      <c r="BB270" s="68" t="str">
        <f t="shared" si="125"/>
        <v/>
      </c>
      <c r="BC270" s="146" t="str">
        <f t="shared" si="126"/>
        <v>Pain in mouth/throat</v>
      </c>
      <c r="BD270" s="68">
        <f t="shared" si="127"/>
        <v>10.4</v>
      </c>
      <c r="BE270" s="68" t="str">
        <f t="shared" si="128"/>
        <v>Pain in mouth/throat
 has a PPV of 10.4% 
 for recurrence</v>
      </c>
      <c r="BF270" s="68">
        <f t="shared" si="129"/>
        <v>0</v>
      </c>
      <c r="BG270" s="68">
        <f t="shared" si="130"/>
        <v>0</v>
      </c>
      <c r="BH270" s="68">
        <f t="shared" si="131"/>
        <v>1</v>
      </c>
      <c r="BI270" s="68">
        <f t="shared" si="132"/>
        <v>0</v>
      </c>
      <c r="BJ270" s="68">
        <f t="shared" si="133"/>
        <v>0</v>
      </c>
      <c r="BK270" s="68">
        <f t="shared" si="134"/>
        <v>0</v>
      </c>
      <c r="BL270" s="68">
        <f t="shared" si="135"/>
        <v>0</v>
      </c>
      <c r="BM270" s="139">
        <f t="shared" si="136"/>
        <v>0</v>
      </c>
    </row>
    <row r="271" spans="1:65" s="68" customFormat="1" ht="63.95" customHeight="1">
      <c r="A271" s="245"/>
      <c r="B271" s="97"/>
      <c r="C271" s="98"/>
      <c r="D271" s="99"/>
      <c r="E271" s="111"/>
      <c r="F271" s="155"/>
      <c r="G271" s="225"/>
      <c r="H271" s="100"/>
      <c r="I271" s="226"/>
      <c r="J271" s="218"/>
      <c r="K271" s="124"/>
      <c r="L271" s="135"/>
      <c r="M271" s="136"/>
      <c r="N271" s="102"/>
      <c r="O271" s="103"/>
      <c r="P271" s="103"/>
      <c r="Q271" s="103"/>
      <c r="R271" s="103"/>
      <c r="S271" s="99"/>
      <c r="T271" s="99"/>
      <c r="U271" s="99"/>
      <c r="V271" s="99"/>
      <c r="W271" s="100"/>
      <c r="X271" s="100"/>
      <c r="Y271" s="104"/>
      <c r="Z271" s="119"/>
      <c r="AA271" s="119"/>
      <c r="AB271" s="120"/>
      <c r="AC271" s="137" t="str">
        <f t="shared" si="106"/>
        <v/>
      </c>
      <c r="AD271" s="131" t="str">
        <f t="shared" si="107"/>
        <v/>
      </c>
      <c r="AE271" s="105"/>
      <c r="AF271" s="101"/>
      <c r="AG271" s="107"/>
      <c r="AH271" s="169"/>
      <c r="AI271" s="170"/>
      <c r="AK271" s="146" t="b">
        <f t="shared" si="108"/>
        <v>0</v>
      </c>
      <c r="AL271" s="68">
        <f t="shared" si="109"/>
        <v>0</v>
      </c>
      <c r="AM271" s="68" t="b">
        <f t="shared" si="110"/>
        <v>1</v>
      </c>
      <c r="AN271" s="68">
        <f t="shared" si="111"/>
        <v>1</v>
      </c>
      <c r="AO271" s="68" t="b">
        <f t="shared" si="112"/>
        <v>0</v>
      </c>
      <c r="AP271" s="68">
        <f t="shared" si="113"/>
        <v>0</v>
      </c>
      <c r="AQ271" s="68" t="b">
        <f t="shared" si="114"/>
        <v>1</v>
      </c>
      <c r="AR271" s="139">
        <f t="shared" si="115"/>
        <v>1</v>
      </c>
      <c r="AS271" s="146" t="str">
        <f t="shared" si="116"/>
        <v/>
      </c>
      <c r="AT271" s="139" t="str">
        <f t="shared" si="117"/>
        <v/>
      </c>
      <c r="AU271" s="68">
        <f t="shared" si="118"/>
        <v>1</v>
      </c>
      <c r="AV271" s="68">
        <f t="shared" si="119"/>
        <v>0</v>
      </c>
      <c r="AW271" s="68">
        <f t="shared" si="120"/>
        <v>0</v>
      </c>
      <c r="AX271" s="68">
        <f t="shared" si="121"/>
        <v>0</v>
      </c>
      <c r="AY271" s="68">
        <f t="shared" si="122"/>
        <v>0</v>
      </c>
      <c r="AZ271" s="139">
        <f t="shared" si="123"/>
        <v>0</v>
      </c>
      <c r="BA271" s="68" t="str">
        <f t="shared" si="124"/>
        <v/>
      </c>
      <c r="BB271" s="68" t="str">
        <f t="shared" si="125"/>
        <v/>
      </c>
      <c r="BC271" s="146" t="str">
        <f t="shared" si="126"/>
        <v>Pain in mouth/throat</v>
      </c>
      <c r="BD271" s="68">
        <f t="shared" si="127"/>
        <v>10.4</v>
      </c>
      <c r="BE271" s="68" t="str">
        <f t="shared" si="128"/>
        <v>Pain in mouth/throat
 has a PPV of 10.4% 
 for recurrence</v>
      </c>
      <c r="BF271" s="68">
        <f t="shared" si="129"/>
        <v>0</v>
      </c>
      <c r="BG271" s="68">
        <f t="shared" si="130"/>
        <v>0</v>
      </c>
      <c r="BH271" s="68">
        <f t="shared" si="131"/>
        <v>1</v>
      </c>
      <c r="BI271" s="68">
        <f t="shared" si="132"/>
        <v>0</v>
      </c>
      <c r="BJ271" s="68">
        <f t="shared" si="133"/>
        <v>0</v>
      </c>
      <c r="BK271" s="68">
        <f t="shared" si="134"/>
        <v>0</v>
      </c>
      <c r="BL271" s="68">
        <f t="shared" si="135"/>
        <v>0</v>
      </c>
      <c r="BM271" s="139">
        <f t="shared" si="136"/>
        <v>0</v>
      </c>
    </row>
    <row r="272" spans="1:65" s="68" customFormat="1" ht="63.95" customHeight="1">
      <c r="A272" s="245"/>
      <c r="B272" s="97"/>
      <c r="C272" s="98"/>
      <c r="D272" s="99"/>
      <c r="E272" s="111"/>
      <c r="F272" s="155"/>
      <c r="G272" s="225"/>
      <c r="H272" s="100"/>
      <c r="I272" s="226"/>
      <c r="J272" s="218"/>
      <c r="K272" s="124"/>
      <c r="L272" s="135"/>
      <c r="M272" s="136"/>
      <c r="N272" s="102"/>
      <c r="O272" s="103"/>
      <c r="P272" s="103"/>
      <c r="Q272" s="103"/>
      <c r="R272" s="103"/>
      <c r="S272" s="99"/>
      <c r="T272" s="99"/>
      <c r="U272" s="99"/>
      <c r="V272" s="99"/>
      <c r="W272" s="100"/>
      <c r="X272" s="100"/>
      <c r="Y272" s="104"/>
      <c r="Z272" s="119"/>
      <c r="AA272" s="119"/>
      <c r="AB272" s="120"/>
      <c r="AC272" s="137" t="str">
        <f t="shared" si="106"/>
        <v/>
      </c>
      <c r="AD272" s="131" t="str">
        <f t="shared" si="107"/>
        <v/>
      </c>
      <c r="AE272" s="105"/>
      <c r="AF272" s="101"/>
      <c r="AG272" s="107"/>
      <c r="AH272" s="169"/>
      <c r="AI272" s="170"/>
      <c r="AK272" s="146" t="b">
        <f t="shared" si="108"/>
        <v>0</v>
      </c>
      <c r="AL272" s="68">
        <f t="shared" si="109"/>
        <v>0</v>
      </c>
      <c r="AM272" s="68" t="b">
        <f t="shared" si="110"/>
        <v>1</v>
      </c>
      <c r="AN272" s="68">
        <f t="shared" si="111"/>
        <v>1</v>
      </c>
      <c r="AO272" s="68" t="b">
        <f t="shared" si="112"/>
        <v>0</v>
      </c>
      <c r="AP272" s="68">
        <f t="shared" si="113"/>
        <v>0</v>
      </c>
      <c r="AQ272" s="68" t="b">
        <f t="shared" si="114"/>
        <v>1</v>
      </c>
      <c r="AR272" s="139">
        <f t="shared" si="115"/>
        <v>1</v>
      </c>
      <c r="AS272" s="146" t="str">
        <f t="shared" si="116"/>
        <v/>
      </c>
      <c r="AT272" s="139" t="str">
        <f t="shared" si="117"/>
        <v/>
      </c>
      <c r="AU272" s="68">
        <f t="shared" si="118"/>
        <v>1</v>
      </c>
      <c r="AV272" s="68">
        <f t="shared" si="119"/>
        <v>0</v>
      </c>
      <c r="AW272" s="68">
        <f t="shared" si="120"/>
        <v>0</v>
      </c>
      <c r="AX272" s="68">
        <f t="shared" si="121"/>
        <v>0</v>
      </c>
      <c r="AY272" s="68">
        <f t="shared" si="122"/>
        <v>0</v>
      </c>
      <c r="AZ272" s="139">
        <f t="shared" si="123"/>
        <v>0</v>
      </c>
      <c r="BA272" s="68" t="str">
        <f t="shared" si="124"/>
        <v/>
      </c>
      <c r="BB272" s="68" t="str">
        <f t="shared" si="125"/>
        <v/>
      </c>
      <c r="BC272" s="146" t="str">
        <f t="shared" si="126"/>
        <v>Pain in mouth/throat</v>
      </c>
      <c r="BD272" s="68">
        <f t="shared" si="127"/>
        <v>10.4</v>
      </c>
      <c r="BE272" s="68" t="str">
        <f t="shared" si="128"/>
        <v>Pain in mouth/throat
 has a PPV of 10.4% 
 for recurrence</v>
      </c>
      <c r="BF272" s="68">
        <f t="shared" si="129"/>
        <v>0</v>
      </c>
      <c r="BG272" s="68">
        <f t="shared" si="130"/>
        <v>0</v>
      </c>
      <c r="BH272" s="68">
        <f t="shared" si="131"/>
        <v>1</v>
      </c>
      <c r="BI272" s="68">
        <f t="shared" si="132"/>
        <v>0</v>
      </c>
      <c r="BJ272" s="68">
        <f t="shared" si="133"/>
        <v>0</v>
      </c>
      <c r="BK272" s="68">
        <f t="shared" si="134"/>
        <v>0</v>
      </c>
      <c r="BL272" s="68">
        <f t="shared" si="135"/>
        <v>0</v>
      </c>
      <c r="BM272" s="139">
        <f t="shared" si="136"/>
        <v>0</v>
      </c>
    </row>
    <row r="273" spans="1:65" s="68" customFormat="1" ht="63.95" customHeight="1">
      <c r="A273" s="245"/>
      <c r="B273" s="97"/>
      <c r="C273" s="98"/>
      <c r="D273" s="99"/>
      <c r="E273" s="111"/>
      <c r="F273" s="155"/>
      <c r="G273" s="225"/>
      <c r="H273" s="100"/>
      <c r="I273" s="226"/>
      <c r="J273" s="218"/>
      <c r="K273" s="124"/>
      <c r="L273" s="135"/>
      <c r="M273" s="136"/>
      <c r="N273" s="102"/>
      <c r="O273" s="103"/>
      <c r="P273" s="103"/>
      <c r="Q273" s="103"/>
      <c r="R273" s="103"/>
      <c r="S273" s="99"/>
      <c r="T273" s="99"/>
      <c r="U273" s="99"/>
      <c r="V273" s="99"/>
      <c r="W273" s="100"/>
      <c r="X273" s="100"/>
      <c r="Y273" s="104"/>
      <c r="Z273" s="119"/>
      <c r="AA273" s="119"/>
      <c r="AB273" s="120"/>
      <c r="AC273" s="137" t="str">
        <f t="shared" ref="AC273:AC336" si="137">AS273</f>
        <v/>
      </c>
      <c r="AD273" s="131" t="str">
        <f t="shared" ref="AD273:AD336" si="138">AT273</f>
        <v/>
      </c>
      <c r="AE273" s="105"/>
      <c r="AF273" s="101"/>
      <c r="AG273" s="107"/>
      <c r="AH273" s="169"/>
      <c r="AI273" s="170"/>
      <c r="AK273" s="146" t="b">
        <f t="shared" ref="AK273:AK336" si="139">AND(K273&lt;&gt;"",L273&lt;&gt;"",M273&lt;&gt;"",N273&lt;&gt;"",O273&lt;&gt;"",P273&lt;&gt;"",Q273&lt;&gt;"",R273&lt;&gt;"",S273&lt;&gt;"", T273&lt;&gt;"", U273&lt;&gt;"", V273&lt;&gt;"", W273&lt;&gt;"", X273&lt;&gt;"", Y273&lt;&gt;"", Z273&lt;&gt;"", AA273&lt;&gt;"", AB273&lt;&gt;"")</f>
        <v>0</v>
      </c>
      <c r="AL273" s="68">
        <f t="shared" ref="AL273:AL336" si="140">IF(AK273=TRUE, 1, 0)</f>
        <v>0</v>
      </c>
      <c r="AM273" s="68" t="b">
        <f t="shared" ref="AM273:AM336" si="141">AND(K273="",L273="",M273="",N273="",O273="",P273="",Q273="",R273="",S273="", T273="", U273="", V273="", W273="", X273="", Y273="", Z273="", AA273="", AB273="")</f>
        <v>1</v>
      </c>
      <c r="AN273" s="68">
        <f t="shared" ref="AN273:AN336" si="142">IF(AM273=TRUE, 1, 0)</f>
        <v>1</v>
      </c>
      <c r="AO273" s="68" t="b">
        <f t="shared" ref="AO273:AO336" si="143">AND(B273&lt;&gt;"", C273&lt;&gt;"", D273&lt;&gt;"", G273&lt;&gt;"",H273&lt;&gt;"",I273&lt;&gt;"",E273&lt;&gt;"",F273&lt;&gt;"",J273&lt;&gt;"")</f>
        <v>0</v>
      </c>
      <c r="AP273" s="68">
        <f t="shared" ref="AP273:AP336" si="144">IF(AO273=TRUE, 1, 0)</f>
        <v>0</v>
      </c>
      <c r="AQ273" s="68" t="b">
        <f t="shared" ref="AQ273:AQ336" si="145">AND(B273="", C273="", D273="", G273="",H273="",I273="",E273="",F273="",J273="")</f>
        <v>1</v>
      </c>
      <c r="AR273" s="139">
        <f t="shared" ref="AR273:AR336" si="146">IF(AQ273=TRUE, 1, 0)</f>
        <v>1</v>
      </c>
      <c r="AS273" s="146" t="str">
        <f t="shared" ref="AS273:AS336" si="147">IF(AU273=1, "", IF(AV273=1,AV$9, IF(AW273=1,AW$9, IF(AX273=1,AX$9, IF(AY273=1,AY$9, IF(AZ273=1, AZ$9, IF(J273="Yes",BB273, IF(J273="No", BA273, "Whoops!"))))))))</f>
        <v/>
      </c>
      <c r="AT273" s="139" t="str">
        <f t="shared" ref="AT273:AT336" si="148">IF(AS273="","", IF(AS273=BB273, BE273,""))</f>
        <v/>
      </c>
      <c r="AU273" s="68">
        <f t="shared" ref="AU273:AU336" si="149">IF(AND(B273="", AR273=1), 1, 0)</f>
        <v>1</v>
      </c>
      <c r="AV273" s="68">
        <f t="shared" ref="AV273:AV336" si="150">IF(AND(B273="", AR273=0, AP273=0), 1, 0)</f>
        <v>0</v>
      </c>
      <c r="AW273" s="68">
        <f t="shared" ref="AW273:AW336" si="151">IF(AND(B273&lt;&gt;"", AR273=0, AP273=0), 1, 0)</f>
        <v>0</v>
      </c>
      <c r="AX273" s="68">
        <f t="shared" ref="AX273:AX336" si="152">IF(AND(B273&lt;&gt;"", AP273=1, J273="No", AN273=0), 1, 0)</f>
        <v>0</v>
      </c>
      <c r="AY273" s="68">
        <f t="shared" ref="AY273:AY336" si="153">IF(AND(B273&lt;&gt;"", AP273=1, J273="Yes", AL273=0), 1, 0)</f>
        <v>0</v>
      </c>
      <c r="AZ273" s="139">
        <f t="shared" ref="AZ273:AZ336" si="154">IF(AND(SUM(AU273:AY273)=0, OR(F273="thyroid", F273="skin")), 1, 0)</f>
        <v>0</v>
      </c>
      <c r="BA273" s="68" t="str">
        <f t="shared" ref="BA273:BA336" si="155">IF(J273="No",VLOOKUP(E273,AK$2:AM$8,3,FALSE)&amp;BA$9&amp;" at "&amp;E273&amp;BB$13,"")</f>
        <v/>
      </c>
      <c r="BB273" s="68" t="str">
        <f t="shared" ref="BB273:BB336" si="156">IF(SUM(AU273:AY273)=0,VLOOKUP(E273,AK$2:AM$8,2,FALSE)&amp;BB$9&amp;" at "&amp;E273&amp;BB$13, "")</f>
        <v/>
      </c>
      <c r="BC273" s="146" t="str">
        <f t="shared" ref="BC273:BC336" si="157">IF(BF273=1,BF$2,IF(BG273=1,BF$3,IF(BH273=1,BF$4,IF(BI273=1,BF$5,IF(BJ273=1,BF$6,IF(BK273=1,BF$7,IF(BL273=1,BF$8,IF(BM273=1,BF$9))))))))</f>
        <v>Pain in mouth/throat</v>
      </c>
      <c r="BD273" s="68">
        <f t="shared" ref="BD273:BD336" si="158">IF(BF273=1,BG$2,IF(BG273=1,BG$3,IF(BH273=1,BG$4,IF(BI273=1,BG$5,IF(BJ273=1,BG$6,IF(BK273=1,BG$7,IF(BL273=1,BG$8,IF(BM273=1,BG$9))))))))</f>
        <v>10.4</v>
      </c>
      <c r="BE273" s="68" t="str">
        <f t="shared" ref="BE273:BE336" si="159">IF(SUM(BF273:BM273)&gt;0, BC273&amp;CHAR(10)&amp;BE$7&amp;BD273&amp;BE$8, BE$6)</f>
        <v>Pain in mouth/throat
 has a PPV of 10.4% 
 for recurrence</v>
      </c>
      <c r="BF273" s="68">
        <f t="shared" ref="BF273:BF336" si="160">IF(N273="Yes", 1, 0)</f>
        <v>0</v>
      </c>
      <c r="BG273" s="68">
        <f t="shared" ref="BG273:BG336" si="161">IF(AB273="Yes", 1, 0)</f>
        <v>0</v>
      </c>
      <c r="BH273" s="68">
        <f t="shared" ref="BH273:BH336" si="162">IF(OR(S273="Yes",P273&lt;&gt;"No"), 1, 0)</f>
        <v>1</v>
      </c>
      <c r="BI273" s="68">
        <f t="shared" ref="BI273:BI336" si="163">IF(Z273="Yes", 1, 0)</f>
        <v>0</v>
      </c>
      <c r="BJ273" s="68">
        <f t="shared" ref="BJ273:BJ336" si="164">IF(L273="Yes", 1, 0)</f>
        <v>0</v>
      </c>
      <c r="BK273" s="68">
        <f t="shared" ref="BK273:BK336" si="165">IF(OR(R273="Intermittent", R273="Persistent"), 1, 0)</f>
        <v>0</v>
      </c>
      <c r="BL273" s="68">
        <f t="shared" ref="BL273:BL336" si="166">IF(AA273="Yes", 1, 0)</f>
        <v>0</v>
      </c>
      <c r="BM273" s="139">
        <f t="shared" ref="BM273:BM336" si="167">IF(V273="Yes", 1, 0)</f>
        <v>0</v>
      </c>
    </row>
    <row r="274" spans="1:65" s="68" customFormat="1" ht="63.95" customHeight="1">
      <c r="A274" s="245"/>
      <c r="B274" s="97"/>
      <c r="C274" s="98"/>
      <c r="D274" s="99"/>
      <c r="E274" s="111"/>
      <c r="F274" s="155"/>
      <c r="G274" s="225"/>
      <c r="H274" s="100"/>
      <c r="I274" s="226"/>
      <c r="J274" s="218"/>
      <c r="K274" s="124"/>
      <c r="L274" s="135"/>
      <c r="M274" s="136"/>
      <c r="N274" s="102"/>
      <c r="O274" s="103"/>
      <c r="P274" s="103"/>
      <c r="Q274" s="103"/>
      <c r="R274" s="103"/>
      <c r="S274" s="99"/>
      <c r="T274" s="99"/>
      <c r="U274" s="99"/>
      <c r="V274" s="99"/>
      <c r="W274" s="100"/>
      <c r="X274" s="100"/>
      <c r="Y274" s="104"/>
      <c r="Z274" s="119"/>
      <c r="AA274" s="119"/>
      <c r="AB274" s="120"/>
      <c r="AC274" s="137" t="str">
        <f t="shared" si="137"/>
        <v/>
      </c>
      <c r="AD274" s="131" t="str">
        <f t="shared" si="138"/>
        <v/>
      </c>
      <c r="AE274" s="105"/>
      <c r="AF274" s="101"/>
      <c r="AG274" s="107"/>
      <c r="AH274" s="169"/>
      <c r="AI274" s="170"/>
      <c r="AK274" s="146" t="b">
        <f t="shared" si="139"/>
        <v>0</v>
      </c>
      <c r="AL274" s="68">
        <f t="shared" si="140"/>
        <v>0</v>
      </c>
      <c r="AM274" s="68" t="b">
        <f t="shared" si="141"/>
        <v>1</v>
      </c>
      <c r="AN274" s="68">
        <f t="shared" si="142"/>
        <v>1</v>
      </c>
      <c r="AO274" s="68" t="b">
        <f t="shared" si="143"/>
        <v>0</v>
      </c>
      <c r="AP274" s="68">
        <f t="shared" si="144"/>
        <v>0</v>
      </c>
      <c r="AQ274" s="68" t="b">
        <f t="shared" si="145"/>
        <v>1</v>
      </c>
      <c r="AR274" s="139">
        <f t="shared" si="146"/>
        <v>1</v>
      </c>
      <c r="AS274" s="146" t="str">
        <f t="shared" si="147"/>
        <v/>
      </c>
      <c r="AT274" s="139" t="str">
        <f t="shared" si="148"/>
        <v/>
      </c>
      <c r="AU274" s="68">
        <f t="shared" si="149"/>
        <v>1</v>
      </c>
      <c r="AV274" s="68">
        <f t="shared" si="150"/>
        <v>0</v>
      </c>
      <c r="AW274" s="68">
        <f t="shared" si="151"/>
        <v>0</v>
      </c>
      <c r="AX274" s="68">
        <f t="shared" si="152"/>
        <v>0</v>
      </c>
      <c r="AY274" s="68">
        <f t="shared" si="153"/>
        <v>0</v>
      </c>
      <c r="AZ274" s="139">
        <f t="shared" si="154"/>
        <v>0</v>
      </c>
      <c r="BA274" s="68" t="str">
        <f t="shared" si="155"/>
        <v/>
      </c>
      <c r="BB274" s="68" t="str">
        <f t="shared" si="156"/>
        <v/>
      </c>
      <c r="BC274" s="146" t="str">
        <f t="shared" si="157"/>
        <v>Pain in mouth/throat</v>
      </c>
      <c r="BD274" s="68">
        <f t="shared" si="158"/>
        <v>10.4</v>
      </c>
      <c r="BE274" s="68" t="str">
        <f t="shared" si="159"/>
        <v>Pain in mouth/throat
 has a PPV of 10.4% 
 for recurrence</v>
      </c>
      <c r="BF274" s="68">
        <f t="shared" si="160"/>
        <v>0</v>
      </c>
      <c r="BG274" s="68">
        <f t="shared" si="161"/>
        <v>0</v>
      </c>
      <c r="BH274" s="68">
        <f t="shared" si="162"/>
        <v>1</v>
      </c>
      <c r="BI274" s="68">
        <f t="shared" si="163"/>
        <v>0</v>
      </c>
      <c r="BJ274" s="68">
        <f t="shared" si="164"/>
        <v>0</v>
      </c>
      <c r="BK274" s="68">
        <f t="shared" si="165"/>
        <v>0</v>
      </c>
      <c r="BL274" s="68">
        <f t="shared" si="166"/>
        <v>0</v>
      </c>
      <c r="BM274" s="139">
        <f t="shared" si="167"/>
        <v>0</v>
      </c>
    </row>
    <row r="275" spans="1:65" s="68" customFormat="1" ht="63.95" customHeight="1">
      <c r="A275" s="245"/>
      <c r="B275" s="97"/>
      <c r="C275" s="98"/>
      <c r="D275" s="99"/>
      <c r="E275" s="111"/>
      <c r="F275" s="155"/>
      <c r="G275" s="225"/>
      <c r="H275" s="100"/>
      <c r="I275" s="226"/>
      <c r="J275" s="218"/>
      <c r="K275" s="124"/>
      <c r="L275" s="135"/>
      <c r="M275" s="136"/>
      <c r="N275" s="102"/>
      <c r="O275" s="103"/>
      <c r="P275" s="103"/>
      <c r="Q275" s="103"/>
      <c r="R275" s="103"/>
      <c r="S275" s="99"/>
      <c r="T275" s="99"/>
      <c r="U275" s="99"/>
      <c r="V275" s="99"/>
      <c r="W275" s="100"/>
      <c r="X275" s="100"/>
      <c r="Y275" s="104"/>
      <c r="Z275" s="119"/>
      <c r="AA275" s="119"/>
      <c r="AB275" s="120"/>
      <c r="AC275" s="137" t="str">
        <f t="shared" si="137"/>
        <v/>
      </c>
      <c r="AD275" s="131" t="str">
        <f t="shared" si="138"/>
        <v/>
      </c>
      <c r="AE275" s="105"/>
      <c r="AF275" s="101"/>
      <c r="AG275" s="107"/>
      <c r="AH275" s="169"/>
      <c r="AI275" s="170"/>
      <c r="AK275" s="146" t="b">
        <f t="shared" si="139"/>
        <v>0</v>
      </c>
      <c r="AL275" s="68">
        <f t="shared" si="140"/>
        <v>0</v>
      </c>
      <c r="AM275" s="68" t="b">
        <f t="shared" si="141"/>
        <v>1</v>
      </c>
      <c r="AN275" s="68">
        <f t="shared" si="142"/>
        <v>1</v>
      </c>
      <c r="AO275" s="68" t="b">
        <f t="shared" si="143"/>
        <v>0</v>
      </c>
      <c r="AP275" s="68">
        <f t="shared" si="144"/>
        <v>0</v>
      </c>
      <c r="AQ275" s="68" t="b">
        <f t="shared" si="145"/>
        <v>1</v>
      </c>
      <c r="AR275" s="139">
        <f t="shared" si="146"/>
        <v>1</v>
      </c>
      <c r="AS275" s="146" t="str">
        <f t="shared" si="147"/>
        <v/>
      </c>
      <c r="AT275" s="139" t="str">
        <f t="shared" si="148"/>
        <v/>
      </c>
      <c r="AU275" s="68">
        <f t="shared" si="149"/>
        <v>1</v>
      </c>
      <c r="AV275" s="68">
        <f t="shared" si="150"/>
        <v>0</v>
      </c>
      <c r="AW275" s="68">
        <f t="shared" si="151"/>
        <v>0</v>
      </c>
      <c r="AX275" s="68">
        <f t="shared" si="152"/>
        <v>0</v>
      </c>
      <c r="AY275" s="68">
        <f t="shared" si="153"/>
        <v>0</v>
      </c>
      <c r="AZ275" s="139">
        <f t="shared" si="154"/>
        <v>0</v>
      </c>
      <c r="BA275" s="68" t="str">
        <f t="shared" si="155"/>
        <v/>
      </c>
      <c r="BB275" s="68" t="str">
        <f t="shared" si="156"/>
        <v/>
      </c>
      <c r="BC275" s="146" t="str">
        <f t="shared" si="157"/>
        <v>Pain in mouth/throat</v>
      </c>
      <c r="BD275" s="68">
        <f t="shared" si="158"/>
        <v>10.4</v>
      </c>
      <c r="BE275" s="68" t="str">
        <f t="shared" si="159"/>
        <v>Pain in mouth/throat
 has a PPV of 10.4% 
 for recurrence</v>
      </c>
      <c r="BF275" s="68">
        <f t="shared" si="160"/>
        <v>0</v>
      </c>
      <c r="BG275" s="68">
        <f t="shared" si="161"/>
        <v>0</v>
      </c>
      <c r="BH275" s="68">
        <f t="shared" si="162"/>
        <v>1</v>
      </c>
      <c r="BI275" s="68">
        <f t="shared" si="163"/>
        <v>0</v>
      </c>
      <c r="BJ275" s="68">
        <f t="shared" si="164"/>
        <v>0</v>
      </c>
      <c r="BK275" s="68">
        <f t="shared" si="165"/>
        <v>0</v>
      </c>
      <c r="BL275" s="68">
        <f t="shared" si="166"/>
        <v>0</v>
      </c>
      <c r="BM275" s="139">
        <f t="shared" si="167"/>
        <v>0</v>
      </c>
    </row>
    <row r="276" spans="1:65" s="68" customFormat="1" ht="63.95" customHeight="1">
      <c r="A276" s="245"/>
      <c r="B276" s="97"/>
      <c r="C276" s="98"/>
      <c r="D276" s="99"/>
      <c r="E276" s="111"/>
      <c r="F276" s="155"/>
      <c r="G276" s="225"/>
      <c r="H276" s="100"/>
      <c r="I276" s="226"/>
      <c r="J276" s="218"/>
      <c r="K276" s="124"/>
      <c r="L276" s="135"/>
      <c r="M276" s="136"/>
      <c r="N276" s="102"/>
      <c r="O276" s="103"/>
      <c r="P276" s="103"/>
      <c r="Q276" s="103"/>
      <c r="R276" s="103"/>
      <c r="S276" s="99"/>
      <c r="T276" s="99"/>
      <c r="U276" s="99"/>
      <c r="V276" s="99"/>
      <c r="W276" s="100"/>
      <c r="X276" s="100"/>
      <c r="Y276" s="104"/>
      <c r="Z276" s="119"/>
      <c r="AA276" s="119"/>
      <c r="AB276" s="120"/>
      <c r="AC276" s="137" t="str">
        <f t="shared" si="137"/>
        <v/>
      </c>
      <c r="AD276" s="131" t="str">
        <f t="shared" si="138"/>
        <v/>
      </c>
      <c r="AE276" s="105"/>
      <c r="AF276" s="101"/>
      <c r="AG276" s="107"/>
      <c r="AH276" s="169"/>
      <c r="AI276" s="170"/>
      <c r="AK276" s="146" t="b">
        <f t="shared" si="139"/>
        <v>0</v>
      </c>
      <c r="AL276" s="68">
        <f t="shared" si="140"/>
        <v>0</v>
      </c>
      <c r="AM276" s="68" t="b">
        <f t="shared" si="141"/>
        <v>1</v>
      </c>
      <c r="AN276" s="68">
        <f t="shared" si="142"/>
        <v>1</v>
      </c>
      <c r="AO276" s="68" t="b">
        <f t="shared" si="143"/>
        <v>0</v>
      </c>
      <c r="AP276" s="68">
        <f t="shared" si="144"/>
        <v>0</v>
      </c>
      <c r="AQ276" s="68" t="b">
        <f t="shared" si="145"/>
        <v>1</v>
      </c>
      <c r="AR276" s="139">
        <f t="shared" si="146"/>
        <v>1</v>
      </c>
      <c r="AS276" s="146" t="str">
        <f t="shared" si="147"/>
        <v/>
      </c>
      <c r="AT276" s="139" t="str">
        <f t="shared" si="148"/>
        <v/>
      </c>
      <c r="AU276" s="68">
        <f t="shared" si="149"/>
        <v>1</v>
      </c>
      <c r="AV276" s="68">
        <f t="shared" si="150"/>
        <v>0</v>
      </c>
      <c r="AW276" s="68">
        <f t="shared" si="151"/>
        <v>0</v>
      </c>
      <c r="AX276" s="68">
        <f t="shared" si="152"/>
        <v>0</v>
      </c>
      <c r="AY276" s="68">
        <f t="shared" si="153"/>
        <v>0</v>
      </c>
      <c r="AZ276" s="139">
        <f t="shared" si="154"/>
        <v>0</v>
      </c>
      <c r="BA276" s="68" t="str">
        <f t="shared" si="155"/>
        <v/>
      </c>
      <c r="BB276" s="68" t="str">
        <f t="shared" si="156"/>
        <v/>
      </c>
      <c r="BC276" s="146" t="str">
        <f t="shared" si="157"/>
        <v>Pain in mouth/throat</v>
      </c>
      <c r="BD276" s="68">
        <f t="shared" si="158"/>
        <v>10.4</v>
      </c>
      <c r="BE276" s="68" t="str">
        <f t="shared" si="159"/>
        <v>Pain in mouth/throat
 has a PPV of 10.4% 
 for recurrence</v>
      </c>
      <c r="BF276" s="68">
        <f t="shared" si="160"/>
        <v>0</v>
      </c>
      <c r="BG276" s="68">
        <f t="shared" si="161"/>
        <v>0</v>
      </c>
      <c r="BH276" s="68">
        <f t="shared" si="162"/>
        <v>1</v>
      </c>
      <c r="BI276" s="68">
        <f t="shared" si="163"/>
        <v>0</v>
      </c>
      <c r="BJ276" s="68">
        <f t="shared" si="164"/>
        <v>0</v>
      </c>
      <c r="BK276" s="68">
        <f t="shared" si="165"/>
        <v>0</v>
      </c>
      <c r="BL276" s="68">
        <f t="shared" si="166"/>
        <v>0</v>
      </c>
      <c r="BM276" s="139">
        <f t="shared" si="167"/>
        <v>0</v>
      </c>
    </row>
    <row r="277" spans="1:65" s="68" customFormat="1" ht="63.95" customHeight="1">
      <c r="A277" s="245"/>
      <c r="B277" s="97"/>
      <c r="C277" s="98"/>
      <c r="D277" s="99"/>
      <c r="E277" s="111"/>
      <c r="F277" s="155"/>
      <c r="G277" s="225"/>
      <c r="H277" s="100"/>
      <c r="I277" s="226"/>
      <c r="J277" s="218"/>
      <c r="K277" s="124"/>
      <c r="L277" s="135"/>
      <c r="M277" s="136"/>
      <c r="N277" s="102"/>
      <c r="O277" s="103"/>
      <c r="P277" s="103"/>
      <c r="Q277" s="103"/>
      <c r="R277" s="103"/>
      <c r="S277" s="99"/>
      <c r="T277" s="99"/>
      <c r="U277" s="99"/>
      <c r="V277" s="99"/>
      <c r="W277" s="100"/>
      <c r="X277" s="100"/>
      <c r="Y277" s="104"/>
      <c r="Z277" s="119"/>
      <c r="AA277" s="119"/>
      <c r="AB277" s="120"/>
      <c r="AC277" s="137" t="str">
        <f t="shared" si="137"/>
        <v/>
      </c>
      <c r="AD277" s="131" t="str">
        <f t="shared" si="138"/>
        <v/>
      </c>
      <c r="AE277" s="105"/>
      <c r="AF277" s="101"/>
      <c r="AG277" s="107"/>
      <c r="AH277" s="169"/>
      <c r="AI277" s="170"/>
      <c r="AK277" s="146" t="b">
        <f t="shared" si="139"/>
        <v>0</v>
      </c>
      <c r="AL277" s="68">
        <f t="shared" si="140"/>
        <v>0</v>
      </c>
      <c r="AM277" s="68" t="b">
        <f t="shared" si="141"/>
        <v>1</v>
      </c>
      <c r="AN277" s="68">
        <f t="shared" si="142"/>
        <v>1</v>
      </c>
      <c r="AO277" s="68" t="b">
        <f t="shared" si="143"/>
        <v>0</v>
      </c>
      <c r="AP277" s="68">
        <f t="shared" si="144"/>
        <v>0</v>
      </c>
      <c r="AQ277" s="68" t="b">
        <f t="shared" si="145"/>
        <v>1</v>
      </c>
      <c r="AR277" s="139">
        <f t="shared" si="146"/>
        <v>1</v>
      </c>
      <c r="AS277" s="146" t="str">
        <f t="shared" si="147"/>
        <v/>
      </c>
      <c r="AT277" s="139" t="str">
        <f t="shared" si="148"/>
        <v/>
      </c>
      <c r="AU277" s="68">
        <f t="shared" si="149"/>
        <v>1</v>
      </c>
      <c r="AV277" s="68">
        <f t="shared" si="150"/>
        <v>0</v>
      </c>
      <c r="AW277" s="68">
        <f t="shared" si="151"/>
        <v>0</v>
      </c>
      <c r="AX277" s="68">
        <f t="shared" si="152"/>
        <v>0</v>
      </c>
      <c r="AY277" s="68">
        <f t="shared" si="153"/>
        <v>0</v>
      </c>
      <c r="AZ277" s="139">
        <f t="shared" si="154"/>
        <v>0</v>
      </c>
      <c r="BA277" s="68" t="str">
        <f t="shared" si="155"/>
        <v/>
      </c>
      <c r="BB277" s="68" t="str">
        <f t="shared" si="156"/>
        <v/>
      </c>
      <c r="BC277" s="146" t="str">
        <f t="shared" si="157"/>
        <v>Pain in mouth/throat</v>
      </c>
      <c r="BD277" s="68">
        <f t="shared" si="158"/>
        <v>10.4</v>
      </c>
      <c r="BE277" s="68" t="str">
        <f t="shared" si="159"/>
        <v>Pain in mouth/throat
 has a PPV of 10.4% 
 for recurrence</v>
      </c>
      <c r="BF277" s="68">
        <f t="shared" si="160"/>
        <v>0</v>
      </c>
      <c r="BG277" s="68">
        <f t="shared" si="161"/>
        <v>0</v>
      </c>
      <c r="BH277" s="68">
        <f t="shared" si="162"/>
        <v>1</v>
      </c>
      <c r="BI277" s="68">
        <f t="shared" si="163"/>
        <v>0</v>
      </c>
      <c r="BJ277" s="68">
        <f t="shared" si="164"/>
        <v>0</v>
      </c>
      <c r="BK277" s="68">
        <f t="shared" si="165"/>
        <v>0</v>
      </c>
      <c r="BL277" s="68">
        <f t="shared" si="166"/>
        <v>0</v>
      </c>
      <c r="BM277" s="139">
        <f t="shared" si="167"/>
        <v>0</v>
      </c>
    </row>
    <row r="278" spans="1:65" s="68" customFormat="1" ht="63.95" customHeight="1">
      <c r="A278" s="245"/>
      <c r="B278" s="97"/>
      <c r="C278" s="98"/>
      <c r="D278" s="99"/>
      <c r="E278" s="111"/>
      <c r="F278" s="155"/>
      <c r="G278" s="225"/>
      <c r="H278" s="100"/>
      <c r="I278" s="226"/>
      <c r="J278" s="218"/>
      <c r="K278" s="124"/>
      <c r="L278" s="135"/>
      <c r="M278" s="136"/>
      <c r="N278" s="102"/>
      <c r="O278" s="103"/>
      <c r="P278" s="103"/>
      <c r="Q278" s="103"/>
      <c r="R278" s="103"/>
      <c r="S278" s="99"/>
      <c r="T278" s="99"/>
      <c r="U278" s="99"/>
      <c r="V278" s="99"/>
      <c r="W278" s="100"/>
      <c r="X278" s="100"/>
      <c r="Y278" s="104"/>
      <c r="Z278" s="119"/>
      <c r="AA278" s="119"/>
      <c r="AB278" s="120"/>
      <c r="AC278" s="137" t="str">
        <f t="shared" si="137"/>
        <v/>
      </c>
      <c r="AD278" s="131" t="str">
        <f t="shared" si="138"/>
        <v/>
      </c>
      <c r="AE278" s="105"/>
      <c r="AF278" s="101"/>
      <c r="AG278" s="107"/>
      <c r="AH278" s="169"/>
      <c r="AI278" s="170"/>
      <c r="AK278" s="146" t="b">
        <f t="shared" si="139"/>
        <v>0</v>
      </c>
      <c r="AL278" s="68">
        <f t="shared" si="140"/>
        <v>0</v>
      </c>
      <c r="AM278" s="68" t="b">
        <f t="shared" si="141"/>
        <v>1</v>
      </c>
      <c r="AN278" s="68">
        <f t="shared" si="142"/>
        <v>1</v>
      </c>
      <c r="AO278" s="68" t="b">
        <f t="shared" si="143"/>
        <v>0</v>
      </c>
      <c r="AP278" s="68">
        <f t="shared" si="144"/>
        <v>0</v>
      </c>
      <c r="AQ278" s="68" t="b">
        <f t="shared" si="145"/>
        <v>1</v>
      </c>
      <c r="AR278" s="139">
        <f t="shared" si="146"/>
        <v>1</v>
      </c>
      <c r="AS278" s="146" t="str">
        <f t="shared" si="147"/>
        <v/>
      </c>
      <c r="AT278" s="139" t="str">
        <f t="shared" si="148"/>
        <v/>
      </c>
      <c r="AU278" s="68">
        <f t="shared" si="149"/>
        <v>1</v>
      </c>
      <c r="AV278" s="68">
        <f t="shared" si="150"/>
        <v>0</v>
      </c>
      <c r="AW278" s="68">
        <f t="shared" si="151"/>
        <v>0</v>
      </c>
      <c r="AX278" s="68">
        <f t="shared" si="152"/>
        <v>0</v>
      </c>
      <c r="AY278" s="68">
        <f t="shared" si="153"/>
        <v>0</v>
      </c>
      <c r="AZ278" s="139">
        <f t="shared" si="154"/>
        <v>0</v>
      </c>
      <c r="BA278" s="68" t="str">
        <f t="shared" si="155"/>
        <v/>
      </c>
      <c r="BB278" s="68" t="str">
        <f t="shared" si="156"/>
        <v/>
      </c>
      <c r="BC278" s="146" t="str">
        <f t="shared" si="157"/>
        <v>Pain in mouth/throat</v>
      </c>
      <c r="BD278" s="68">
        <f t="shared" si="158"/>
        <v>10.4</v>
      </c>
      <c r="BE278" s="68" t="str">
        <f t="shared" si="159"/>
        <v>Pain in mouth/throat
 has a PPV of 10.4% 
 for recurrence</v>
      </c>
      <c r="BF278" s="68">
        <f t="shared" si="160"/>
        <v>0</v>
      </c>
      <c r="BG278" s="68">
        <f t="shared" si="161"/>
        <v>0</v>
      </c>
      <c r="BH278" s="68">
        <f t="shared" si="162"/>
        <v>1</v>
      </c>
      <c r="BI278" s="68">
        <f t="shared" si="163"/>
        <v>0</v>
      </c>
      <c r="BJ278" s="68">
        <f t="shared" si="164"/>
        <v>0</v>
      </c>
      <c r="BK278" s="68">
        <f t="shared" si="165"/>
        <v>0</v>
      </c>
      <c r="BL278" s="68">
        <f t="shared" si="166"/>
        <v>0</v>
      </c>
      <c r="BM278" s="139">
        <f t="shared" si="167"/>
        <v>0</v>
      </c>
    </row>
    <row r="279" spans="1:65" s="68" customFormat="1" ht="63.95" customHeight="1">
      <c r="A279" s="245"/>
      <c r="B279" s="97"/>
      <c r="C279" s="98"/>
      <c r="D279" s="99"/>
      <c r="E279" s="111"/>
      <c r="F279" s="155"/>
      <c r="G279" s="225"/>
      <c r="H279" s="100"/>
      <c r="I279" s="226"/>
      <c r="J279" s="218"/>
      <c r="K279" s="124"/>
      <c r="L279" s="135"/>
      <c r="M279" s="136"/>
      <c r="N279" s="102"/>
      <c r="O279" s="103"/>
      <c r="P279" s="103"/>
      <c r="Q279" s="103"/>
      <c r="R279" s="103"/>
      <c r="S279" s="99"/>
      <c r="T279" s="99"/>
      <c r="U279" s="99"/>
      <c r="V279" s="99"/>
      <c r="W279" s="100"/>
      <c r="X279" s="100"/>
      <c r="Y279" s="104"/>
      <c r="Z279" s="119"/>
      <c r="AA279" s="119"/>
      <c r="AB279" s="120"/>
      <c r="AC279" s="137" t="str">
        <f t="shared" si="137"/>
        <v/>
      </c>
      <c r="AD279" s="131" t="str">
        <f t="shared" si="138"/>
        <v/>
      </c>
      <c r="AE279" s="105"/>
      <c r="AF279" s="101"/>
      <c r="AG279" s="107"/>
      <c r="AH279" s="169"/>
      <c r="AI279" s="170"/>
      <c r="AK279" s="146" t="b">
        <f t="shared" si="139"/>
        <v>0</v>
      </c>
      <c r="AL279" s="68">
        <f t="shared" si="140"/>
        <v>0</v>
      </c>
      <c r="AM279" s="68" t="b">
        <f t="shared" si="141"/>
        <v>1</v>
      </c>
      <c r="AN279" s="68">
        <f t="shared" si="142"/>
        <v>1</v>
      </c>
      <c r="AO279" s="68" t="b">
        <f t="shared" si="143"/>
        <v>0</v>
      </c>
      <c r="AP279" s="68">
        <f t="shared" si="144"/>
        <v>0</v>
      </c>
      <c r="AQ279" s="68" t="b">
        <f t="shared" si="145"/>
        <v>1</v>
      </c>
      <c r="AR279" s="139">
        <f t="shared" si="146"/>
        <v>1</v>
      </c>
      <c r="AS279" s="146" t="str">
        <f t="shared" si="147"/>
        <v/>
      </c>
      <c r="AT279" s="139" t="str">
        <f t="shared" si="148"/>
        <v/>
      </c>
      <c r="AU279" s="68">
        <f t="shared" si="149"/>
        <v>1</v>
      </c>
      <c r="AV279" s="68">
        <f t="shared" si="150"/>
        <v>0</v>
      </c>
      <c r="AW279" s="68">
        <f t="shared" si="151"/>
        <v>0</v>
      </c>
      <c r="AX279" s="68">
        <f t="shared" si="152"/>
        <v>0</v>
      </c>
      <c r="AY279" s="68">
        <f t="shared" si="153"/>
        <v>0</v>
      </c>
      <c r="AZ279" s="139">
        <f t="shared" si="154"/>
        <v>0</v>
      </c>
      <c r="BA279" s="68" t="str">
        <f t="shared" si="155"/>
        <v/>
      </c>
      <c r="BB279" s="68" t="str">
        <f t="shared" si="156"/>
        <v/>
      </c>
      <c r="BC279" s="146" t="str">
        <f t="shared" si="157"/>
        <v>Pain in mouth/throat</v>
      </c>
      <c r="BD279" s="68">
        <f t="shared" si="158"/>
        <v>10.4</v>
      </c>
      <c r="BE279" s="68" t="str">
        <f t="shared" si="159"/>
        <v>Pain in mouth/throat
 has a PPV of 10.4% 
 for recurrence</v>
      </c>
      <c r="BF279" s="68">
        <f t="shared" si="160"/>
        <v>0</v>
      </c>
      <c r="BG279" s="68">
        <f t="shared" si="161"/>
        <v>0</v>
      </c>
      <c r="BH279" s="68">
        <f t="shared" si="162"/>
        <v>1</v>
      </c>
      <c r="BI279" s="68">
        <f t="shared" si="163"/>
        <v>0</v>
      </c>
      <c r="BJ279" s="68">
        <f t="shared" si="164"/>
        <v>0</v>
      </c>
      <c r="BK279" s="68">
        <f t="shared" si="165"/>
        <v>0</v>
      </c>
      <c r="BL279" s="68">
        <f t="shared" si="166"/>
        <v>0</v>
      </c>
      <c r="BM279" s="139">
        <f t="shared" si="167"/>
        <v>0</v>
      </c>
    </row>
    <row r="280" spans="1:65" s="68" customFormat="1" ht="63.95" customHeight="1">
      <c r="A280" s="245"/>
      <c r="B280" s="97"/>
      <c r="C280" s="98"/>
      <c r="D280" s="99"/>
      <c r="E280" s="111"/>
      <c r="F280" s="155"/>
      <c r="G280" s="225"/>
      <c r="H280" s="100"/>
      <c r="I280" s="226"/>
      <c r="J280" s="218"/>
      <c r="K280" s="124"/>
      <c r="L280" s="135"/>
      <c r="M280" s="136"/>
      <c r="N280" s="102"/>
      <c r="O280" s="103"/>
      <c r="P280" s="103"/>
      <c r="Q280" s="103"/>
      <c r="R280" s="103"/>
      <c r="S280" s="99"/>
      <c r="T280" s="99"/>
      <c r="U280" s="99"/>
      <c r="V280" s="99"/>
      <c r="W280" s="100"/>
      <c r="X280" s="100"/>
      <c r="Y280" s="104"/>
      <c r="Z280" s="119"/>
      <c r="AA280" s="119"/>
      <c r="AB280" s="120"/>
      <c r="AC280" s="137" t="str">
        <f t="shared" si="137"/>
        <v/>
      </c>
      <c r="AD280" s="131" t="str">
        <f t="shared" si="138"/>
        <v/>
      </c>
      <c r="AE280" s="105"/>
      <c r="AF280" s="101"/>
      <c r="AG280" s="107"/>
      <c r="AH280" s="169"/>
      <c r="AI280" s="170"/>
      <c r="AK280" s="146" t="b">
        <f t="shared" si="139"/>
        <v>0</v>
      </c>
      <c r="AL280" s="68">
        <f t="shared" si="140"/>
        <v>0</v>
      </c>
      <c r="AM280" s="68" t="b">
        <f t="shared" si="141"/>
        <v>1</v>
      </c>
      <c r="AN280" s="68">
        <f t="shared" si="142"/>
        <v>1</v>
      </c>
      <c r="AO280" s="68" t="b">
        <f t="shared" si="143"/>
        <v>0</v>
      </c>
      <c r="AP280" s="68">
        <f t="shared" si="144"/>
        <v>0</v>
      </c>
      <c r="AQ280" s="68" t="b">
        <f t="shared" si="145"/>
        <v>1</v>
      </c>
      <c r="AR280" s="139">
        <f t="shared" si="146"/>
        <v>1</v>
      </c>
      <c r="AS280" s="146" t="str">
        <f t="shared" si="147"/>
        <v/>
      </c>
      <c r="AT280" s="139" t="str">
        <f t="shared" si="148"/>
        <v/>
      </c>
      <c r="AU280" s="68">
        <f t="shared" si="149"/>
        <v>1</v>
      </c>
      <c r="AV280" s="68">
        <f t="shared" si="150"/>
        <v>0</v>
      </c>
      <c r="AW280" s="68">
        <f t="shared" si="151"/>
        <v>0</v>
      </c>
      <c r="AX280" s="68">
        <f t="shared" si="152"/>
        <v>0</v>
      </c>
      <c r="AY280" s="68">
        <f t="shared" si="153"/>
        <v>0</v>
      </c>
      <c r="AZ280" s="139">
        <f t="shared" si="154"/>
        <v>0</v>
      </c>
      <c r="BA280" s="68" t="str">
        <f t="shared" si="155"/>
        <v/>
      </c>
      <c r="BB280" s="68" t="str">
        <f t="shared" si="156"/>
        <v/>
      </c>
      <c r="BC280" s="146" t="str">
        <f t="shared" si="157"/>
        <v>Pain in mouth/throat</v>
      </c>
      <c r="BD280" s="68">
        <f t="shared" si="158"/>
        <v>10.4</v>
      </c>
      <c r="BE280" s="68" t="str">
        <f t="shared" si="159"/>
        <v>Pain in mouth/throat
 has a PPV of 10.4% 
 for recurrence</v>
      </c>
      <c r="BF280" s="68">
        <f t="shared" si="160"/>
        <v>0</v>
      </c>
      <c r="BG280" s="68">
        <f t="shared" si="161"/>
        <v>0</v>
      </c>
      <c r="BH280" s="68">
        <f t="shared" si="162"/>
        <v>1</v>
      </c>
      <c r="BI280" s="68">
        <f t="shared" si="163"/>
        <v>0</v>
      </c>
      <c r="BJ280" s="68">
        <f t="shared" si="164"/>
        <v>0</v>
      </c>
      <c r="BK280" s="68">
        <f t="shared" si="165"/>
        <v>0</v>
      </c>
      <c r="BL280" s="68">
        <f t="shared" si="166"/>
        <v>0</v>
      </c>
      <c r="BM280" s="139">
        <f t="shared" si="167"/>
        <v>0</v>
      </c>
    </row>
    <row r="281" spans="1:65" s="68" customFormat="1" ht="63.95" customHeight="1">
      <c r="A281" s="245"/>
      <c r="B281" s="97"/>
      <c r="C281" s="98"/>
      <c r="D281" s="99"/>
      <c r="E281" s="111"/>
      <c r="F281" s="155"/>
      <c r="G281" s="225"/>
      <c r="H281" s="100"/>
      <c r="I281" s="226"/>
      <c r="J281" s="218"/>
      <c r="K281" s="124"/>
      <c r="L281" s="135"/>
      <c r="M281" s="136"/>
      <c r="N281" s="102"/>
      <c r="O281" s="103"/>
      <c r="P281" s="103"/>
      <c r="Q281" s="103"/>
      <c r="R281" s="103"/>
      <c r="S281" s="99"/>
      <c r="T281" s="99"/>
      <c r="U281" s="99"/>
      <c r="V281" s="99"/>
      <c r="W281" s="100"/>
      <c r="X281" s="100"/>
      <c r="Y281" s="104"/>
      <c r="Z281" s="119"/>
      <c r="AA281" s="119"/>
      <c r="AB281" s="120"/>
      <c r="AC281" s="137" t="str">
        <f t="shared" si="137"/>
        <v/>
      </c>
      <c r="AD281" s="131" t="str">
        <f t="shared" si="138"/>
        <v/>
      </c>
      <c r="AE281" s="105"/>
      <c r="AF281" s="101"/>
      <c r="AG281" s="107"/>
      <c r="AH281" s="169"/>
      <c r="AI281" s="170"/>
      <c r="AK281" s="146" t="b">
        <f t="shared" si="139"/>
        <v>0</v>
      </c>
      <c r="AL281" s="68">
        <f t="shared" si="140"/>
        <v>0</v>
      </c>
      <c r="AM281" s="68" t="b">
        <f t="shared" si="141"/>
        <v>1</v>
      </c>
      <c r="AN281" s="68">
        <f t="shared" si="142"/>
        <v>1</v>
      </c>
      <c r="AO281" s="68" t="b">
        <f t="shared" si="143"/>
        <v>0</v>
      </c>
      <c r="AP281" s="68">
        <f t="shared" si="144"/>
        <v>0</v>
      </c>
      <c r="AQ281" s="68" t="b">
        <f t="shared" si="145"/>
        <v>1</v>
      </c>
      <c r="AR281" s="139">
        <f t="shared" si="146"/>
        <v>1</v>
      </c>
      <c r="AS281" s="146" t="str">
        <f t="shared" si="147"/>
        <v/>
      </c>
      <c r="AT281" s="139" t="str">
        <f t="shared" si="148"/>
        <v/>
      </c>
      <c r="AU281" s="68">
        <f t="shared" si="149"/>
        <v>1</v>
      </c>
      <c r="AV281" s="68">
        <f t="shared" si="150"/>
        <v>0</v>
      </c>
      <c r="AW281" s="68">
        <f t="shared" si="151"/>
        <v>0</v>
      </c>
      <c r="AX281" s="68">
        <f t="shared" si="152"/>
        <v>0</v>
      </c>
      <c r="AY281" s="68">
        <f t="shared" si="153"/>
        <v>0</v>
      </c>
      <c r="AZ281" s="139">
        <f t="shared" si="154"/>
        <v>0</v>
      </c>
      <c r="BA281" s="68" t="str">
        <f t="shared" si="155"/>
        <v/>
      </c>
      <c r="BB281" s="68" t="str">
        <f t="shared" si="156"/>
        <v/>
      </c>
      <c r="BC281" s="146" t="str">
        <f t="shared" si="157"/>
        <v>Pain in mouth/throat</v>
      </c>
      <c r="BD281" s="68">
        <f t="shared" si="158"/>
        <v>10.4</v>
      </c>
      <c r="BE281" s="68" t="str">
        <f t="shared" si="159"/>
        <v>Pain in mouth/throat
 has a PPV of 10.4% 
 for recurrence</v>
      </c>
      <c r="BF281" s="68">
        <f t="shared" si="160"/>
        <v>0</v>
      </c>
      <c r="BG281" s="68">
        <f t="shared" si="161"/>
        <v>0</v>
      </c>
      <c r="BH281" s="68">
        <f t="shared" si="162"/>
        <v>1</v>
      </c>
      <c r="BI281" s="68">
        <f t="shared" si="163"/>
        <v>0</v>
      </c>
      <c r="BJ281" s="68">
        <f t="shared" si="164"/>
        <v>0</v>
      </c>
      <c r="BK281" s="68">
        <f t="shared" si="165"/>
        <v>0</v>
      </c>
      <c r="BL281" s="68">
        <f t="shared" si="166"/>
        <v>0</v>
      </c>
      <c r="BM281" s="139">
        <f t="shared" si="167"/>
        <v>0</v>
      </c>
    </row>
    <row r="282" spans="1:65" s="68" customFormat="1" ht="63.95" customHeight="1">
      <c r="A282" s="245"/>
      <c r="B282" s="97"/>
      <c r="C282" s="98"/>
      <c r="D282" s="99"/>
      <c r="E282" s="111"/>
      <c r="F282" s="155"/>
      <c r="G282" s="225"/>
      <c r="H282" s="100"/>
      <c r="I282" s="226"/>
      <c r="J282" s="218"/>
      <c r="K282" s="124"/>
      <c r="L282" s="135"/>
      <c r="M282" s="136"/>
      <c r="N282" s="102"/>
      <c r="O282" s="103"/>
      <c r="P282" s="103"/>
      <c r="Q282" s="103"/>
      <c r="R282" s="103"/>
      <c r="S282" s="99"/>
      <c r="T282" s="99"/>
      <c r="U282" s="99"/>
      <c r="V282" s="99"/>
      <c r="W282" s="100"/>
      <c r="X282" s="100"/>
      <c r="Y282" s="104"/>
      <c r="Z282" s="119"/>
      <c r="AA282" s="119"/>
      <c r="AB282" s="120"/>
      <c r="AC282" s="137" t="str">
        <f t="shared" si="137"/>
        <v/>
      </c>
      <c r="AD282" s="131" t="str">
        <f t="shared" si="138"/>
        <v/>
      </c>
      <c r="AE282" s="105"/>
      <c r="AF282" s="101"/>
      <c r="AG282" s="107"/>
      <c r="AH282" s="169"/>
      <c r="AI282" s="170"/>
      <c r="AK282" s="146" t="b">
        <f t="shared" si="139"/>
        <v>0</v>
      </c>
      <c r="AL282" s="68">
        <f t="shared" si="140"/>
        <v>0</v>
      </c>
      <c r="AM282" s="68" t="b">
        <f t="shared" si="141"/>
        <v>1</v>
      </c>
      <c r="AN282" s="68">
        <f t="shared" si="142"/>
        <v>1</v>
      </c>
      <c r="AO282" s="68" t="b">
        <f t="shared" si="143"/>
        <v>0</v>
      </c>
      <c r="AP282" s="68">
        <f t="shared" si="144"/>
        <v>0</v>
      </c>
      <c r="AQ282" s="68" t="b">
        <f t="shared" si="145"/>
        <v>1</v>
      </c>
      <c r="AR282" s="139">
        <f t="shared" si="146"/>
        <v>1</v>
      </c>
      <c r="AS282" s="146" t="str">
        <f t="shared" si="147"/>
        <v/>
      </c>
      <c r="AT282" s="139" t="str">
        <f t="shared" si="148"/>
        <v/>
      </c>
      <c r="AU282" s="68">
        <f t="shared" si="149"/>
        <v>1</v>
      </c>
      <c r="AV282" s="68">
        <f t="shared" si="150"/>
        <v>0</v>
      </c>
      <c r="AW282" s="68">
        <f t="shared" si="151"/>
        <v>0</v>
      </c>
      <c r="AX282" s="68">
        <f t="shared" si="152"/>
        <v>0</v>
      </c>
      <c r="AY282" s="68">
        <f t="shared" si="153"/>
        <v>0</v>
      </c>
      <c r="AZ282" s="139">
        <f t="shared" si="154"/>
        <v>0</v>
      </c>
      <c r="BA282" s="68" t="str">
        <f t="shared" si="155"/>
        <v/>
      </c>
      <c r="BB282" s="68" t="str">
        <f t="shared" si="156"/>
        <v/>
      </c>
      <c r="BC282" s="146" t="str">
        <f t="shared" si="157"/>
        <v>Pain in mouth/throat</v>
      </c>
      <c r="BD282" s="68">
        <f t="shared" si="158"/>
        <v>10.4</v>
      </c>
      <c r="BE282" s="68" t="str">
        <f t="shared" si="159"/>
        <v>Pain in mouth/throat
 has a PPV of 10.4% 
 for recurrence</v>
      </c>
      <c r="BF282" s="68">
        <f t="shared" si="160"/>
        <v>0</v>
      </c>
      <c r="BG282" s="68">
        <f t="shared" si="161"/>
        <v>0</v>
      </c>
      <c r="BH282" s="68">
        <f t="shared" si="162"/>
        <v>1</v>
      </c>
      <c r="BI282" s="68">
        <f t="shared" si="163"/>
        <v>0</v>
      </c>
      <c r="BJ282" s="68">
        <f t="shared" si="164"/>
        <v>0</v>
      </c>
      <c r="BK282" s="68">
        <f t="shared" si="165"/>
        <v>0</v>
      </c>
      <c r="BL282" s="68">
        <f t="shared" si="166"/>
        <v>0</v>
      </c>
      <c r="BM282" s="139">
        <f t="shared" si="167"/>
        <v>0</v>
      </c>
    </row>
    <row r="283" spans="1:65" s="68" customFormat="1" ht="63.95" customHeight="1">
      <c r="A283" s="245"/>
      <c r="B283" s="97"/>
      <c r="C283" s="98"/>
      <c r="D283" s="99"/>
      <c r="E283" s="111"/>
      <c r="F283" s="155"/>
      <c r="G283" s="225"/>
      <c r="H283" s="100"/>
      <c r="I283" s="226"/>
      <c r="J283" s="218"/>
      <c r="K283" s="124"/>
      <c r="L283" s="135"/>
      <c r="M283" s="136"/>
      <c r="N283" s="102"/>
      <c r="O283" s="103"/>
      <c r="P283" s="103"/>
      <c r="Q283" s="103"/>
      <c r="R283" s="103"/>
      <c r="S283" s="99"/>
      <c r="T283" s="99"/>
      <c r="U283" s="99"/>
      <c r="V283" s="99"/>
      <c r="W283" s="100"/>
      <c r="X283" s="100"/>
      <c r="Y283" s="104"/>
      <c r="Z283" s="119"/>
      <c r="AA283" s="119"/>
      <c r="AB283" s="120"/>
      <c r="AC283" s="137" t="str">
        <f t="shared" si="137"/>
        <v/>
      </c>
      <c r="AD283" s="131" t="str">
        <f t="shared" si="138"/>
        <v/>
      </c>
      <c r="AE283" s="105"/>
      <c r="AF283" s="101"/>
      <c r="AG283" s="107"/>
      <c r="AH283" s="169"/>
      <c r="AI283" s="170"/>
      <c r="AK283" s="146" t="b">
        <f t="shared" si="139"/>
        <v>0</v>
      </c>
      <c r="AL283" s="68">
        <f t="shared" si="140"/>
        <v>0</v>
      </c>
      <c r="AM283" s="68" t="b">
        <f t="shared" si="141"/>
        <v>1</v>
      </c>
      <c r="AN283" s="68">
        <f t="shared" si="142"/>
        <v>1</v>
      </c>
      <c r="AO283" s="68" t="b">
        <f t="shared" si="143"/>
        <v>0</v>
      </c>
      <c r="AP283" s="68">
        <f t="shared" si="144"/>
        <v>0</v>
      </c>
      <c r="AQ283" s="68" t="b">
        <f t="shared" si="145"/>
        <v>1</v>
      </c>
      <c r="AR283" s="139">
        <f t="shared" si="146"/>
        <v>1</v>
      </c>
      <c r="AS283" s="146" t="str">
        <f t="shared" si="147"/>
        <v/>
      </c>
      <c r="AT283" s="139" t="str">
        <f t="shared" si="148"/>
        <v/>
      </c>
      <c r="AU283" s="68">
        <f t="shared" si="149"/>
        <v>1</v>
      </c>
      <c r="AV283" s="68">
        <f t="shared" si="150"/>
        <v>0</v>
      </c>
      <c r="AW283" s="68">
        <f t="shared" si="151"/>
        <v>0</v>
      </c>
      <c r="AX283" s="68">
        <f t="shared" si="152"/>
        <v>0</v>
      </c>
      <c r="AY283" s="68">
        <f t="shared" si="153"/>
        <v>0</v>
      </c>
      <c r="AZ283" s="139">
        <f t="shared" si="154"/>
        <v>0</v>
      </c>
      <c r="BA283" s="68" t="str">
        <f t="shared" si="155"/>
        <v/>
      </c>
      <c r="BB283" s="68" t="str">
        <f t="shared" si="156"/>
        <v/>
      </c>
      <c r="BC283" s="146" t="str">
        <f t="shared" si="157"/>
        <v>Pain in mouth/throat</v>
      </c>
      <c r="BD283" s="68">
        <f t="shared" si="158"/>
        <v>10.4</v>
      </c>
      <c r="BE283" s="68" t="str">
        <f t="shared" si="159"/>
        <v>Pain in mouth/throat
 has a PPV of 10.4% 
 for recurrence</v>
      </c>
      <c r="BF283" s="68">
        <f t="shared" si="160"/>
        <v>0</v>
      </c>
      <c r="BG283" s="68">
        <f t="shared" si="161"/>
        <v>0</v>
      </c>
      <c r="BH283" s="68">
        <f t="shared" si="162"/>
        <v>1</v>
      </c>
      <c r="BI283" s="68">
        <f t="shared" si="163"/>
        <v>0</v>
      </c>
      <c r="BJ283" s="68">
        <f t="shared" si="164"/>
        <v>0</v>
      </c>
      <c r="BK283" s="68">
        <f t="shared" si="165"/>
        <v>0</v>
      </c>
      <c r="BL283" s="68">
        <f t="shared" si="166"/>
        <v>0</v>
      </c>
      <c r="BM283" s="139">
        <f t="shared" si="167"/>
        <v>0</v>
      </c>
    </row>
    <row r="284" spans="1:65" s="68" customFormat="1" ht="63.95" customHeight="1">
      <c r="A284" s="245"/>
      <c r="B284" s="97"/>
      <c r="C284" s="98"/>
      <c r="D284" s="99"/>
      <c r="E284" s="111"/>
      <c r="F284" s="155"/>
      <c r="G284" s="225"/>
      <c r="H284" s="100"/>
      <c r="I284" s="226"/>
      <c r="J284" s="218"/>
      <c r="K284" s="124"/>
      <c r="L284" s="135"/>
      <c r="M284" s="136"/>
      <c r="N284" s="102"/>
      <c r="O284" s="103"/>
      <c r="P284" s="103"/>
      <c r="Q284" s="103"/>
      <c r="R284" s="103"/>
      <c r="S284" s="99"/>
      <c r="T284" s="99"/>
      <c r="U284" s="99"/>
      <c r="V284" s="99"/>
      <c r="W284" s="100"/>
      <c r="X284" s="100"/>
      <c r="Y284" s="104"/>
      <c r="Z284" s="119"/>
      <c r="AA284" s="119"/>
      <c r="AB284" s="120"/>
      <c r="AC284" s="137" t="str">
        <f t="shared" si="137"/>
        <v/>
      </c>
      <c r="AD284" s="131" t="str">
        <f t="shared" si="138"/>
        <v/>
      </c>
      <c r="AE284" s="105"/>
      <c r="AF284" s="101"/>
      <c r="AG284" s="107"/>
      <c r="AH284" s="169"/>
      <c r="AI284" s="170"/>
      <c r="AK284" s="146" t="b">
        <f t="shared" si="139"/>
        <v>0</v>
      </c>
      <c r="AL284" s="68">
        <f t="shared" si="140"/>
        <v>0</v>
      </c>
      <c r="AM284" s="68" t="b">
        <f t="shared" si="141"/>
        <v>1</v>
      </c>
      <c r="AN284" s="68">
        <f t="shared" si="142"/>
        <v>1</v>
      </c>
      <c r="AO284" s="68" t="b">
        <f t="shared" si="143"/>
        <v>0</v>
      </c>
      <c r="AP284" s="68">
        <f t="shared" si="144"/>
        <v>0</v>
      </c>
      <c r="AQ284" s="68" t="b">
        <f t="shared" si="145"/>
        <v>1</v>
      </c>
      <c r="AR284" s="139">
        <f t="shared" si="146"/>
        <v>1</v>
      </c>
      <c r="AS284" s="146" t="str">
        <f t="shared" si="147"/>
        <v/>
      </c>
      <c r="AT284" s="139" t="str">
        <f t="shared" si="148"/>
        <v/>
      </c>
      <c r="AU284" s="68">
        <f t="shared" si="149"/>
        <v>1</v>
      </c>
      <c r="AV284" s="68">
        <f t="shared" si="150"/>
        <v>0</v>
      </c>
      <c r="AW284" s="68">
        <f t="shared" si="151"/>
        <v>0</v>
      </c>
      <c r="AX284" s="68">
        <f t="shared" si="152"/>
        <v>0</v>
      </c>
      <c r="AY284" s="68">
        <f t="shared" si="153"/>
        <v>0</v>
      </c>
      <c r="AZ284" s="139">
        <f t="shared" si="154"/>
        <v>0</v>
      </c>
      <c r="BA284" s="68" t="str">
        <f t="shared" si="155"/>
        <v/>
      </c>
      <c r="BB284" s="68" t="str">
        <f t="shared" si="156"/>
        <v/>
      </c>
      <c r="BC284" s="146" t="str">
        <f t="shared" si="157"/>
        <v>Pain in mouth/throat</v>
      </c>
      <c r="BD284" s="68">
        <f t="shared" si="158"/>
        <v>10.4</v>
      </c>
      <c r="BE284" s="68" t="str">
        <f t="shared" si="159"/>
        <v>Pain in mouth/throat
 has a PPV of 10.4% 
 for recurrence</v>
      </c>
      <c r="BF284" s="68">
        <f t="shared" si="160"/>
        <v>0</v>
      </c>
      <c r="BG284" s="68">
        <f t="shared" si="161"/>
        <v>0</v>
      </c>
      <c r="BH284" s="68">
        <f t="shared" si="162"/>
        <v>1</v>
      </c>
      <c r="BI284" s="68">
        <f t="shared" si="163"/>
        <v>0</v>
      </c>
      <c r="BJ284" s="68">
        <f t="shared" si="164"/>
        <v>0</v>
      </c>
      <c r="BK284" s="68">
        <f t="shared" si="165"/>
        <v>0</v>
      </c>
      <c r="BL284" s="68">
        <f t="shared" si="166"/>
        <v>0</v>
      </c>
      <c r="BM284" s="139">
        <f t="shared" si="167"/>
        <v>0</v>
      </c>
    </row>
    <row r="285" spans="1:65" s="68" customFormat="1" ht="63.95" customHeight="1">
      <c r="A285" s="245"/>
      <c r="B285" s="97"/>
      <c r="C285" s="98"/>
      <c r="D285" s="99"/>
      <c r="E285" s="111"/>
      <c r="F285" s="155"/>
      <c r="G285" s="225"/>
      <c r="H285" s="100"/>
      <c r="I285" s="226"/>
      <c r="J285" s="218"/>
      <c r="K285" s="124"/>
      <c r="L285" s="135"/>
      <c r="M285" s="136"/>
      <c r="N285" s="102"/>
      <c r="O285" s="103"/>
      <c r="P285" s="103"/>
      <c r="Q285" s="103"/>
      <c r="R285" s="103"/>
      <c r="S285" s="99"/>
      <c r="T285" s="99"/>
      <c r="U285" s="99"/>
      <c r="V285" s="99"/>
      <c r="W285" s="100"/>
      <c r="X285" s="100"/>
      <c r="Y285" s="104"/>
      <c r="Z285" s="119"/>
      <c r="AA285" s="119"/>
      <c r="AB285" s="120"/>
      <c r="AC285" s="137" t="str">
        <f t="shared" si="137"/>
        <v/>
      </c>
      <c r="AD285" s="131" t="str">
        <f t="shared" si="138"/>
        <v/>
      </c>
      <c r="AE285" s="105"/>
      <c r="AF285" s="101"/>
      <c r="AG285" s="107"/>
      <c r="AH285" s="169"/>
      <c r="AI285" s="170"/>
      <c r="AK285" s="146" t="b">
        <f t="shared" si="139"/>
        <v>0</v>
      </c>
      <c r="AL285" s="68">
        <f t="shared" si="140"/>
        <v>0</v>
      </c>
      <c r="AM285" s="68" t="b">
        <f t="shared" si="141"/>
        <v>1</v>
      </c>
      <c r="AN285" s="68">
        <f t="shared" si="142"/>
        <v>1</v>
      </c>
      <c r="AO285" s="68" t="b">
        <f t="shared" si="143"/>
        <v>0</v>
      </c>
      <c r="AP285" s="68">
        <f t="shared" si="144"/>
        <v>0</v>
      </c>
      <c r="AQ285" s="68" t="b">
        <f t="shared" si="145"/>
        <v>1</v>
      </c>
      <c r="AR285" s="139">
        <f t="shared" si="146"/>
        <v>1</v>
      </c>
      <c r="AS285" s="146" t="str">
        <f t="shared" si="147"/>
        <v/>
      </c>
      <c r="AT285" s="139" t="str">
        <f t="shared" si="148"/>
        <v/>
      </c>
      <c r="AU285" s="68">
        <f t="shared" si="149"/>
        <v>1</v>
      </c>
      <c r="AV285" s="68">
        <f t="shared" si="150"/>
        <v>0</v>
      </c>
      <c r="AW285" s="68">
        <f t="shared" si="151"/>
        <v>0</v>
      </c>
      <c r="AX285" s="68">
        <f t="shared" si="152"/>
        <v>0</v>
      </c>
      <c r="AY285" s="68">
        <f t="shared" si="153"/>
        <v>0</v>
      </c>
      <c r="AZ285" s="139">
        <f t="shared" si="154"/>
        <v>0</v>
      </c>
      <c r="BA285" s="68" t="str">
        <f t="shared" si="155"/>
        <v/>
      </c>
      <c r="BB285" s="68" t="str">
        <f t="shared" si="156"/>
        <v/>
      </c>
      <c r="BC285" s="146" t="str">
        <f t="shared" si="157"/>
        <v>Pain in mouth/throat</v>
      </c>
      <c r="BD285" s="68">
        <f t="shared" si="158"/>
        <v>10.4</v>
      </c>
      <c r="BE285" s="68" t="str">
        <f t="shared" si="159"/>
        <v>Pain in mouth/throat
 has a PPV of 10.4% 
 for recurrence</v>
      </c>
      <c r="BF285" s="68">
        <f t="shared" si="160"/>
        <v>0</v>
      </c>
      <c r="BG285" s="68">
        <f t="shared" si="161"/>
        <v>0</v>
      </c>
      <c r="BH285" s="68">
        <f t="shared" si="162"/>
        <v>1</v>
      </c>
      <c r="BI285" s="68">
        <f t="shared" si="163"/>
        <v>0</v>
      </c>
      <c r="BJ285" s="68">
        <f t="shared" si="164"/>
        <v>0</v>
      </c>
      <c r="BK285" s="68">
        <f t="shared" si="165"/>
        <v>0</v>
      </c>
      <c r="BL285" s="68">
        <f t="shared" si="166"/>
        <v>0</v>
      </c>
      <c r="BM285" s="139">
        <f t="shared" si="167"/>
        <v>0</v>
      </c>
    </row>
    <row r="286" spans="1:65" s="68" customFormat="1" ht="63.95" customHeight="1">
      <c r="A286" s="245"/>
      <c r="B286" s="97"/>
      <c r="C286" s="98"/>
      <c r="D286" s="99"/>
      <c r="E286" s="111"/>
      <c r="F286" s="155"/>
      <c r="G286" s="225"/>
      <c r="H286" s="100"/>
      <c r="I286" s="226"/>
      <c r="J286" s="218"/>
      <c r="K286" s="124"/>
      <c r="L286" s="135"/>
      <c r="M286" s="136"/>
      <c r="N286" s="102"/>
      <c r="O286" s="103"/>
      <c r="P286" s="103"/>
      <c r="Q286" s="103"/>
      <c r="R286" s="103"/>
      <c r="S286" s="99"/>
      <c r="T286" s="99"/>
      <c r="U286" s="99"/>
      <c r="V286" s="99"/>
      <c r="W286" s="100"/>
      <c r="X286" s="100"/>
      <c r="Y286" s="104"/>
      <c r="Z286" s="119"/>
      <c r="AA286" s="119"/>
      <c r="AB286" s="120"/>
      <c r="AC286" s="137" t="str">
        <f t="shared" si="137"/>
        <v/>
      </c>
      <c r="AD286" s="131" t="str">
        <f t="shared" si="138"/>
        <v/>
      </c>
      <c r="AE286" s="105"/>
      <c r="AF286" s="101"/>
      <c r="AG286" s="107"/>
      <c r="AH286" s="169"/>
      <c r="AI286" s="170"/>
      <c r="AK286" s="146" t="b">
        <f t="shared" si="139"/>
        <v>0</v>
      </c>
      <c r="AL286" s="68">
        <f t="shared" si="140"/>
        <v>0</v>
      </c>
      <c r="AM286" s="68" t="b">
        <f t="shared" si="141"/>
        <v>1</v>
      </c>
      <c r="AN286" s="68">
        <f t="shared" si="142"/>
        <v>1</v>
      </c>
      <c r="AO286" s="68" t="b">
        <f t="shared" si="143"/>
        <v>0</v>
      </c>
      <c r="AP286" s="68">
        <f t="shared" si="144"/>
        <v>0</v>
      </c>
      <c r="AQ286" s="68" t="b">
        <f t="shared" si="145"/>
        <v>1</v>
      </c>
      <c r="AR286" s="139">
        <f t="shared" si="146"/>
        <v>1</v>
      </c>
      <c r="AS286" s="146" t="str">
        <f t="shared" si="147"/>
        <v/>
      </c>
      <c r="AT286" s="139" t="str">
        <f t="shared" si="148"/>
        <v/>
      </c>
      <c r="AU286" s="68">
        <f t="shared" si="149"/>
        <v>1</v>
      </c>
      <c r="AV286" s="68">
        <f t="shared" si="150"/>
        <v>0</v>
      </c>
      <c r="AW286" s="68">
        <f t="shared" si="151"/>
        <v>0</v>
      </c>
      <c r="AX286" s="68">
        <f t="shared" si="152"/>
        <v>0</v>
      </c>
      <c r="AY286" s="68">
        <f t="shared" si="153"/>
        <v>0</v>
      </c>
      <c r="AZ286" s="139">
        <f t="shared" si="154"/>
        <v>0</v>
      </c>
      <c r="BA286" s="68" t="str">
        <f t="shared" si="155"/>
        <v/>
      </c>
      <c r="BB286" s="68" t="str">
        <f t="shared" si="156"/>
        <v/>
      </c>
      <c r="BC286" s="146" t="str">
        <f t="shared" si="157"/>
        <v>Pain in mouth/throat</v>
      </c>
      <c r="BD286" s="68">
        <f t="shared" si="158"/>
        <v>10.4</v>
      </c>
      <c r="BE286" s="68" t="str">
        <f t="shared" si="159"/>
        <v>Pain in mouth/throat
 has a PPV of 10.4% 
 for recurrence</v>
      </c>
      <c r="BF286" s="68">
        <f t="shared" si="160"/>
        <v>0</v>
      </c>
      <c r="BG286" s="68">
        <f t="shared" si="161"/>
        <v>0</v>
      </c>
      <c r="BH286" s="68">
        <f t="shared" si="162"/>
        <v>1</v>
      </c>
      <c r="BI286" s="68">
        <f t="shared" si="163"/>
        <v>0</v>
      </c>
      <c r="BJ286" s="68">
        <f t="shared" si="164"/>
        <v>0</v>
      </c>
      <c r="BK286" s="68">
        <f t="shared" si="165"/>
        <v>0</v>
      </c>
      <c r="BL286" s="68">
        <f t="shared" si="166"/>
        <v>0</v>
      </c>
      <c r="BM286" s="139">
        <f t="shared" si="167"/>
        <v>0</v>
      </c>
    </row>
    <row r="287" spans="1:65" s="68" customFormat="1" ht="63.95" customHeight="1">
      <c r="A287" s="245"/>
      <c r="B287" s="97"/>
      <c r="C287" s="98"/>
      <c r="D287" s="99"/>
      <c r="E287" s="111"/>
      <c r="F287" s="155"/>
      <c r="G287" s="225"/>
      <c r="H287" s="100"/>
      <c r="I287" s="226"/>
      <c r="J287" s="218"/>
      <c r="K287" s="124"/>
      <c r="L287" s="135"/>
      <c r="M287" s="136"/>
      <c r="N287" s="102"/>
      <c r="O287" s="103"/>
      <c r="P287" s="103"/>
      <c r="Q287" s="103"/>
      <c r="R287" s="103"/>
      <c r="S287" s="99"/>
      <c r="T287" s="99"/>
      <c r="U287" s="99"/>
      <c r="V287" s="99"/>
      <c r="W287" s="100"/>
      <c r="X287" s="100"/>
      <c r="Y287" s="104"/>
      <c r="Z287" s="119"/>
      <c r="AA287" s="119"/>
      <c r="AB287" s="120"/>
      <c r="AC287" s="137" t="str">
        <f t="shared" si="137"/>
        <v/>
      </c>
      <c r="AD287" s="131" t="str">
        <f t="shared" si="138"/>
        <v/>
      </c>
      <c r="AE287" s="105"/>
      <c r="AF287" s="101"/>
      <c r="AG287" s="107"/>
      <c r="AH287" s="169"/>
      <c r="AI287" s="170"/>
      <c r="AK287" s="146" t="b">
        <f t="shared" si="139"/>
        <v>0</v>
      </c>
      <c r="AL287" s="68">
        <f t="shared" si="140"/>
        <v>0</v>
      </c>
      <c r="AM287" s="68" t="b">
        <f t="shared" si="141"/>
        <v>1</v>
      </c>
      <c r="AN287" s="68">
        <f t="shared" si="142"/>
        <v>1</v>
      </c>
      <c r="AO287" s="68" t="b">
        <f t="shared" si="143"/>
        <v>0</v>
      </c>
      <c r="AP287" s="68">
        <f t="shared" si="144"/>
        <v>0</v>
      </c>
      <c r="AQ287" s="68" t="b">
        <f t="shared" si="145"/>
        <v>1</v>
      </c>
      <c r="AR287" s="139">
        <f t="shared" si="146"/>
        <v>1</v>
      </c>
      <c r="AS287" s="146" t="str">
        <f t="shared" si="147"/>
        <v/>
      </c>
      <c r="AT287" s="139" t="str">
        <f t="shared" si="148"/>
        <v/>
      </c>
      <c r="AU287" s="68">
        <f t="shared" si="149"/>
        <v>1</v>
      </c>
      <c r="AV287" s="68">
        <f t="shared" si="150"/>
        <v>0</v>
      </c>
      <c r="AW287" s="68">
        <f t="shared" si="151"/>
        <v>0</v>
      </c>
      <c r="AX287" s="68">
        <f t="shared" si="152"/>
        <v>0</v>
      </c>
      <c r="AY287" s="68">
        <f t="shared" si="153"/>
        <v>0</v>
      </c>
      <c r="AZ287" s="139">
        <f t="shared" si="154"/>
        <v>0</v>
      </c>
      <c r="BA287" s="68" t="str">
        <f t="shared" si="155"/>
        <v/>
      </c>
      <c r="BB287" s="68" t="str">
        <f t="shared" si="156"/>
        <v/>
      </c>
      <c r="BC287" s="146" t="str">
        <f t="shared" si="157"/>
        <v>Pain in mouth/throat</v>
      </c>
      <c r="BD287" s="68">
        <f t="shared" si="158"/>
        <v>10.4</v>
      </c>
      <c r="BE287" s="68" t="str">
        <f t="shared" si="159"/>
        <v>Pain in mouth/throat
 has a PPV of 10.4% 
 for recurrence</v>
      </c>
      <c r="BF287" s="68">
        <f t="shared" si="160"/>
        <v>0</v>
      </c>
      <c r="BG287" s="68">
        <f t="shared" si="161"/>
        <v>0</v>
      </c>
      <c r="BH287" s="68">
        <f t="shared" si="162"/>
        <v>1</v>
      </c>
      <c r="BI287" s="68">
        <f t="shared" si="163"/>
        <v>0</v>
      </c>
      <c r="BJ287" s="68">
        <f t="shared" si="164"/>
        <v>0</v>
      </c>
      <c r="BK287" s="68">
        <f t="shared" si="165"/>
        <v>0</v>
      </c>
      <c r="BL287" s="68">
        <f t="shared" si="166"/>
        <v>0</v>
      </c>
      <c r="BM287" s="139">
        <f t="shared" si="167"/>
        <v>0</v>
      </c>
    </row>
    <row r="288" spans="1:65" s="68" customFormat="1" ht="63.95" customHeight="1">
      <c r="A288" s="245"/>
      <c r="B288" s="97"/>
      <c r="C288" s="98"/>
      <c r="D288" s="99"/>
      <c r="E288" s="111"/>
      <c r="F288" s="155"/>
      <c r="G288" s="225"/>
      <c r="H288" s="100"/>
      <c r="I288" s="226"/>
      <c r="J288" s="218"/>
      <c r="K288" s="124"/>
      <c r="L288" s="135"/>
      <c r="M288" s="136"/>
      <c r="N288" s="102"/>
      <c r="O288" s="103"/>
      <c r="P288" s="103"/>
      <c r="Q288" s="103"/>
      <c r="R288" s="103"/>
      <c r="S288" s="99"/>
      <c r="T288" s="99"/>
      <c r="U288" s="99"/>
      <c r="V288" s="99"/>
      <c r="W288" s="100"/>
      <c r="X288" s="100"/>
      <c r="Y288" s="104"/>
      <c r="Z288" s="119"/>
      <c r="AA288" s="119"/>
      <c r="AB288" s="120"/>
      <c r="AC288" s="137" t="str">
        <f t="shared" si="137"/>
        <v/>
      </c>
      <c r="AD288" s="131" t="str">
        <f t="shared" si="138"/>
        <v/>
      </c>
      <c r="AE288" s="105"/>
      <c r="AF288" s="101"/>
      <c r="AG288" s="107"/>
      <c r="AH288" s="169"/>
      <c r="AI288" s="170"/>
      <c r="AK288" s="146" t="b">
        <f t="shared" si="139"/>
        <v>0</v>
      </c>
      <c r="AL288" s="68">
        <f t="shared" si="140"/>
        <v>0</v>
      </c>
      <c r="AM288" s="68" t="b">
        <f t="shared" si="141"/>
        <v>1</v>
      </c>
      <c r="AN288" s="68">
        <f t="shared" si="142"/>
        <v>1</v>
      </c>
      <c r="AO288" s="68" t="b">
        <f t="shared" si="143"/>
        <v>0</v>
      </c>
      <c r="AP288" s="68">
        <f t="shared" si="144"/>
        <v>0</v>
      </c>
      <c r="AQ288" s="68" t="b">
        <f t="shared" si="145"/>
        <v>1</v>
      </c>
      <c r="AR288" s="139">
        <f t="shared" si="146"/>
        <v>1</v>
      </c>
      <c r="AS288" s="146" t="str">
        <f t="shared" si="147"/>
        <v/>
      </c>
      <c r="AT288" s="139" t="str">
        <f t="shared" si="148"/>
        <v/>
      </c>
      <c r="AU288" s="68">
        <f t="shared" si="149"/>
        <v>1</v>
      </c>
      <c r="AV288" s="68">
        <f t="shared" si="150"/>
        <v>0</v>
      </c>
      <c r="AW288" s="68">
        <f t="shared" si="151"/>
        <v>0</v>
      </c>
      <c r="AX288" s="68">
        <f t="shared" si="152"/>
        <v>0</v>
      </c>
      <c r="AY288" s="68">
        <f t="shared" si="153"/>
        <v>0</v>
      </c>
      <c r="AZ288" s="139">
        <f t="shared" si="154"/>
        <v>0</v>
      </c>
      <c r="BA288" s="68" t="str">
        <f t="shared" si="155"/>
        <v/>
      </c>
      <c r="BB288" s="68" t="str">
        <f t="shared" si="156"/>
        <v/>
      </c>
      <c r="BC288" s="146" t="str">
        <f t="shared" si="157"/>
        <v>Pain in mouth/throat</v>
      </c>
      <c r="BD288" s="68">
        <f t="shared" si="158"/>
        <v>10.4</v>
      </c>
      <c r="BE288" s="68" t="str">
        <f t="shared" si="159"/>
        <v>Pain in mouth/throat
 has a PPV of 10.4% 
 for recurrence</v>
      </c>
      <c r="BF288" s="68">
        <f t="shared" si="160"/>
        <v>0</v>
      </c>
      <c r="BG288" s="68">
        <f t="shared" si="161"/>
        <v>0</v>
      </c>
      <c r="BH288" s="68">
        <f t="shared" si="162"/>
        <v>1</v>
      </c>
      <c r="BI288" s="68">
        <f t="shared" si="163"/>
        <v>0</v>
      </c>
      <c r="BJ288" s="68">
        <f t="shared" si="164"/>
        <v>0</v>
      </c>
      <c r="BK288" s="68">
        <f t="shared" si="165"/>
        <v>0</v>
      </c>
      <c r="BL288" s="68">
        <f t="shared" si="166"/>
        <v>0</v>
      </c>
      <c r="BM288" s="139">
        <f t="shared" si="167"/>
        <v>0</v>
      </c>
    </row>
    <row r="289" spans="1:65" s="68" customFormat="1" ht="63.95" customHeight="1">
      <c r="A289" s="245"/>
      <c r="B289" s="97"/>
      <c r="C289" s="98"/>
      <c r="D289" s="99"/>
      <c r="E289" s="111"/>
      <c r="F289" s="155"/>
      <c r="G289" s="225"/>
      <c r="H289" s="100"/>
      <c r="I289" s="226"/>
      <c r="J289" s="218"/>
      <c r="K289" s="124"/>
      <c r="L289" s="135"/>
      <c r="M289" s="136"/>
      <c r="N289" s="102"/>
      <c r="O289" s="103"/>
      <c r="P289" s="103"/>
      <c r="Q289" s="103"/>
      <c r="R289" s="103"/>
      <c r="S289" s="99"/>
      <c r="T289" s="99"/>
      <c r="U289" s="99"/>
      <c r="V289" s="99"/>
      <c r="W289" s="100"/>
      <c r="X289" s="100"/>
      <c r="Y289" s="104"/>
      <c r="Z289" s="119"/>
      <c r="AA289" s="119"/>
      <c r="AB289" s="120"/>
      <c r="AC289" s="137" t="str">
        <f t="shared" si="137"/>
        <v/>
      </c>
      <c r="AD289" s="131" t="str">
        <f t="shared" si="138"/>
        <v/>
      </c>
      <c r="AE289" s="105"/>
      <c r="AF289" s="101"/>
      <c r="AG289" s="107"/>
      <c r="AH289" s="169"/>
      <c r="AI289" s="170"/>
      <c r="AK289" s="146" t="b">
        <f t="shared" si="139"/>
        <v>0</v>
      </c>
      <c r="AL289" s="68">
        <f t="shared" si="140"/>
        <v>0</v>
      </c>
      <c r="AM289" s="68" t="b">
        <f t="shared" si="141"/>
        <v>1</v>
      </c>
      <c r="AN289" s="68">
        <f t="shared" si="142"/>
        <v>1</v>
      </c>
      <c r="AO289" s="68" t="b">
        <f t="shared" si="143"/>
        <v>0</v>
      </c>
      <c r="AP289" s="68">
        <f t="shared" si="144"/>
        <v>0</v>
      </c>
      <c r="AQ289" s="68" t="b">
        <f t="shared" si="145"/>
        <v>1</v>
      </c>
      <c r="AR289" s="139">
        <f t="shared" si="146"/>
        <v>1</v>
      </c>
      <c r="AS289" s="146" t="str">
        <f t="shared" si="147"/>
        <v/>
      </c>
      <c r="AT289" s="139" t="str">
        <f t="shared" si="148"/>
        <v/>
      </c>
      <c r="AU289" s="68">
        <f t="shared" si="149"/>
        <v>1</v>
      </c>
      <c r="AV289" s="68">
        <f t="shared" si="150"/>
        <v>0</v>
      </c>
      <c r="AW289" s="68">
        <f t="shared" si="151"/>
        <v>0</v>
      </c>
      <c r="AX289" s="68">
        <f t="shared" si="152"/>
        <v>0</v>
      </c>
      <c r="AY289" s="68">
        <f t="shared" si="153"/>
        <v>0</v>
      </c>
      <c r="AZ289" s="139">
        <f t="shared" si="154"/>
        <v>0</v>
      </c>
      <c r="BA289" s="68" t="str">
        <f t="shared" si="155"/>
        <v/>
      </c>
      <c r="BB289" s="68" t="str">
        <f t="shared" si="156"/>
        <v/>
      </c>
      <c r="BC289" s="146" t="str">
        <f t="shared" si="157"/>
        <v>Pain in mouth/throat</v>
      </c>
      <c r="BD289" s="68">
        <f t="shared" si="158"/>
        <v>10.4</v>
      </c>
      <c r="BE289" s="68" t="str">
        <f t="shared" si="159"/>
        <v>Pain in mouth/throat
 has a PPV of 10.4% 
 for recurrence</v>
      </c>
      <c r="BF289" s="68">
        <f t="shared" si="160"/>
        <v>0</v>
      </c>
      <c r="BG289" s="68">
        <f t="shared" si="161"/>
        <v>0</v>
      </c>
      <c r="BH289" s="68">
        <f t="shared" si="162"/>
        <v>1</v>
      </c>
      <c r="BI289" s="68">
        <f t="shared" si="163"/>
        <v>0</v>
      </c>
      <c r="BJ289" s="68">
        <f t="shared" si="164"/>
        <v>0</v>
      </c>
      <c r="BK289" s="68">
        <f t="shared" si="165"/>
        <v>0</v>
      </c>
      <c r="BL289" s="68">
        <f t="shared" si="166"/>
        <v>0</v>
      </c>
      <c r="BM289" s="139">
        <f t="shared" si="167"/>
        <v>0</v>
      </c>
    </row>
    <row r="290" spans="1:65" s="68" customFormat="1" ht="63.95" customHeight="1">
      <c r="A290" s="245"/>
      <c r="B290" s="97"/>
      <c r="C290" s="98"/>
      <c r="D290" s="99"/>
      <c r="E290" s="111"/>
      <c r="F290" s="155"/>
      <c r="G290" s="225"/>
      <c r="H290" s="100"/>
      <c r="I290" s="226"/>
      <c r="J290" s="218"/>
      <c r="K290" s="124"/>
      <c r="L290" s="135"/>
      <c r="M290" s="136"/>
      <c r="N290" s="102"/>
      <c r="O290" s="103"/>
      <c r="P290" s="103"/>
      <c r="Q290" s="103"/>
      <c r="R290" s="103"/>
      <c r="S290" s="99"/>
      <c r="T290" s="99"/>
      <c r="U290" s="99"/>
      <c r="V290" s="99"/>
      <c r="W290" s="100"/>
      <c r="X290" s="100"/>
      <c r="Y290" s="104"/>
      <c r="Z290" s="119"/>
      <c r="AA290" s="119"/>
      <c r="AB290" s="120"/>
      <c r="AC290" s="137" t="str">
        <f t="shared" si="137"/>
        <v/>
      </c>
      <c r="AD290" s="131" t="str">
        <f t="shared" si="138"/>
        <v/>
      </c>
      <c r="AE290" s="105"/>
      <c r="AF290" s="101"/>
      <c r="AG290" s="107"/>
      <c r="AH290" s="169"/>
      <c r="AI290" s="170"/>
      <c r="AK290" s="146" t="b">
        <f t="shared" si="139"/>
        <v>0</v>
      </c>
      <c r="AL290" s="68">
        <f t="shared" si="140"/>
        <v>0</v>
      </c>
      <c r="AM290" s="68" t="b">
        <f t="shared" si="141"/>
        <v>1</v>
      </c>
      <c r="AN290" s="68">
        <f t="shared" si="142"/>
        <v>1</v>
      </c>
      <c r="AO290" s="68" t="b">
        <f t="shared" si="143"/>
        <v>0</v>
      </c>
      <c r="AP290" s="68">
        <f t="shared" si="144"/>
        <v>0</v>
      </c>
      <c r="AQ290" s="68" t="b">
        <f t="shared" si="145"/>
        <v>1</v>
      </c>
      <c r="AR290" s="139">
        <f t="shared" si="146"/>
        <v>1</v>
      </c>
      <c r="AS290" s="146" t="str">
        <f t="shared" si="147"/>
        <v/>
      </c>
      <c r="AT290" s="139" t="str">
        <f t="shared" si="148"/>
        <v/>
      </c>
      <c r="AU290" s="68">
        <f t="shared" si="149"/>
        <v>1</v>
      </c>
      <c r="AV290" s="68">
        <f t="shared" si="150"/>
        <v>0</v>
      </c>
      <c r="AW290" s="68">
        <f t="shared" si="151"/>
        <v>0</v>
      </c>
      <c r="AX290" s="68">
        <f t="shared" si="152"/>
        <v>0</v>
      </c>
      <c r="AY290" s="68">
        <f t="shared" si="153"/>
        <v>0</v>
      </c>
      <c r="AZ290" s="139">
        <f t="shared" si="154"/>
        <v>0</v>
      </c>
      <c r="BA290" s="68" t="str">
        <f t="shared" si="155"/>
        <v/>
      </c>
      <c r="BB290" s="68" t="str">
        <f t="shared" si="156"/>
        <v/>
      </c>
      <c r="BC290" s="146" t="str">
        <f t="shared" si="157"/>
        <v>Pain in mouth/throat</v>
      </c>
      <c r="BD290" s="68">
        <f t="shared" si="158"/>
        <v>10.4</v>
      </c>
      <c r="BE290" s="68" t="str">
        <f t="shared" si="159"/>
        <v>Pain in mouth/throat
 has a PPV of 10.4% 
 for recurrence</v>
      </c>
      <c r="BF290" s="68">
        <f t="shared" si="160"/>
        <v>0</v>
      </c>
      <c r="BG290" s="68">
        <f t="shared" si="161"/>
        <v>0</v>
      </c>
      <c r="BH290" s="68">
        <f t="shared" si="162"/>
        <v>1</v>
      </c>
      <c r="BI290" s="68">
        <f t="shared" si="163"/>
        <v>0</v>
      </c>
      <c r="BJ290" s="68">
        <f t="shared" si="164"/>
        <v>0</v>
      </c>
      <c r="BK290" s="68">
        <f t="shared" si="165"/>
        <v>0</v>
      </c>
      <c r="BL290" s="68">
        <f t="shared" si="166"/>
        <v>0</v>
      </c>
      <c r="BM290" s="139">
        <f t="shared" si="167"/>
        <v>0</v>
      </c>
    </row>
    <row r="291" spans="1:65" s="68" customFormat="1" ht="63.95" customHeight="1">
      <c r="A291" s="245"/>
      <c r="B291" s="97"/>
      <c r="C291" s="98"/>
      <c r="D291" s="99"/>
      <c r="E291" s="111"/>
      <c r="F291" s="155"/>
      <c r="G291" s="225"/>
      <c r="H291" s="100"/>
      <c r="I291" s="226"/>
      <c r="J291" s="218"/>
      <c r="K291" s="124"/>
      <c r="L291" s="135"/>
      <c r="M291" s="136"/>
      <c r="N291" s="102"/>
      <c r="O291" s="103"/>
      <c r="P291" s="103"/>
      <c r="Q291" s="103"/>
      <c r="R291" s="103"/>
      <c r="S291" s="99"/>
      <c r="T291" s="99"/>
      <c r="U291" s="99"/>
      <c r="V291" s="99"/>
      <c r="W291" s="100"/>
      <c r="X291" s="100"/>
      <c r="Y291" s="104"/>
      <c r="Z291" s="119"/>
      <c r="AA291" s="119"/>
      <c r="AB291" s="120"/>
      <c r="AC291" s="137" t="str">
        <f t="shared" si="137"/>
        <v/>
      </c>
      <c r="AD291" s="131" t="str">
        <f t="shared" si="138"/>
        <v/>
      </c>
      <c r="AE291" s="105"/>
      <c r="AF291" s="101"/>
      <c r="AG291" s="107"/>
      <c r="AH291" s="169"/>
      <c r="AI291" s="170"/>
      <c r="AK291" s="146" t="b">
        <f t="shared" si="139"/>
        <v>0</v>
      </c>
      <c r="AL291" s="68">
        <f t="shared" si="140"/>
        <v>0</v>
      </c>
      <c r="AM291" s="68" t="b">
        <f t="shared" si="141"/>
        <v>1</v>
      </c>
      <c r="AN291" s="68">
        <f t="shared" si="142"/>
        <v>1</v>
      </c>
      <c r="AO291" s="68" t="b">
        <f t="shared" si="143"/>
        <v>0</v>
      </c>
      <c r="AP291" s="68">
        <f t="shared" si="144"/>
        <v>0</v>
      </c>
      <c r="AQ291" s="68" t="b">
        <f t="shared" si="145"/>
        <v>1</v>
      </c>
      <c r="AR291" s="139">
        <f t="shared" si="146"/>
        <v>1</v>
      </c>
      <c r="AS291" s="146" t="str">
        <f t="shared" si="147"/>
        <v/>
      </c>
      <c r="AT291" s="139" t="str">
        <f t="shared" si="148"/>
        <v/>
      </c>
      <c r="AU291" s="68">
        <f t="shared" si="149"/>
        <v>1</v>
      </c>
      <c r="AV291" s="68">
        <f t="shared" si="150"/>
        <v>0</v>
      </c>
      <c r="AW291" s="68">
        <f t="shared" si="151"/>
        <v>0</v>
      </c>
      <c r="AX291" s="68">
        <f t="shared" si="152"/>
        <v>0</v>
      </c>
      <c r="AY291" s="68">
        <f t="shared" si="153"/>
        <v>0</v>
      </c>
      <c r="AZ291" s="139">
        <f t="shared" si="154"/>
        <v>0</v>
      </c>
      <c r="BA291" s="68" t="str">
        <f t="shared" si="155"/>
        <v/>
      </c>
      <c r="BB291" s="68" t="str">
        <f t="shared" si="156"/>
        <v/>
      </c>
      <c r="BC291" s="146" t="str">
        <f t="shared" si="157"/>
        <v>Pain in mouth/throat</v>
      </c>
      <c r="BD291" s="68">
        <f t="shared" si="158"/>
        <v>10.4</v>
      </c>
      <c r="BE291" s="68" t="str">
        <f t="shared" si="159"/>
        <v>Pain in mouth/throat
 has a PPV of 10.4% 
 for recurrence</v>
      </c>
      <c r="BF291" s="68">
        <f t="shared" si="160"/>
        <v>0</v>
      </c>
      <c r="BG291" s="68">
        <f t="shared" si="161"/>
        <v>0</v>
      </c>
      <c r="BH291" s="68">
        <f t="shared" si="162"/>
        <v>1</v>
      </c>
      <c r="BI291" s="68">
        <f t="shared" si="163"/>
        <v>0</v>
      </c>
      <c r="BJ291" s="68">
        <f t="shared" si="164"/>
        <v>0</v>
      </c>
      <c r="BK291" s="68">
        <f t="shared" si="165"/>
        <v>0</v>
      </c>
      <c r="BL291" s="68">
        <f t="shared" si="166"/>
        <v>0</v>
      </c>
      <c r="BM291" s="139">
        <f t="shared" si="167"/>
        <v>0</v>
      </c>
    </row>
    <row r="292" spans="1:65" s="68" customFormat="1" ht="63.95" customHeight="1">
      <c r="A292" s="245"/>
      <c r="B292" s="97"/>
      <c r="C292" s="98"/>
      <c r="D292" s="99"/>
      <c r="E292" s="111"/>
      <c r="F292" s="155"/>
      <c r="G292" s="225"/>
      <c r="H292" s="100"/>
      <c r="I292" s="226"/>
      <c r="J292" s="218"/>
      <c r="K292" s="124"/>
      <c r="L292" s="135"/>
      <c r="M292" s="136"/>
      <c r="N292" s="102"/>
      <c r="O292" s="103"/>
      <c r="P292" s="103"/>
      <c r="Q292" s="103"/>
      <c r="R292" s="103"/>
      <c r="S292" s="99"/>
      <c r="T292" s="99"/>
      <c r="U292" s="99"/>
      <c r="V292" s="99"/>
      <c r="W292" s="100"/>
      <c r="X292" s="100"/>
      <c r="Y292" s="104"/>
      <c r="Z292" s="119"/>
      <c r="AA292" s="119"/>
      <c r="AB292" s="120"/>
      <c r="AC292" s="137" t="str">
        <f t="shared" si="137"/>
        <v/>
      </c>
      <c r="AD292" s="131" t="str">
        <f t="shared" si="138"/>
        <v/>
      </c>
      <c r="AE292" s="105"/>
      <c r="AF292" s="101"/>
      <c r="AG292" s="107"/>
      <c r="AH292" s="169"/>
      <c r="AI292" s="170"/>
      <c r="AK292" s="146" t="b">
        <f t="shared" si="139"/>
        <v>0</v>
      </c>
      <c r="AL292" s="68">
        <f t="shared" si="140"/>
        <v>0</v>
      </c>
      <c r="AM292" s="68" t="b">
        <f t="shared" si="141"/>
        <v>1</v>
      </c>
      <c r="AN292" s="68">
        <f t="shared" si="142"/>
        <v>1</v>
      </c>
      <c r="AO292" s="68" t="b">
        <f t="shared" si="143"/>
        <v>0</v>
      </c>
      <c r="AP292" s="68">
        <f t="shared" si="144"/>
        <v>0</v>
      </c>
      <c r="AQ292" s="68" t="b">
        <f t="shared" si="145"/>
        <v>1</v>
      </c>
      <c r="AR292" s="139">
        <f t="shared" si="146"/>
        <v>1</v>
      </c>
      <c r="AS292" s="146" t="str">
        <f t="shared" si="147"/>
        <v/>
      </c>
      <c r="AT292" s="139" t="str">
        <f t="shared" si="148"/>
        <v/>
      </c>
      <c r="AU292" s="68">
        <f t="shared" si="149"/>
        <v>1</v>
      </c>
      <c r="AV292" s="68">
        <f t="shared" si="150"/>
        <v>0</v>
      </c>
      <c r="AW292" s="68">
        <f t="shared" si="151"/>
        <v>0</v>
      </c>
      <c r="AX292" s="68">
        <f t="shared" si="152"/>
        <v>0</v>
      </c>
      <c r="AY292" s="68">
        <f t="shared" si="153"/>
        <v>0</v>
      </c>
      <c r="AZ292" s="139">
        <f t="shared" si="154"/>
        <v>0</v>
      </c>
      <c r="BA292" s="68" t="str">
        <f t="shared" si="155"/>
        <v/>
      </c>
      <c r="BB292" s="68" t="str">
        <f t="shared" si="156"/>
        <v/>
      </c>
      <c r="BC292" s="146" t="str">
        <f t="shared" si="157"/>
        <v>Pain in mouth/throat</v>
      </c>
      <c r="BD292" s="68">
        <f t="shared" si="158"/>
        <v>10.4</v>
      </c>
      <c r="BE292" s="68" t="str">
        <f t="shared" si="159"/>
        <v>Pain in mouth/throat
 has a PPV of 10.4% 
 for recurrence</v>
      </c>
      <c r="BF292" s="68">
        <f t="shared" si="160"/>
        <v>0</v>
      </c>
      <c r="BG292" s="68">
        <f t="shared" si="161"/>
        <v>0</v>
      </c>
      <c r="BH292" s="68">
        <f t="shared" si="162"/>
        <v>1</v>
      </c>
      <c r="BI292" s="68">
        <f t="shared" si="163"/>
        <v>0</v>
      </c>
      <c r="BJ292" s="68">
        <f t="shared" si="164"/>
        <v>0</v>
      </c>
      <c r="BK292" s="68">
        <f t="shared" si="165"/>
        <v>0</v>
      </c>
      <c r="BL292" s="68">
        <f t="shared" si="166"/>
        <v>0</v>
      </c>
      <c r="BM292" s="139">
        <f t="shared" si="167"/>
        <v>0</v>
      </c>
    </row>
    <row r="293" spans="1:65" s="68" customFormat="1" ht="63.95" customHeight="1">
      <c r="A293" s="245"/>
      <c r="B293" s="97"/>
      <c r="C293" s="98"/>
      <c r="D293" s="99"/>
      <c r="E293" s="111"/>
      <c r="F293" s="155"/>
      <c r="G293" s="225"/>
      <c r="H293" s="100"/>
      <c r="I293" s="226"/>
      <c r="J293" s="218"/>
      <c r="K293" s="124"/>
      <c r="L293" s="135"/>
      <c r="M293" s="136"/>
      <c r="N293" s="102"/>
      <c r="O293" s="103"/>
      <c r="P293" s="103"/>
      <c r="Q293" s="103"/>
      <c r="R293" s="103"/>
      <c r="S293" s="99"/>
      <c r="T293" s="99"/>
      <c r="U293" s="99"/>
      <c r="V293" s="99"/>
      <c r="W293" s="100"/>
      <c r="X293" s="100"/>
      <c r="Y293" s="104"/>
      <c r="Z293" s="119"/>
      <c r="AA293" s="119"/>
      <c r="AB293" s="120"/>
      <c r="AC293" s="137" t="str">
        <f t="shared" si="137"/>
        <v/>
      </c>
      <c r="AD293" s="131" t="str">
        <f t="shared" si="138"/>
        <v/>
      </c>
      <c r="AE293" s="105"/>
      <c r="AF293" s="101"/>
      <c r="AG293" s="107"/>
      <c r="AH293" s="169"/>
      <c r="AI293" s="170"/>
      <c r="AK293" s="146" t="b">
        <f t="shared" si="139"/>
        <v>0</v>
      </c>
      <c r="AL293" s="68">
        <f t="shared" si="140"/>
        <v>0</v>
      </c>
      <c r="AM293" s="68" t="b">
        <f t="shared" si="141"/>
        <v>1</v>
      </c>
      <c r="AN293" s="68">
        <f t="shared" si="142"/>
        <v>1</v>
      </c>
      <c r="AO293" s="68" t="b">
        <f t="shared" si="143"/>
        <v>0</v>
      </c>
      <c r="AP293" s="68">
        <f t="shared" si="144"/>
        <v>0</v>
      </c>
      <c r="AQ293" s="68" t="b">
        <f t="shared" si="145"/>
        <v>1</v>
      </c>
      <c r="AR293" s="139">
        <f t="shared" si="146"/>
        <v>1</v>
      </c>
      <c r="AS293" s="146" t="str">
        <f t="shared" si="147"/>
        <v/>
      </c>
      <c r="AT293" s="139" t="str">
        <f t="shared" si="148"/>
        <v/>
      </c>
      <c r="AU293" s="68">
        <f t="shared" si="149"/>
        <v>1</v>
      </c>
      <c r="AV293" s="68">
        <f t="shared" si="150"/>
        <v>0</v>
      </c>
      <c r="AW293" s="68">
        <f t="shared" si="151"/>
        <v>0</v>
      </c>
      <c r="AX293" s="68">
        <f t="shared" si="152"/>
        <v>0</v>
      </c>
      <c r="AY293" s="68">
        <f t="shared" si="153"/>
        <v>0</v>
      </c>
      <c r="AZ293" s="139">
        <f t="shared" si="154"/>
        <v>0</v>
      </c>
      <c r="BA293" s="68" t="str">
        <f t="shared" si="155"/>
        <v/>
      </c>
      <c r="BB293" s="68" t="str">
        <f t="shared" si="156"/>
        <v/>
      </c>
      <c r="BC293" s="146" t="str">
        <f t="shared" si="157"/>
        <v>Pain in mouth/throat</v>
      </c>
      <c r="BD293" s="68">
        <f t="shared" si="158"/>
        <v>10.4</v>
      </c>
      <c r="BE293" s="68" t="str">
        <f t="shared" si="159"/>
        <v>Pain in mouth/throat
 has a PPV of 10.4% 
 for recurrence</v>
      </c>
      <c r="BF293" s="68">
        <f t="shared" si="160"/>
        <v>0</v>
      </c>
      <c r="BG293" s="68">
        <f t="shared" si="161"/>
        <v>0</v>
      </c>
      <c r="BH293" s="68">
        <f t="shared" si="162"/>
        <v>1</v>
      </c>
      <c r="BI293" s="68">
        <f t="shared" si="163"/>
        <v>0</v>
      </c>
      <c r="BJ293" s="68">
        <f t="shared" si="164"/>
        <v>0</v>
      </c>
      <c r="BK293" s="68">
        <f t="shared" si="165"/>
        <v>0</v>
      </c>
      <c r="BL293" s="68">
        <f t="shared" si="166"/>
        <v>0</v>
      </c>
      <c r="BM293" s="139">
        <f t="shared" si="167"/>
        <v>0</v>
      </c>
    </row>
    <row r="294" spans="1:65" s="68" customFormat="1" ht="63.95" customHeight="1">
      <c r="A294" s="245"/>
      <c r="B294" s="97"/>
      <c r="C294" s="98"/>
      <c r="D294" s="99"/>
      <c r="E294" s="111"/>
      <c r="F294" s="155"/>
      <c r="G294" s="225"/>
      <c r="H294" s="100"/>
      <c r="I294" s="226"/>
      <c r="J294" s="218"/>
      <c r="K294" s="124"/>
      <c r="L294" s="135"/>
      <c r="M294" s="136"/>
      <c r="N294" s="102"/>
      <c r="O294" s="103"/>
      <c r="P294" s="103"/>
      <c r="Q294" s="103"/>
      <c r="R294" s="103"/>
      <c r="S294" s="99"/>
      <c r="T294" s="99"/>
      <c r="U294" s="99"/>
      <c r="V294" s="99"/>
      <c r="W294" s="100"/>
      <c r="X294" s="100"/>
      <c r="Y294" s="104"/>
      <c r="Z294" s="119"/>
      <c r="AA294" s="119"/>
      <c r="AB294" s="120"/>
      <c r="AC294" s="137" t="str">
        <f t="shared" si="137"/>
        <v/>
      </c>
      <c r="AD294" s="131" t="str">
        <f t="shared" si="138"/>
        <v/>
      </c>
      <c r="AE294" s="105"/>
      <c r="AF294" s="101"/>
      <c r="AG294" s="107"/>
      <c r="AH294" s="169"/>
      <c r="AI294" s="170"/>
      <c r="AK294" s="146" t="b">
        <f t="shared" si="139"/>
        <v>0</v>
      </c>
      <c r="AL294" s="68">
        <f t="shared" si="140"/>
        <v>0</v>
      </c>
      <c r="AM294" s="68" t="b">
        <f t="shared" si="141"/>
        <v>1</v>
      </c>
      <c r="AN294" s="68">
        <f t="shared" si="142"/>
        <v>1</v>
      </c>
      <c r="AO294" s="68" t="b">
        <f t="shared" si="143"/>
        <v>0</v>
      </c>
      <c r="AP294" s="68">
        <f t="shared" si="144"/>
        <v>0</v>
      </c>
      <c r="AQ294" s="68" t="b">
        <f t="shared" si="145"/>
        <v>1</v>
      </c>
      <c r="AR294" s="139">
        <f t="shared" si="146"/>
        <v>1</v>
      </c>
      <c r="AS294" s="146" t="str">
        <f t="shared" si="147"/>
        <v/>
      </c>
      <c r="AT294" s="139" t="str">
        <f t="shared" si="148"/>
        <v/>
      </c>
      <c r="AU294" s="68">
        <f t="shared" si="149"/>
        <v>1</v>
      </c>
      <c r="AV294" s="68">
        <f t="shared" si="150"/>
        <v>0</v>
      </c>
      <c r="AW294" s="68">
        <f t="shared" si="151"/>
        <v>0</v>
      </c>
      <c r="AX294" s="68">
        <f t="shared" si="152"/>
        <v>0</v>
      </c>
      <c r="AY294" s="68">
        <f t="shared" si="153"/>
        <v>0</v>
      </c>
      <c r="AZ294" s="139">
        <f t="shared" si="154"/>
        <v>0</v>
      </c>
      <c r="BA294" s="68" t="str">
        <f t="shared" si="155"/>
        <v/>
      </c>
      <c r="BB294" s="68" t="str">
        <f t="shared" si="156"/>
        <v/>
      </c>
      <c r="BC294" s="146" t="str">
        <f t="shared" si="157"/>
        <v>Pain in mouth/throat</v>
      </c>
      <c r="BD294" s="68">
        <f t="shared" si="158"/>
        <v>10.4</v>
      </c>
      <c r="BE294" s="68" t="str">
        <f t="shared" si="159"/>
        <v>Pain in mouth/throat
 has a PPV of 10.4% 
 for recurrence</v>
      </c>
      <c r="BF294" s="68">
        <f t="shared" si="160"/>
        <v>0</v>
      </c>
      <c r="BG294" s="68">
        <f t="shared" si="161"/>
        <v>0</v>
      </c>
      <c r="BH294" s="68">
        <f t="shared" si="162"/>
        <v>1</v>
      </c>
      <c r="BI294" s="68">
        <f t="shared" si="163"/>
        <v>0</v>
      </c>
      <c r="BJ294" s="68">
        <f t="shared" si="164"/>
        <v>0</v>
      </c>
      <c r="BK294" s="68">
        <f t="shared" si="165"/>
        <v>0</v>
      </c>
      <c r="BL294" s="68">
        <f t="shared" si="166"/>
        <v>0</v>
      </c>
      <c r="BM294" s="139">
        <f t="shared" si="167"/>
        <v>0</v>
      </c>
    </row>
    <row r="295" spans="1:65" s="68" customFormat="1" ht="63.95" customHeight="1">
      <c r="A295" s="245"/>
      <c r="B295" s="97"/>
      <c r="C295" s="98"/>
      <c r="D295" s="99"/>
      <c r="E295" s="111"/>
      <c r="F295" s="155"/>
      <c r="G295" s="225"/>
      <c r="H295" s="100"/>
      <c r="I295" s="226"/>
      <c r="J295" s="218"/>
      <c r="K295" s="124"/>
      <c r="L295" s="135"/>
      <c r="M295" s="136"/>
      <c r="N295" s="102"/>
      <c r="O295" s="103"/>
      <c r="P295" s="103"/>
      <c r="Q295" s="103"/>
      <c r="R295" s="103"/>
      <c r="S295" s="99"/>
      <c r="T295" s="99"/>
      <c r="U295" s="99"/>
      <c r="V295" s="99"/>
      <c r="W295" s="100"/>
      <c r="X295" s="100"/>
      <c r="Y295" s="104"/>
      <c r="Z295" s="119"/>
      <c r="AA295" s="119"/>
      <c r="AB295" s="120"/>
      <c r="AC295" s="137" t="str">
        <f t="shared" si="137"/>
        <v/>
      </c>
      <c r="AD295" s="131" t="str">
        <f t="shared" si="138"/>
        <v/>
      </c>
      <c r="AE295" s="105"/>
      <c r="AF295" s="101"/>
      <c r="AG295" s="107"/>
      <c r="AH295" s="169"/>
      <c r="AI295" s="170"/>
      <c r="AK295" s="146" t="b">
        <f t="shared" si="139"/>
        <v>0</v>
      </c>
      <c r="AL295" s="68">
        <f t="shared" si="140"/>
        <v>0</v>
      </c>
      <c r="AM295" s="68" t="b">
        <f t="shared" si="141"/>
        <v>1</v>
      </c>
      <c r="AN295" s="68">
        <f t="shared" si="142"/>
        <v>1</v>
      </c>
      <c r="AO295" s="68" t="b">
        <f t="shared" si="143"/>
        <v>0</v>
      </c>
      <c r="AP295" s="68">
        <f t="shared" si="144"/>
        <v>0</v>
      </c>
      <c r="AQ295" s="68" t="b">
        <f t="shared" si="145"/>
        <v>1</v>
      </c>
      <c r="AR295" s="139">
        <f t="shared" si="146"/>
        <v>1</v>
      </c>
      <c r="AS295" s="146" t="str">
        <f t="shared" si="147"/>
        <v/>
      </c>
      <c r="AT295" s="139" t="str">
        <f t="shared" si="148"/>
        <v/>
      </c>
      <c r="AU295" s="68">
        <f t="shared" si="149"/>
        <v>1</v>
      </c>
      <c r="AV295" s="68">
        <f t="shared" si="150"/>
        <v>0</v>
      </c>
      <c r="AW295" s="68">
        <f t="shared" si="151"/>
        <v>0</v>
      </c>
      <c r="AX295" s="68">
        <f t="shared" si="152"/>
        <v>0</v>
      </c>
      <c r="AY295" s="68">
        <f t="shared" si="153"/>
        <v>0</v>
      </c>
      <c r="AZ295" s="139">
        <f t="shared" si="154"/>
        <v>0</v>
      </c>
      <c r="BA295" s="68" t="str">
        <f t="shared" si="155"/>
        <v/>
      </c>
      <c r="BB295" s="68" t="str">
        <f t="shared" si="156"/>
        <v/>
      </c>
      <c r="BC295" s="146" t="str">
        <f t="shared" si="157"/>
        <v>Pain in mouth/throat</v>
      </c>
      <c r="BD295" s="68">
        <f t="shared" si="158"/>
        <v>10.4</v>
      </c>
      <c r="BE295" s="68" t="str">
        <f t="shared" si="159"/>
        <v>Pain in mouth/throat
 has a PPV of 10.4% 
 for recurrence</v>
      </c>
      <c r="BF295" s="68">
        <f t="shared" si="160"/>
        <v>0</v>
      </c>
      <c r="BG295" s="68">
        <f t="shared" si="161"/>
        <v>0</v>
      </c>
      <c r="BH295" s="68">
        <f t="shared" si="162"/>
        <v>1</v>
      </c>
      <c r="BI295" s="68">
        <f t="shared" si="163"/>
        <v>0</v>
      </c>
      <c r="BJ295" s="68">
        <f t="shared" si="164"/>
        <v>0</v>
      </c>
      <c r="BK295" s="68">
        <f t="shared" si="165"/>
        <v>0</v>
      </c>
      <c r="BL295" s="68">
        <f t="shared" si="166"/>
        <v>0</v>
      </c>
      <c r="BM295" s="139">
        <f t="shared" si="167"/>
        <v>0</v>
      </c>
    </row>
    <row r="296" spans="1:65" s="68" customFormat="1" ht="63.95" customHeight="1">
      <c r="A296" s="245"/>
      <c r="B296" s="97"/>
      <c r="C296" s="98"/>
      <c r="D296" s="99"/>
      <c r="E296" s="111"/>
      <c r="F296" s="155"/>
      <c r="G296" s="225"/>
      <c r="H296" s="100"/>
      <c r="I296" s="226"/>
      <c r="J296" s="218"/>
      <c r="K296" s="124"/>
      <c r="L296" s="135"/>
      <c r="M296" s="136"/>
      <c r="N296" s="102"/>
      <c r="O296" s="103"/>
      <c r="P296" s="103"/>
      <c r="Q296" s="103"/>
      <c r="R296" s="103"/>
      <c r="S296" s="99"/>
      <c r="T296" s="99"/>
      <c r="U296" s="99"/>
      <c r="V296" s="99"/>
      <c r="W296" s="100"/>
      <c r="X296" s="100"/>
      <c r="Y296" s="104"/>
      <c r="Z296" s="119"/>
      <c r="AA296" s="119"/>
      <c r="AB296" s="120"/>
      <c r="AC296" s="137" t="str">
        <f t="shared" si="137"/>
        <v/>
      </c>
      <c r="AD296" s="131" t="str">
        <f t="shared" si="138"/>
        <v/>
      </c>
      <c r="AE296" s="105"/>
      <c r="AF296" s="101"/>
      <c r="AG296" s="107"/>
      <c r="AH296" s="169"/>
      <c r="AI296" s="170"/>
      <c r="AK296" s="146" t="b">
        <f t="shared" si="139"/>
        <v>0</v>
      </c>
      <c r="AL296" s="68">
        <f t="shared" si="140"/>
        <v>0</v>
      </c>
      <c r="AM296" s="68" t="b">
        <f t="shared" si="141"/>
        <v>1</v>
      </c>
      <c r="AN296" s="68">
        <f t="shared" si="142"/>
        <v>1</v>
      </c>
      <c r="AO296" s="68" t="b">
        <f t="shared" si="143"/>
        <v>0</v>
      </c>
      <c r="AP296" s="68">
        <f t="shared" si="144"/>
        <v>0</v>
      </c>
      <c r="AQ296" s="68" t="b">
        <f t="shared" si="145"/>
        <v>1</v>
      </c>
      <c r="AR296" s="139">
        <f t="shared" si="146"/>
        <v>1</v>
      </c>
      <c r="AS296" s="146" t="str">
        <f t="shared" si="147"/>
        <v/>
      </c>
      <c r="AT296" s="139" t="str">
        <f t="shared" si="148"/>
        <v/>
      </c>
      <c r="AU296" s="68">
        <f t="shared" si="149"/>
        <v>1</v>
      </c>
      <c r="AV296" s="68">
        <f t="shared" si="150"/>
        <v>0</v>
      </c>
      <c r="AW296" s="68">
        <f t="shared" si="151"/>
        <v>0</v>
      </c>
      <c r="AX296" s="68">
        <f t="shared" si="152"/>
        <v>0</v>
      </c>
      <c r="AY296" s="68">
        <f t="shared" si="153"/>
        <v>0</v>
      </c>
      <c r="AZ296" s="139">
        <f t="shared" si="154"/>
        <v>0</v>
      </c>
      <c r="BA296" s="68" t="str">
        <f t="shared" si="155"/>
        <v/>
      </c>
      <c r="BB296" s="68" t="str">
        <f t="shared" si="156"/>
        <v/>
      </c>
      <c r="BC296" s="146" t="str">
        <f t="shared" si="157"/>
        <v>Pain in mouth/throat</v>
      </c>
      <c r="BD296" s="68">
        <f t="shared" si="158"/>
        <v>10.4</v>
      </c>
      <c r="BE296" s="68" t="str">
        <f t="shared" si="159"/>
        <v>Pain in mouth/throat
 has a PPV of 10.4% 
 for recurrence</v>
      </c>
      <c r="BF296" s="68">
        <f t="shared" si="160"/>
        <v>0</v>
      </c>
      <c r="BG296" s="68">
        <f t="shared" si="161"/>
        <v>0</v>
      </c>
      <c r="BH296" s="68">
        <f t="shared" si="162"/>
        <v>1</v>
      </c>
      <c r="BI296" s="68">
        <f t="shared" si="163"/>
        <v>0</v>
      </c>
      <c r="BJ296" s="68">
        <f t="shared" si="164"/>
        <v>0</v>
      </c>
      <c r="BK296" s="68">
        <f t="shared" si="165"/>
        <v>0</v>
      </c>
      <c r="BL296" s="68">
        <f t="shared" si="166"/>
        <v>0</v>
      </c>
      <c r="BM296" s="139">
        <f t="shared" si="167"/>
        <v>0</v>
      </c>
    </row>
    <row r="297" spans="1:65" s="68" customFormat="1" ht="63.95" customHeight="1">
      <c r="A297" s="245"/>
      <c r="B297" s="97"/>
      <c r="C297" s="98"/>
      <c r="D297" s="99"/>
      <c r="E297" s="111"/>
      <c r="F297" s="155"/>
      <c r="G297" s="225"/>
      <c r="H297" s="100"/>
      <c r="I297" s="226"/>
      <c r="J297" s="218"/>
      <c r="K297" s="124"/>
      <c r="L297" s="135"/>
      <c r="M297" s="136"/>
      <c r="N297" s="102"/>
      <c r="O297" s="103"/>
      <c r="P297" s="103"/>
      <c r="Q297" s="103"/>
      <c r="R297" s="103"/>
      <c r="S297" s="99"/>
      <c r="T297" s="99"/>
      <c r="U297" s="99"/>
      <c r="V297" s="99"/>
      <c r="W297" s="100"/>
      <c r="X297" s="100"/>
      <c r="Y297" s="104"/>
      <c r="Z297" s="119"/>
      <c r="AA297" s="119"/>
      <c r="AB297" s="120"/>
      <c r="AC297" s="137" t="str">
        <f t="shared" si="137"/>
        <v/>
      </c>
      <c r="AD297" s="131" t="str">
        <f t="shared" si="138"/>
        <v/>
      </c>
      <c r="AE297" s="105"/>
      <c r="AF297" s="101"/>
      <c r="AG297" s="107"/>
      <c r="AH297" s="169"/>
      <c r="AI297" s="170"/>
      <c r="AK297" s="146" t="b">
        <f t="shared" si="139"/>
        <v>0</v>
      </c>
      <c r="AL297" s="68">
        <f t="shared" si="140"/>
        <v>0</v>
      </c>
      <c r="AM297" s="68" t="b">
        <f t="shared" si="141"/>
        <v>1</v>
      </c>
      <c r="AN297" s="68">
        <f t="shared" si="142"/>
        <v>1</v>
      </c>
      <c r="AO297" s="68" t="b">
        <f t="shared" si="143"/>
        <v>0</v>
      </c>
      <c r="AP297" s="68">
        <f t="shared" si="144"/>
        <v>0</v>
      </c>
      <c r="AQ297" s="68" t="b">
        <f t="shared" si="145"/>
        <v>1</v>
      </c>
      <c r="AR297" s="139">
        <f t="shared" si="146"/>
        <v>1</v>
      </c>
      <c r="AS297" s="146" t="str">
        <f t="shared" si="147"/>
        <v/>
      </c>
      <c r="AT297" s="139" t="str">
        <f t="shared" si="148"/>
        <v/>
      </c>
      <c r="AU297" s="68">
        <f t="shared" si="149"/>
        <v>1</v>
      </c>
      <c r="AV297" s="68">
        <f t="shared" si="150"/>
        <v>0</v>
      </c>
      <c r="AW297" s="68">
        <f t="shared" si="151"/>
        <v>0</v>
      </c>
      <c r="AX297" s="68">
        <f t="shared" si="152"/>
        <v>0</v>
      </c>
      <c r="AY297" s="68">
        <f t="shared" si="153"/>
        <v>0</v>
      </c>
      <c r="AZ297" s="139">
        <f t="shared" si="154"/>
        <v>0</v>
      </c>
      <c r="BA297" s="68" t="str">
        <f t="shared" si="155"/>
        <v/>
      </c>
      <c r="BB297" s="68" t="str">
        <f t="shared" si="156"/>
        <v/>
      </c>
      <c r="BC297" s="146" t="str">
        <f t="shared" si="157"/>
        <v>Pain in mouth/throat</v>
      </c>
      <c r="BD297" s="68">
        <f t="shared" si="158"/>
        <v>10.4</v>
      </c>
      <c r="BE297" s="68" t="str">
        <f t="shared" si="159"/>
        <v>Pain in mouth/throat
 has a PPV of 10.4% 
 for recurrence</v>
      </c>
      <c r="BF297" s="68">
        <f t="shared" si="160"/>
        <v>0</v>
      </c>
      <c r="BG297" s="68">
        <f t="shared" si="161"/>
        <v>0</v>
      </c>
      <c r="BH297" s="68">
        <f t="shared" si="162"/>
        <v>1</v>
      </c>
      <c r="BI297" s="68">
        <f t="shared" si="163"/>
        <v>0</v>
      </c>
      <c r="BJ297" s="68">
        <f t="shared" si="164"/>
        <v>0</v>
      </c>
      <c r="BK297" s="68">
        <f t="shared" si="165"/>
        <v>0</v>
      </c>
      <c r="BL297" s="68">
        <f t="shared" si="166"/>
        <v>0</v>
      </c>
      <c r="BM297" s="139">
        <f t="shared" si="167"/>
        <v>0</v>
      </c>
    </row>
    <row r="298" spans="1:65" s="68" customFormat="1" ht="63.95" customHeight="1">
      <c r="A298" s="245"/>
      <c r="B298" s="97"/>
      <c r="C298" s="98"/>
      <c r="D298" s="99"/>
      <c r="E298" s="111"/>
      <c r="F298" s="155"/>
      <c r="G298" s="225"/>
      <c r="H298" s="100"/>
      <c r="I298" s="226"/>
      <c r="J298" s="218"/>
      <c r="K298" s="124"/>
      <c r="L298" s="135"/>
      <c r="M298" s="136"/>
      <c r="N298" s="102"/>
      <c r="O298" s="103"/>
      <c r="P298" s="103"/>
      <c r="Q298" s="103"/>
      <c r="R298" s="103"/>
      <c r="S298" s="99"/>
      <c r="T298" s="99"/>
      <c r="U298" s="99"/>
      <c r="V298" s="99"/>
      <c r="W298" s="100"/>
      <c r="X298" s="100"/>
      <c r="Y298" s="104"/>
      <c r="Z298" s="119"/>
      <c r="AA298" s="119"/>
      <c r="AB298" s="120"/>
      <c r="AC298" s="137" t="str">
        <f t="shared" si="137"/>
        <v/>
      </c>
      <c r="AD298" s="131" t="str">
        <f t="shared" si="138"/>
        <v/>
      </c>
      <c r="AE298" s="105"/>
      <c r="AF298" s="101"/>
      <c r="AG298" s="107"/>
      <c r="AH298" s="169"/>
      <c r="AI298" s="170"/>
      <c r="AK298" s="146" t="b">
        <f t="shared" si="139"/>
        <v>0</v>
      </c>
      <c r="AL298" s="68">
        <f t="shared" si="140"/>
        <v>0</v>
      </c>
      <c r="AM298" s="68" t="b">
        <f t="shared" si="141"/>
        <v>1</v>
      </c>
      <c r="AN298" s="68">
        <f t="shared" si="142"/>
        <v>1</v>
      </c>
      <c r="AO298" s="68" t="b">
        <f t="shared" si="143"/>
        <v>0</v>
      </c>
      <c r="AP298" s="68">
        <f t="shared" si="144"/>
        <v>0</v>
      </c>
      <c r="AQ298" s="68" t="b">
        <f t="shared" si="145"/>
        <v>1</v>
      </c>
      <c r="AR298" s="139">
        <f t="shared" si="146"/>
        <v>1</v>
      </c>
      <c r="AS298" s="146" t="str">
        <f t="shared" si="147"/>
        <v/>
      </c>
      <c r="AT298" s="139" t="str">
        <f t="shared" si="148"/>
        <v/>
      </c>
      <c r="AU298" s="68">
        <f t="shared" si="149"/>
        <v>1</v>
      </c>
      <c r="AV298" s="68">
        <f t="shared" si="150"/>
        <v>0</v>
      </c>
      <c r="AW298" s="68">
        <f t="shared" si="151"/>
        <v>0</v>
      </c>
      <c r="AX298" s="68">
        <f t="shared" si="152"/>
        <v>0</v>
      </c>
      <c r="AY298" s="68">
        <f t="shared" si="153"/>
        <v>0</v>
      </c>
      <c r="AZ298" s="139">
        <f t="shared" si="154"/>
        <v>0</v>
      </c>
      <c r="BA298" s="68" t="str">
        <f t="shared" si="155"/>
        <v/>
      </c>
      <c r="BB298" s="68" t="str">
        <f t="shared" si="156"/>
        <v/>
      </c>
      <c r="BC298" s="146" t="str">
        <f t="shared" si="157"/>
        <v>Pain in mouth/throat</v>
      </c>
      <c r="BD298" s="68">
        <f t="shared" si="158"/>
        <v>10.4</v>
      </c>
      <c r="BE298" s="68" t="str">
        <f t="shared" si="159"/>
        <v>Pain in mouth/throat
 has a PPV of 10.4% 
 for recurrence</v>
      </c>
      <c r="BF298" s="68">
        <f t="shared" si="160"/>
        <v>0</v>
      </c>
      <c r="BG298" s="68">
        <f t="shared" si="161"/>
        <v>0</v>
      </c>
      <c r="BH298" s="68">
        <f t="shared" si="162"/>
        <v>1</v>
      </c>
      <c r="BI298" s="68">
        <f t="shared" si="163"/>
        <v>0</v>
      </c>
      <c r="BJ298" s="68">
        <f t="shared" si="164"/>
        <v>0</v>
      </c>
      <c r="BK298" s="68">
        <f t="shared" si="165"/>
        <v>0</v>
      </c>
      <c r="BL298" s="68">
        <f t="shared" si="166"/>
        <v>0</v>
      </c>
      <c r="BM298" s="139">
        <f t="shared" si="167"/>
        <v>0</v>
      </c>
    </row>
    <row r="299" spans="1:65" s="68" customFormat="1" ht="63.95" customHeight="1">
      <c r="A299" s="245"/>
      <c r="B299" s="97"/>
      <c r="C299" s="98"/>
      <c r="D299" s="99"/>
      <c r="E299" s="111"/>
      <c r="F299" s="155"/>
      <c r="G299" s="225"/>
      <c r="H299" s="100"/>
      <c r="I299" s="226"/>
      <c r="J299" s="218"/>
      <c r="K299" s="124"/>
      <c r="L299" s="135"/>
      <c r="M299" s="136"/>
      <c r="N299" s="102"/>
      <c r="O299" s="103"/>
      <c r="P299" s="103"/>
      <c r="Q299" s="103"/>
      <c r="R299" s="103"/>
      <c r="S299" s="99"/>
      <c r="T299" s="99"/>
      <c r="U299" s="99"/>
      <c r="V299" s="99"/>
      <c r="W299" s="100"/>
      <c r="X299" s="100"/>
      <c r="Y299" s="104"/>
      <c r="Z299" s="119"/>
      <c r="AA299" s="119"/>
      <c r="AB299" s="120"/>
      <c r="AC299" s="137" t="str">
        <f t="shared" si="137"/>
        <v/>
      </c>
      <c r="AD299" s="131" t="str">
        <f t="shared" si="138"/>
        <v/>
      </c>
      <c r="AE299" s="105"/>
      <c r="AF299" s="101"/>
      <c r="AG299" s="107"/>
      <c r="AH299" s="169"/>
      <c r="AI299" s="170"/>
      <c r="AK299" s="146" t="b">
        <f t="shared" si="139"/>
        <v>0</v>
      </c>
      <c r="AL299" s="68">
        <f t="shared" si="140"/>
        <v>0</v>
      </c>
      <c r="AM299" s="68" t="b">
        <f t="shared" si="141"/>
        <v>1</v>
      </c>
      <c r="AN299" s="68">
        <f t="shared" si="142"/>
        <v>1</v>
      </c>
      <c r="AO299" s="68" t="b">
        <f t="shared" si="143"/>
        <v>0</v>
      </c>
      <c r="AP299" s="68">
        <f t="shared" si="144"/>
        <v>0</v>
      </c>
      <c r="AQ299" s="68" t="b">
        <f t="shared" si="145"/>
        <v>1</v>
      </c>
      <c r="AR299" s="139">
        <f t="shared" si="146"/>
        <v>1</v>
      </c>
      <c r="AS299" s="146" t="str">
        <f t="shared" si="147"/>
        <v/>
      </c>
      <c r="AT299" s="139" t="str">
        <f t="shared" si="148"/>
        <v/>
      </c>
      <c r="AU299" s="68">
        <f t="shared" si="149"/>
        <v>1</v>
      </c>
      <c r="AV299" s="68">
        <f t="shared" si="150"/>
        <v>0</v>
      </c>
      <c r="AW299" s="68">
        <f t="shared" si="151"/>
        <v>0</v>
      </c>
      <c r="AX299" s="68">
        <f t="shared" si="152"/>
        <v>0</v>
      </c>
      <c r="AY299" s="68">
        <f t="shared" si="153"/>
        <v>0</v>
      </c>
      <c r="AZ299" s="139">
        <f t="shared" si="154"/>
        <v>0</v>
      </c>
      <c r="BA299" s="68" t="str">
        <f t="shared" si="155"/>
        <v/>
      </c>
      <c r="BB299" s="68" t="str">
        <f t="shared" si="156"/>
        <v/>
      </c>
      <c r="BC299" s="146" t="str">
        <f t="shared" si="157"/>
        <v>Pain in mouth/throat</v>
      </c>
      <c r="BD299" s="68">
        <f t="shared" si="158"/>
        <v>10.4</v>
      </c>
      <c r="BE299" s="68" t="str">
        <f t="shared" si="159"/>
        <v>Pain in mouth/throat
 has a PPV of 10.4% 
 for recurrence</v>
      </c>
      <c r="BF299" s="68">
        <f t="shared" si="160"/>
        <v>0</v>
      </c>
      <c r="BG299" s="68">
        <f t="shared" si="161"/>
        <v>0</v>
      </c>
      <c r="BH299" s="68">
        <f t="shared" si="162"/>
        <v>1</v>
      </c>
      <c r="BI299" s="68">
        <f t="shared" si="163"/>
        <v>0</v>
      </c>
      <c r="BJ299" s="68">
        <f t="shared" si="164"/>
        <v>0</v>
      </c>
      <c r="BK299" s="68">
        <f t="shared" si="165"/>
        <v>0</v>
      </c>
      <c r="BL299" s="68">
        <f t="shared" si="166"/>
        <v>0</v>
      </c>
      <c r="BM299" s="139">
        <f t="shared" si="167"/>
        <v>0</v>
      </c>
    </row>
    <row r="300" spans="1:65" s="68" customFormat="1" ht="63.95" customHeight="1">
      <c r="A300" s="245"/>
      <c r="B300" s="97"/>
      <c r="C300" s="98"/>
      <c r="D300" s="99"/>
      <c r="E300" s="111"/>
      <c r="F300" s="155"/>
      <c r="G300" s="225"/>
      <c r="H300" s="100"/>
      <c r="I300" s="226"/>
      <c r="J300" s="218"/>
      <c r="K300" s="124"/>
      <c r="L300" s="135"/>
      <c r="M300" s="136"/>
      <c r="N300" s="102"/>
      <c r="O300" s="103"/>
      <c r="P300" s="103"/>
      <c r="Q300" s="103"/>
      <c r="R300" s="103"/>
      <c r="S300" s="99"/>
      <c r="T300" s="99"/>
      <c r="U300" s="99"/>
      <c r="V300" s="99"/>
      <c r="W300" s="100"/>
      <c r="X300" s="100"/>
      <c r="Y300" s="104"/>
      <c r="Z300" s="119"/>
      <c r="AA300" s="119"/>
      <c r="AB300" s="120"/>
      <c r="AC300" s="137" t="str">
        <f t="shared" si="137"/>
        <v/>
      </c>
      <c r="AD300" s="131" t="str">
        <f t="shared" si="138"/>
        <v/>
      </c>
      <c r="AE300" s="105"/>
      <c r="AF300" s="101"/>
      <c r="AG300" s="107"/>
      <c r="AH300" s="169"/>
      <c r="AI300" s="170"/>
      <c r="AK300" s="146" t="b">
        <f t="shared" si="139"/>
        <v>0</v>
      </c>
      <c r="AL300" s="68">
        <f t="shared" si="140"/>
        <v>0</v>
      </c>
      <c r="AM300" s="68" t="b">
        <f t="shared" si="141"/>
        <v>1</v>
      </c>
      <c r="AN300" s="68">
        <f t="shared" si="142"/>
        <v>1</v>
      </c>
      <c r="AO300" s="68" t="b">
        <f t="shared" si="143"/>
        <v>0</v>
      </c>
      <c r="AP300" s="68">
        <f t="shared" si="144"/>
        <v>0</v>
      </c>
      <c r="AQ300" s="68" t="b">
        <f t="shared" si="145"/>
        <v>1</v>
      </c>
      <c r="AR300" s="139">
        <f t="shared" si="146"/>
        <v>1</v>
      </c>
      <c r="AS300" s="146" t="str">
        <f t="shared" si="147"/>
        <v/>
      </c>
      <c r="AT300" s="139" t="str">
        <f t="shared" si="148"/>
        <v/>
      </c>
      <c r="AU300" s="68">
        <f t="shared" si="149"/>
        <v>1</v>
      </c>
      <c r="AV300" s="68">
        <f t="shared" si="150"/>
        <v>0</v>
      </c>
      <c r="AW300" s="68">
        <f t="shared" si="151"/>
        <v>0</v>
      </c>
      <c r="AX300" s="68">
        <f t="shared" si="152"/>
        <v>0</v>
      </c>
      <c r="AY300" s="68">
        <f t="shared" si="153"/>
        <v>0</v>
      </c>
      <c r="AZ300" s="139">
        <f t="shared" si="154"/>
        <v>0</v>
      </c>
      <c r="BA300" s="68" t="str">
        <f t="shared" si="155"/>
        <v/>
      </c>
      <c r="BB300" s="68" t="str">
        <f t="shared" si="156"/>
        <v/>
      </c>
      <c r="BC300" s="146" t="str">
        <f t="shared" si="157"/>
        <v>Pain in mouth/throat</v>
      </c>
      <c r="BD300" s="68">
        <f t="shared" si="158"/>
        <v>10.4</v>
      </c>
      <c r="BE300" s="68" t="str">
        <f t="shared" si="159"/>
        <v>Pain in mouth/throat
 has a PPV of 10.4% 
 for recurrence</v>
      </c>
      <c r="BF300" s="68">
        <f t="shared" si="160"/>
        <v>0</v>
      </c>
      <c r="BG300" s="68">
        <f t="shared" si="161"/>
        <v>0</v>
      </c>
      <c r="BH300" s="68">
        <f t="shared" si="162"/>
        <v>1</v>
      </c>
      <c r="BI300" s="68">
        <f t="shared" si="163"/>
        <v>0</v>
      </c>
      <c r="BJ300" s="68">
        <f t="shared" si="164"/>
        <v>0</v>
      </c>
      <c r="BK300" s="68">
        <f t="shared" si="165"/>
        <v>0</v>
      </c>
      <c r="BL300" s="68">
        <f t="shared" si="166"/>
        <v>0</v>
      </c>
      <c r="BM300" s="139">
        <f t="shared" si="167"/>
        <v>0</v>
      </c>
    </row>
    <row r="301" spans="1:65" s="68" customFormat="1" ht="63.95" customHeight="1">
      <c r="A301" s="245"/>
      <c r="B301" s="97"/>
      <c r="C301" s="98"/>
      <c r="D301" s="99"/>
      <c r="E301" s="111"/>
      <c r="F301" s="155"/>
      <c r="G301" s="225"/>
      <c r="H301" s="100"/>
      <c r="I301" s="226"/>
      <c r="J301" s="218"/>
      <c r="K301" s="124"/>
      <c r="L301" s="135"/>
      <c r="M301" s="136"/>
      <c r="N301" s="102"/>
      <c r="O301" s="103"/>
      <c r="P301" s="103"/>
      <c r="Q301" s="103"/>
      <c r="R301" s="103"/>
      <c r="S301" s="99"/>
      <c r="T301" s="99"/>
      <c r="U301" s="99"/>
      <c r="V301" s="99"/>
      <c r="W301" s="100"/>
      <c r="X301" s="100"/>
      <c r="Y301" s="104"/>
      <c r="Z301" s="119"/>
      <c r="AA301" s="119"/>
      <c r="AB301" s="120"/>
      <c r="AC301" s="137" t="str">
        <f t="shared" si="137"/>
        <v/>
      </c>
      <c r="AD301" s="131" t="str">
        <f t="shared" si="138"/>
        <v/>
      </c>
      <c r="AE301" s="105"/>
      <c r="AF301" s="101"/>
      <c r="AG301" s="107"/>
      <c r="AH301" s="169"/>
      <c r="AI301" s="170"/>
      <c r="AK301" s="146" t="b">
        <f t="shared" si="139"/>
        <v>0</v>
      </c>
      <c r="AL301" s="68">
        <f t="shared" si="140"/>
        <v>0</v>
      </c>
      <c r="AM301" s="68" t="b">
        <f t="shared" si="141"/>
        <v>1</v>
      </c>
      <c r="AN301" s="68">
        <f t="shared" si="142"/>
        <v>1</v>
      </c>
      <c r="AO301" s="68" t="b">
        <f t="shared" si="143"/>
        <v>0</v>
      </c>
      <c r="AP301" s="68">
        <f t="shared" si="144"/>
        <v>0</v>
      </c>
      <c r="AQ301" s="68" t="b">
        <f t="shared" si="145"/>
        <v>1</v>
      </c>
      <c r="AR301" s="139">
        <f t="shared" si="146"/>
        <v>1</v>
      </c>
      <c r="AS301" s="146" t="str">
        <f t="shared" si="147"/>
        <v/>
      </c>
      <c r="AT301" s="139" t="str">
        <f t="shared" si="148"/>
        <v/>
      </c>
      <c r="AU301" s="68">
        <f t="shared" si="149"/>
        <v>1</v>
      </c>
      <c r="AV301" s="68">
        <f t="shared" si="150"/>
        <v>0</v>
      </c>
      <c r="AW301" s="68">
        <f t="shared" si="151"/>
        <v>0</v>
      </c>
      <c r="AX301" s="68">
        <f t="shared" si="152"/>
        <v>0</v>
      </c>
      <c r="AY301" s="68">
        <f t="shared" si="153"/>
        <v>0</v>
      </c>
      <c r="AZ301" s="139">
        <f t="shared" si="154"/>
        <v>0</v>
      </c>
      <c r="BA301" s="68" t="str">
        <f t="shared" si="155"/>
        <v/>
      </c>
      <c r="BB301" s="68" t="str">
        <f t="shared" si="156"/>
        <v/>
      </c>
      <c r="BC301" s="146" t="str">
        <f t="shared" si="157"/>
        <v>Pain in mouth/throat</v>
      </c>
      <c r="BD301" s="68">
        <f t="shared" si="158"/>
        <v>10.4</v>
      </c>
      <c r="BE301" s="68" t="str">
        <f t="shared" si="159"/>
        <v>Pain in mouth/throat
 has a PPV of 10.4% 
 for recurrence</v>
      </c>
      <c r="BF301" s="68">
        <f t="shared" si="160"/>
        <v>0</v>
      </c>
      <c r="BG301" s="68">
        <f t="shared" si="161"/>
        <v>0</v>
      </c>
      <c r="BH301" s="68">
        <f t="shared" si="162"/>
        <v>1</v>
      </c>
      <c r="BI301" s="68">
        <f t="shared" si="163"/>
        <v>0</v>
      </c>
      <c r="BJ301" s="68">
        <f t="shared" si="164"/>
        <v>0</v>
      </c>
      <c r="BK301" s="68">
        <f t="shared" si="165"/>
        <v>0</v>
      </c>
      <c r="BL301" s="68">
        <f t="shared" si="166"/>
        <v>0</v>
      </c>
      <c r="BM301" s="139">
        <f t="shared" si="167"/>
        <v>0</v>
      </c>
    </row>
    <row r="302" spans="1:65" s="68" customFormat="1" ht="63.95" customHeight="1">
      <c r="A302" s="245"/>
      <c r="B302" s="97"/>
      <c r="C302" s="98"/>
      <c r="D302" s="99"/>
      <c r="E302" s="111"/>
      <c r="F302" s="155"/>
      <c r="G302" s="225"/>
      <c r="H302" s="100"/>
      <c r="I302" s="226"/>
      <c r="J302" s="218"/>
      <c r="K302" s="124"/>
      <c r="L302" s="135"/>
      <c r="M302" s="136"/>
      <c r="N302" s="102"/>
      <c r="O302" s="103"/>
      <c r="P302" s="103"/>
      <c r="Q302" s="103"/>
      <c r="R302" s="103"/>
      <c r="S302" s="99"/>
      <c r="T302" s="99"/>
      <c r="U302" s="99"/>
      <c r="V302" s="99"/>
      <c r="W302" s="100"/>
      <c r="X302" s="100"/>
      <c r="Y302" s="104"/>
      <c r="Z302" s="119"/>
      <c r="AA302" s="119"/>
      <c r="AB302" s="120"/>
      <c r="AC302" s="137" t="str">
        <f t="shared" si="137"/>
        <v/>
      </c>
      <c r="AD302" s="131" t="str">
        <f t="shared" si="138"/>
        <v/>
      </c>
      <c r="AE302" s="105"/>
      <c r="AF302" s="101"/>
      <c r="AG302" s="107"/>
      <c r="AH302" s="169"/>
      <c r="AI302" s="170"/>
      <c r="AK302" s="146" t="b">
        <f t="shared" si="139"/>
        <v>0</v>
      </c>
      <c r="AL302" s="68">
        <f t="shared" si="140"/>
        <v>0</v>
      </c>
      <c r="AM302" s="68" t="b">
        <f t="shared" si="141"/>
        <v>1</v>
      </c>
      <c r="AN302" s="68">
        <f t="shared" si="142"/>
        <v>1</v>
      </c>
      <c r="AO302" s="68" t="b">
        <f t="shared" si="143"/>
        <v>0</v>
      </c>
      <c r="AP302" s="68">
        <f t="shared" si="144"/>
        <v>0</v>
      </c>
      <c r="AQ302" s="68" t="b">
        <f t="shared" si="145"/>
        <v>1</v>
      </c>
      <c r="AR302" s="139">
        <f t="shared" si="146"/>
        <v>1</v>
      </c>
      <c r="AS302" s="146" t="str">
        <f t="shared" si="147"/>
        <v/>
      </c>
      <c r="AT302" s="139" t="str">
        <f t="shared" si="148"/>
        <v/>
      </c>
      <c r="AU302" s="68">
        <f t="shared" si="149"/>
        <v>1</v>
      </c>
      <c r="AV302" s="68">
        <f t="shared" si="150"/>
        <v>0</v>
      </c>
      <c r="AW302" s="68">
        <f t="shared" si="151"/>
        <v>0</v>
      </c>
      <c r="AX302" s="68">
        <f t="shared" si="152"/>
        <v>0</v>
      </c>
      <c r="AY302" s="68">
        <f t="shared" si="153"/>
        <v>0</v>
      </c>
      <c r="AZ302" s="139">
        <f t="shared" si="154"/>
        <v>0</v>
      </c>
      <c r="BA302" s="68" t="str">
        <f t="shared" si="155"/>
        <v/>
      </c>
      <c r="BB302" s="68" t="str">
        <f t="shared" si="156"/>
        <v/>
      </c>
      <c r="BC302" s="146" t="str">
        <f t="shared" si="157"/>
        <v>Pain in mouth/throat</v>
      </c>
      <c r="BD302" s="68">
        <f t="shared" si="158"/>
        <v>10.4</v>
      </c>
      <c r="BE302" s="68" t="str">
        <f t="shared" si="159"/>
        <v>Pain in mouth/throat
 has a PPV of 10.4% 
 for recurrence</v>
      </c>
      <c r="BF302" s="68">
        <f t="shared" si="160"/>
        <v>0</v>
      </c>
      <c r="BG302" s="68">
        <f t="shared" si="161"/>
        <v>0</v>
      </c>
      <c r="BH302" s="68">
        <f t="shared" si="162"/>
        <v>1</v>
      </c>
      <c r="BI302" s="68">
        <f t="shared" si="163"/>
        <v>0</v>
      </c>
      <c r="BJ302" s="68">
        <f t="shared" si="164"/>
        <v>0</v>
      </c>
      <c r="BK302" s="68">
        <f t="shared" si="165"/>
        <v>0</v>
      </c>
      <c r="BL302" s="68">
        <f t="shared" si="166"/>
        <v>0</v>
      </c>
      <c r="BM302" s="139">
        <f t="shared" si="167"/>
        <v>0</v>
      </c>
    </row>
    <row r="303" spans="1:65" s="68" customFormat="1" ht="63.95" customHeight="1">
      <c r="A303" s="245"/>
      <c r="B303" s="97"/>
      <c r="C303" s="98"/>
      <c r="D303" s="99"/>
      <c r="E303" s="111"/>
      <c r="F303" s="155"/>
      <c r="G303" s="225"/>
      <c r="H303" s="100"/>
      <c r="I303" s="226"/>
      <c r="J303" s="218"/>
      <c r="K303" s="124"/>
      <c r="L303" s="135"/>
      <c r="M303" s="136"/>
      <c r="N303" s="102"/>
      <c r="O303" s="103"/>
      <c r="P303" s="103"/>
      <c r="Q303" s="103"/>
      <c r="R303" s="103"/>
      <c r="S303" s="99"/>
      <c r="T303" s="99"/>
      <c r="U303" s="99"/>
      <c r="V303" s="99"/>
      <c r="W303" s="100"/>
      <c r="X303" s="100"/>
      <c r="Y303" s="104"/>
      <c r="Z303" s="119"/>
      <c r="AA303" s="119"/>
      <c r="AB303" s="120"/>
      <c r="AC303" s="137" t="str">
        <f t="shared" si="137"/>
        <v/>
      </c>
      <c r="AD303" s="131" t="str">
        <f t="shared" si="138"/>
        <v/>
      </c>
      <c r="AE303" s="105"/>
      <c r="AF303" s="101"/>
      <c r="AG303" s="107"/>
      <c r="AH303" s="169"/>
      <c r="AI303" s="170"/>
      <c r="AK303" s="146" t="b">
        <f t="shared" si="139"/>
        <v>0</v>
      </c>
      <c r="AL303" s="68">
        <f t="shared" si="140"/>
        <v>0</v>
      </c>
      <c r="AM303" s="68" t="b">
        <f t="shared" si="141"/>
        <v>1</v>
      </c>
      <c r="AN303" s="68">
        <f t="shared" si="142"/>
        <v>1</v>
      </c>
      <c r="AO303" s="68" t="b">
        <f t="shared" si="143"/>
        <v>0</v>
      </c>
      <c r="AP303" s="68">
        <f t="shared" si="144"/>
        <v>0</v>
      </c>
      <c r="AQ303" s="68" t="b">
        <f t="shared" si="145"/>
        <v>1</v>
      </c>
      <c r="AR303" s="139">
        <f t="shared" si="146"/>
        <v>1</v>
      </c>
      <c r="AS303" s="146" t="str">
        <f t="shared" si="147"/>
        <v/>
      </c>
      <c r="AT303" s="139" t="str">
        <f t="shared" si="148"/>
        <v/>
      </c>
      <c r="AU303" s="68">
        <f t="shared" si="149"/>
        <v>1</v>
      </c>
      <c r="AV303" s="68">
        <f t="shared" si="150"/>
        <v>0</v>
      </c>
      <c r="AW303" s="68">
        <f t="shared" si="151"/>
        <v>0</v>
      </c>
      <c r="AX303" s="68">
        <f t="shared" si="152"/>
        <v>0</v>
      </c>
      <c r="AY303" s="68">
        <f t="shared" si="153"/>
        <v>0</v>
      </c>
      <c r="AZ303" s="139">
        <f t="shared" si="154"/>
        <v>0</v>
      </c>
      <c r="BA303" s="68" t="str">
        <f t="shared" si="155"/>
        <v/>
      </c>
      <c r="BB303" s="68" t="str">
        <f t="shared" si="156"/>
        <v/>
      </c>
      <c r="BC303" s="146" t="str">
        <f t="shared" si="157"/>
        <v>Pain in mouth/throat</v>
      </c>
      <c r="BD303" s="68">
        <f t="shared" si="158"/>
        <v>10.4</v>
      </c>
      <c r="BE303" s="68" t="str">
        <f t="shared" si="159"/>
        <v>Pain in mouth/throat
 has a PPV of 10.4% 
 for recurrence</v>
      </c>
      <c r="BF303" s="68">
        <f t="shared" si="160"/>
        <v>0</v>
      </c>
      <c r="BG303" s="68">
        <f t="shared" si="161"/>
        <v>0</v>
      </c>
      <c r="BH303" s="68">
        <f t="shared" si="162"/>
        <v>1</v>
      </c>
      <c r="BI303" s="68">
        <f t="shared" si="163"/>
        <v>0</v>
      </c>
      <c r="BJ303" s="68">
        <f t="shared" si="164"/>
        <v>0</v>
      </c>
      <c r="BK303" s="68">
        <f t="shared" si="165"/>
        <v>0</v>
      </c>
      <c r="BL303" s="68">
        <f t="shared" si="166"/>
        <v>0</v>
      </c>
      <c r="BM303" s="139">
        <f t="shared" si="167"/>
        <v>0</v>
      </c>
    </row>
    <row r="304" spans="1:65" s="68" customFormat="1" ht="63.95" customHeight="1">
      <c r="A304" s="245"/>
      <c r="B304" s="97"/>
      <c r="C304" s="98"/>
      <c r="D304" s="99"/>
      <c r="E304" s="111"/>
      <c r="F304" s="155"/>
      <c r="G304" s="225"/>
      <c r="H304" s="100"/>
      <c r="I304" s="226"/>
      <c r="J304" s="218"/>
      <c r="K304" s="124"/>
      <c r="L304" s="135"/>
      <c r="M304" s="136"/>
      <c r="N304" s="102"/>
      <c r="O304" s="103"/>
      <c r="P304" s="103"/>
      <c r="Q304" s="103"/>
      <c r="R304" s="103"/>
      <c r="S304" s="99"/>
      <c r="T304" s="99"/>
      <c r="U304" s="99"/>
      <c r="V304" s="99"/>
      <c r="W304" s="100"/>
      <c r="X304" s="100"/>
      <c r="Y304" s="104"/>
      <c r="Z304" s="119"/>
      <c r="AA304" s="119"/>
      <c r="AB304" s="120"/>
      <c r="AC304" s="137" t="str">
        <f t="shared" si="137"/>
        <v/>
      </c>
      <c r="AD304" s="131" t="str">
        <f t="shared" si="138"/>
        <v/>
      </c>
      <c r="AE304" s="105"/>
      <c r="AF304" s="101"/>
      <c r="AG304" s="107"/>
      <c r="AH304" s="169"/>
      <c r="AI304" s="170"/>
      <c r="AK304" s="146" t="b">
        <f t="shared" si="139"/>
        <v>0</v>
      </c>
      <c r="AL304" s="68">
        <f t="shared" si="140"/>
        <v>0</v>
      </c>
      <c r="AM304" s="68" t="b">
        <f t="shared" si="141"/>
        <v>1</v>
      </c>
      <c r="AN304" s="68">
        <f t="shared" si="142"/>
        <v>1</v>
      </c>
      <c r="AO304" s="68" t="b">
        <f t="shared" si="143"/>
        <v>0</v>
      </c>
      <c r="AP304" s="68">
        <f t="shared" si="144"/>
        <v>0</v>
      </c>
      <c r="AQ304" s="68" t="b">
        <f t="shared" si="145"/>
        <v>1</v>
      </c>
      <c r="AR304" s="139">
        <f t="shared" si="146"/>
        <v>1</v>
      </c>
      <c r="AS304" s="146" t="str">
        <f t="shared" si="147"/>
        <v/>
      </c>
      <c r="AT304" s="139" t="str">
        <f t="shared" si="148"/>
        <v/>
      </c>
      <c r="AU304" s="68">
        <f t="shared" si="149"/>
        <v>1</v>
      </c>
      <c r="AV304" s="68">
        <f t="shared" si="150"/>
        <v>0</v>
      </c>
      <c r="AW304" s="68">
        <f t="shared" si="151"/>
        <v>0</v>
      </c>
      <c r="AX304" s="68">
        <f t="shared" si="152"/>
        <v>0</v>
      </c>
      <c r="AY304" s="68">
        <f t="shared" si="153"/>
        <v>0</v>
      </c>
      <c r="AZ304" s="139">
        <f t="shared" si="154"/>
        <v>0</v>
      </c>
      <c r="BA304" s="68" t="str">
        <f t="shared" si="155"/>
        <v/>
      </c>
      <c r="BB304" s="68" t="str">
        <f t="shared" si="156"/>
        <v/>
      </c>
      <c r="BC304" s="146" t="str">
        <f t="shared" si="157"/>
        <v>Pain in mouth/throat</v>
      </c>
      <c r="BD304" s="68">
        <f t="shared" si="158"/>
        <v>10.4</v>
      </c>
      <c r="BE304" s="68" t="str">
        <f t="shared" si="159"/>
        <v>Pain in mouth/throat
 has a PPV of 10.4% 
 for recurrence</v>
      </c>
      <c r="BF304" s="68">
        <f t="shared" si="160"/>
        <v>0</v>
      </c>
      <c r="BG304" s="68">
        <f t="shared" si="161"/>
        <v>0</v>
      </c>
      <c r="BH304" s="68">
        <f t="shared" si="162"/>
        <v>1</v>
      </c>
      <c r="BI304" s="68">
        <f t="shared" si="163"/>
        <v>0</v>
      </c>
      <c r="BJ304" s="68">
        <f t="shared" si="164"/>
        <v>0</v>
      </c>
      <c r="BK304" s="68">
        <f t="shared" si="165"/>
        <v>0</v>
      </c>
      <c r="BL304" s="68">
        <f t="shared" si="166"/>
        <v>0</v>
      </c>
      <c r="BM304" s="139">
        <f t="shared" si="167"/>
        <v>0</v>
      </c>
    </row>
    <row r="305" spans="1:65" s="68" customFormat="1" ht="63.95" customHeight="1">
      <c r="A305" s="245"/>
      <c r="B305" s="97"/>
      <c r="C305" s="98"/>
      <c r="D305" s="99"/>
      <c r="E305" s="111"/>
      <c r="F305" s="155"/>
      <c r="G305" s="225"/>
      <c r="H305" s="100"/>
      <c r="I305" s="226"/>
      <c r="J305" s="218"/>
      <c r="K305" s="124"/>
      <c r="L305" s="135"/>
      <c r="M305" s="136"/>
      <c r="N305" s="102"/>
      <c r="O305" s="103"/>
      <c r="P305" s="103"/>
      <c r="Q305" s="103"/>
      <c r="R305" s="103"/>
      <c r="S305" s="99"/>
      <c r="T305" s="99"/>
      <c r="U305" s="99"/>
      <c r="V305" s="99"/>
      <c r="W305" s="100"/>
      <c r="X305" s="100"/>
      <c r="Y305" s="104"/>
      <c r="Z305" s="119"/>
      <c r="AA305" s="119"/>
      <c r="AB305" s="120"/>
      <c r="AC305" s="137" t="str">
        <f t="shared" si="137"/>
        <v/>
      </c>
      <c r="AD305" s="131" t="str">
        <f t="shared" si="138"/>
        <v/>
      </c>
      <c r="AE305" s="105"/>
      <c r="AF305" s="101"/>
      <c r="AG305" s="107"/>
      <c r="AH305" s="169"/>
      <c r="AI305" s="170"/>
      <c r="AK305" s="146" t="b">
        <f t="shared" si="139"/>
        <v>0</v>
      </c>
      <c r="AL305" s="68">
        <f t="shared" si="140"/>
        <v>0</v>
      </c>
      <c r="AM305" s="68" t="b">
        <f t="shared" si="141"/>
        <v>1</v>
      </c>
      <c r="AN305" s="68">
        <f t="shared" si="142"/>
        <v>1</v>
      </c>
      <c r="AO305" s="68" t="b">
        <f t="shared" si="143"/>
        <v>0</v>
      </c>
      <c r="AP305" s="68">
        <f t="shared" si="144"/>
        <v>0</v>
      </c>
      <c r="AQ305" s="68" t="b">
        <f t="shared" si="145"/>
        <v>1</v>
      </c>
      <c r="AR305" s="139">
        <f t="shared" si="146"/>
        <v>1</v>
      </c>
      <c r="AS305" s="146" t="str">
        <f t="shared" si="147"/>
        <v/>
      </c>
      <c r="AT305" s="139" t="str">
        <f t="shared" si="148"/>
        <v/>
      </c>
      <c r="AU305" s="68">
        <f t="shared" si="149"/>
        <v>1</v>
      </c>
      <c r="AV305" s="68">
        <f t="shared" si="150"/>
        <v>0</v>
      </c>
      <c r="AW305" s="68">
        <f t="shared" si="151"/>
        <v>0</v>
      </c>
      <c r="AX305" s="68">
        <f t="shared" si="152"/>
        <v>0</v>
      </c>
      <c r="AY305" s="68">
        <f t="shared" si="153"/>
        <v>0</v>
      </c>
      <c r="AZ305" s="139">
        <f t="shared" si="154"/>
        <v>0</v>
      </c>
      <c r="BA305" s="68" t="str">
        <f t="shared" si="155"/>
        <v/>
      </c>
      <c r="BB305" s="68" t="str">
        <f t="shared" si="156"/>
        <v/>
      </c>
      <c r="BC305" s="146" t="str">
        <f t="shared" si="157"/>
        <v>Pain in mouth/throat</v>
      </c>
      <c r="BD305" s="68">
        <f t="shared" si="158"/>
        <v>10.4</v>
      </c>
      <c r="BE305" s="68" t="str">
        <f t="shared" si="159"/>
        <v>Pain in mouth/throat
 has a PPV of 10.4% 
 for recurrence</v>
      </c>
      <c r="BF305" s="68">
        <f t="shared" si="160"/>
        <v>0</v>
      </c>
      <c r="BG305" s="68">
        <f t="shared" si="161"/>
        <v>0</v>
      </c>
      <c r="BH305" s="68">
        <f t="shared" si="162"/>
        <v>1</v>
      </c>
      <c r="BI305" s="68">
        <f t="shared" si="163"/>
        <v>0</v>
      </c>
      <c r="BJ305" s="68">
        <f t="shared" si="164"/>
        <v>0</v>
      </c>
      <c r="BK305" s="68">
        <f t="shared" si="165"/>
        <v>0</v>
      </c>
      <c r="BL305" s="68">
        <f t="shared" si="166"/>
        <v>0</v>
      </c>
      <c r="BM305" s="139">
        <f t="shared" si="167"/>
        <v>0</v>
      </c>
    </row>
    <row r="306" spans="1:65" s="68" customFormat="1" ht="63.95" customHeight="1">
      <c r="A306" s="245"/>
      <c r="B306" s="97"/>
      <c r="C306" s="98"/>
      <c r="D306" s="99"/>
      <c r="E306" s="111"/>
      <c r="F306" s="155"/>
      <c r="G306" s="225"/>
      <c r="H306" s="100"/>
      <c r="I306" s="226"/>
      <c r="J306" s="218"/>
      <c r="K306" s="124"/>
      <c r="L306" s="135"/>
      <c r="M306" s="136"/>
      <c r="N306" s="102"/>
      <c r="O306" s="103"/>
      <c r="P306" s="103"/>
      <c r="Q306" s="103"/>
      <c r="R306" s="103"/>
      <c r="S306" s="99"/>
      <c r="T306" s="99"/>
      <c r="U306" s="99"/>
      <c r="V306" s="99"/>
      <c r="W306" s="100"/>
      <c r="X306" s="100"/>
      <c r="Y306" s="104"/>
      <c r="Z306" s="119"/>
      <c r="AA306" s="119"/>
      <c r="AB306" s="120"/>
      <c r="AC306" s="137" t="str">
        <f t="shared" si="137"/>
        <v/>
      </c>
      <c r="AD306" s="131" t="str">
        <f t="shared" si="138"/>
        <v/>
      </c>
      <c r="AE306" s="105"/>
      <c r="AF306" s="101"/>
      <c r="AG306" s="107"/>
      <c r="AH306" s="169"/>
      <c r="AI306" s="170"/>
      <c r="AK306" s="146" t="b">
        <f t="shared" si="139"/>
        <v>0</v>
      </c>
      <c r="AL306" s="68">
        <f t="shared" si="140"/>
        <v>0</v>
      </c>
      <c r="AM306" s="68" t="b">
        <f t="shared" si="141"/>
        <v>1</v>
      </c>
      <c r="AN306" s="68">
        <f t="shared" si="142"/>
        <v>1</v>
      </c>
      <c r="AO306" s="68" t="b">
        <f t="shared" si="143"/>
        <v>0</v>
      </c>
      <c r="AP306" s="68">
        <f t="shared" si="144"/>
        <v>0</v>
      </c>
      <c r="AQ306" s="68" t="b">
        <f t="shared" si="145"/>
        <v>1</v>
      </c>
      <c r="AR306" s="139">
        <f t="shared" si="146"/>
        <v>1</v>
      </c>
      <c r="AS306" s="146" t="str">
        <f t="shared" si="147"/>
        <v/>
      </c>
      <c r="AT306" s="139" t="str">
        <f t="shared" si="148"/>
        <v/>
      </c>
      <c r="AU306" s="68">
        <f t="shared" si="149"/>
        <v>1</v>
      </c>
      <c r="AV306" s="68">
        <f t="shared" si="150"/>
        <v>0</v>
      </c>
      <c r="AW306" s="68">
        <f t="shared" si="151"/>
        <v>0</v>
      </c>
      <c r="AX306" s="68">
        <f t="shared" si="152"/>
        <v>0</v>
      </c>
      <c r="AY306" s="68">
        <f t="shared" si="153"/>
        <v>0</v>
      </c>
      <c r="AZ306" s="139">
        <f t="shared" si="154"/>
        <v>0</v>
      </c>
      <c r="BA306" s="68" t="str">
        <f t="shared" si="155"/>
        <v/>
      </c>
      <c r="BB306" s="68" t="str">
        <f t="shared" si="156"/>
        <v/>
      </c>
      <c r="BC306" s="146" t="str">
        <f t="shared" si="157"/>
        <v>Pain in mouth/throat</v>
      </c>
      <c r="BD306" s="68">
        <f t="shared" si="158"/>
        <v>10.4</v>
      </c>
      <c r="BE306" s="68" t="str">
        <f t="shared" si="159"/>
        <v>Pain in mouth/throat
 has a PPV of 10.4% 
 for recurrence</v>
      </c>
      <c r="BF306" s="68">
        <f t="shared" si="160"/>
        <v>0</v>
      </c>
      <c r="BG306" s="68">
        <f t="shared" si="161"/>
        <v>0</v>
      </c>
      <c r="BH306" s="68">
        <f t="shared" si="162"/>
        <v>1</v>
      </c>
      <c r="BI306" s="68">
        <f t="shared" si="163"/>
        <v>0</v>
      </c>
      <c r="BJ306" s="68">
        <f t="shared" si="164"/>
        <v>0</v>
      </c>
      <c r="BK306" s="68">
        <f t="shared" si="165"/>
        <v>0</v>
      </c>
      <c r="BL306" s="68">
        <f t="shared" si="166"/>
        <v>0</v>
      </c>
      <c r="BM306" s="139">
        <f t="shared" si="167"/>
        <v>0</v>
      </c>
    </row>
    <row r="307" spans="1:65" s="68" customFormat="1" ht="63.95" customHeight="1">
      <c r="A307" s="245"/>
      <c r="B307" s="97"/>
      <c r="C307" s="98"/>
      <c r="D307" s="99"/>
      <c r="E307" s="111"/>
      <c r="F307" s="155"/>
      <c r="G307" s="225"/>
      <c r="H307" s="100"/>
      <c r="I307" s="226"/>
      <c r="J307" s="218"/>
      <c r="K307" s="124"/>
      <c r="L307" s="135"/>
      <c r="M307" s="136"/>
      <c r="N307" s="102"/>
      <c r="O307" s="103"/>
      <c r="P307" s="103"/>
      <c r="Q307" s="103"/>
      <c r="R307" s="103"/>
      <c r="S307" s="99"/>
      <c r="T307" s="99"/>
      <c r="U307" s="99"/>
      <c r="V307" s="99"/>
      <c r="W307" s="100"/>
      <c r="X307" s="100"/>
      <c r="Y307" s="104"/>
      <c r="Z307" s="119"/>
      <c r="AA307" s="119"/>
      <c r="AB307" s="120"/>
      <c r="AC307" s="137" t="str">
        <f t="shared" si="137"/>
        <v/>
      </c>
      <c r="AD307" s="131" t="str">
        <f t="shared" si="138"/>
        <v/>
      </c>
      <c r="AE307" s="105"/>
      <c r="AF307" s="101"/>
      <c r="AG307" s="107"/>
      <c r="AH307" s="169"/>
      <c r="AI307" s="170"/>
      <c r="AK307" s="146" t="b">
        <f t="shared" si="139"/>
        <v>0</v>
      </c>
      <c r="AL307" s="68">
        <f t="shared" si="140"/>
        <v>0</v>
      </c>
      <c r="AM307" s="68" t="b">
        <f t="shared" si="141"/>
        <v>1</v>
      </c>
      <c r="AN307" s="68">
        <f t="shared" si="142"/>
        <v>1</v>
      </c>
      <c r="AO307" s="68" t="b">
        <f t="shared" si="143"/>
        <v>0</v>
      </c>
      <c r="AP307" s="68">
        <f t="shared" si="144"/>
        <v>0</v>
      </c>
      <c r="AQ307" s="68" t="b">
        <f t="shared" si="145"/>
        <v>1</v>
      </c>
      <c r="AR307" s="139">
        <f t="shared" si="146"/>
        <v>1</v>
      </c>
      <c r="AS307" s="146" t="str">
        <f t="shared" si="147"/>
        <v/>
      </c>
      <c r="AT307" s="139" t="str">
        <f t="shared" si="148"/>
        <v/>
      </c>
      <c r="AU307" s="68">
        <f t="shared" si="149"/>
        <v>1</v>
      </c>
      <c r="AV307" s="68">
        <f t="shared" si="150"/>
        <v>0</v>
      </c>
      <c r="AW307" s="68">
        <f t="shared" si="151"/>
        <v>0</v>
      </c>
      <c r="AX307" s="68">
        <f t="shared" si="152"/>
        <v>0</v>
      </c>
      <c r="AY307" s="68">
        <f t="shared" si="153"/>
        <v>0</v>
      </c>
      <c r="AZ307" s="139">
        <f t="shared" si="154"/>
        <v>0</v>
      </c>
      <c r="BA307" s="68" t="str">
        <f t="shared" si="155"/>
        <v/>
      </c>
      <c r="BB307" s="68" t="str">
        <f t="shared" si="156"/>
        <v/>
      </c>
      <c r="BC307" s="146" t="str">
        <f t="shared" si="157"/>
        <v>Pain in mouth/throat</v>
      </c>
      <c r="BD307" s="68">
        <f t="shared" si="158"/>
        <v>10.4</v>
      </c>
      <c r="BE307" s="68" t="str">
        <f t="shared" si="159"/>
        <v>Pain in mouth/throat
 has a PPV of 10.4% 
 for recurrence</v>
      </c>
      <c r="BF307" s="68">
        <f t="shared" si="160"/>
        <v>0</v>
      </c>
      <c r="BG307" s="68">
        <f t="shared" si="161"/>
        <v>0</v>
      </c>
      <c r="BH307" s="68">
        <f t="shared" si="162"/>
        <v>1</v>
      </c>
      <c r="BI307" s="68">
        <f t="shared" si="163"/>
        <v>0</v>
      </c>
      <c r="BJ307" s="68">
        <f t="shared" si="164"/>
        <v>0</v>
      </c>
      <c r="BK307" s="68">
        <f t="shared" si="165"/>
        <v>0</v>
      </c>
      <c r="BL307" s="68">
        <f t="shared" si="166"/>
        <v>0</v>
      </c>
      <c r="BM307" s="139">
        <f t="shared" si="167"/>
        <v>0</v>
      </c>
    </row>
    <row r="308" spans="1:65" s="68" customFormat="1" ht="63.95" customHeight="1">
      <c r="A308" s="245"/>
      <c r="B308" s="97"/>
      <c r="C308" s="98"/>
      <c r="D308" s="99"/>
      <c r="E308" s="111"/>
      <c r="F308" s="155"/>
      <c r="G308" s="225"/>
      <c r="H308" s="100"/>
      <c r="I308" s="226"/>
      <c r="J308" s="218"/>
      <c r="K308" s="124"/>
      <c r="L308" s="135"/>
      <c r="M308" s="136"/>
      <c r="N308" s="102"/>
      <c r="O308" s="103"/>
      <c r="P308" s="103"/>
      <c r="Q308" s="103"/>
      <c r="R308" s="103"/>
      <c r="S308" s="99"/>
      <c r="T308" s="99"/>
      <c r="U308" s="99"/>
      <c r="V308" s="99"/>
      <c r="W308" s="100"/>
      <c r="X308" s="100"/>
      <c r="Y308" s="104"/>
      <c r="Z308" s="119"/>
      <c r="AA308" s="119"/>
      <c r="AB308" s="120"/>
      <c r="AC308" s="137" t="str">
        <f t="shared" si="137"/>
        <v/>
      </c>
      <c r="AD308" s="131" t="str">
        <f t="shared" si="138"/>
        <v/>
      </c>
      <c r="AE308" s="105"/>
      <c r="AF308" s="101"/>
      <c r="AG308" s="107"/>
      <c r="AH308" s="169"/>
      <c r="AI308" s="170"/>
      <c r="AK308" s="146" t="b">
        <f t="shared" si="139"/>
        <v>0</v>
      </c>
      <c r="AL308" s="68">
        <f t="shared" si="140"/>
        <v>0</v>
      </c>
      <c r="AM308" s="68" t="b">
        <f t="shared" si="141"/>
        <v>1</v>
      </c>
      <c r="AN308" s="68">
        <f t="shared" si="142"/>
        <v>1</v>
      </c>
      <c r="AO308" s="68" t="b">
        <f t="shared" si="143"/>
        <v>0</v>
      </c>
      <c r="AP308" s="68">
        <f t="shared" si="144"/>
        <v>0</v>
      </c>
      <c r="AQ308" s="68" t="b">
        <f t="shared" si="145"/>
        <v>1</v>
      </c>
      <c r="AR308" s="139">
        <f t="shared" si="146"/>
        <v>1</v>
      </c>
      <c r="AS308" s="146" t="str">
        <f t="shared" si="147"/>
        <v/>
      </c>
      <c r="AT308" s="139" t="str">
        <f t="shared" si="148"/>
        <v/>
      </c>
      <c r="AU308" s="68">
        <f t="shared" si="149"/>
        <v>1</v>
      </c>
      <c r="AV308" s="68">
        <f t="shared" si="150"/>
        <v>0</v>
      </c>
      <c r="AW308" s="68">
        <f t="shared" si="151"/>
        <v>0</v>
      </c>
      <c r="AX308" s="68">
        <f t="shared" si="152"/>
        <v>0</v>
      </c>
      <c r="AY308" s="68">
        <f t="shared" si="153"/>
        <v>0</v>
      </c>
      <c r="AZ308" s="139">
        <f t="shared" si="154"/>
        <v>0</v>
      </c>
      <c r="BA308" s="68" t="str">
        <f t="shared" si="155"/>
        <v/>
      </c>
      <c r="BB308" s="68" t="str">
        <f t="shared" si="156"/>
        <v/>
      </c>
      <c r="BC308" s="146" t="str">
        <f t="shared" si="157"/>
        <v>Pain in mouth/throat</v>
      </c>
      <c r="BD308" s="68">
        <f t="shared" si="158"/>
        <v>10.4</v>
      </c>
      <c r="BE308" s="68" t="str">
        <f t="shared" si="159"/>
        <v>Pain in mouth/throat
 has a PPV of 10.4% 
 for recurrence</v>
      </c>
      <c r="BF308" s="68">
        <f t="shared" si="160"/>
        <v>0</v>
      </c>
      <c r="BG308" s="68">
        <f t="shared" si="161"/>
        <v>0</v>
      </c>
      <c r="BH308" s="68">
        <f t="shared" si="162"/>
        <v>1</v>
      </c>
      <c r="BI308" s="68">
        <f t="shared" si="163"/>
        <v>0</v>
      </c>
      <c r="BJ308" s="68">
        <f t="shared" si="164"/>
        <v>0</v>
      </c>
      <c r="BK308" s="68">
        <f t="shared" si="165"/>
        <v>0</v>
      </c>
      <c r="BL308" s="68">
        <f t="shared" si="166"/>
        <v>0</v>
      </c>
      <c r="BM308" s="139">
        <f t="shared" si="167"/>
        <v>0</v>
      </c>
    </row>
    <row r="309" spans="1:65" s="68" customFormat="1" ht="63.95" customHeight="1">
      <c r="A309" s="245"/>
      <c r="B309" s="97"/>
      <c r="C309" s="98"/>
      <c r="D309" s="99"/>
      <c r="E309" s="111"/>
      <c r="F309" s="155"/>
      <c r="G309" s="225"/>
      <c r="H309" s="100"/>
      <c r="I309" s="226"/>
      <c r="J309" s="218"/>
      <c r="K309" s="124"/>
      <c r="L309" s="135"/>
      <c r="M309" s="136"/>
      <c r="N309" s="102"/>
      <c r="O309" s="103"/>
      <c r="P309" s="103"/>
      <c r="Q309" s="103"/>
      <c r="R309" s="103"/>
      <c r="S309" s="99"/>
      <c r="T309" s="99"/>
      <c r="U309" s="99"/>
      <c r="V309" s="99"/>
      <c r="W309" s="100"/>
      <c r="X309" s="100"/>
      <c r="Y309" s="104"/>
      <c r="Z309" s="119"/>
      <c r="AA309" s="119"/>
      <c r="AB309" s="120"/>
      <c r="AC309" s="137" t="str">
        <f t="shared" si="137"/>
        <v/>
      </c>
      <c r="AD309" s="131" t="str">
        <f t="shared" si="138"/>
        <v/>
      </c>
      <c r="AE309" s="105"/>
      <c r="AF309" s="101"/>
      <c r="AG309" s="107"/>
      <c r="AH309" s="169"/>
      <c r="AI309" s="170"/>
      <c r="AK309" s="146" t="b">
        <f t="shared" si="139"/>
        <v>0</v>
      </c>
      <c r="AL309" s="68">
        <f t="shared" si="140"/>
        <v>0</v>
      </c>
      <c r="AM309" s="68" t="b">
        <f t="shared" si="141"/>
        <v>1</v>
      </c>
      <c r="AN309" s="68">
        <f t="shared" si="142"/>
        <v>1</v>
      </c>
      <c r="AO309" s="68" t="b">
        <f t="shared" si="143"/>
        <v>0</v>
      </c>
      <c r="AP309" s="68">
        <f t="shared" si="144"/>
        <v>0</v>
      </c>
      <c r="AQ309" s="68" t="b">
        <f t="shared" si="145"/>
        <v>1</v>
      </c>
      <c r="AR309" s="139">
        <f t="shared" si="146"/>
        <v>1</v>
      </c>
      <c r="AS309" s="146" t="str">
        <f t="shared" si="147"/>
        <v/>
      </c>
      <c r="AT309" s="139" t="str">
        <f t="shared" si="148"/>
        <v/>
      </c>
      <c r="AU309" s="68">
        <f t="shared" si="149"/>
        <v>1</v>
      </c>
      <c r="AV309" s="68">
        <f t="shared" si="150"/>
        <v>0</v>
      </c>
      <c r="AW309" s="68">
        <f t="shared" si="151"/>
        <v>0</v>
      </c>
      <c r="AX309" s="68">
        <f t="shared" si="152"/>
        <v>0</v>
      </c>
      <c r="AY309" s="68">
        <f t="shared" si="153"/>
        <v>0</v>
      </c>
      <c r="AZ309" s="139">
        <f t="shared" si="154"/>
        <v>0</v>
      </c>
      <c r="BA309" s="68" t="str">
        <f t="shared" si="155"/>
        <v/>
      </c>
      <c r="BB309" s="68" t="str">
        <f t="shared" si="156"/>
        <v/>
      </c>
      <c r="BC309" s="146" t="str">
        <f t="shared" si="157"/>
        <v>Pain in mouth/throat</v>
      </c>
      <c r="BD309" s="68">
        <f t="shared" si="158"/>
        <v>10.4</v>
      </c>
      <c r="BE309" s="68" t="str">
        <f t="shared" si="159"/>
        <v>Pain in mouth/throat
 has a PPV of 10.4% 
 for recurrence</v>
      </c>
      <c r="BF309" s="68">
        <f t="shared" si="160"/>
        <v>0</v>
      </c>
      <c r="BG309" s="68">
        <f t="shared" si="161"/>
        <v>0</v>
      </c>
      <c r="BH309" s="68">
        <f t="shared" si="162"/>
        <v>1</v>
      </c>
      <c r="BI309" s="68">
        <f t="shared" si="163"/>
        <v>0</v>
      </c>
      <c r="BJ309" s="68">
        <f t="shared" si="164"/>
        <v>0</v>
      </c>
      <c r="BK309" s="68">
        <f t="shared" si="165"/>
        <v>0</v>
      </c>
      <c r="BL309" s="68">
        <f t="shared" si="166"/>
        <v>0</v>
      </c>
      <c r="BM309" s="139">
        <f t="shared" si="167"/>
        <v>0</v>
      </c>
    </row>
    <row r="310" spans="1:65" s="68" customFormat="1" ht="63.95" customHeight="1">
      <c r="A310" s="245"/>
      <c r="B310" s="97"/>
      <c r="C310" s="98"/>
      <c r="D310" s="99"/>
      <c r="E310" s="111"/>
      <c r="F310" s="155"/>
      <c r="G310" s="225"/>
      <c r="H310" s="100"/>
      <c r="I310" s="226"/>
      <c r="J310" s="218"/>
      <c r="K310" s="124"/>
      <c r="L310" s="135"/>
      <c r="M310" s="136"/>
      <c r="N310" s="102"/>
      <c r="O310" s="103"/>
      <c r="P310" s="103"/>
      <c r="Q310" s="103"/>
      <c r="R310" s="103"/>
      <c r="S310" s="99"/>
      <c r="T310" s="99"/>
      <c r="U310" s="99"/>
      <c r="V310" s="99"/>
      <c r="W310" s="100"/>
      <c r="X310" s="100"/>
      <c r="Y310" s="104"/>
      <c r="Z310" s="119"/>
      <c r="AA310" s="119"/>
      <c r="AB310" s="120"/>
      <c r="AC310" s="137" t="str">
        <f t="shared" si="137"/>
        <v/>
      </c>
      <c r="AD310" s="131" t="str">
        <f t="shared" si="138"/>
        <v/>
      </c>
      <c r="AE310" s="105"/>
      <c r="AF310" s="101"/>
      <c r="AG310" s="107"/>
      <c r="AH310" s="169"/>
      <c r="AI310" s="170"/>
      <c r="AK310" s="146" t="b">
        <f t="shared" si="139"/>
        <v>0</v>
      </c>
      <c r="AL310" s="68">
        <f t="shared" si="140"/>
        <v>0</v>
      </c>
      <c r="AM310" s="68" t="b">
        <f t="shared" si="141"/>
        <v>1</v>
      </c>
      <c r="AN310" s="68">
        <f t="shared" si="142"/>
        <v>1</v>
      </c>
      <c r="AO310" s="68" t="b">
        <f t="shared" si="143"/>
        <v>0</v>
      </c>
      <c r="AP310" s="68">
        <f t="shared" si="144"/>
        <v>0</v>
      </c>
      <c r="AQ310" s="68" t="b">
        <f t="shared" si="145"/>
        <v>1</v>
      </c>
      <c r="AR310" s="139">
        <f t="shared" si="146"/>
        <v>1</v>
      </c>
      <c r="AS310" s="146" t="str">
        <f t="shared" si="147"/>
        <v/>
      </c>
      <c r="AT310" s="139" t="str">
        <f t="shared" si="148"/>
        <v/>
      </c>
      <c r="AU310" s="68">
        <f t="shared" si="149"/>
        <v>1</v>
      </c>
      <c r="AV310" s="68">
        <f t="shared" si="150"/>
        <v>0</v>
      </c>
      <c r="AW310" s="68">
        <f t="shared" si="151"/>
        <v>0</v>
      </c>
      <c r="AX310" s="68">
        <f t="shared" si="152"/>
        <v>0</v>
      </c>
      <c r="AY310" s="68">
        <f t="shared" si="153"/>
        <v>0</v>
      </c>
      <c r="AZ310" s="139">
        <f t="shared" si="154"/>
        <v>0</v>
      </c>
      <c r="BA310" s="68" t="str">
        <f t="shared" si="155"/>
        <v/>
      </c>
      <c r="BB310" s="68" t="str">
        <f t="shared" si="156"/>
        <v/>
      </c>
      <c r="BC310" s="146" t="str">
        <f t="shared" si="157"/>
        <v>Pain in mouth/throat</v>
      </c>
      <c r="BD310" s="68">
        <f t="shared" si="158"/>
        <v>10.4</v>
      </c>
      <c r="BE310" s="68" t="str">
        <f t="shared" si="159"/>
        <v>Pain in mouth/throat
 has a PPV of 10.4% 
 for recurrence</v>
      </c>
      <c r="BF310" s="68">
        <f t="shared" si="160"/>
        <v>0</v>
      </c>
      <c r="BG310" s="68">
        <f t="shared" si="161"/>
        <v>0</v>
      </c>
      <c r="BH310" s="68">
        <f t="shared" si="162"/>
        <v>1</v>
      </c>
      <c r="BI310" s="68">
        <f t="shared" si="163"/>
        <v>0</v>
      </c>
      <c r="BJ310" s="68">
        <f t="shared" si="164"/>
        <v>0</v>
      </c>
      <c r="BK310" s="68">
        <f t="shared" si="165"/>
        <v>0</v>
      </c>
      <c r="BL310" s="68">
        <f t="shared" si="166"/>
        <v>0</v>
      </c>
      <c r="BM310" s="139">
        <f t="shared" si="167"/>
        <v>0</v>
      </c>
    </row>
    <row r="311" spans="1:65" s="68" customFormat="1" ht="63.95" customHeight="1">
      <c r="A311" s="245"/>
      <c r="B311" s="97"/>
      <c r="C311" s="98"/>
      <c r="D311" s="99"/>
      <c r="E311" s="111"/>
      <c r="F311" s="155"/>
      <c r="G311" s="225"/>
      <c r="H311" s="100"/>
      <c r="I311" s="226"/>
      <c r="J311" s="218"/>
      <c r="K311" s="124"/>
      <c r="L311" s="135"/>
      <c r="M311" s="136"/>
      <c r="N311" s="102"/>
      <c r="O311" s="103"/>
      <c r="P311" s="103"/>
      <c r="Q311" s="103"/>
      <c r="R311" s="103"/>
      <c r="S311" s="99"/>
      <c r="T311" s="99"/>
      <c r="U311" s="99"/>
      <c r="V311" s="99"/>
      <c r="W311" s="100"/>
      <c r="X311" s="100"/>
      <c r="Y311" s="104"/>
      <c r="Z311" s="119"/>
      <c r="AA311" s="119"/>
      <c r="AB311" s="120"/>
      <c r="AC311" s="137" t="str">
        <f t="shared" si="137"/>
        <v/>
      </c>
      <c r="AD311" s="131" t="str">
        <f t="shared" si="138"/>
        <v/>
      </c>
      <c r="AE311" s="105"/>
      <c r="AF311" s="101"/>
      <c r="AG311" s="107"/>
      <c r="AH311" s="169"/>
      <c r="AI311" s="170"/>
      <c r="AK311" s="146" t="b">
        <f t="shared" si="139"/>
        <v>0</v>
      </c>
      <c r="AL311" s="68">
        <f t="shared" si="140"/>
        <v>0</v>
      </c>
      <c r="AM311" s="68" t="b">
        <f t="shared" si="141"/>
        <v>1</v>
      </c>
      <c r="AN311" s="68">
        <f t="shared" si="142"/>
        <v>1</v>
      </c>
      <c r="AO311" s="68" t="b">
        <f t="shared" si="143"/>
        <v>0</v>
      </c>
      <c r="AP311" s="68">
        <f t="shared" si="144"/>
        <v>0</v>
      </c>
      <c r="AQ311" s="68" t="b">
        <f t="shared" si="145"/>
        <v>1</v>
      </c>
      <c r="AR311" s="139">
        <f t="shared" si="146"/>
        <v>1</v>
      </c>
      <c r="AS311" s="146" t="str">
        <f t="shared" si="147"/>
        <v/>
      </c>
      <c r="AT311" s="139" t="str">
        <f t="shared" si="148"/>
        <v/>
      </c>
      <c r="AU311" s="68">
        <f t="shared" si="149"/>
        <v>1</v>
      </c>
      <c r="AV311" s="68">
        <f t="shared" si="150"/>
        <v>0</v>
      </c>
      <c r="AW311" s="68">
        <f t="shared" si="151"/>
        <v>0</v>
      </c>
      <c r="AX311" s="68">
        <f t="shared" si="152"/>
        <v>0</v>
      </c>
      <c r="AY311" s="68">
        <f t="shared" si="153"/>
        <v>0</v>
      </c>
      <c r="AZ311" s="139">
        <f t="shared" si="154"/>
        <v>0</v>
      </c>
      <c r="BA311" s="68" t="str">
        <f t="shared" si="155"/>
        <v/>
      </c>
      <c r="BB311" s="68" t="str">
        <f t="shared" si="156"/>
        <v/>
      </c>
      <c r="BC311" s="146" t="str">
        <f t="shared" si="157"/>
        <v>Pain in mouth/throat</v>
      </c>
      <c r="BD311" s="68">
        <f t="shared" si="158"/>
        <v>10.4</v>
      </c>
      <c r="BE311" s="68" t="str">
        <f t="shared" si="159"/>
        <v>Pain in mouth/throat
 has a PPV of 10.4% 
 for recurrence</v>
      </c>
      <c r="BF311" s="68">
        <f t="shared" si="160"/>
        <v>0</v>
      </c>
      <c r="BG311" s="68">
        <f t="shared" si="161"/>
        <v>0</v>
      </c>
      <c r="BH311" s="68">
        <f t="shared" si="162"/>
        <v>1</v>
      </c>
      <c r="BI311" s="68">
        <f t="shared" si="163"/>
        <v>0</v>
      </c>
      <c r="BJ311" s="68">
        <f t="shared" si="164"/>
        <v>0</v>
      </c>
      <c r="BK311" s="68">
        <f t="shared" si="165"/>
        <v>0</v>
      </c>
      <c r="BL311" s="68">
        <f t="shared" si="166"/>
        <v>0</v>
      </c>
      <c r="BM311" s="139">
        <f t="shared" si="167"/>
        <v>0</v>
      </c>
    </row>
    <row r="312" spans="1:65" s="68" customFormat="1" ht="63.95" customHeight="1">
      <c r="A312" s="245"/>
      <c r="B312" s="97"/>
      <c r="C312" s="98"/>
      <c r="D312" s="99"/>
      <c r="E312" s="111"/>
      <c r="F312" s="155"/>
      <c r="G312" s="225"/>
      <c r="H312" s="100"/>
      <c r="I312" s="226"/>
      <c r="J312" s="218"/>
      <c r="K312" s="124"/>
      <c r="L312" s="135"/>
      <c r="M312" s="136"/>
      <c r="N312" s="102"/>
      <c r="O312" s="103"/>
      <c r="P312" s="103"/>
      <c r="Q312" s="103"/>
      <c r="R312" s="103"/>
      <c r="S312" s="99"/>
      <c r="T312" s="99"/>
      <c r="U312" s="99"/>
      <c r="V312" s="99"/>
      <c r="W312" s="100"/>
      <c r="X312" s="100"/>
      <c r="Y312" s="104"/>
      <c r="Z312" s="119"/>
      <c r="AA312" s="119"/>
      <c r="AB312" s="120"/>
      <c r="AC312" s="137" t="str">
        <f t="shared" si="137"/>
        <v/>
      </c>
      <c r="AD312" s="131" t="str">
        <f t="shared" si="138"/>
        <v/>
      </c>
      <c r="AE312" s="105"/>
      <c r="AF312" s="101"/>
      <c r="AG312" s="107"/>
      <c r="AH312" s="169"/>
      <c r="AI312" s="170"/>
      <c r="AK312" s="146" t="b">
        <f t="shared" si="139"/>
        <v>0</v>
      </c>
      <c r="AL312" s="68">
        <f t="shared" si="140"/>
        <v>0</v>
      </c>
      <c r="AM312" s="68" t="b">
        <f t="shared" si="141"/>
        <v>1</v>
      </c>
      <c r="AN312" s="68">
        <f t="shared" si="142"/>
        <v>1</v>
      </c>
      <c r="AO312" s="68" t="b">
        <f t="shared" si="143"/>
        <v>0</v>
      </c>
      <c r="AP312" s="68">
        <f t="shared" si="144"/>
        <v>0</v>
      </c>
      <c r="AQ312" s="68" t="b">
        <f t="shared" si="145"/>
        <v>1</v>
      </c>
      <c r="AR312" s="139">
        <f t="shared" si="146"/>
        <v>1</v>
      </c>
      <c r="AS312" s="146" t="str">
        <f t="shared" si="147"/>
        <v/>
      </c>
      <c r="AT312" s="139" t="str">
        <f t="shared" si="148"/>
        <v/>
      </c>
      <c r="AU312" s="68">
        <f t="shared" si="149"/>
        <v>1</v>
      </c>
      <c r="AV312" s="68">
        <f t="shared" si="150"/>
        <v>0</v>
      </c>
      <c r="AW312" s="68">
        <f t="shared" si="151"/>
        <v>0</v>
      </c>
      <c r="AX312" s="68">
        <f t="shared" si="152"/>
        <v>0</v>
      </c>
      <c r="AY312" s="68">
        <f t="shared" si="153"/>
        <v>0</v>
      </c>
      <c r="AZ312" s="139">
        <f t="shared" si="154"/>
        <v>0</v>
      </c>
      <c r="BA312" s="68" t="str">
        <f t="shared" si="155"/>
        <v/>
      </c>
      <c r="BB312" s="68" t="str">
        <f t="shared" si="156"/>
        <v/>
      </c>
      <c r="BC312" s="146" t="str">
        <f t="shared" si="157"/>
        <v>Pain in mouth/throat</v>
      </c>
      <c r="BD312" s="68">
        <f t="shared" si="158"/>
        <v>10.4</v>
      </c>
      <c r="BE312" s="68" t="str">
        <f t="shared" si="159"/>
        <v>Pain in mouth/throat
 has a PPV of 10.4% 
 for recurrence</v>
      </c>
      <c r="BF312" s="68">
        <f t="shared" si="160"/>
        <v>0</v>
      </c>
      <c r="BG312" s="68">
        <f t="shared" si="161"/>
        <v>0</v>
      </c>
      <c r="BH312" s="68">
        <f t="shared" si="162"/>
        <v>1</v>
      </c>
      <c r="BI312" s="68">
        <f t="shared" si="163"/>
        <v>0</v>
      </c>
      <c r="BJ312" s="68">
        <f t="shared" si="164"/>
        <v>0</v>
      </c>
      <c r="BK312" s="68">
        <f t="shared" si="165"/>
        <v>0</v>
      </c>
      <c r="BL312" s="68">
        <f t="shared" si="166"/>
        <v>0</v>
      </c>
      <c r="BM312" s="139">
        <f t="shared" si="167"/>
        <v>0</v>
      </c>
    </row>
    <row r="313" spans="1:65" s="68" customFormat="1" ht="63.95" customHeight="1">
      <c r="A313" s="245"/>
      <c r="B313" s="97"/>
      <c r="C313" s="98"/>
      <c r="D313" s="99"/>
      <c r="E313" s="111"/>
      <c r="F313" s="155"/>
      <c r="G313" s="225"/>
      <c r="H313" s="100"/>
      <c r="I313" s="226"/>
      <c r="J313" s="218"/>
      <c r="K313" s="124"/>
      <c r="L313" s="135"/>
      <c r="M313" s="136"/>
      <c r="N313" s="102"/>
      <c r="O313" s="103"/>
      <c r="P313" s="103"/>
      <c r="Q313" s="103"/>
      <c r="R313" s="103"/>
      <c r="S313" s="99"/>
      <c r="T313" s="99"/>
      <c r="U313" s="99"/>
      <c r="V313" s="99"/>
      <c r="W313" s="100"/>
      <c r="X313" s="100"/>
      <c r="Y313" s="104"/>
      <c r="Z313" s="119"/>
      <c r="AA313" s="119"/>
      <c r="AB313" s="120"/>
      <c r="AC313" s="137" t="str">
        <f t="shared" si="137"/>
        <v/>
      </c>
      <c r="AD313" s="131" t="str">
        <f t="shared" si="138"/>
        <v/>
      </c>
      <c r="AE313" s="105"/>
      <c r="AF313" s="101"/>
      <c r="AG313" s="107"/>
      <c r="AH313" s="169"/>
      <c r="AI313" s="170"/>
      <c r="AK313" s="146" t="b">
        <f t="shared" si="139"/>
        <v>0</v>
      </c>
      <c r="AL313" s="68">
        <f t="shared" si="140"/>
        <v>0</v>
      </c>
      <c r="AM313" s="68" t="b">
        <f t="shared" si="141"/>
        <v>1</v>
      </c>
      <c r="AN313" s="68">
        <f t="shared" si="142"/>
        <v>1</v>
      </c>
      <c r="AO313" s="68" t="b">
        <f t="shared" si="143"/>
        <v>0</v>
      </c>
      <c r="AP313" s="68">
        <f t="shared" si="144"/>
        <v>0</v>
      </c>
      <c r="AQ313" s="68" t="b">
        <f t="shared" si="145"/>
        <v>1</v>
      </c>
      <c r="AR313" s="139">
        <f t="shared" si="146"/>
        <v>1</v>
      </c>
      <c r="AS313" s="146" t="str">
        <f t="shared" si="147"/>
        <v/>
      </c>
      <c r="AT313" s="139" t="str">
        <f t="shared" si="148"/>
        <v/>
      </c>
      <c r="AU313" s="68">
        <f t="shared" si="149"/>
        <v>1</v>
      </c>
      <c r="AV313" s="68">
        <f t="shared" si="150"/>
        <v>0</v>
      </c>
      <c r="AW313" s="68">
        <f t="shared" si="151"/>
        <v>0</v>
      </c>
      <c r="AX313" s="68">
        <f t="shared" si="152"/>
        <v>0</v>
      </c>
      <c r="AY313" s="68">
        <f t="shared" si="153"/>
        <v>0</v>
      </c>
      <c r="AZ313" s="139">
        <f t="shared" si="154"/>
        <v>0</v>
      </c>
      <c r="BA313" s="68" t="str">
        <f t="shared" si="155"/>
        <v/>
      </c>
      <c r="BB313" s="68" t="str">
        <f t="shared" si="156"/>
        <v/>
      </c>
      <c r="BC313" s="146" t="str">
        <f t="shared" si="157"/>
        <v>Pain in mouth/throat</v>
      </c>
      <c r="BD313" s="68">
        <f t="shared" si="158"/>
        <v>10.4</v>
      </c>
      <c r="BE313" s="68" t="str">
        <f t="shared" si="159"/>
        <v>Pain in mouth/throat
 has a PPV of 10.4% 
 for recurrence</v>
      </c>
      <c r="BF313" s="68">
        <f t="shared" si="160"/>
        <v>0</v>
      </c>
      <c r="BG313" s="68">
        <f t="shared" si="161"/>
        <v>0</v>
      </c>
      <c r="BH313" s="68">
        <f t="shared" si="162"/>
        <v>1</v>
      </c>
      <c r="BI313" s="68">
        <f t="shared" si="163"/>
        <v>0</v>
      </c>
      <c r="BJ313" s="68">
        <f t="shared" si="164"/>
        <v>0</v>
      </c>
      <c r="BK313" s="68">
        <f t="shared" si="165"/>
        <v>0</v>
      </c>
      <c r="BL313" s="68">
        <f t="shared" si="166"/>
        <v>0</v>
      </c>
      <c r="BM313" s="139">
        <f t="shared" si="167"/>
        <v>0</v>
      </c>
    </row>
    <row r="314" spans="1:65" s="68" customFormat="1" ht="63.95" customHeight="1">
      <c r="A314" s="245"/>
      <c r="B314" s="97"/>
      <c r="C314" s="98"/>
      <c r="D314" s="99"/>
      <c r="E314" s="111"/>
      <c r="F314" s="155"/>
      <c r="G314" s="225"/>
      <c r="H314" s="100"/>
      <c r="I314" s="226"/>
      <c r="J314" s="218"/>
      <c r="K314" s="124"/>
      <c r="L314" s="135"/>
      <c r="M314" s="136"/>
      <c r="N314" s="102"/>
      <c r="O314" s="103"/>
      <c r="P314" s="103"/>
      <c r="Q314" s="103"/>
      <c r="R314" s="103"/>
      <c r="S314" s="99"/>
      <c r="T314" s="99"/>
      <c r="U314" s="99"/>
      <c r="V314" s="99"/>
      <c r="W314" s="100"/>
      <c r="X314" s="100"/>
      <c r="Y314" s="104"/>
      <c r="Z314" s="119"/>
      <c r="AA314" s="119"/>
      <c r="AB314" s="120"/>
      <c r="AC314" s="137" t="str">
        <f t="shared" si="137"/>
        <v/>
      </c>
      <c r="AD314" s="131" t="str">
        <f t="shared" si="138"/>
        <v/>
      </c>
      <c r="AE314" s="105"/>
      <c r="AF314" s="101"/>
      <c r="AG314" s="107"/>
      <c r="AH314" s="169"/>
      <c r="AI314" s="170"/>
      <c r="AK314" s="146" t="b">
        <f t="shared" si="139"/>
        <v>0</v>
      </c>
      <c r="AL314" s="68">
        <f t="shared" si="140"/>
        <v>0</v>
      </c>
      <c r="AM314" s="68" t="b">
        <f t="shared" si="141"/>
        <v>1</v>
      </c>
      <c r="AN314" s="68">
        <f t="shared" si="142"/>
        <v>1</v>
      </c>
      <c r="AO314" s="68" t="b">
        <f t="shared" si="143"/>
        <v>0</v>
      </c>
      <c r="AP314" s="68">
        <f t="shared" si="144"/>
        <v>0</v>
      </c>
      <c r="AQ314" s="68" t="b">
        <f t="shared" si="145"/>
        <v>1</v>
      </c>
      <c r="AR314" s="139">
        <f t="shared" si="146"/>
        <v>1</v>
      </c>
      <c r="AS314" s="146" t="str">
        <f t="shared" si="147"/>
        <v/>
      </c>
      <c r="AT314" s="139" t="str">
        <f t="shared" si="148"/>
        <v/>
      </c>
      <c r="AU314" s="68">
        <f t="shared" si="149"/>
        <v>1</v>
      </c>
      <c r="AV314" s="68">
        <f t="shared" si="150"/>
        <v>0</v>
      </c>
      <c r="AW314" s="68">
        <f t="shared" si="151"/>
        <v>0</v>
      </c>
      <c r="AX314" s="68">
        <f t="shared" si="152"/>
        <v>0</v>
      </c>
      <c r="AY314" s="68">
        <f t="shared" si="153"/>
        <v>0</v>
      </c>
      <c r="AZ314" s="139">
        <f t="shared" si="154"/>
        <v>0</v>
      </c>
      <c r="BA314" s="68" t="str">
        <f t="shared" si="155"/>
        <v/>
      </c>
      <c r="BB314" s="68" t="str">
        <f t="shared" si="156"/>
        <v/>
      </c>
      <c r="BC314" s="146" t="str">
        <f t="shared" si="157"/>
        <v>Pain in mouth/throat</v>
      </c>
      <c r="BD314" s="68">
        <f t="shared" si="158"/>
        <v>10.4</v>
      </c>
      <c r="BE314" s="68" t="str">
        <f t="shared" si="159"/>
        <v>Pain in mouth/throat
 has a PPV of 10.4% 
 for recurrence</v>
      </c>
      <c r="BF314" s="68">
        <f t="shared" si="160"/>
        <v>0</v>
      </c>
      <c r="BG314" s="68">
        <f t="shared" si="161"/>
        <v>0</v>
      </c>
      <c r="BH314" s="68">
        <f t="shared" si="162"/>
        <v>1</v>
      </c>
      <c r="BI314" s="68">
        <f t="shared" si="163"/>
        <v>0</v>
      </c>
      <c r="BJ314" s="68">
        <f t="shared" si="164"/>
        <v>0</v>
      </c>
      <c r="BK314" s="68">
        <f t="shared" si="165"/>
        <v>0</v>
      </c>
      <c r="BL314" s="68">
        <f t="shared" si="166"/>
        <v>0</v>
      </c>
      <c r="BM314" s="139">
        <f t="shared" si="167"/>
        <v>0</v>
      </c>
    </row>
    <row r="315" spans="1:65" s="68" customFormat="1" ht="63.95" customHeight="1">
      <c r="A315" s="245"/>
      <c r="B315" s="97"/>
      <c r="C315" s="98"/>
      <c r="D315" s="99"/>
      <c r="E315" s="111"/>
      <c r="F315" s="155"/>
      <c r="G315" s="225"/>
      <c r="H315" s="100"/>
      <c r="I315" s="226"/>
      <c r="J315" s="218"/>
      <c r="K315" s="124"/>
      <c r="L315" s="135"/>
      <c r="M315" s="136"/>
      <c r="N315" s="102"/>
      <c r="O315" s="103"/>
      <c r="P315" s="103"/>
      <c r="Q315" s="103"/>
      <c r="R315" s="103"/>
      <c r="S315" s="99"/>
      <c r="T315" s="99"/>
      <c r="U315" s="99"/>
      <c r="V315" s="99"/>
      <c r="W315" s="100"/>
      <c r="X315" s="100"/>
      <c r="Y315" s="104"/>
      <c r="Z315" s="119"/>
      <c r="AA315" s="119"/>
      <c r="AB315" s="120"/>
      <c r="AC315" s="137" t="str">
        <f t="shared" si="137"/>
        <v/>
      </c>
      <c r="AD315" s="131" t="str">
        <f t="shared" si="138"/>
        <v/>
      </c>
      <c r="AE315" s="105"/>
      <c r="AF315" s="101"/>
      <c r="AG315" s="107"/>
      <c r="AH315" s="169"/>
      <c r="AI315" s="170"/>
      <c r="AK315" s="146" t="b">
        <f t="shared" si="139"/>
        <v>0</v>
      </c>
      <c r="AL315" s="68">
        <f t="shared" si="140"/>
        <v>0</v>
      </c>
      <c r="AM315" s="68" t="b">
        <f t="shared" si="141"/>
        <v>1</v>
      </c>
      <c r="AN315" s="68">
        <f t="shared" si="142"/>
        <v>1</v>
      </c>
      <c r="AO315" s="68" t="b">
        <f t="shared" si="143"/>
        <v>0</v>
      </c>
      <c r="AP315" s="68">
        <f t="shared" si="144"/>
        <v>0</v>
      </c>
      <c r="AQ315" s="68" t="b">
        <f t="shared" si="145"/>
        <v>1</v>
      </c>
      <c r="AR315" s="139">
        <f t="shared" si="146"/>
        <v>1</v>
      </c>
      <c r="AS315" s="146" t="str">
        <f t="shared" si="147"/>
        <v/>
      </c>
      <c r="AT315" s="139" t="str">
        <f t="shared" si="148"/>
        <v/>
      </c>
      <c r="AU315" s="68">
        <f t="shared" si="149"/>
        <v>1</v>
      </c>
      <c r="AV315" s="68">
        <f t="shared" si="150"/>
        <v>0</v>
      </c>
      <c r="AW315" s="68">
        <f t="shared" si="151"/>
        <v>0</v>
      </c>
      <c r="AX315" s="68">
        <f t="shared" si="152"/>
        <v>0</v>
      </c>
      <c r="AY315" s="68">
        <f t="shared" si="153"/>
        <v>0</v>
      </c>
      <c r="AZ315" s="139">
        <f t="shared" si="154"/>
        <v>0</v>
      </c>
      <c r="BA315" s="68" t="str">
        <f t="shared" si="155"/>
        <v/>
      </c>
      <c r="BB315" s="68" t="str">
        <f t="shared" si="156"/>
        <v/>
      </c>
      <c r="BC315" s="146" t="str">
        <f t="shared" si="157"/>
        <v>Pain in mouth/throat</v>
      </c>
      <c r="BD315" s="68">
        <f t="shared" si="158"/>
        <v>10.4</v>
      </c>
      <c r="BE315" s="68" t="str">
        <f t="shared" si="159"/>
        <v>Pain in mouth/throat
 has a PPV of 10.4% 
 for recurrence</v>
      </c>
      <c r="BF315" s="68">
        <f t="shared" si="160"/>
        <v>0</v>
      </c>
      <c r="BG315" s="68">
        <f t="shared" si="161"/>
        <v>0</v>
      </c>
      <c r="BH315" s="68">
        <f t="shared" si="162"/>
        <v>1</v>
      </c>
      <c r="BI315" s="68">
        <f t="shared" si="163"/>
        <v>0</v>
      </c>
      <c r="BJ315" s="68">
        <f t="shared" si="164"/>
        <v>0</v>
      </c>
      <c r="BK315" s="68">
        <f t="shared" si="165"/>
        <v>0</v>
      </c>
      <c r="BL315" s="68">
        <f t="shared" si="166"/>
        <v>0</v>
      </c>
      <c r="BM315" s="139">
        <f t="shared" si="167"/>
        <v>0</v>
      </c>
    </row>
    <row r="316" spans="1:65" s="68" customFormat="1" ht="63.95" customHeight="1">
      <c r="A316" s="245"/>
      <c r="B316" s="97"/>
      <c r="C316" s="98"/>
      <c r="D316" s="99"/>
      <c r="E316" s="111"/>
      <c r="F316" s="155"/>
      <c r="G316" s="225"/>
      <c r="H316" s="100"/>
      <c r="I316" s="226"/>
      <c r="J316" s="218"/>
      <c r="K316" s="124"/>
      <c r="L316" s="135"/>
      <c r="M316" s="136"/>
      <c r="N316" s="102"/>
      <c r="O316" s="103"/>
      <c r="P316" s="103"/>
      <c r="Q316" s="103"/>
      <c r="R316" s="103"/>
      <c r="S316" s="99"/>
      <c r="T316" s="99"/>
      <c r="U316" s="99"/>
      <c r="V316" s="99"/>
      <c r="W316" s="100"/>
      <c r="X316" s="100"/>
      <c r="Y316" s="104"/>
      <c r="Z316" s="119"/>
      <c r="AA316" s="119"/>
      <c r="AB316" s="120"/>
      <c r="AC316" s="137" t="str">
        <f t="shared" si="137"/>
        <v/>
      </c>
      <c r="AD316" s="131" t="str">
        <f t="shared" si="138"/>
        <v/>
      </c>
      <c r="AE316" s="105"/>
      <c r="AF316" s="101"/>
      <c r="AG316" s="107"/>
      <c r="AH316" s="169"/>
      <c r="AI316" s="170"/>
      <c r="AK316" s="146" t="b">
        <f t="shared" si="139"/>
        <v>0</v>
      </c>
      <c r="AL316" s="68">
        <f t="shared" si="140"/>
        <v>0</v>
      </c>
      <c r="AM316" s="68" t="b">
        <f t="shared" si="141"/>
        <v>1</v>
      </c>
      <c r="AN316" s="68">
        <f t="shared" si="142"/>
        <v>1</v>
      </c>
      <c r="AO316" s="68" t="b">
        <f t="shared" si="143"/>
        <v>0</v>
      </c>
      <c r="AP316" s="68">
        <f t="shared" si="144"/>
        <v>0</v>
      </c>
      <c r="AQ316" s="68" t="b">
        <f t="shared" si="145"/>
        <v>1</v>
      </c>
      <c r="AR316" s="139">
        <f t="shared" si="146"/>
        <v>1</v>
      </c>
      <c r="AS316" s="146" t="str">
        <f t="shared" si="147"/>
        <v/>
      </c>
      <c r="AT316" s="139" t="str">
        <f t="shared" si="148"/>
        <v/>
      </c>
      <c r="AU316" s="68">
        <f t="shared" si="149"/>
        <v>1</v>
      </c>
      <c r="AV316" s="68">
        <f t="shared" si="150"/>
        <v>0</v>
      </c>
      <c r="AW316" s="68">
        <f t="shared" si="151"/>
        <v>0</v>
      </c>
      <c r="AX316" s="68">
        <f t="shared" si="152"/>
        <v>0</v>
      </c>
      <c r="AY316" s="68">
        <f t="shared" si="153"/>
        <v>0</v>
      </c>
      <c r="AZ316" s="139">
        <f t="shared" si="154"/>
        <v>0</v>
      </c>
      <c r="BA316" s="68" t="str">
        <f t="shared" si="155"/>
        <v/>
      </c>
      <c r="BB316" s="68" t="str">
        <f t="shared" si="156"/>
        <v/>
      </c>
      <c r="BC316" s="146" t="str">
        <f t="shared" si="157"/>
        <v>Pain in mouth/throat</v>
      </c>
      <c r="BD316" s="68">
        <f t="shared" si="158"/>
        <v>10.4</v>
      </c>
      <c r="BE316" s="68" t="str">
        <f t="shared" si="159"/>
        <v>Pain in mouth/throat
 has a PPV of 10.4% 
 for recurrence</v>
      </c>
      <c r="BF316" s="68">
        <f t="shared" si="160"/>
        <v>0</v>
      </c>
      <c r="BG316" s="68">
        <f t="shared" si="161"/>
        <v>0</v>
      </c>
      <c r="BH316" s="68">
        <f t="shared" si="162"/>
        <v>1</v>
      </c>
      <c r="BI316" s="68">
        <f t="shared" si="163"/>
        <v>0</v>
      </c>
      <c r="BJ316" s="68">
        <f t="shared" si="164"/>
        <v>0</v>
      </c>
      <c r="BK316" s="68">
        <f t="shared" si="165"/>
        <v>0</v>
      </c>
      <c r="BL316" s="68">
        <f t="shared" si="166"/>
        <v>0</v>
      </c>
      <c r="BM316" s="139">
        <f t="shared" si="167"/>
        <v>0</v>
      </c>
    </row>
    <row r="317" spans="1:65" s="68" customFormat="1" ht="63.95" customHeight="1">
      <c r="A317" s="245"/>
      <c r="B317" s="97"/>
      <c r="C317" s="98"/>
      <c r="D317" s="99"/>
      <c r="E317" s="111"/>
      <c r="F317" s="155"/>
      <c r="G317" s="225"/>
      <c r="H317" s="100"/>
      <c r="I317" s="226"/>
      <c r="J317" s="218"/>
      <c r="K317" s="124"/>
      <c r="L317" s="135"/>
      <c r="M317" s="136"/>
      <c r="N317" s="102"/>
      <c r="O317" s="103"/>
      <c r="P317" s="103"/>
      <c r="Q317" s="103"/>
      <c r="R317" s="103"/>
      <c r="S317" s="99"/>
      <c r="T317" s="99"/>
      <c r="U317" s="99"/>
      <c r="V317" s="99"/>
      <c r="W317" s="100"/>
      <c r="X317" s="100"/>
      <c r="Y317" s="104"/>
      <c r="Z317" s="119"/>
      <c r="AA317" s="119"/>
      <c r="AB317" s="120"/>
      <c r="AC317" s="137" t="str">
        <f t="shared" si="137"/>
        <v/>
      </c>
      <c r="AD317" s="131" t="str">
        <f t="shared" si="138"/>
        <v/>
      </c>
      <c r="AE317" s="105"/>
      <c r="AF317" s="101"/>
      <c r="AG317" s="107"/>
      <c r="AH317" s="169"/>
      <c r="AI317" s="170"/>
      <c r="AK317" s="146" t="b">
        <f t="shared" si="139"/>
        <v>0</v>
      </c>
      <c r="AL317" s="68">
        <f t="shared" si="140"/>
        <v>0</v>
      </c>
      <c r="AM317" s="68" t="b">
        <f t="shared" si="141"/>
        <v>1</v>
      </c>
      <c r="AN317" s="68">
        <f t="shared" si="142"/>
        <v>1</v>
      </c>
      <c r="AO317" s="68" t="b">
        <f t="shared" si="143"/>
        <v>0</v>
      </c>
      <c r="AP317" s="68">
        <f t="shared" si="144"/>
        <v>0</v>
      </c>
      <c r="AQ317" s="68" t="b">
        <f t="shared" si="145"/>
        <v>1</v>
      </c>
      <c r="AR317" s="139">
        <f t="shared" si="146"/>
        <v>1</v>
      </c>
      <c r="AS317" s="146" t="str">
        <f t="shared" si="147"/>
        <v/>
      </c>
      <c r="AT317" s="139" t="str">
        <f t="shared" si="148"/>
        <v/>
      </c>
      <c r="AU317" s="68">
        <f t="shared" si="149"/>
        <v>1</v>
      </c>
      <c r="AV317" s="68">
        <f t="shared" si="150"/>
        <v>0</v>
      </c>
      <c r="AW317" s="68">
        <f t="shared" si="151"/>
        <v>0</v>
      </c>
      <c r="AX317" s="68">
        <f t="shared" si="152"/>
        <v>0</v>
      </c>
      <c r="AY317" s="68">
        <f t="shared" si="153"/>
        <v>0</v>
      </c>
      <c r="AZ317" s="139">
        <f t="shared" si="154"/>
        <v>0</v>
      </c>
      <c r="BA317" s="68" t="str">
        <f t="shared" si="155"/>
        <v/>
      </c>
      <c r="BB317" s="68" t="str">
        <f t="shared" si="156"/>
        <v/>
      </c>
      <c r="BC317" s="146" t="str">
        <f t="shared" si="157"/>
        <v>Pain in mouth/throat</v>
      </c>
      <c r="BD317" s="68">
        <f t="shared" si="158"/>
        <v>10.4</v>
      </c>
      <c r="BE317" s="68" t="str">
        <f t="shared" si="159"/>
        <v>Pain in mouth/throat
 has a PPV of 10.4% 
 for recurrence</v>
      </c>
      <c r="BF317" s="68">
        <f t="shared" si="160"/>
        <v>0</v>
      </c>
      <c r="BG317" s="68">
        <f t="shared" si="161"/>
        <v>0</v>
      </c>
      <c r="BH317" s="68">
        <f t="shared" si="162"/>
        <v>1</v>
      </c>
      <c r="BI317" s="68">
        <f t="shared" si="163"/>
        <v>0</v>
      </c>
      <c r="BJ317" s="68">
        <f t="shared" si="164"/>
        <v>0</v>
      </c>
      <c r="BK317" s="68">
        <f t="shared" si="165"/>
        <v>0</v>
      </c>
      <c r="BL317" s="68">
        <f t="shared" si="166"/>
        <v>0</v>
      </c>
      <c r="BM317" s="139">
        <f t="shared" si="167"/>
        <v>0</v>
      </c>
    </row>
    <row r="318" spans="1:65" s="68" customFormat="1" ht="63.95" customHeight="1">
      <c r="A318" s="245"/>
      <c r="B318" s="97"/>
      <c r="C318" s="98"/>
      <c r="D318" s="99"/>
      <c r="E318" s="111"/>
      <c r="F318" s="155"/>
      <c r="G318" s="225"/>
      <c r="H318" s="100"/>
      <c r="I318" s="226"/>
      <c r="J318" s="218"/>
      <c r="K318" s="124"/>
      <c r="L318" s="135"/>
      <c r="M318" s="136"/>
      <c r="N318" s="102"/>
      <c r="O318" s="103"/>
      <c r="P318" s="103"/>
      <c r="Q318" s="103"/>
      <c r="R318" s="103"/>
      <c r="S318" s="99"/>
      <c r="T318" s="99"/>
      <c r="U318" s="99"/>
      <c r="V318" s="99"/>
      <c r="W318" s="100"/>
      <c r="X318" s="100"/>
      <c r="Y318" s="104"/>
      <c r="Z318" s="119"/>
      <c r="AA318" s="119"/>
      <c r="AB318" s="120"/>
      <c r="AC318" s="137" t="str">
        <f t="shared" si="137"/>
        <v/>
      </c>
      <c r="AD318" s="131" t="str">
        <f t="shared" si="138"/>
        <v/>
      </c>
      <c r="AE318" s="105"/>
      <c r="AF318" s="101"/>
      <c r="AG318" s="107"/>
      <c r="AH318" s="169"/>
      <c r="AI318" s="170"/>
      <c r="AK318" s="146" t="b">
        <f t="shared" si="139"/>
        <v>0</v>
      </c>
      <c r="AL318" s="68">
        <f t="shared" si="140"/>
        <v>0</v>
      </c>
      <c r="AM318" s="68" t="b">
        <f t="shared" si="141"/>
        <v>1</v>
      </c>
      <c r="AN318" s="68">
        <f t="shared" si="142"/>
        <v>1</v>
      </c>
      <c r="AO318" s="68" t="b">
        <f t="shared" si="143"/>
        <v>0</v>
      </c>
      <c r="AP318" s="68">
        <f t="shared" si="144"/>
        <v>0</v>
      </c>
      <c r="AQ318" s="68" t="b">
        <f t="shared" si="145"/>
        <v>1</v>
      </c>
      <c r="AR318" s="139">
        <f t="shared" si="146"/>
        <v>1</v>
      </c>
      <c r="AS318" s="146" t="str">
        <f t="shared" si="147"/>
        <v/>
      </c>
      <c r="AT318" s="139" t="str">
        <f t="shared" si="148"/>
        <v/>
      </c>
      <c r="AU318" s="68">
        <f t="shared" si="149"/>
        <v>1</v>
      </c>
      <c r="AV318" s="68">
        <f t="shared" si="150"/>
        <v>0</v>
      </c>
      <c r="AW318" s="68">
        <f t="shared" si="151"/>
        <v>0</v>
      </c>
      <c r="AX318" s="68">
        <f t="shared" si="152"/>
        <v>0</v>
      </c>
      <c r="AY318" s="68">
        <f t="shared" si="153"/>
        <v>0</v>
      </c>
      <c r="AZ318" s="139">
        <f t="shared" si="154"/>
        <v>0</v>
      </c>
      <c r="BA318" s="68" t="str">
        <f t="shared" si="155"/>
        <v/>
      </c>
      <c r="BB318" s="68" t="str">
        <f t="shared" si="156"/>
        <v/>
      </c>
      <c r="BC318" s="146" t="str">
        <f t="shared" si="157"/>
        <v>Pain in mouth/throat</v>
      </c>
      <c r="BD318" s="68">
        <f t="shared" si="158"/>
        <v>10.4</v>
      </c>
      <c r="BE318" s="68" t="str">
        <f t="shared" si="159"/>
        <v>Pain in mouth/throat
 has a PPV of 10.4% 
 for recurrence</v>
      </c>
      <c r="BF318" s="68">
        <f t="shared" si="160"/>
        <v>0</v>
      </c>
      <c r="BG318" s="68">
        <f t="shared" si="161"/>
        <v>0</v>
      </c>
      <c r="BH318" s="68">
        <f t="shared" si="162"/>
        <v>1</v>
      </c>
      <c r="BI318" s="68">
        <f t="shared" si="163"/>
        <v>0</v>
      </c>
      <c r="BJ318" s="68">
        <f t="shared" si="164"/>
        <v>0</v>
      </c>
      <c r="BK318" s="68">
        <f t="shared" si="165"/>
        <v>0</v>
      </c>
      <c r="BL318" s="68">
        <f t="shared" si="166"/>
        <v>0</v>
      </c>
      <c r="BM318" s="139">
        <f t="shared" si="167"/>
        <v>0</v>
      </c>
    </row>
    <row r="319" spans="1:65" s="68" customFormat="1" ht="63.95" customHeight="1">
      <c r="A319" s="245"/>
      <c r="B319" s="97"/>
      <c r="C319" s="98"/>
      <c r="D319" s="99"/>
      <c r="E319" s="111"/>
      <c r="F319" s="155"/>
      <c r="G319" s="225"/>
      <c r="H319" s="100"/>
      <c r="I319" s="226"/>
      <c r="J319" s="218"/>
      <c r="K319" s="124"/>
      <c r="L319" s="135"/>
      <c r="M319" s="136"/>
      <c r="N319" s="102"/>
      <c r="O319" s="103"/>
      <c r="P319" s="103"/>
      <c r="Q319" s="103"/>
      <c r="R319" s="103"/>
      <c r="S319" s="99"/>
      <c r="T319" s="99"/>
      <c r="U319" s="99"/>
      <c r="V319" s="99"/>
      <c r="W319" s="100"/>
      <c r="X319" s="100"/>
      <c r="Y319" s="104"/>
      <c r="Z319" s="119"/>
      <c r="AA319" s="119"/>
      <c r="AB319" s="120"/>
      <c r="AC319" s="137" t="str">
        <f t="shared" si="137"/>
        <v/>
      </c>
      <c r="AD319" s="131" t="str">
        <f t="shared" si="138"/>
        <v/>
      </c>
      <c r="AE319" s="105"/>
      <c r="AF319" s="101"/>
      <c r="AG319" s="107"/>
      <c r="AH319" s="169"/>
      <c r="AI319" s="170"/>
      <c r="AK319" s="146" t="b">
        <f t="shared" si="139"/>
        <v>0</v>
      </c>
      <c r="AL319" s="68">
        <f t="shared" si="140"/>
        <v>0</v>
      </c>
      <c r="AM319" s="68" t="b">
        <f t="shared" si="141"/>
        <v>1</v>
      </c>
      <c r="AN319" s="68">
        <f t="shared" si="142"/>
        <v>1</v>
      </c>
      <c r="AO319" s="68" t="b">
        <f t="shared" si="143"/>
        <v>0</v>
      </c>
      <c r="AP319" s="68">
        <f t="shared" si="144"/>
        <v>0</v>
      </c>
      <c r="AQ319" s="68" t="b">
        <f t="shared" si="145"/>
        <v>1</v>
      </c>
      <c r="AR319" s="139">
        <f t="shared" si="146"/>
        <v>1</v>
      </c>
      <c r="AS319" s="146" t="str">
        <f t="shared" si="147"/>
        <v/>
      </c>
      <c r="AT319" s="139" t="str">
        <f t="shared" si="148"/>
        <v/>
      </c>
      <c r="AU319" s="68">
        <f t="shared" si="149"/>
        <v>1</v>
      </c>
      <c r="AV319" s="68">
        <f t="shared" si="150"/>
        <v>0</v>
      </c>
      <c r="AW319" s="68">
        <f t="shared" si="151"/>
        <v>0</v>
      </c>
      <c r="AX319" s="68">
        <f t="shared" si="152"/>
        <v>0</v>
      </c>
      <c r="AY319" s="68">
        <f t="shared" si="153"/>
        <v>0</v>
      </c>
      <c r="AZ319" s="139">
        <f t="shared" si="154"/>
        <v>0</v>
      </c>
      <c r="BA319" s="68" t="str">
        <f t="shared" si="155"/>
        <v/>
      </c>
      <c r="BB319" s="68" t="str">
        <f t="shared" si="156"/>
        <v/>
      </c>
      <c r="BC319" s="146" t="str">
        <f t="shared" si="157"/>
        <v>Pain in mouth/throat</v>
      </c>
      <c r="BD319" s="68">
        <f t="shared" si="158"/>
        <v>10.4</v>
      </c>
      <c r="BE319" s="68" t="str">
        <f t="shared" si="159"/>
        <v>Pain in mouth/throat
 has a PPV of 10.4% 
 for recurrence</v>
      </c>
      <c r="BF319" s="68">
        <f t="shared" si="160"/>
        <v>0</v>
      </c>
      <c r="BG319" s="68">
        <f t="shared" si="161"/>
        <v>0</v>
      </c>
      <c r="BH319" s="68">
        <f t="shared" si="162"/>
        <v>1</v>
      </c>
      <c r="BI319" s="68">
        <f t="shared" si="163"/>
        <v>0</v>
      </c>
      <c r="BJ319" s="68">
        <f t="shared" si="164"/>
        <v>0</v>
      </c>
      <c r="BK319" s="68">
        <f t="shared" si="165"/>
        <v>0</v>
      </c>
      <c r="BL319" s="68">
        <f t="shared" si="166"/>
        <v>0</v>
      </c>
      <c r="BM319" s="139">
        <f t="shared" si="167"/>
        <v>0</v>
      </c>
    </row>
    <row r="320" spans="1:65" s="68" customFormat="1" ht="63.95" customHeight="1">
      <c r="A320" s="245"/>
      <c r="B320" s="97"/>
      <c r="C320" s="98"/>
      <c r="D320" s="99"/>
      <c r="E320" s="111"/>
      <c r="F320" s="155"/>
      <c r="G320" s="225"/>
      <c r="H320" s="100"/>
      <c r="I320" s="226"/>
      <c r="J320" s="218"/>
      <c r="K320" s="124"/>
      <c r="L320" s="135"/>
      <c r="M320" s="136"/>
      <c r="N320" s="102"/>
      <c r="O320" s="103"/>
      <c r="P320" s="103"/>
      <c r="Q320" s="103"/>
      <c r="R320" s="103"/>
      <c r="S320" s="99"/>
      <c r="T320" s="99"/>
      <c r="U320" s="99"/>
      <c r="V320" s="99"/>
      <c r="W320" s="100"/>
      <c r="X320" s="100"/>
      <c r="Y320" s="104"/>
      <c r="Z320" s="119"/>
      <c r="AA320" s="119"/>
      <c r="AB320" s="120"/>
      <c r="AC320" s="137" t="str">
        <f t="shared" si="137"/>
        <v/>
      </c>
      <c r="AD320" s="131" t="str">
        <f t="shared" si="138"/>
        <v/>
      </c>
      <c r="AE320" s="105"/>
      <c r="AF320" s="101"/>
      <c r="AG320" s="107"/>
      <c r="AH320" s="169"/>
      <c r="AI320" s="170"/>
      <c r="AK320" s="146" t="b">
        <f t="shared" si="139"/>
        <v>0</v>
      </c>
      <c r="AL320" s="68">
        <f t="shared" si="140"/>
        <v>0</v>
      </c>
      <c r="AM320" s="68" t="b">
        <f t="shared" si="141"/>
        <v>1</v>
      </c>
      <c r="AN320" s="68">
        <f t="shared" si="142"/>
        <v>1</v>
      </c>
      <c r="AO320" s="68" t="b">
        <f t="shared" si="143"/>
        <v>0</v>
      </c>
      <c r="AP320" s="68">
        <f t="shared" si="144"/>
        <v>0</v>
      </c>
      <c r="AQ320" s="68" t="b">
        <f t="shared" si="145"/>
        <v>1</v>
      </c>
      <c r="AR320" s="139">
        <f t="shared" si="146"/>
        <v>1</v>
      </c>
      <c r="AS320" s="146" t="str">
        <f t="shared" si="147"/>
        <v/>
      </c>
      <c r="AT320" s="139" t="str">
        <f t="shared" si="148"/>
        <v/>
      </c>
      <c r="AU320" s="68">
        <f t="shared" si="149"/>
        <v>1</v>
      </c>
      <c r="AV320" s="68">
        <f t="shared" si="150"/>
        <v>0</v>
      </c>
      <c r="AW320" s="68">
        <f t="shared" si="151"/>
        <v>0</v>
      </c>
      <c r="AX320" s="68">
        <f t="shared" si="152"/>
        <v>0</v>
      </c>
      <c r="AY320" s="68">
        <f t="shared" si="153"/>
        <v>0</v>
      </c>
      <c r="AZ320" s="139">
        <f t="shared" si="154"/>
        <v>0</v>
      </c>
      <c r="BA320" s="68" t="str">
        <f t="shared" si="155"/>
        <v/>
      </c>
      <c r="BB320" s="68" t="str">
        <f t="shared" si="156"/>
        <v/>
      </c>
      <c r="BC320" s="146" t="str">
        <f t="shared" si="157"/>
        <v>Pain in mouth/throat</v>
      </c>
      <c r="BD320" s="68">
        <f t="shared" si="158"/>
        <v>10.4</v>
      </c>
      <c r="BE320" s="68" t="str">
        <f t="shared" si="159"/>
        <v>Pain in mouth/throat
 has a PPV of 10.4% 
 for recurrence</v>
      </c>
      <c r="BF320" s="68">
        <f t="shared" si="160"/>
        <v>0</v>
      </c>
      <c r="BG320" s="68">
        <f t="shared" si="161"/>
        <v>0</v>
      </c>
      <c r="BH320" s="68">
        <f t="shared" si="162"/>
        <v>1</v>
      </c>
      <c r="BI320" s="68">
        <f t="shared" si="163"/>
        <v>0</v>
      </c>
      <c r="BJ320" s="68">
        <f t="shared" si="164"/>
        <v>0</v>
      </c>
      <c r="BK320" s="68">
        <f t="shared" si="165"/>
        <v>0</v>
      </c>
      <c r="BL320" s="68">
        <f t="shared" si="166"/>
        <v>0</v>
      </c>
      <c r="BM320" s="139">
        <f t="shared" si="167"/>
        <v>0</v>
      </c>
    </row>
    <row r="321" spans="1:65" s="68" customFormat="1" ht="63.95" customHeight="1">
      <c r="A321" s="245"/>
      <c r="B321" s="97"/>
      <c r="C321" s="98"/>
      <c r="D321" s="99"/>
      <c r="E321" s="111"/>
      <c r="F321" s="155"/>
      <c r="G321" s="225"/>
      <c r="H321" s="100"/>
      <c r="I321" s="226"/>
      <c r="J321" s="218"/>
      <c r="K321" s="124"/>
      <c r="L321" s="135"/>
      <c r="M321" s="136"/>
      <c r="N321" s="102"/>
      <c r="O321" s="103"/>
      <c r="P321" s="103"/>
      <c r="Q321" s="103"/>
      <c r="R321" s="103"/>
      <c r="S321" s="99"/>
      <c r="T321" s="99"/>
      <c r="U321" s="99"/>
      <c r="V321" s="99"/>
      <c r="W321" s="100"/>
      <c r="X321" s="100"/>
      <c r="Y321" s="104"/>
      <c r="Z321" s="119"/>
      <c r="AA321" s="119"/>
      <c r="AB321" s="120"/>
      <c r="AC321" s="137" t="str">
        <f t="shared" si="137"/>
        <v/>
      </c>
      <c r="AD321" s="131" t="str">
        <f t="shared" si="138"/>
        <v/>
      </c>
      <c r="AE321" s="105"/>
      <c r="AF321" s="101"/>
      <c r="AG321" s="107"/>
      <c r="AH321" s="169"/>
      <c r="AI321" s="170"/>
      <c r="AK321" s="146" t="b">
        <f t="shared" si="139"/>
        <v>0</v>
      </c>
      <c r="AL321" s="68">
        <f t="shared" si="140"/>
        <v>0</v>
      </c>
      <c r="AM321" s="68" t="b">
        <f t="shared" si="141"/>
        <v>1</v>
      </c>
      <c r="AN321" s="68">
        <f t="shared" si="142"/>
        <v>1</v>
      </c>
      <c r="AO321" s="68" t="b">
        <f t="shared" si="143"/>
        <v>0</v>
      </c>
      <c r="AP321" s="68">
        <f t="shared" si="144"/>
        <v>0</v>
      </c>
      <c r="AQ321" s="68" t="b">
        <f t="shared" si="145"/>
        <v>1</v>
      </c>
      <c r="AR321" s="139">
        <f t="shared" si="146"/>
        <v>1</v>
      </c>
      <c r="AS321" s="146" t="str">
        <f t="shared" si="147"/>
        <v/>
      </c>
      <c r="AT321" s="139" t="str">
        <f t="shared" si="148"/>
        <v/>
      </c>
      <c r="AU321" s="68">
        <f t="shared" si="149"/>
        <v>1</v>
      </c>
      <c r="AV321" s="68">
        <f t="shared" si="150"/>
        <v>0</v>
      </c>
      <c r="AW321" s="68">
        <f t="shared" si="151"/>
        <v>0</v>
      </c>
      <c r="AX321" s="68">
        <f t="shared" si="152"/>
        <v>0</v>
      </c>
      <c r="AY321" s="68">
        <f t="shared" si="153"/>
        <v>0</v>
      </c>
      <c r="AZ321" s="139">
        <f t="shared" si="154"/>
        <v>0</v>
      </c>
      <c r="BA321" s="68" t="str">
        <f t="shared" si="155"/>
        <v/>
      </c>
      <c r="BB321" s="68" t="str">
        <f t="shared" si="156"/>
        <v/>
      </c>
      <c r="BC321" s="146" t="str">
        <f t="shared" si="157"/>
        <v>Pain in mouth/throat</v>
      </c>
      <c r="BD321" s="68">
        <f t="shared" si="158"/>
        <v>10.4</v>
      </c>
      <c r="BE321" s="68" t="str">
        <f t="shared" si="159"/>
        <v>Pain in mouth/throat
 has a PPV of 10.4% 
 for recurrence</v>
      </c>
      <c r="BF321" s="68">
        <f t="shared" si="160"/>
        <v>0</v>
      </c>
      <c r="BG321" s="68">
        <f t="shared" si="161"/>
        <v>0</v>
      </c>
      <c r="BH321" s="68">
        <f t="shared" si="162"/>
        <v>1</v>
      </c>
      <c r="BI321" s="68">
        <f t="shared" si="163"/>
        <v>0</v>
      </c>
      <c r="BJ321" s="68">
        <f t="shared" si="164"/>
        <v>0</v>
      </c>
      <c r="BK321" s="68">
        <f t="shared" si="165"/>
        <v>0</v>
      </c>
      <c r="BL321" s="68">
        <f t="shared" si="166"/>
        <v>0</v>
      </c>
      <c r="BM321" s="139">
        <f t="shared" si="167"/>
        <v>0</v>
      </c>
    </row>
    <row r="322" spans="1:65" s="68" customFormat="1" ht="63.95" customHeight="1">
      <c r="A322" s="245"/>
      <c r="B322" s="97"/>
      <c r="C322" s="98"/>
      <c r="D322" s="99"/>
      <c r="E322" s="111"/>
      <c r="F322" s="155"/>
      <c r="G322" s="225"/>
      <c r="H322" s="100"/>
      <c r="I322" s="226"/>
      <c r="J322" s="218"/>
      <c r="K322" s="124"/>
      <c r="L322" s="135"/>
      <c r="M322" s="136"/>
      <c r="N322" s="102"/>
      <c r="O322" s="103"/>
      <c r="P322" s="103"/>
      <c r="Q322" s="103"/>
      <c r="R322" s="103"/>
      <c r="S322" s="99"/>
      <c r="T322" s="99"/>
      <c r="U322" s="99"/>
      <c r="V322" s="99"/>
      <c r="W322" s="100"/>
      <c r="X322" s="100"/>
      <c r="Y322" s="104"/>
      <c r="Z322" s="119"/>
      <c r="AA322" s="119"/>
      <c r="AB322" s="120"/>
      <c r="AC322" s="137" t="str">
        <f t="shared" si="137"/>
        <v/>
      </c>
      <c r="AD322" s="131" t="str">
        <f t="shared" si="138"/>
        <v/>
      </c>
      <c r="AE322" s="105"/>
      <c r="AF322" s="101"/>
      <c r="AG322" s="107"/>
      <c r="AH322" s="169"/>
      <c r="AI322" s="170"/>
      <c r="AK322" s="146" t="b">
        <f t="shared" si="139"/>
        <v>0</v>
      </c>
      <c r="AL322" s="68">
        <f t="shared" si="140"/>
        <v>0</v>
      </c>
      <c r="AM322" s="68" t="b">
        <f t="shared" si="141"/>
        <v>1</v>
      </c>
      <c r="AN322" s="68">
        <f t="shared" si="142"/>
        <v>1</v>
      </c>
      <c r="AO322" s="68" t="b">
        <f t="shared" si="143"/>
        <v>0</v>
      </c>
      <c r="AP322" s="68">
        <f t="shared" si="144"/>
        <v>0</v>
      </c>
      <c r="AQ322" s="68" t="b">
        <f t="shared" si="145"/>
        <v>1</v>
      </c>
      <c r="AR322" s="139">
        <f t="shared" si="146"/>
        <v>1</v>
      </c>
      <c r="AS322" s="146" t="str">
        <f t="shared" si="147"/>
        <v/>
      </c>
      <c r="AT322" s="139" t="str">
        <f t="shared" si="148"/>
        <v/>
      </c>
      <c r="AU322" s="68">
        <f t="shared" si="149"/>
        <v>1</v>
      </c>
      <c r="AV322" s="68">
        <f t="shared" si="150"/>
        <v>0</v>
      </c>
      <c r="AW322" s="68">
        <f t="shared" si="151"/>
        <v>0</v>
      </c>
      <c r="AX322" s="68">
        <f t="shared" si="152"/>
        <v>0</v>
      </c>
      <c r="AY322" s="68">
        <f t="shared" si="153"/>
        <v>0</v>
      </c>
      <c r="AZ322" s="139">
        <f t="shared" si="154"/>
        <v>0</v>
      </c>
      <c r="BA322" s="68" t="str">
        <f t="shared" si="155"/>
        <v/>
      </c>
      <c r="BB322" s="68" t="str">
        <f t="shared" si="156"/>
        <v/>
      </c>
      <c r="BC322" s="146" t="str">
        <f t="shared" si="157"/>
        <v>Pain in mouth/throat</v>
      </c>
      <c r="BD322" s="68">
        <f t="shared" si="158"/>
        <v>10.4</v>
      </c>
      <c r="BE322" s="68" t="str">
        <f t="shared" si="159"/>
        <v>Pain in mouth/throat
 has a PPV of 10.4% 
 for recurrence</v>
      </c>
      <c r="BF322" s="68">
        <f t="shared" si="160"/>
        <v>0</v>
      </c>
      <c r="BG322" s="68">
        <f t="shared" si="161"/>
        <v>0</v>
      </c>
      <c r="BH322" s="68">
        <f t="shared" si="162"/>
        <v>1</v>
      </c>
      <c r="BI322" s="68">
        <f t="shared" si="163"/>
        <v>0</v>
      </c>
      <c r="BJ322" s="68">
        <f t="shared" si="164"/>
        <v>0</v>
      </c>
      <c r="BK322" s="68">
        <f t="shared" si="165"/>
        <v>0</v>
      </c>
      <c r="BL322" s="68">
        <f t="shared" si="166"/>
        <v>0</v>
      </c>
      <c r="BM322" s="139">
        <f t="shared" si="167"/>
        <v>0</v>
      </c>
    </row>
    <row r="323" spans="1:65" s="68" customFormat="1" ht="63.95" customHeight="1">
      <c r="A323" s="245"/>
      <c r="B323" s="97"/>
      <c r="C323" s="98"/>
      <c r="D323" s="99"/>
      <c r="E323" s="111"/>
      <c r="F323" s="155"/>
      <c r="G323" s="225"/>
      <c r="H323" s="100"/>
      <c r="I323" s="226"/>
      <c r="J323" s="218"/>
      <c r="K323" s="124"/>
      <c r="L323" s="135"/>
      <c r="M323" s="136"/>
      <c r="N323" s="102"/>
      <c r="O323" s="103"/>
      <c r="P323" s="103"/>
      <c r="Q323" s="103"/>
      <c r="R323" s="103"/>
      <c r="S323" s="99"/>
      <c r="T323" s="99"/>
      <c r="U323" s="99"/>
      <c r="V323" s="99"/>
      <c r="W323" s="100"/>
      <c r="X323" s="100"/>
      <c r="Y323" s="104"/>
      <c r="Z323" s="119"/>
      <c r="AA323" s="119"/>
      <c r="AB323" s="120"/>
      <c r="AC323" s="137" t="str">
        <f t="shared" si="137"/>
        <v/>
      </c>
      <c r="AD323" s="131" t="str">
        <f t="shared" si="138"/>
        <v/>
      </c>
      <c r="AE323" s="105"/>
      <c r="AF323" s="101"/>
      <c r="AG323" s="107"/>
      <c r="AH323" s="169"/>
      <c r="AI323" s="170"/>
      <c r="AK323" s="146" t="b">
        <f t="shared" si="139"/>
        <v>0</v>
      </c>
      <c r="AL323" s="68">
        <f t="shared" si="140"/>
        <v>0</v>
      </c>
      <c r="AM323" s="68" t="b">
        <f t="shared" si="141"/>
        <v>1</v>
      </c>
      <c r="AN323" s="68">
        <f t="shared" si="142"/>
        <v>1</v>
      </c>
      <c r="AO323" s="68" t="b">
        <f t="shared" si="143"/>
        <v>0</v>
      </c>
      <c r="AP323" s="68">
        <f t="shared" si="144"/>
        <v>0</v>
      </c>
      <c r="AQ323" s="68" t="b">
        <f t="shared" si="145"/>
        <v>1</v>
      </c>
      <c r="AR323" s="139">
        <f t="shared" si="146"/>
        <v>1</v>
      </c>
      <c r="AS323" s="146" t="str">
        <f t="shared" si="147"/>
        <v/>
      </c>
      <c r="AT323" s="139" t="str">
        <f t="shared" si="148"/>
        <v/>
      </c>
      <c r="AU323" s="68">
        <f t="shared" si="149"/>
        <v>1</v>
      </c>
      <c r="AV323" s="68">
        <f t="shared" si="150"/>
        <v>0</v>
      </c>
      <c r="AW323" s="68">
        <f t="shared" si="151"/>
        <v>0</v>
      </c>
      <c r="AX323" s="68">
        <f t="shared" si="152"/>
        <v>0</v>
      </c>
      <c r="AY323" s="68">
        <f t="shared" si="153"/>
        <v>0</v>
      </c>
      <c r="AZ323" s="139">
        <f t="shared" si="154"/>
        <v>0</v>
      </c>
      <c r="BA323" s="68" t="str">
        <f t="shared" si="155"/>
        <v/>
      </c>
      <c r="BB323" s="68" t="str">
        <f t="shared" si="156"/>
        <v/>
      </c>
      <c r="BC323" s="146" t="str">
        <f t="shared" si="157"/>
        <v>Pain in mouth/throat</v>
      </c>
      <c r="BD323" s="68">
        <f t="shared" si="158"/>
        <v>10.4</v>
      </c>
      <c r="BE323" s="68" t="str">
        <f t="shared" si="159"/>
        <v>Pain in mouth/throat
 has a PPV of 10.4% 
 for recurrence</v>
      </c>
      <c r="BF323" s="68">
        <f t="shared" si="160"/>
        <v>0</v>
      </c>
      <c r="BG323" s="68">
        <f t="shared" si="161"/>
        <v>0</v>
      </c>
      <c r="BH323" s="68">
        <f t="shared" si="162"/>
        <v>1</v>
      </c>
      <c r="BI323" s="68">
        <f t="shared" si="163"/>
        <v>0</v>
      </c>
      <c r="BJ323" s="68">
        <f t="shared" si="164"/>
        <v>0</v>
      </c>
      <c r="BK323" s="68">
        <f t="shared" si="165"/>
        <v>0</v>
      </c>
      <c r="BL323" s="68">
        <f t="shared" si="166"/>
        <v>0</v>
      </c>
      <c r="BM323" s="139">
        <f t="shared" si="167"/>
        <v>0</v>
      </c>
    </row>
    <row r="324" spans="1:65" s="68" customFormat="1" ht="63.95" customHeight="1">
      <c r="A324" s="245"/>
      <c r="B324" s="97"/>
      <c r="C324" s="98"/>
      <c r="D324" s="99"/>
      <c r="E324" s="111"/>
      <c r="F324" s="155"/>
      <c r="G324" s="225"/>
      <c r="H324" s="100"/>
      <c r="I324" s="226"/>
      <c r="J324" s="218"/>
      <c r="K324" s="124"/>
      <c r="L324" s="135"/>
      <c r="M324" s="136"/>
      <c r="N324" s="102"/>
      <c r="O324" s="103"/>
      <c r="P324" s="103"/>
      <c r="Q324" s="103"/>
      <c r="R324" s="103"/>
      <c r="S324" s="99"/>
      <c r="T324" s="99"/>
      <c r="U324" s="99"/>
      <c r="V324" s="99"/>
      <c r="W324" s="100"/>
      <c r="X324" s="100"/>
      <c r="Y324" s="104"/>
      <c r="Z324" s="119"/>
      <c r="AA324" s="119"/>
      <c r="AB324" s="120"/>
      <c r="AC324" s="137" t="str">
        <f t="shared" si="137"/>
        <v/>
      </c>
      <c r="AD324" s="131" t="str">
        <f t="shared" si="138"/>
        <v/>
      </c>
      <c r="AE324" s="105"/>
      <c r="AF324" s="101"/>
      <c r="AG324" s="107"/>
      <c r="AH324" s="169"/>
      <c r="AI324" s="170"/>
      <c r="AK324" s="146" t="b">
        <f t="shared" si="139"/>
        <v>0</v>
      </c>
      <c r="AL324" s="68">
        <f t="shared" si="140"/>
        <v>0</v>
      </c>
      <c r="AM324" s="68" t="b">
        <f t="shared" si="141"/>
        <v>1</v>
      </c>
      <c r="AN324" s="68">
        <f t="shared" si="142"/>
        <v>1</v>
      </c>
      <c r="AO324" s="68" t="b">
        <f t="shared" si="143"/>
        <v>0</v>
      </c>
      <c r="AP324" s="68">
        <f t="shared" si="144"/>
        <v>0</v>
      </c>
      <c r="AQ324" s="68" t="b">
        <f t="shared" si="145"/>
        <v>1</v>
      </c>
      <c r="AR324" s="139">
        <f t="shared" si="146"/>
        <v>1</v>
      </c>
      <c r="AS324" s="146" t="str">
        <f t="shared" si="147"/>
        <v/>
      </c>
      <c r="AT324" s="139" t="str">
        <f t="shared" si="148"/>
        <v/>
      </c>
      <c r="AU324" s="68">
        <f t="shared" si="149"/>
        <v>1</v>
      </c>
      <c r="AV324" s="68">
        <f t="shared" si="150"/>
        <v>0</v>
      </c>
      <c r="AW324" s="68">
        <f t="shared" si="151"/>
        <v>0</v>
      </c>
      <c r="AX324" s="68">
        <f t="shared" si="152"/>
        <v>0</v>
      </c>
      <c r="AY324" s="68">
        <f t="shared" si="153"/>
        <v>0</v>
      </c>
      <c r="AZ324" s="139">
        <f t="shared" si="154"/>
        <v>0</v>
      </c>
      <c r="BA324" s="68" t="str">
        <f t="shared" si="155"/>
        <v/>
      </c>
      <c r="BB324" s="68" t="str">
        <f t="shared" si="156"/>
        <v/>
      </c>
      <c r="BC324" s="146" t="str">
        <f t="shared" si="157"/>
        <v>Pain in mouth/throat</v>
      </c>
      <c r="BD324" s="68">
        <f t="shared" si="158"/>
        <v>10.4</v>
      </c>
      <c r="BE324" s="68" t="str">
        <f t="shared" si="159"/>
        <v>Pain in mouth/throat
 has a PPV of 10.4% 
 for recurrence</v>
      </c>
      <c r="BF324" s="68">
        <f t="shared" si="160"/>
        <v>0</v>
      </c>
      <c r="BG324" s="68">
        <f t="shared" si="161"/>
        <v>0</v>
      </c>
      <c r="BH324" s="68">
        <f t="shared" si="162"/>
        <v>1</v>
      </c>
      <c r="BI324" s="68">
        <f t="shared" si="163"/>
        <v>0</v>
      </c>
      <c r="BJ324" s="68">
        <f t="shared" si="164"/>
        <v>0</v>
      </c>
      <c r="BK324" s="68">
        <f t="shared" si="165"/>
        <v>0</v>
      </c>
      <c r="BL324" s="68">
        <f t="shared" si="166"/>
        <v>0</v>
      </c>
      <c r="BM324" s="139">
        <f t="shared" si="167"/>
        <v>0</v>
      </c>
    </row>
    <row r="325" spans="1:65" s="68" customFormat="1" ht="63.95" customHeight="1">
      <c r="A325" s="245"/>
      <c r="B325" s="97"/>
      <c r="C325" s="98"/>
      <c r="D325" s="99"/>
      <c r="E325" s="111"/>
      <c r="F325" s="155"/>
      <c r="G325" s="225"/>
      <c r="H325" s="100"/>
      <c r="I325" s="226"/>
      <c r="J325" s="218"/>
      <c r="K325" s="124"/>
      <c r="L325" s="135"/>
      <c r="M325" s="136"/>
      <c r="N325" s="102"/>
      <c r="O325" s="103"/>
      <c r="P325" s="103"/>
      <c r="Q325" s="103"/>
      <c r="R325" s="103"/>
      <c r="S325" s="99"/>
      <c r="T325" s="99"/>
      <c r="U325" s="99"/>
      <c r="V325" s="99"/>
      <c r="W325" s="100"/>
      <c r="X325" s="100"/>
      <c r="Y325" s="104"/>
      <c r="Z325" s="119"/>
      <c r="AA325" s="119"/>
      <c r="AB325" s="120"/>
      <c r="AC325" s="137" t="str">
        <f t="shared" si="137"/>
        <v/>
      </c>
      <c r="AD325" s="131" t="str">
        <f t="shared" si="138"/>
        <v/>
      </c>
      <c r="AE325" s="105"/>
      <c r="AF325" s="101"/>
      <c r="AG325" s="107"/>
      <c r="AH325" s="169"/>
      <c r="AI325" s="170"/>
      <c r="AK325" s="146" t="b">
        <f t="shared" si="139"/>
        <v>0</v>
      </c>
      <c r="AL325" s="68">
        <f t="shared" si="140"/>
        <v>0</v>
      </c>
      <c r="AM325" s="68" t="b">
        <f t="shared" si="141"/>
        <v>1</v>
      </c>
      <c r="AN325" s="68">
        <f t="shared" si="142"/>
        <v>1</v>
      </c>
      <c r="AO325" s="68" t="b">
        <f t="shared" si="143"/>
        <v>0</v>
      </c>
      <c r="AP325" s="68">
        <f t="shared" si="144"/>
        <v>0</v>
      </c>
      <c r="AQ325" s="68" t="b">
        <f t="shared" si="145"/>
        <v>1</v>
      </c>
      <c r="AR325" s="139">
        <f t="shared" si="146"/>
        <v>1</v>
      </c>
      <c r="AS325" s="146" t="str">
        <f t="shared" si="147"/>
        <v/>
      </c>
      <c r="AT325" s="139" t="str">
        <f t="shared" si="148"/>
        <v/>
      </c>
      <c r="AU325" s="68">
        <f t="shared" si="149"/>
        <v>1</v>
      </c>
      <c r="AV325" s="68">
        <f t="shared" si="150"/>
        <v>0</v>
      </c>
      <c r="AW325" s="68">
        <f t="shared" si="151"/>
        <v>0</v>
      </c>
      <c r="AX325" s="68">
        <f t="shared" si="152"/>
        <v>0</v>
      </c>
      <c r="AY325" s="68">
        <f t="shared" si="153"/>
        <v>0</v>
      </c>
      <c r="AZ325" s="139">
        <f t="shared" si="154"/>
        <v>0</v>
      </c>
      <c r="BA325" s="68" t="str">
        <f t="shared" si="155"/>
        <v/>
      </c>
      <c r="BB325" s="68" t="str">
        <f t="shared" si="156"/>
        <v/>
      </c>
      <c r="BC325" s="146" t="str">
        <f t="shared" si="157"/>
        <v>Pain in mouth/throat</v>
      </c>
      <c r="BD325" s="68">
        <f t="shared" si="158"/>
        <v>10.4</v>
      </c>
      <c r="BE325" s="68" t="str">
        <f t="shared" si="159"/>
        <v>Pain in mouth/throat
 has a PPV of 10.4% 
 for recurrence</v>
      </c>
      <c r="BF325" s="68">
        <f t="shared" si="160"/>
        <v>0</v>
      </c>
      <c r="BG325" s="68">
        <f t="shared" si="161"/>
        <v>0</v>
      </c>
      <c r="BH325" s="68">
        <f t="shared" si="162"/>
        <v>1</v>
      </c>
      <c r="BI325" s="68">
        <f t="shared" si="163"/>
        <v>0</v>
      </c>
      <c r="BJ325" s="68">
        <f t="shared" si="164"/>
        <v>0</v>
      </c>
      <c r="BK325" s="68">
        <f t="shared" si="165"/>
        <v>0</v>
      </c>
      <c r="BL325" s="68">
        <f t="shared" si="166"/>
        <v>0</v>
      </c>
      <c r="BM325" s="139">
        <f t="shared" si="167"/>
        <v>0</v>
      </c>
    </row>
    <row r="326" spans="1:65" s="68" customFormat="1" ht="63.95" customHeight="1">
      <c r="A326" s="245"/>
      <c r="B326" s="97"/>
      <c r="C326" s="98"/>
      <c r="D326" s="99"/>
      <c r="E326" s="111"/>
      <c r="F326" s="155"/>
      <c r="G326" s="225"/>
      <c r="H326" s="100"/>
      <c r="I326" s="226"/>
      <c r="J326" s="218"/>
      <c r="K326" s="124"/>
      <c r="L326" s="135"/>
      <c r="M326" s="136"/>
      <c r="N326" s="102"/>
      <c r="O326" s="103"/>
      <c r="P326" s="103"/>
      <c r="Q326" s="103"/>
      <c r="R326" s="103"/>
      <c r="S326" s="99"/>
      <c r="T326" s="99"/>
      <c r="U326" s="99"/>
      <c r="V326" s="99"/>
      <c r="W326" s="100"/>
      <c r="X326" s="100"/>
      <c r="Y326" s="104"/>
      <c r="Z326" s="119"/>
      <c r="AA326" s="119"/>
      <c r="AB326" s="120"/>
      <c r="AC326" s="137" t="str">
        <f t="shared" si="137"/>
        <v/>
      </c>
      <c r="AD326" s="131" t="str">
        <f t="shared" si="138"/>
        <v/>
      </c>
      <c r="AE326" s="105"/>
      <c r="AF326" s="101"/>
      <c r="AG326" s="107"/>
      <c r="AH326" s="169"/>
      <c r="AI326" s="170"/>
      <c r="AK326" s="146" t="b">
        <f t="shared" si="139"/>
        <v>0</v>
      </c>
      <c r="AL326" s="68">
        <f t="shared" si="140"/>
        <v>0</v>
      </c>
      <c r="AM326" s="68" t="b">
        <f t="shared" si="141"/>
        <v>1</v>
      </c>
      <c r="AN326" s="68">
        <f t="shared" si="142"/>
        <v>1</v>
      </c>
      <c r="AO326" s="68" t="b">
        <f t="shared" si="143"/>
        <v>0</v>
      </c>
      <c r="AP326" s="68">
        <f t="shared" si="144"/>
        <v>0</v>
      </c>
      <c r="AQ326" s="68" t="b">
        <f t="shared" si="145"/>
        <v>1</v>
      </c>
      <c r="AR326" s="139">
        <f t="shared" si="146"/>
        <v>1</v>
      </c>
      <c r="AS326" s="146" t="str">
        <f t="shared" si="147"/>
        <v/>
      </c>
      <c r="AT326" s="139" t="str">
        <f t="shared" si="148"/>
        <v/>
      </c>
      <c r="AU326" s="68">
        <f t="shared" si="149"/>
        <v>1</v>
      </c>
      <c r="AV326" s="68">
        <f t="shared" si="150"/>
        <v>0</v>
      </c>
      <c r="AW326" s="68">
        <f t="shared" si="151"/>
        <v>0</v>
      </c>
      <c r="AX326" s="68">
        <f t="shared" si="152"/>
        <v>0</v>
      </c>
      <c r="AY326" s="68">
        <f t="shared" si="153"/>
        <v>0</v>
      </c>
      <c r="AZ326" s="139">
        <f t="shared" si="154"/>
        <v>0</v>
      </c>
      <c r="BA326" s="68" t="str">
        <f t="shared" si="155"/>
        <v/>
      </c>
      <c r="BB326" s="68" t="str">
        <f t="shared" si="156"/>
        <v/>
      </c>
      <c r="BC326" s="146" t="str">
        <f t="shared" si="157"/>
        <v>Pain in mouth/throat</v>
      </c>
      <c r="BD326" s="68">
        <f t="shared" si="158"/>
        <v>10.4</v>
      </c>
      <c r="BE326" s="68" t="str">
        <f t="shared" si="159"/>
        <v>Pain in mouth/throat
 has a PPV of 10.4% 
 for recurrence</v>
      </c>
      <c r="BF326" s="68">
        <f t="shared" si="160"/>
        <v>0</v>
      </c>
      <c r="BG326" s="68">
        <f t="shared" si="161"/>
        <v>0</v>
      </c>
      <c r="BH326" s="68">
        <f t="shared" si="162"/>
        <v>1</v>
      </c>
      <c r="BI326" s="68">
        <f t="shared" si="163"/>
        <v>0</v>
      </c>
      <c r="BJ326" s="68">
        <f t="shared" si="164"/>
        <v>0</v>
      </c>
      <c r="BK326" s="68">
        <f t="shared" si="165"/>
        <v>0</v>
      </c>
      <c r="BL326" s="68">
        <f t="shared" si="166"/>
        <v>0</v>
      </c>
      <c r="BM326" s="139">
        <f t="shared" si="167"/>
        <v>0</v>
      </c>
    </row>
    <row r="327" spans="1:65" s="68" customFormat="1" ht="63.95" customHeight="1">
      <c r="A327" s="245"/>
      <c r="B327" s="97"/>
      <c r="C327" s="98"/>
      <c r="D327" s="99"/>
      <c r="E327" s="111"/>
      <c r="F327" s="155"/>
      <c r="G327" s="225"/>
      <c r="H327" s="100"/>
      <c r="I327" s="226"/>
      <c r="J327" s="218"/>
      <c r="K327" s="124"/>
      <c r="L327" s="135"/>
      <c r="M327" s="136"/>
      <c r="N327" s="102"/>
      <c r="O327" s="103"/>
      <c r="P327" s="103"/>
      <c r="Q327" s="103"/>
      <c r="R327" s="103"/>
      <c r="S327" s="99"/>
      <c r="T327" s="99"/>
      <c r="U327" s="99"/>
      <c r="V327" s="99"/>
      <c r="W327" s="100"/>
      <c r="X327" s="100"/>
      <c r="Y327" s="104"/>
      <c r="Z327" s="119"/>
      <c r="AA327" s="119"/>
      <c r="AB327" s="120"/>
      <c r="AC327" s="137" t="str">
        <f t="shared" si="137"/>
        <v/>
      </c>
      <c r="AD327" s="131" t="str">
        <f t="shared" si="138"/>
        <v/>
      </c>
      <c r="AE327" s="105"/>
      <c r="AF327" s="101"/>
      <c r="AG327" s="107"/>
      <c r="AH327" s="169"/>
      <c r="AI327" s="170"/>
      <c r="AK327" s="146" t="b">
        <f t="shared" si="139"/>
        <v>0</v>
      </c>
      <c r="AL327" s="68">
        <f t="shared" si="140"/>
        <v>0</v>
      </c>
      <c r="AM327" s="68" t="b">
        <f t="shared" si="141"/>
        <v>1</v>
      </c>
      <c r="AN327" s="68">
        <f t="shared" si="142"/>
        <v>1</v>
      </c>
      <c r="AO327" s="68" t="b">
        <f t="shared" si="143"/>
        <v>0</v>
      </c>
      <c r="AP327" s="68">
        <f t="shared" si="144"/>
        <v>0</v>
      </c>
      <c r="AQ327" s="68" t="b">
        <f t="shared" si="145"/>
        <v>1</v>
      </c>
      <c r="AR327" s="139">
        <f t="shared" si="146"/>
        <v>1</v>
      </c>
      <c r="AS327" s="146" t="str">
        <f t="shared" si="147"/>
        <v/>
      </c>
      <c r="AT327" s="139" t="str">
        <f t="shared" si="148"/>
        <v/>
      </c>
      <c r="AU327" s="68">
        <f t="shared" si="149"/>
        <v>1</v>
      </c>
      <c r="AV327" s="68">
        <f t="shared" si="150"/>
        <v>0</v>
      </c>
      <c r="AW327" s="68">
        <f t="shared" si="151"/>
        <v>0</v>
      </c>
      <c r="AX327" s="68">
        <f t="shared" si="152"/>
        <v>0</v>
      </c>
      <c r="AY327" s="68">
        <f t="shared" si="153"/>
        <v>0</v>
      </c>
      <c r="AZ327" s="139">
        <f t="shared" si="154"/>
        <v>0</v>
      </c>
      <c r="BA327" s="68" t="str">
        <f t="shared" si="155"/>
        <v/>
      </c>
      <c r="BB327" s="68" t="str">
        <f t="shared" si="156"/>
        <v/>
      </c>
      <c r="BC327" s="146" t="str">
        <f t="shared" si="157"/>
        <v>Pain in mouth/throat</v>
      </c>
      <c r="BD327" s="68">
        <f t="shared" si="158"/>
        <v>10.4</v>
      </c>
      <c r="BE327" s="68" t="str">
        <f t="shared" si="159"/>
        <v>Pain in mouth/throat
 has a PPV of 10.4% 
 for recurrence</v>
      </c>
      <c r="BF327" s="68">
        <f t="shared" si="160"/>
        <v>0</v>
      </c>
      <c r="BG327" s="68">
        <f t="shared" si="161"/>
        <v>0</v>
      </c>
      <c r="BH327" s="68">
        <f t="shared" si="162"/>
        <v>1</v>
      </c>
      <c r="BI327" s="68">
        <f t="shared" si="163"/>
        <v>0</v>
      </c>
      <c r="BJ327" s="68">
        <f t="shared" si="164"/>
        <v>0</v>
      </c>
      <c r="BK327" s="68">
        <f t="shared" si="165"/>
        <v>0</v>
      </c>
      <c r="BL327" s="68">
        <f t="shared" si="166"/>
        <v>0</v>
      </c>
      <c r="BM327" s="139">
        <f t="shared" si="167"/>
        <v>0</v>
      </c>
    </row>
    <row r="328" spans="1:65" s="68" customFormat="1" ht="63.95" customHeight="1">
      <c r="A328" s="245"/>
      <c r="B328" s="97"/>
      <c r="C328" s="98"/>
      <c r="D328" s="99"/>
      <c r="E328" s="111"/>
      <c r="F328" s="155"/>
      <c r="G328" s="225"/>
      <c r="H328" s="100"/>
      <c r="I328" s="226"/>
      <c r="J328" s="218"/>
      <c r="K328" s="124"/>
      <c r="L328" s="135"/>
      <c r="M328" s="136"/>
      <c r="N328" s="102"/>
      <c r="O328" s="103"/>
      <c r="P328" s="103"/>
      <c r="Q328" s="103"/>
      <c r="R328" s="103"/>
      <c r="S328" s="99"/>
      <c r="T328" s="99"/>
      <c r="U328" s="99"/>
      <c r="V328" s="99"/>
      <c r="W328" s="100"/>
      <c r="X328" s="100"/>
      <c r="Y328" s="104"/>
      <c r="Z328" s="119"/>
      <c r="AA328" s="119"/>
      <c r="AB328" s="120"/>
      <c r="AC328" s="137" t="str">
        <f t="shared" si="137"/>
        <v/>
      </c>
      <c r="AD328" s="131" t="str">
        <f t="shared" si="138"/>
        <v/>
      </c>
      <c r="AE328" s="105"/>
      <c r="AF328" s="101"/>
      <c r="AG328" s="107"/>
      <c r="AH328" s="169"/>
      <c r="AI328" s="170"/>
      <c r="AK328" s="146" t="b">
        <f t="shared" si="139"/>
        <v>0</v>
      </c>
      <c r="AL328" s="68">
        <f t="shared" si="140"/>
        <v>0</v>
      </c>
      <c r="AM328" s="68" t="b">
        <f t="shared" si="141"/>
        <v>1</v>
      </c>
      <c r="AN328" s="68">
        <f t="shared" si="142"/>
        <v>1</v>
      </c>
      <c r="AO328" s="68" t="b">
        <f t="shared" si="143"/>
        <v>0</v>
      </c>
      <c r="AP328" s="68">
        <f t="shared" si="144"/>
        <v>0</v>
      </c>
      <c r="AQ328" s="68" t="b">
        <f t="shared" si="145"/>
        <v>1</v>
      </c>
      <c r="AR328" s="139">
        <f t="shared" si="146"/>
        <v>1</v>
      </c>
      <c r="AS328" s="146" t="str">
        <f t="shared" si="147"/>
        <v/>
      </c>
      <c r="AT328" s="139" t="str">
        <f t="shared" si="148"/>
        <v/>
      </c>
      <c r="AU328" s="68">
        <f t="shared" si="149"/>
        <v>1</v>
      </c>
      <c r="AV328" s="68">
        <f t="shared" si="150"/>
        <v>0</v>
      </c>
      <c r="AW328" s="68">
        <f t="shared" si="151"/>
        <v>0</v>
      </c>
      <c r="AX328" s="68">
        <f t="shared" si="152"/>
        <v>0</v>
      </c>
      <c r="AY328" s="68">
        <f t="shared" si="153"/>
        <v>0</v>
      </c>
      <c r="AZ328" s="139">
        <f t="shared" si="154"/>
        <v>0</v>
      </c>
      <c r="BA328" s="68" t="str">
        <f t="shared" si="155"/>
        <v/>
      </c>
      <c r="BB328" s="68" t="str">
        <f t="shared" si="156"/>
        <v/>
      </c>
      <c r="BC328" s="146" t="str">
        <f t="shared" si="157"/>
        <v>Pain in mouth/throat</v>
      </c>
      <c r="BD328" s="68">
        <f t="shared" si="158"/>
        <v>10.4</v>
      </c>
      <c r="BE328" s="68" t="str">
        <f t="shared" si="159"/>
        <v>Pain in mouth/throat
 has a PPV of 10.4% 
 for recurrence</v>
      </c>
      <c r="BF328" s="68">
        <f t="shared" si="160"/>
        <v>0</v>
      </c>
      <c r="BG328" s="68">
        <f t="shared" si="161"/>
        <v>0</v>
      </c>
      <c r="BH328" s="68">
        <f t="shared" si="162"/>
        <v>1</v>
      </c>
      <c r="BI328" s="68">
        <f t="shared" si="163"/>
        <v>0</v>
      </c>
      <c r="BJ328" s="68">
        <f t="shared" si="164"/>
        <v>0</v>
      </c>
      <c r="BK328" s="68">
        <f t="shared" si="165"/>
        <v>0</v>
      </c>
      <c r="BL328" s="68">
        <f t="shared" si="166"/>
        <v>0</v>
      </c>
      <c r="BM328" s="139">
        <f t="shared" si="167"/>
        <v>0</v>
      </c>
    </row>
    <row r="329" spans="1:65" s="68" customFormat="1" ht="63.95" customHeight="1">
      <c r="A329" s="245"/>
      <c r="B329" s="97"/>
      <c r="C329" s="98"/>
      <c r="D329" s="99"/>
      <c r="E329" s="111"/>
      <c r="F329" s="155"/>
      <c r="G329" s="225"/>
      <c r="H329" s="100"/>
      <c r="I329" s="226"/>
      <c r="J329" s="218"/>
      <c r="K329" s="124"/>
      <c r="L329" s="135"/>
      <c r="M329" s="136"/>
      <c r="N329" s="102"/>
      <c r="O329" s="103"/>
      <c r="P329" s="103"/>
      <c r="Q329" s="103"/>
      <c r="R329" s="103"/>
      <c r="S329" s="99"/>
      <c r="T329" s="99"/>
      <c r="U329" s="99"/>
      <c r="V329" s="99"/>
      <c r="W329" s="100"/>
      <c r="X329" s="100"/>
      <c r="Y329" s="104"/>
      <c r="Z329" s="119"/>
      <c r="AA329" s="119"/>
      <c r="AB329" s="120"/>
      <c r="AC329" s="137" t="str">
        <f t="shared" si="137"/>
        <v/>
      </c>
      <c r="AD329" s="131" t="str">
        <f t="shared" si="138"/>
        <v/>
      </c>
      <c r="AE329" s="105"/>
      <c r="AF329" s="101"/>
      <c r="AG329" s="107"/>
      <c r="AH329" s="169"/>
      <c r="AI329" s="170"/>
      <c r="AK329" s="146" t="b">
        <f t="shared" si="139"/>
        <v>0</v>
      </c>
      <c r="AL329" s="68">
        <f t="shared" si="140"/>
        <v>0</v>
      </c>
      <c r="AM329" s="68" t="b">
        <f t="shared" si="141"/>
        <v>1</v>
      </c>
      <c r="AN329" s="68">
        <f t="shared" si="142"/>
        <v>1</v>
      </c>
      <c r="AO329" s="68" t="b">
        <f t="shared" si="143"/>
        <v>0</v>
      </c>
      <c r="AP329" s="68">
        <f t="shared" si="144"/>
        <v>0</v>
      </c>
      <c r="AQ329" s="68" t="b">
        <f t="shared" si="145"/>
        <v>1</v>
      </c>
      <c r="AR329" s="139">
        <f t="shared" si="146"/>
        <v>1</v>
      </c>
      <c r="AS329" s="146" t="str">
        <f t="shared" si="147"/>
        <v/>
      </c>
      <c r="AT329" s="139" t="str">
        <f t="shared" si="148"/>
        <v/>
      </c>
      <c r="AU329" s="68">
        <f t="shared" si="149"/>
        <v>1</v>
      </c>
      <c r="AV329" s="68">
        <f t="shared" si="150"/>
        <v>0</v>
      </c>
      <c r="AW329" s="68">
        <f t="shared" si="151"/>
        <v>0</v>
      </c>
      <c r="AX329" s="68">
        <f t="shared" si="152"/>
        <v>0</v>
      </c>
      <c r="AY329" s="68">
        <f t="shared" si="153"/>
        <v>0</v>
      </c>
      <c r="AZ329" s="139">
        <f t="shared" si="154"/>
        <v>0</v>
      </c>
      <c r="BA329" s="68" t="str">
        <f t="shared" si="155"/>
        <v/>
      </c>
      <c r="BB329" s="68" t="str">
        <f t="shared" si="156"/>
        <v/>
      </c>
      <c r="BC329" s="146" t="str">
        <f t="shared" si="157"/>
        <v>Pain in mouth/throat</v>
      </c>
      <c r="BD329" s="68">
        <f t="shared" si="158"/>
        <v>10.4</v>
      </c>
      <c r="BE329" s="68" t="str">
        <f t="shared" si="159"/>
        <v>Pain in mouth/throat
 has a PPV of 10.4% 
 for recurrence</v>
      </c>
      <c r="BF329" s="68">
        <f t="shared" si="160"/>
        <v>0</v>
      </c>
      <c r="BG329" s="68">
        <f t="shared" si="161"/>
        <v>0</v>
      </c>
      <c r="BH329" s="68">
        <f t="shared" si="162"/>
        <v>1</v>
      </c>
      <c r="BI329" s="68">
        <f t="shared" si="163"/>
        <v>0</v>
      </c>
      <c r="BJ329" s="68">
        <f t="shared" si="164"/>
        <v>0</v>
      </c>
      <c r="BK329" s="68">
        <f t="shared" si="165"/>
        <v>0</v>
      </c>
      <c r="BL329" s="68">
        <f t="shared" si="166"/>
        <v>0</v>
      </c>
      <c r="BM329" s="139">
        <f t="shared" si="167"/>
        <v>0</v>
      </c>
    </row>
    <row r="330" spans="1:65" s="68" customFormat="1" ht="63.95" customHeight="1">
      <c r="A330" s="245"/>
      <c r="B330" s="97"/>
      <c r="C330" s="98"/>
      <c r="D330" s="99"/>
      <c r="E330" s="111"/>
      <c r="F330" s="155"/>
      <c r="G330" s="225"/>
      <c r="H330" s="100"/>
      <c r="I330" s="226"/>
      <c r="J330" s="218"/>
      <c r="K330" s="124"/>
      <c r="L330" s="135"/>
      <c r="M330" s="136"/>
      <c r="N330" s="102"/>
      <c r="O330" s="103"/>
      <c r="P330" s="103"/>
      <c r="Q330" s="103"/>
      <c r="R330" s="103"/>
      <c r="S330" s="99"/>
      <c r="T330" s="99"/>
      <c r="U330" s="99"/>
      <c r="V330" s="99"/>
      <c r="W330" s="100"/>
      <c r="X330" s="100"/>
      <c r="Y330" s="104"/>
      <c r="Z330" s="119"/>
      <c r="AA330" s="119"/>
      <c r="AB330" s="120"/>
      <c r="AC330" s="137" t="str">
        <f t="shared" si="137"/>
        <v/>
      </c>
      <c r="AD330" s="131" t="str">
        <f t="shared" si="138"/>
        <v/>
      </c>
      <c r="AE330" s="105"/>
      <c r="AF330" s="101"/>
      <c r="AG330" s="107"/>
      <c r="AH330" s="169"/>
      <c r="AI330" s="170"/>
      <c r="AK330" s="146" t="b">
        <f t="shared" si="139"/>
        <v>0</v>
      </c>
      <c r="AL330" s="68">
        <f t="shared" si="140"/>
        <v>0</v>
      </c>
      <c r="AM330" s="68" t="b">
        <f t="shared" si="141"/>
        <v>1</v>
      </c>
      <c r="AN330" s="68">
        <f t="shared" si="142"/>
        <v>1</v>
      </c>
      <c r="AO330" s="68" t="b">
        <f t="shared" si="143"/>
        <v>0</v>
      </c>
      <c r="AP330" s="68">
        <f t="shared" si="144"/>
        <v>0</v>
      </c>
      <c r="AQ330" s="68" t="b">
        <f t="shared" si="145"/>
        <v>1</v>
      </c>
      <c r="AR330" s="139">
        <f t="shared" si="146"/>
        <v>1</v>
      </c>
      <c r="AS330" s="146" t="str">
        <f t="shared" si="147"/>
        <v/>
      </c>
      <c r="AT330" s="139" t="str">
        <f t="shared" si="148"/>
        <v/>
      </c>
      <c r="AU330" s="68">
        <f t="shared" si="149"/>
        <v>1</v>
      </c>
      <c r="AV330" s="68">
        <f t="shared" si="150"/>
        <v>0</v>
      </c>
      <c r="AW330" s="68">
        <f t="shared" si="151"/>
        <v>0</v>
      </c>
      <c r="AX330" s="68">
        <f t="shared" si="152"/>
        <v>0</v>
      </c>
      <c r="AY330" s="68">
        <f t="shared" si="153"/>
        <v>0</v>
      </c>
      <c r="AZ330" s="139">
        <f t="shared" si="154"/>
        <v>0</v>
      </c>
      <c r="BA330" s="68" t="str">
        <f t="shared" si="155"/>
        <v/>
      </c>
      <c r="BB330" s="68" t="str">
        <f t="shared" si="156"/>
        <v/>
      </c>
      <c r="BC330" s="146" t="str">
        <f t="shared" si="157"/>
        <v>Pain in mouth/throat</v>
      </c>
      <c r="BD330" s="68">
        <f t="shared" si="158"/>
        <v>10.4</v>
      </c>
      <c r="BE330" s="68" t="str">
        <f t="shared" si="159"/>
        <v>Pain in mouth/throat
 has a PPV of 10.4% 
 for recurrence</v>
      </c>
      <c r="BF330" s="68">
        <f t="shared" si="160"/>
        <v>0</v>
      </c>
      <c r="BG330" s="68">
        <f t="shared" si="161"/>
        <v>0</v>
      </c>
      <c r="BH330" s="68">
        <f t="shared" si="162"/>
        <v>1</v>
      </c>
      <c r="BI330" s="68">
        <f t="shared" si="163"/>
        <v>0</v>
      </c>
      <c r="BJ330" s="68">
        <f t="shared" si="164"/>
        <v>0</v>
      </c>
      <c r="BK330" s="68">
        <f t="shared" si="165"/>
        <v>0</v>
      </c>
      <c r="BL330" s="68">
        <f t="shared" si="166"/>
        <v>0</v>
      </c>
      <c r="BM330" s="139">
        <f t="shared" si="167"/>
        <v>0</v>
      </c>
    </row>
    <row r="331" spans="1:65" s="68" customFormat="1" ht="63.95" customHeight="1">
      <c r="A331" s="245"/>
      <c r="B331" s="97"/>
      <c r="C331" s="98"/>
      <c r="D331" s="99"/>
      <c r="E331" s="111"/>
      <c r="F331" s="155"/>
      <c r="G331" s="225"/>
      <c r="H331" s="100"/>
      <c r="I331" s="226"/>
      <c r="J331" s="218"/>
      <c r="K331" s="124"/>
      <c r="L331" s="135"/>
      <c r="M331" s="136"/>
      <c r="N331" s="102"/>
      <c r="O331" s="103"/>
      <c r="P331" s="103"/>
      <c r="Q331" s="103"/>
      <c r="R331" s="103"/>
      <c r="S331" s="99"/>
      <c r="T331" s="99"/>
      <c r="U331" s="99"/>
      <c r="V331" s="99"/>
      <c r="W331" s="100"/>
      <c r="X331" s="100"/>
      <c r="Y331" s="104"/>
      <c r="Z331" s="119"/>
      <c r="AA331" s="119"/>
      <c r="AB331" s="120"/>
      <c r="AC331" s="137" t="str">
        <f t="shared" si="137"/>
        <v/>
      </c>
      <c r="AD331" s="131" t="str">
        <f t="shared" si="138"/>
        <v/>
      </c>
      <c r="AE331" s="105"/>
      <c r="AF331" s="101"/>
      <c r="AG331" s="107"/>
      <c r="AH331" s="169"/>
      <c r="AI331" s="170"/>
      <c r="AK331" s="146" t="b">
        <f t="shared" si="139"/>
        <v>0</v>
      </c>
      <c r="AL331" s="68">
        <f t="shared" si="140"/>
        <v>0</v>
      </c>
      <c r="AM331" s="68" t="b">
        <f t="shared" si="141"/>
        <v>1</v>
      </c>
      <c r="AN331" s="68">
        <f t="shared" si="142"/>
        <v>1</v>
      </c>
      <c r="AO331" s="68" t="b">
        <f t="shared" si="143"/>
        <v>0</v>
      </c>
      <c r="AP331" s="68">
        <f t="shared" si="144"/>
        <v>0</v>
      </c>
      <c r="AQ331" s="68" t="b">
        <f t="shared" si="145"/>
        <v>1</v>
      </c>
      <c r="AR331" s="139">
        <f t="shared" si="146"/>
        <v>1</v>
      </c>
      <c r="AS331" s="146" t="str">
        <f t="shared" si="147"/>
        <v/>
      </c>
      <c r="AT331" s="139" t="str">
        <f t="shared" si="148"/>
        <v/>
      </c>
      <c r="AU331" s="68">
        <f t="shared" si="149"/>
        <v>1</v>
      </c>
      <c r="AV331" s="68">
        <f t="shared" si="150"/>
        <v>0</v>
      </c>
      <c r="AW331" s="68">
        <f t="shared" si="151"/>
        <v>0</v>
      </c>
      <c r="AX331" s="68">
        <f t="shared" si="152"/>
        <v>0</v>
      </c>
      <c r="AY331" s="68">
        <f t="shared" si="153"/>
        <v>0</v>
      </c>
      <c r="AZ331" s="139">
        <f t="shared" si="154"/>
        <v>0</v>
      </c>
      <c r="BA331" s="68" t="str">
        <f t="shared" si="155"/>
        <v/>
      </c>
      <c r="BB331" s="68" t="str">
        <f t="shared" si="156"/>
        <v/>
      </c>
      <c r="BC331" s="146" t="str">
        <f t="shared" si="157"/>
        <v>Pain in mouth/throat</v>
      </c>
      <c r="BD331" s="68">
        <f t="shared" si="158"/>
        <v>10.4</v>
      </c>
      <c r="BE331" s="68" t="str">
        <f t="shared" si="159"/>
        <v>Pain in mouth/throat
 has a PPV of 10.4% 
 for recurrence</v>
      </c>
      <c r="BF331" s="68">
        <f t="shared" si="160"/>
        <v>0</v>
      </c>
      <c r="BG331" s="68">
        <f t="shared" si="161"/>
        <v>0</v>
      </c>
      <c r="BH331" s="68">
        <f t="shared" si="162"/>
        <v>1</v>
      </c>
      <c r="BI331" s="68">
        <f t="shared" si="163"/>
        <v>0</v>
      </c>
      <c r="BJ331" s="68">
        <f t="shared" si="164"/>
        <v>0</v>
      </c>
      <c r="BK331" s="68">
        <f t="shared" si="165"/>
        <v>0</v>
      </c>
      <c r="BL331" s="68">
        <f t="shared" si="166"/>
        <v>0</v>
      </c>
      <c r="BM331" s="139">
        <f t="shared" si="167"/>
        <v>0</v>
      </c>
    </row>
    <row r="332" spans="1:65" s="68" customFormat="1" ht="63.95" customHeight="1">
      <c r="A332" s="245"/>
      <c r="B332" s="97"/>
      <c r="C332" s="98"/>
      <c r="D332" s="99"/>
      <c r="E332" s="111"/>
      <c r="F332" s="155"/>
      <c r="G332" s="225"/>
      <c r="H332" s="100"/>
      <c r="I332" s="226"/>
      <c r="J332" s="218"/>
      <c r="K332" s="124"/>
      <c r="L332" s="135"/>
      <c r="M332" s="136"/>
      <c r="N332" s="102"/>
      <c r="O332" s="103"/>
      <c r="P332" s="103"/>
      <c r="Q332" s="103"/>
      <c r="R332" s="103"/>
      <c r="S332" s="99"/>
      <c r="T332" s="99"/>
      <c r="U332" s="99"/>
      <c r="V332" s="99"/>
      <c r="W332" s="100"/>
      <c r="X332" s="100"/>
      <c r="Y332" s="104"/>
      <c r="Z332" s="119"/>
      <c r="AA332" s="119"/>
      <c r="AB332" s="120"/>
      <c r="AC332" s="137" t="str">
        <f t="shared" si="137"/>
        <v/>
      </c>
      <c r="AD332" s="131" t="str">
        <f t="shared" si="138"/>
        <v/>
      </c>
      <c r="AE332" s="105"/>
      <c r="AF332" s="101"/>
      <c r="AG332" s="107"/>
      <c r="AH332" s="169"/>
      <c r="AI332" s="170"/>
      <c r="AK332" s="146" t="b">
        <f t="shared" si="139"/>
        <v>0</v>
      </c>
      <c r="AL332" s="68">
        <f t="shared" si="140"/>
        <v>0</v>
      </c>
      <c r="AM332" s="68" t="b">
        <f t="shared" si="141"/>
        <v>1</v>
      </c>
      <c r="AN332" s="68">
        <f t="shared" si="142"/>
        <v>1</v>
      </c>
      <c r="AO332" s="68" t="b">
        <f t="shared" si="143"/>
        <v>0</v>
      </c>
      <c r="AP332" s="68">
        <f t="shared" si="144"/>
        <v>0</v>
      </c>
      <c r="AQ332" s="68" t="b">
        <f t="shared" si="145"/>
        <v>1</v>
      </c>
      <c r="AR332" s="139">
        <f t="shared" si="146"/>
        <v>1</v>
      </c>
      <c r="AS332" s="146" t="str">
        <f t="shared" si="147"/>
        <v/>
      </c>
      <c r="AT332" s="139" t="str">
        <f t="shared" si="148"/>
        <v/>
      </c>
      <c r="AU332" s="68">
        <f t="shared" si="149"/>
        <v>1</v>
      </c>
      <c r="AV332" s="68">
        <f t="shared" si="150"/>
        <v>0</v>
      </c>
      <c r="AW332" s="68">
        <f t="shared" si="151"/>
        <v>0</v>
      </c>
      <c r="AX332" s="68">
        <f t="shared" si="152"/>
        <v>0</v>
      </c>
      <c r="AY332" s="68">
        <f t="shared" si="153"/>
        <v>0</v>
      </c>
      <c r="AZ332" s="139">
        <f t="shared" si="154"/>
        <v>0</v>
      </c>
      <c r="BA332" s="68" t="str">
        <f t="shared" si="155"/>
        <v/>
      </c>
      <c r="BB332" s="68" t="str">
        <f t="shared" si="156"/>
        <v/>
      </c>
      <c r="BC332" s="146" t="str">
        <f t="shared" si="157"/>
        <v>Pain in mouth/throat</v>
      </c>
      <c r="BD332" s="68">
        <f t="shared" si="158"/>
        <v>10.4</v>
      </c>
      <c r="BE332" s="68" t="str">
        <f t="shared" si="159"/>
        <v>Pain in mouth/throat
 has a PPV of 10.4% 
 for recurrence</v>
      </c>
      <c r="BF332" s="68">
        <f t="shared" si="160"/>
        <v>0</v>
      </c>
      <c r="BG332" s="68">
        <f t="shared" si="161"/>
        <v>0</v>
      </c>
      <c r="BH332" s="68">
        <f t="shared" si="162"/>
        <v>1</v>
      </c>
      <c r="BI332" s="68">
        <f t="shared" si="163"/>
        <v>0</v>
      </c>
      <c r="BJ332" s="68">
        <f t="shared" si="164"/>
        <v>0</v>
      </c>
      <c r="BK332" s="68">
        <f t="shared" si="165"/>
        <v>0</v>
      </c>
      <c r="BL332" s="68">
        <f t="shared" si="166"/>
        <v>0</v>
      </c>
      <c r="BM332" s="139">
        <f t="shared" si="167"/>
        <v>0</v>
      </c>
    </row>
    <row r="333" spans="1:65" s="68" customFormat="1" ht="63.95" customHeight="1">
      <c r="A333" s="245"/>
      <c r="B333" s="97"/>
      <c r="C333" s="98"/>
      <c r="D333" s="99"/>
      <c r="E333" s="111"/>
      <c r="F333" s="155"/>
      <c r="G333" s="225"/>
      <c r="H333" s="100"/>
      <c r="I333" s="226"/>
      <c r="J333" s="218"/>
      <c r="K333" s="124"/>
      <c r="L333" s="135"/>
      <c r="M333" s="136"/>
      <c r="N333" s="102"/>
      <c r="O333" s="103"/>
      <c r="P333" s="103"/>
      <c r="Q333" s="103"/>
      <c r="R333" s="103"/>
      <c r="S333" s="99"/>
      <c r="T333" s="99"/>
      <c r="U333" s="99"/>
      <c r="V333" s="99"/>
      <c r="W333" s="100"/>
      <c r="X333" s="100"/>
      <c r="Y333" s="104"/>
      <c r="Z333" s="119"/>
      <c r="AA333" s="119"/>
      <c r="AB333" s="120"/>
      <c r="AC333" s="137" t="str">
        <f t="shared" si="137"/>
        <v/>
      </c>
      <c r="AD333" s="131" t="str">
        <f t="shared" si="138"/>
        <v/>
      </c>
      <c r="AE333" s="105"/>
      <c r="AF333" s="101"/>
      <c r="AG333" s="107"/>
      <c r="AH333" s="169"/>
      <c r="AI333" s="170"/>
      <c r="AK333" s="146" t="b">
        <f t="shared" si="139"/>
        <v>0</v>
      </c>
      <c r="AL333" s="68">
        <f t="shared" si="140"/>
        <v>0</v>
      </c>
      <c r="AM333" s="68" t="b">
        <f t="shared" si="141"/>
        <v>1</v>
      </c>
      <c r="AN333" s="68">
        <f t="shared" si="142"/>
        <v>1</v>
      </c>
      <c r="AO333" s="68" t="b">
        <f t="shared" si="143"/>
        <v>0</v>
      </c>
      <c r="AP333" s="68">
        <f t="shared" si="144"/>
        <v>0</v>
      </c>
      <c r="AQ333" s="68" t="b">
        <f t="shared" si="145"/>
        <v>1</v>
      </c>
      <c r="AR333" s="139">
        <f t="shared" si="146"/>
        <v>1</v>
      </c>
      <c r="AS333" s="146" t="str">
        <f t="shared" si="147"/>
        <v/>
      </c>
      <c r="AT333" s="139" t="str">
        <f t="shared" si="148"/>
        <v/>
      </c>
      <c r="AU333" s="68">
        <f t="shared" si="149"/>
        <v>1</v>
      </c>
      <c r="AV333" s="68">
        <f t="shared" si="150"/>
        <v>0</v>
      </c>
      <c r="AW333" s="68">
        <f t="shared" si="151"/>
        <v>0</v>
      </c>
      <c r="AX333" s="68">
        <f t="shared" si="152"/>
        <v>0</v>
      </c>
      <c r="AY333" s="68">
        <f t="shared" si="153"/>
        <v>0</v>
      </c>
      <c r="AZ333" s="139">
        <f t="shared" si="154"/>
        <v>0</v>
      </c>
      <c r="BA333" s="68" t="str">
        <f t="shared" si="155"/>
        <v/>
      </c>
      <c r="BB333" s="68" t="str">
        <f t="shared" si="156"/>
        <v/>
      </c>
      <c r="BC333" s="146" t="str">
        <f t="shared" si="157"/>
        <v>Pain in mouth/throat</v>
      </c>
      <c r="BD333" s="68">
        <f t="shared" si="158"/>
        <v>10.4</v>
      </c>
      <c r="BE333" s="68" t="str">
        <f t="shared" si="159"/>
        <v>Pain in mouth/throat
 has a PPV of 10.4% 
 for recurrence</v>
      </c>
      <c r="BF333" s="68">
        <f t="shared" si="160"/>
        <v>0</v>
      </c>
      <c r="BG333" s="68">
        <f t="shared" si="161"/>
        <v>0</v>
      </c>
      <c r="BH333" s="68">
        <f t="shared" si="162"/>
        <v>1</v>
      </c>
      <c r="BI333" s="68">
        <f t="shared" si="163"/>
        <v>0</v>
      </c>
      <c r="BJ333" s="68">
        <f t="shared" si="164"/>
        <v>0</v>
      </c>
      <c r="BK333" s="68">
        <f t="shared" si="165"/>
        <v>0</v>
      </c>
      <c r="BL333" s="68">
        <f t="shared" si="166"/>
        <v>0</v>
      </c>
      <c r="BM333" s="139">
        <f t="shared" si="167"/>
        <v>0</v>
      </c>
    </row>
    <row r="334" spans="1:65" s="68" customFormat="1" ht="63.95" customHeight="1">
      <c r="A334" s="245"/>
      <c r="B334" s="97"/>
      <c r="C334" s="98"/>
      <c r="D334" s="99"/>
      <c r="E334" s="111"/>
      <c r="F334" s="155"/>
      <c r="G334" s="225"/>
      <c r="H334" s="100"/>
      <c r="I334" s="226"/>
      <c r="J334" s="218"/>
      <c r="K334" s="124"/>
      <c r="L334" s="135"/>
      <c r="M334" s="136"/>
      <c r="N334" s="102"/>
      <c r="O334" s="103"/>
      <c r="P334" s="103"/>
      <c r="Q334" s="103"/>
      <c r="R334" s="103"/>
      <c r="S334" s="99"/>
      <c r="T334" s="99"/>
      <c r="U334" s="99"/>
      <c r="V334" s="99"/>
      <c r="W334" s="100"/>
      <c r="X334" s="100"/>
      <c r="Y334" s="104"/>
      <c r="Z334" s="119"/>
      <c r="AA334" s="119"/>
      <c r="AB334" s="120"/>
      <c r="AC334" s="137" t="str">
        <f t="shared" si="137"/>
        <v/>
      </c>
      <c r="AD334" s="131" t="str">
        <f t="shared" si="138"/>
        <v/>
      </c>
      <c r="AE334" s="105"/>
      <c r="AF334" s="101"/>
      <c r="AG334" s="107"/>
      <c r="AH334" s="169"/>
      <c r="AI334" s="170"/>
      <c r="AK334" s="146" t="b">
        <f t="shared" si="139"/>
        <v>0</v>
      </c>
      <c r="AL334" s="68">
        <f t="shared" si="140"/>
        <v>0</v>
      </c>
      <c r="AM334" s="68" t="b">
        <f t="shared" si="141"/>
        <v>1</v>
      </c>
      <c r="AN334" s="68">
        <f t="shared" si="142"/>
        <v>1</v>
      </c>
      <c r="AO334" s="68" t="b">
        <f t="shared" si="143"/>
        <v>0</v>
      </c>
      <c r="AP334" s="68">
        <f t="shared" si="144"/>
        <v>0</v>
      </c>
      <c r="AQ334" s="68" t="b">
        <f t="shared" si="145"/>
        <v>1</v>
      </c>
      <c r="AR334" s="139">
        <f t="shared" si="146"/>
        <v>1</v>
      </c>
      <c r="AS334" s="146" t="str">
        <f t="shared" si="147"/>
        <v/>
      </c>
      <c r="AT334" s="139" t="str">
        <f t="shared" si="148"/>
        <v/>
      </c>
      <c r="AU334" s="68">
        <f t="shared" si="149"/>
        <v>1</v>
      </c>
      <c r="AV334" s="68">
        <f t="shared" si="150"/>
        <v>0</v>
      </c>
      <c r="AW334" s="68">
        <f t="shared" si="151"/>
        <v>0</v>
      </c>
      <c r="AX334" s="68">
        <f t="shared" si="152"/>
        <v>0</v>
      </c>
      <c r="AY334" s="68">
        <f t="shared" si="153"/>
        <v>0</v>
      </c>
      <c r="AZ334" s="139">
        <f t="shared" si="154"/>
        <v>0</v>
      </c>
      <c r="BA334" s="68" t="str">
        <f t="shared" si="155"/>
        <v/>
      </c>
      <c r="BB334" s="68" t="str">
        <f t="shared" si="156"/>
        <v/>
      </c>
      <c r="BC334" s="146" t="str">
        <f t="shared" si="157"/>
        <v>Pain in mouth/throat</v>
      </c>
      <c r="BD334" s="68">
        <f t="shared" si="158"/>
        <v>10.4</v>
      </c>
      <c r="BE334" s="68" t="str">
        <f t="shared" si="159"/>
        <v>Pain in mouth/throat
 has a PPV of 10.4% 
 for recurrence</v>
      </c>
      <c r="BF334" s="68">
        <f t="shared" si="160"/>
        <v>0</v>
      </c>
      <c r="BG334" s="68">
        <f t="shared" si="161"/>
        <v>0</v>
      </c>
      <c r="BH334" s="68">
        <f t="shared" si="162"/>
        <v>1</v>
      </c>
      <c r="BI334" s="68">
        <f t="shared" si="163"/>
        <v>0</v>
      </c>
      <c r="BJ334" s="68">
        <f t="shared" si="164"/>
        <v>0</v>
      </c>
      <c r="BK334" s="68">
        <f t="shared" si="165"/>
        <v>0</v>
      </c>
      <c r="BL334" s="68">
        <f t="shared" si="166"/>
        <v>0</v>
      </c>
      <c r="BM334" s="139">
        <f t="shared" si="167"/>
        <v>0</v>
      </c>
    </row>
    <row r="335" spans="1:65" s="68" customFormat="1" ht="63.95" customHeight="1">
      <c r="A335" s="245"/>
      <c r="B335" s="97"/>
      <c r="C335" s="98"/>
      <c r="D335" s="99"/>
      <c r="E335" s="111"/>
      <c r="F335" s="155"/>
      <c r="G335" s="225"/>
      <c r="H335" s="100"/>
      <c r="I335" s="226"/>
      <c r="J335" s="218"/>
      <c r="K335" s="124"/>
      <c r="L335" s="135"/>
      <c r="M335" s="136"/>
      <c r="N335" s="102"/>
      <c r="O335" s="103"/>
      <c r="P335" s="103"/>
      <c r="Q335" s="103"/>
      <c r="R335" s="103"/>
      <c r="S335" s="99"/>
      <c r="T335" s="99"/>
      <c r="U335" s="99"/>
      <c r="V335" s="99"/>
      <c r="W335" s="100"/>
      <c r="X335" s="100"/>
      <c r="Y335" s="104"/>
      <c r="Z335" s="119"/>
      <c r="AA335" s="119"/>
      <c r="AB335" s="120"/>
      <c r="AC335" s="137" t="str">
        <f t="shared" si="137"/>
        <v/>
      </c>
      <c r="AD335" s="131" t="str">
        <f t="shared" si="138"/>
        <v/>
      </c>
      <c r="AE335" s="105"/>
      <c r="AF335" s="101"/>
      <c r="AG335" s="107"/>
      <c r="AH335" s="169"/>
      <c r="AI335" s="170"/>
      <c r="AK335" s="146" t="b">
        <f t="shared" si="139"/>
        <v>0</v>
      </c>
      <c r="AL335" s="68">
        <f t="shared" si="140"/>
        <v>0</v>
      </c>
      <c r="AM335" s="68" t="b">
        <f t="shared" si="141"/>
        <v>1</v>
      </c>
      <c r="AN335" s="68">
        <f t="shared" si="142"/>
        <v>1</v>
      </c>
      <c r="AO335" s="68" t="b">
        <f t="shared" si="143"/>
        <v>0</v>
      </c>
      <c r="AP335" s="68">
        <f t="shared" si="144"/>
        <v>0</v>
      </c>
      <c r="AQ335" s="68" t="b">
        <f t="shared" si="145"/>
        <v>1</v>
      </c>
      <c r="AR335" s="139">
        <f t="shared" si="146"/>
        <v>1</v>
      </c>
      <c r="AS335" s="146" t="str">
        <f t="shared" si="147"/>
        <v/>
      </c>
      <c r="AT335" s="139" t="str">
        <f t="shared" si="148"/>
        <v/>
      </c>
      <c r="AU335" s="68">
        <f t="shared" si="149"/>
        <v>1</v>
      </c>
      <c r="AV335" s="68">
        <f t="shared" si="150"/>
        <v>0</v>
      </c>
      <c r="AW335" s="68">
        <f t="shared" si="151"/>
        <v>0</v>
      </c>
      <c r="AX335" s="68">
        <f t="shared" si="152"/>
        <v>0</v>
      </c>
      <c r="AY335" s="68">
        <f t="shared" si="153"/>
        <v>0</v>
      </c>
      <c r="AZ335" s="139">
        <f t="shared" si="154"/>
        <v>0</v>
      </c>
      <c r="BA335" s="68" t="str">
        <f t="shared" si="155"/>
        <v/>
      </c>
      <c r="BB335" s="68" t="str">
        <f t="shared" si="156"/>
        <v/>
      </c>
      <c r="BC335" s="146" t="str">
        <f t="shared" si="157"/>
        <v>Pain in mouth/throat</v>
      </c>
      <c r="BD335" s="68">
        <f t="shared" si="158"/>
        <v>10.4</v>
      </c>
      <c r="BE335" s="68" t="str">
        <f t="shared" si="159"/>
        <v>Pain in mouth/throat
 has a PPV of 10.4% 
 for recurrence</v>
      </c>
      <c r="BF335" s="68">
        <f t="shared" si="160"/>
        <v>0</v>
      </c>
      <c r="BG335" s="68">
        <f t="shared" si="161"/>
        <v>0</v>
      </c>
      <c r="BH335" s="68">
        <f t="shared" si="162"/>
        <v>1</v>
      </c>
      <c r="BI335" s="68">
        <f t="shared" si="163"/>
        <v>0</v>
      </c>
      <c r="BJ335" s="68">
        <f t="shared" si="164"/>
        <v>0</v>
      </c>
      <c r="BK335" s="68">
        <f t="shared" si="165"/>
        <v>0</v>
      </c>
      <c r="BL335" s="68">
        <f t="shared" si="166"/>
        <v>0</v>
      </c>
      <c r="BM335" s="139">
        <f t="shared" si="167"/>
        <v>0</v>
      </c>
    </row>
    <row r="336" spans="1:65" s="68" customFormat="1" ht="63.95" customHeight="1">
      <c r="A336" s="245"/>
      <c r="B336" s="97"/>
      <c r="C336" s="98"/>
      <c r="D336" s="99"/>
      <c r="E336" s="111"/>
      <c r="F336" s="155"/>
      <c r="G336" s="225"/>
      <c r="H336" s="100"/>
      <c r="I336" s="226"/>
      <c r="J336" s="218"/>
      <c r="K336" s="124"/>
      <c r="L336" s="135"/>
      <c r="M336" s="136"/>
      <c r="N336" s="102"/>
      <c r="O336" s="103"/>
      <c r="P336" s="103"/>
      <c r="Q336" s="103"/>
      <c r="R336" s="103"/>
      <c r="S336" s="99"/>
      <c r="T336" s="99"/>
      <c r="U336" s="99"/>
      <c r="V336" s="99"/>
      <c r="W336" s="100"/>
      <c r="X336" s="100"/>
      <c r="Y336" s="104"/>
      <c r="Z336" s="119"/>
      <c r="AA336" s="119"/>
      <c r="AB336" s="120"/>
      <c r="AC336" s="137" t="str">
        <f t="shared" si="137"/>
        <v/>
      </c>
      <c r="AD336" s="131" t="str">
        <f t="shared" si="138"/>
        <v/>
      </c>
      <c r="AE336" s="105"/>
      <c r="AF336" s="101"/>
      <c r="AG336" s="107"/>
      <c r="AH336" s="169"/>
      <c r="AI336" s="170"/>
      <c r="AK336" s="146" t="b">
        <f t="shared" si="139"/>
        <v>0</v>
      </c>
      <c r="AL336" s="68">
        <f t="shared" si="140"/>
        <v>0</v>
      </c>
      <c r="AM336" s="68" t="b">
        <f t="shared" si="141"/>
        <v>1</v>
      </c>
      <c r="AN336" s="68">
        <f t="shared" si="142"/>
        <v>1</v>
      </c>
      <c r="AO336" s="68" t="b">
        <f t="shared" si="143"/>
        <v>0</v>
      </c>
      <c r="AP336" s="68">
        <f t="shared" si="144"/>
        <v>0</v>
      </c>
      <c r="AQ336" s="68" t="b">
        <f t="shared" si="145"/>
        <v>1</v>
      </c>
      <c r="AR336" s="139">
        <f t="shared" si="146"/>
        <v>1</v>
      </c>
      <c r="AS336" s="146" t="str">
        <f t="shared" si="147"/>
        <v/>
      </c>
      <c r="AT336" s="139" t="str">
        <f t="shared" si="148"/>
        <v/>
      </c>
      <c r="AU336" s="68">
        <f t="shared" si="149"/>
        <v>1</v>
      </c>
      <c r="AV336" s="68">
        <f t="shared" si="150"/>
        <v>0</v>
      </c>
      <c r="AW336" s="68">
        <f t="shared" si="151"/>
        <v>0</v>
      </c>
      <c r="AX336" s="68">
        <f t="shared" si="152"/>
        <v>0</v>
      </c>
      <c r="AY336" s="68">
        <f t="shared" si="153"/>
        <v>0</v>
      </c>
      <c r="AZ336" s="139">
        <f t="shared" si="154"/>
        <v>0</v>
      </c>
      <c r="BA336" s="68" t="str">
        <f t="shared" si="155"/>
        <v/>
      </c>
      <c r="BB336" s="68" t="str">
        <f t="shared" si="156"/>
        <v/>
      </c>
      <c r="BC336" s="146" t="str">
        <f t="shared" si="157"/>
        <v>Pain in mouth/throat</v>
      </c>
      <c r="BD336" s="68">
        <f t="shared" si="158"/>
        <v>10.4</v>
      </c>
      <c r="BE336" s="68" t="str">
        <f t="shared" si="159"/>
        <v>Pain in mouth/throat
 has a PPV of 10.4% 
 for recurrence</v>
      </c>
      <c r="BF336" s="68">
        <f t="shared" si="160"/>
        <v>0</v>
      </c>
      <c r="BG336" s="68">
        <f t="shared" si="161"/>
        <v>0</v>
      </c>
      <c r="BH336" s="68">
        <f t="shared" si="162"/>
        <v>1</v>
      </c>
      <c r="BI336" s="68">
        <f t="shared" si="163"/>
        <v>0</v>
      </c>
      <c r="BJ336" s="68">
        <f t="shared" si="164"/>
        <v>0</v>
      </c>
      <c r="BK336" s="68">
        <f t="shared" si="165"/>
        <v>0</v>
      </c>
      <c r="BL336" s="68">
        <f t="shared" si="166"/>
        <v>0</v>
      </c>
      <c r="BM336" s="139">
        <f t="shared" si="167"/>
        <v>0</v>
      </c>
    </row>
    <row r="337" spans="1:65" s="68" customFormat="1" ht="63.95" customHeight="1">
      <c r="A337" s="245"/>
      <c r="B337" s="97"/>
      <c r="C337" s="98"/>
      <c r="D337" s="99"/>
      <c r="E337" s="111"/>
      <c r="F337" s="155"/>
      <c r="G337" s="225"/>
      <c r="H337" s="100"/>
      <c r="I337" s="226"/>
      <c r="J337" s="218"/>
      <c r="K337" s="124"/>
      <c r="L337" s="135"/>
      <c r="M337" s="136"/>
      <c r="N337" s="102"/>
      <c r="O337" s="103"/>
      <c r="P337" s="103"/>
      <c r="Q337" s="103"/>
      <c r="R337" s="103"/>
      <c r="S337" s="99"/>
      <c r="T337" s="99"/>
      <c r="U337" s="99"/>
      <c r="V337" s="99"/>
      <c r="W337" s="100"/>
      <c r="X337" s="100"/>
      <c r="Y337" s="104"/>
      <c r="Z337" s="119"/>
      <c r="AA337" s="119"/>
      <c r="AB337" s="120"/>
      <c r="AC337" s="137" t="str">
        <f t="shared" ref="AC337:AC400" si="168">AS337</f>
        <v/>
      </c>
      <c r="AD337" s="131" t="str">
        <f t="shared" ref="AD337:AD400" si="169">AT337</f>
        <v/>
      </c>
      <c r="AE337" s="105"/>
      <c r="AF337" s="101"/>
      <c r="AG337" s="107"/>
      <c r="AH337" s="169"/>
      <c r="AI337" s="170"/>
      <c r="AK337" s="146" t="b">
        <f t="shared" ref="AK337:AK400" si="170">AND(K337&lt;&gt;"",L337&lt;&gt;"",M337&lt;&gt;"",N337&lt;&gt;"",O337&lt;&gt;"",P337&lt;&gt;"",Q337&lt;&gt;"",R337&lt;&gt;"",S337&lt;&gt;"", T337&lt;&gt;"", U337&lt;&gt;"", V337&lt;&gt;"", W337&lt;&gt;"", X337&lt;&gt;"", Y337&lt;&gt;"", Z337&lt;&gt;"", AA337&lt;&gt;"", AB337&lt;&gt;"")</f>
        <v>0</v>
      </c>
      <c r="AL337" s="68">
        <f t="shared" ref="AL337:AL400" si="171">IF(AK337=TRUE, 1, 0)</f>
        <v>0</v>
      </c>
      <c r="AM337" s="68" t="b">
        <f t="shared" ref="AM337:AM400" si="172">AND(K337="",L337="",M337="",N337="",O337="",P337="",Q337="",R337="",S337="", T337="", U337="", V337="", W337="", X337="", Y337="", Z337="", AA337="", AB337="")</f>
        <v>1</v>
      </c>
      <c r="AN337" s="68">
        <f t="shared" ref="AN337:AN400" si="173">IF(AM337=TRUE, 1, 0)</f>
        <v>1</v>
      </c>
      <c r="AO337" s="68" t="b">
        <f t="shared" ref="AO337:AO400" si="174">AND(B337&lt;&gt;"", C337&lt;&gt;"", D337&lt;&gt;"", G337&lt;&gt;"",H337&lt;&gt;"",I337&lt;&gt;"",E337&lt;&gt;"",F337&lt;&gt;"",J337&lt;&gt;"")</f>
        <v>0</v>
      </c>
      <c r="AP337" s="68">
        <f t="shared" ref="AP337:AP400" si="175">IF(AO337=TRUE, 1, 0)</f>
        <v>0</v>
      </c>
      <c r="AQ337" s="68" t="b">
        <f t="shared" ref="AQ337:AQ400" si="176">AND(B337="", C337="", D337="", G337="",H337="",I337="",E337="",F337="",J337="")</f>
        <v>1</v>
      </c>
      <c r="AR337" s="139">
        <f t="shared" ref="AR337:AR400" si="177">IF(AQ337=TRUE, 1, 0)</f>
        <v>1</v>
      </c>
      <c r="AS337" s="146" t="str">
        <f t="shared" ref="AS337:AS400" si="178">IF(AU337=1, "", IF(AV337=1,AV$9, IF(AW337=1,AW$9, IF(AX337=1,AX$9, IF(AY337=1,AY$9, IF(AZ337=1, AZ$9, IF(J337="Yes",BB337, IF(J337="No", BA337, "Whoops!"))))))))</f>
        <v/>
      </c>
      <c r="AT337" s="139" t="str">
        <f t="shared" ref="AT337:AT400" si="179">IF(AS337="","", IF(AS337=BB337, BE337,""))</f>
        <v/>
      </c>
      <c r="AU337" s="68">
        <f t="shared" ref="AU337:AU400" si="180">IF(AND(B337="", AR337=1), 1, 0)</f>
        <v>1</v>
      </c>
      <c r="AV337" s="68">
        <f t="shared" ref="AV337:AV400" si="181">IF(AND(B337="", AR337=0, AP337=0), 1, 0)</f>
        <v>0</v>
      </c>
      <c r="AW337" s="68">
        <f t="shared" ref="AW337:AW400" si="182">IF(AND(B337&lt;&gt;"", AR337=0, AP337=0), 1, 0)</f>
        <v>0</v>
      </c>
      <c r="AX337" s="68">
        <f t="shared" ref="AX337:AX400" si="183">IF(AND(B337&lt;&gt;"", AP337=1, J337="No", AN337=0), 1, 0)</f>
        <v>0</v>
      </c>
      <c r="AY337" s="68">
        <f t="shared" ref="AY337:AY400" si="184">IF(AND(B337&lt;&gt;"", AP337=1, J337="Yes", AL337=0), 1, 0)</f>
        <v>0</v>
      </c>
      <c r="AZ337" s="139">
        <f t="shared" ref="AZ337:AZ400" si="185">IF(AND(SUM(AU337:AY337)=0, OR(F337="thyroid", F337="skin")), 1, 0)</f>
        <v>0</v>
      </c>
      <c r="BA337" s="68" t="str">
        <f t="shared" ref="BA337:BA400" si="186">IF(J337="No",VLOOKUP(E337,AK$2:AM$8,3,FALSE)&amp;BA$9&amp;" at "&amp;E337&amp;BB$13,"")</f>
        <v/>
      </c>
      <c r="BB337" s="68" t="str">
        <f t="shared" ref="BB337:BB400" si="187">IF(SUM(AU337:AY337)=0,VLOOKUP(E337,AK$2:AM$8,2,FALSE)&amp;BB$9&amp;" at "&amp;E337&amp;BB$13, "")</f>
        <v/>
      </c>
      <c r="BC337" s="146" t="str">
        <f t="shared" ref="BC337:BC400" si="188">IF(BF337=1,BF$2,IF(BG337=1,BF$3,IF(BH337=1,BF$4,IF(BI337=1,BF$5,IF(BJ337=1,BF$6,IF(BK337=1,BF$7,IF(BL337=1,BF$8,IF(BM337=1,BF$9))))))))</f>
        <v>Pain in mouth/throat</v>
      </c>
      <c r="BD337" s="68">
        <f t="shared" ref="BD337:BD400" si="189">IF(BF337=1,BG$2,IF(BG337=1,BG$3,IF(BH337=1,BG$4,IF(BI337=1,BG$5,IF(BJ337=1,BG$6,IF(BK337=1,BG$7,IF(BL337=1,BG$8,IF(BM337=1,BG$9))))))))</f>
        <v>10.4</v>
      </c>
      <c r="BE337" s="68" t="str">
        <f t="shared" ref="BE337:BE400" si="190">IF(SUM(BF337:BM337)&gt;0, BC337&amp;CHAR(10)&amp;BE$7&amp;BD337&amp;BE$8, BE$6)</f>
        <v>Pain in mouth/throat
 has a PPV of 10.4% 
 for recurrence</v>
      </c>
      <c r="BF337" s="68">
        <f t="shared" ref="BF337:BF400" si="191">IF(N337="Yes", 1, 0)</f>
        <v>0</v>
      </c>
      <c r="BG337" s="68">
        <f t="shared" ref="BG337:BG400" si="192">IF(AB337="Yes", 1, 0)</f>
        <v>0</v>
      </c>
      <c r="BH337" s="68">
        <f t="shared" ref="BH337:BH400" si="193">IF(OR(S337="Yes",P337&lt;&gt;"No"), 1, 0)</f>
        <v>1</v>
      </c>
      <c r="BI337" s="68">
        <f t="shared" ref="BI337:BI400" si="194">IF(Z337="Yes", 1, 0)</f>
        <v>0</v>
      </c>
      <c r="BJ337" s="68">
        <f t="shared" ref="BJ337:BJ400" si="195">IF(L337="Yes", 1, 0)</f>
        <v>0</v>
      </c>
      <c r="BK337" s="68">
        <f t="shared" ref="BK337:BK400" si="196">IF(OR(R337="Intermittent", R337="Persistent"), 1, 0)</f>
        <v>0</v>
      </c>
      <c r="BL337" s="68">
        <f t="shared" ref="BL337:BL400" si="197">IF(AA337="Yes", 1, 0)</f>
        <v>0</v>
      </c>
      <c r="BM337" s="139">
        <f t="shared" ref="BM337:BM400" si="198">IF(V337="Yes", 1, 0)</f>
        <v>0</v>
      </c>
    </row>
    <row r="338" spans="1:65" s="68" customFormat="1" ht="63.95" customHeight="1">
      <c r="A338" s="245"/>
      <c r="B338" s="97"/>
      <c r="C338" s="98"/>
      <c r="D338" s="99"/>
      <c r="E338" s="111"/>
      <c r="F338" s="155"/>
      <c r="G338" s="225"/>
      <c r="H338" s="100"/>
      <c r="I338" s="226"/>
      <c r="J338" s="218"/>
      <c r="K338" s="124"/>
      <c r="L338" s="135"/>
      <c r="M338" s="136"/>
      <c r="N338" s="102"/>
      <c r="O338" s="103"/>
      <c r="P338" s="103"/>
      <c r="Q338" s="103"/>
      <c r="R338" s="103"/>
      <c r="S338" s="99"/>
      <c r="T338" s="99"/>
      <c r="U338" s="99"/>
      <c r="V338" s="99"/>
      <c r="W338" s="100"/>
      <c r="X338" s="100"/>
      <c r="Y338" s="104"/>
      <c r="Z338" s="119"/>
      <c r="AA338" s="119"/>
      <c r="AB338" s="120"/>
      <c r="AC338" s="137" t="str">
        <f t="shared" si="168"/>
        <v/>
      </c>
      <c r="AD338" s="131" t="str">
        <f t="shared" si="169"/>
        <v/>
      </c>
      <c r="AE338" s="105"/>
      <c r="AF338" s="101"/>
      <c r="AG338" s="107"/>
      <c r="AH338" s="169"/>
      <c r="AI338" s="170"/>
      <c r="AK338" s="146" t="b">
        <f t="shared" si="170"/>
        <v>0</v>
      </c>
      <c r="AL338" s="68">
        <f t="shared" si="171"/>
        <v>0</v>
      </c>
      <c r="AM338" s="68" t="b">
        <f t="shared" si="172"/>
        <v>1</v>
      </c>
      <c r="AN338" s="68">
        <f t="shared" si="173"/>
        <v>1</v>
      </c>
      <c r="AO338" s="68" t="b">
        <f t="shared" si="174"/>
        <v>0</v>
      </c>
      <c r="AP338" s="68">
        <f t="shared" si="175"/>
        <v>0</v>
      </c>
      <c r="AQ338" s="68" t="b">
        <f t="shared" si="176"/>
        <v>1</v>
      </c>
      <c r="AR338" s="139">
        <f t="shared" si="177"/>
        <v>1</v>
      </c>
      <c r="AS338" s="146" t="str">
        <f t="shared" si="178"/>
        <v/>
      </c>
      <c r="AT338" s="139" t="str">
        <f t="shared" si="179"/>
        <v/>
      </c>
      <c r="AU338" s="68">
        <f t="shared" si="180"/>
        <v>1</v>
      </c>
      <c r="AV338" s="68">
        <f t="shared" si="181"/>
        <v>0</v>
      </c>
      <c r="AW338" s="68">
        <f t="shared" si="182"/>
        <v>0</v>
      </c>
      <c r="AX338" s="68">
        <f t="shared" si="183"/>
        <v>0</v>
      </c>
      <c r="AY338" s="68">
        <f t="shared" si="184"/>
        <v>0</v>
      </c>
      <c r="AZ338" s="139">
        <f t="shared" si="185"/>
        <v>0</v>
      </c>
      <c r="BA338" s="68" t="str">
        <f t="shared" si="186"/>
        <v/>
      </c>
      <c r="BB338" s="68" t="str">
        <f t="shared" si="187"/>
        <v/>
      </c>
      <c r="BC338" s="146" t="str">
        <f t="shared" si="188"/>
        <v>Pain in mouth/throat</v>
      </c>
      <c r="BD338" s="68">
        <f t="shared" si="189"/>
        <v>10.4</v>
      </c>
      <c r="BE338" s="68" t="str">
        <f t="shared" si="190"/>
        <v>Pain in mouth/throat
 has a PPV of 10.4% 
 for recurrence</v>
      </c>
      <c r="BF338" s="68">
        <f t="shared" si="191"/>
        <v>0</v>
      </c>
      <c r="BG338" s="68">
        <f t="shared" si="192"/>
        <v>0</v>
      </c>
      <c r="BH338" s="68">
        <f t="shared" si="193"/>
        <v>1</v>
      </c>
      <c r="BI338" s="68">
        <f t="shared" si="194"/>
        <v>0</v>
      </c>
      <c r="BJ338" s="68">
        <f t="shared" si="195"/>
        <v>0</v>
      </c>
      <c r="BK338" s="68">
        <f t="shared" si="196"/>
        <v>0</v>
      </c>
      <c r="BL338" s="68">
        <f t="shared" si="197"/>
        <v>0</v>
      </c>
      <c r="BM338" s="139">
        <f t="shared" si="198"/>
        <v>0</v>
      </c>
    </row>
    <row r="339" spans="1:65" s="68" customFormat="1" ht="63.95" customHeight="1">
      <c r="A339" s="245"/>
      <c r="B339" s="97"/>
      <c r="C339" s="98"/>
      <c r="D339" s="99"/>
      <c r="E339" s="111"/>
      <c r="F339" s="155"/>
      <c r="G339" s="225"/>
      <c r="H339" s="100"/>
      <c r="I339" s="226"/>
      <c r="J339" s="218"/>
      <c r="K339" s="124"/>
      <c r="L339" s="135"/>
      <c r="M339" s="136"/>
      <c r="N339" s="102"/>
      <c r="O339" s="103"/>
      <c r="P339" s="103"/>
      <c r="Q339" s="103"/>
      <c r="R339" s="103"/>
      <c r="S339" s="99"/>
      <c r="T339" s="99"/>
      <c r="U339" s="99"/>
      <c r="V339" s="99"/>
      <c r="W339" s="100"/>
      <c r="X339" s="100"/>
      <c r="Y339" s="104"/>
      <c r="Z339" s="119"/>
      <c r="AA339" s="119"/>
      <c r="AB339" s="120"/>
      <c r="AC339" s="137" t="str">
        <f t="shared" si="168"/>
        <v/>
      </c>
      <c r="AD339" s="131" t="str">
        <f t="shared" si="169"/>
        <v/>
      </c>
      <c r="AE339" s="105"/>
      <c r="AF339" s="101"/>
      <c r="AG339" s="107"/>
      <c r="AH339" s="169"/>
      <c r="AI339" s="170"/>
      <c r="AK339" s="146" t="b">
        <f t="shared" si="170"/>
        <v>0</v>
      </c>
      <c r="AL339" s="68">
        <f t="shared" si="171"/>
        <v>0</v>
      </c>
      <c r="AM339" s="68" t="b">
        <f t="shared" si="172"/>
        <v>1</v>
      </c>
      <c r="AN339" s="68">
        <f t="shared" si="173"/>
        <v>1</v>
      </c>
      <c r="AO339" s="68" t="b">
        <f t="shared" si="174"/>
        <v>0</v>
      </c>
      <c r="AP339" s="68">
        <f t="shared" si="175"/>
        <v>0</v>
      </c>
      <c r="AQ339" s="68" t="b">
        <f t="shared" si="176"/>
        <v>1</v>
      </c>
      <c r="AR339" s="139">
        <f t="shared" si="177"/>
        <v>1</v>
      </c>
      <c r="AS339" s="146" t="str">
        <f t="shared" si="178"/>
        <v/>
      </c>
      <c r="AT339" s="139" t="str">
        <f t="shared" si="179"/>
        <v/>
      </c>
      <c r="AU339" s="68">
        <f t="shared" si="180"/>
        <v>1</v>
      </c>
      <c r="AV339" s="68">
        <f t="shared" si="181"/>
        <v>0</v>
      </c>
      <c r="AW339" s="68">
        <f t="shared" si="182"/>
        <v>0</v>
      </c>
      <c r="AX339" s="68">
        <f t="shared" si="183"/>
        <v>0</v>
      </c>
      <c r="AY339" s="68">
        <f t="shared" si="184"/>
        <v>0</v>
      </c>
      <c r="AZ339" s="139">
        <f t="shared" si="185"/>
        <v>0</v>
      </c>
      <c r="BA339" s="68" t="str">
        <f t="shared" si="186"/>
        <v/>
      </c>
      <c r="BB339" s="68" t="str">
        <f t="shared" si="187"/>
        <v/>
      </c>
      <c r="BC339" s="146" t="str">
        <f t="shared" si="188"/>
        <v>Pain in mouth/throat</v>
      </c>
      <c r="BD339" s="68">
        <f t="shared" si="189"/>
        <v>10.4</v>
      </c>
      <c r="BE339" s="68" t="str">
        <f t="shared" si="190"/>
        <v>Pain in mouth/throat
 has a PPV of 10.4% 
 for recurrence</v>
      </c>
      <c r="BF339" s="68">
        <f t="shared" si="191"/>
        <v>0</v>
      </c>
      <c r="BG339" s="68">
        <f t="shared" si="192"/>
        <v>0</v>
      </c>
      <c r="BH339" s="68">
        <f t="shared" si="193"/>
        <v>1</v>
      </c>
      <c r="BI339" s="68">
        <f t="shared" si="194"/>
        <v>0</v>
      </c>
      <c r="BJ339" s="68">
        <f t="shared" si="195"/>
        <v>0</v>
      </c>
      <c r="BK339" s="68">
        <f t="shared" si="196"/>
        <v>0</v>
      </c>
      <c r="BL339" s="68">
        <f t="shared" si="197"/>
        <v>0</v>
      </c>
      <c r="BM339" s="139">
        <f t="shared" si="198"/>
        <v>0</v>
      </c>
    </row>
    <row r="340" spans="1:65" s="68" customFormat="1" ht="63.95" customHeight="1">
      <c r="A340" s="245"/>
      <c r="B340" s="97"/>
      <c r="C340" s="98"/>
      <c r="D340" s="99"/>
      <c r="E340" s="111"/>
      <c r="F340" s="155"/>
      <c r="G340" s="225"/>
      <c r="H340" s="100"/>
      <c r="I340" s="226"/>
      <c r="J340" s="218"/>
      <c r="K340" s="124"/>
      <c r="L340" s="135"/>
      <c r="M340" s="136"/>
      <c r="N340" s="102"/>
      <c r="O340" s="103"/>
      <c r="P340" s="103"/>
      <c r="Q340" s="103"/>
      <c r="R340" s="103"/>
      <c r="S340" s="99"/>
      <c r="T340" s="99"/>
      <c r="U340" s="99"/>
      <c r="V340" s="99"/>
      <c r="W340" s="100"/>
      <c r="X340" s="100"/>
      <c r="Y340" s="104"/>
      <c r="Z340" s="119"/>
      <c r="AA340" s="119"/>
      <c r="AB340" s="120"/>
      <c r="AC340" s="137" t="str">
        <f t="shared" si="168"/>
        <v/>
      </c>
      <c r="AD340" s="131" t="str">
        <f t="shared" si="169"/>
        <v/>
      </c>
      <c r="AE340" s="105"/>
      <c r="AF340" s="101"/>
      <c r="AG340" s="107"/>
      <c r="AH340" s="169"/>
      <c r="AI340" s="170"/>
      <c r="AK340" s="146" t="b">
        <f t="shared" si="170"/>
        <v>0</v>
      </c>
      <c r="AL340" s="68">
        <f t="shared" si="171"/>
        <v>0</v>
      </c>
      <c r="AM340" s="68" t="b">
        <f t="shared" si="172"/>
        <v>1</v>
      </c>
      <c r="AN340" s="68">
        <f t="shared" si="173"/>
        <v>1</v>
      </c>
      <c r="AO340" s="68" t="b">
        <f t="shared" si="174"/>
        <v>0</v>
      </c>
      <c r="AP340" s="68">
        <f t="shared" si="175"/>
        <v>0</v>
      </c>
      <c r="AQ340" s="68" t="b">
        <f t="shared" si="176"/>
        <v>1</v>
      </c>
      <c r="AR340" s="139">
        <f t="shared" si="177"/>
        <v>1</v>
      </c>
      <c r="AS340" s="146" t="str">
        <f t="shared" si="178"/>
        <v/>
      </c>
      <c r="AT340" s="139" t="str">
        <f t="shared" si="179"/>
        <v/>
      </c>
      <c r="AU340" s="68">
        <f t="shared" si="180"/>
        <v>1</v>
      </c>
      <c r="AV340" s="68">
        <f t="shared" si="181"/>
        <v>0</v>
      </c>
      <c r="AW340" s="68">
        <f t="shared" si="182"/>
        <v>0</v>
      </c>
      <c r="AX340" s="68">
        <f t="shared" si="183"/>
        <v>0</v>
      </c>
      <c r="AY340" s="68">
        <f t="shared" si="184"/>
        <v>0</v>
      </c>
      <c r="AZ340" s="139">
        <f t="shared" si="185"/>
        <v>0</v>
      </c>
      <c r="BA340" s="68" t="str">
        <f t="shared" si="186"/>
        <v/>
      </c>
      <c r="BB340" s="68" t="str">
        <f t="shared" si="187"/>
        <v/>
      </c>
      <c r="BC340" s="146" t="str">
        <f t="shared" si="188"/>
        <v>Pain in mouth/throat</v>
      </c>
      <c r="BD340" s="68">
        <f t="shared" si="189"/>
        <v>10.4</v>
      </c>
      <c r="BE340" s="68" t="str">
        <f t="shared" si="190"/>
        <v>Pain in mouth/throat
 has a PPV of 10.4% 
 for recurrence</v>
      </c>
      <c r="BF340" s="68">
        <f t="shared" si="191"/>
        <v>0</v>
      </c>
      <c r="BG340" s="68">
        <f t="shared" si="192"/>
        <v>0</v>
      </c>
      <c r="BH340" s="68">
        <f t="shared" si="193"/>
        <v>1</v>
      </c>
      <c r="BI340" s="68">
        <f t="shared" si="194"/>
        <v>0</v>
      </c>
      <c r="BJ340" s="68">
        <f t="shared" si="195"/>
        <v>0</v>
      </c>
      <c r="BK340" s="68">
        <f t="shared" si="196"/>
        <v>0</v>
      </c>
      <c r="BL340" s="68">
        <f t="shared" si="197"/>
        <v>0</v>
      </c>
      <c r="BM340" s="139">
        <f t="shared" si="198"/>
        <v>0</v>
      </c>
    </row>
    <row r="341" spans="1:65" s="68" customFormat="1" ht="63.95" customHeight="1">
      <c r="A341" s="245"/>
      <c r="B341" s="97"/>
      <c r="C341" s="98"/>
      <c r="D341" s="99"/>
      <c r="E341" s="111"/>
      <c r="F341" s="155"/>
      <c r="G341" s="225"/>
      <c r="H341" s="100"/>
      <c r="I341" s="226"/>
      <c r="J341" s="218"/>
      <c r="K341" s="124"/>
      <c r="L341" s="135"/>
      <c r="M341" s="136"/>
      <c r="N341" s="102"/>
      <c r="O341" s="103"/>
      <c r="P341" s="103"/>
      <c r="Q341" s="103"/>
      <c r="R341" s="103"/>
      <c r="S341" s="99"/>
      <c r="T341" s="99"/>
      <c r="U341" s="99"/>
      <c r="V341" s="99"/>
      <c r="W341" s="100"/>
      <c r="X341" s="100"/>
      <c r="Y341" s="104"/>
      <c r="Z341" s="119"/>
      <c r="AA341" s="119"/>
      <c r="AB341" s="120"/>
      <c r="AC341" s="137" t="str">
        <f t="shared" si="168"/>
        <v/>
      </c>
      <c r="AD341" s="131" t="str">
        <f t="shared" si="169"/>
        <v/>
      </c>
      <c r="AE341" s="105"/>
      <c r="AF341" s="101"/>
      <c r="AG341" s="107"/>
      <c r="AH341" s="169"/>
      <c r="AI341" s="170"/>
      <c r="AK341" s="146" t="b">
        <f t="shared" si="170"/>
        <v>0</v>
      </c>
      <c r="AL341" s="68">
        <f t="shared" si="171"/>
        <v>0</v>
      </c>
      <c r="AM341" s="68" t="b">
        <f t="shared" si="172"/>
        <v>1</v>
      </c>
      <c r="AN341" s="68">
        <f t="shared" si="173"/>
        <v>1</v>
      </c>
      <c r="AO341" s="68" t="b">
        <f t="shared" si="174"/>
        <v>0</v>
      </c>
      <c r="AP341" s="68">
        <f t="shared" si="175"/>
        <v>0</v>
      </c>
      <c r="AQ341" s="68" t="b">
        <f t="shared" si="176"/>
        <v>1</v>
      </c>
      <c r="AR341" s="139">
        <f t="shared" si="177"/>
        <v>1</v>
      </c>
      <c r="AS341" s="146" t="str">
        <f t="shared" si="178"/>
        <v/>
      </c>
      <c r="AT341" s="139" t="str">
        <f t="shared" si="179"/>
        <v/>
      </c>
      <c r="AU341" s="68">
        <f t="shared" si="180"/>
        <v>1</v>
      </c>
      <c r="AV341" s="68">
        <f t="shared" si="181"/>
        <v>0</v>
      </c>
      <c r="AW341" s="68">
        <f t="shared" si="182"/>
        <v>0</v>
      </c>
      <c r="AX341" s="68">
        <f t="shared" si="183"/>
        <v>0</v>
      </c>
      <c r="AY341" s="68">
        <f t="shared" si="184"/>
        <v>0</v>
      </c>
      <c r="AZ341" s="139">
        <f t="shared" si="185"/>
        <v>0</v>
      </c>
      <c r="BA341" s="68" t="str">
        <f t="shared" si="186"/>
        <v/>
      </c>
      <c r="BB341" s="68" t="str">
        <f t="shared" si="187"/>
        <v/>
      </c>
      <c r="BC341" s="146" t="str">
        <f t="shared" si="188"/>
        <v>Pain in mouth/throat</v>
      </c>
      <c r="BD341" s="68">
        <f t="shared" si="189"/>
        <v>10.4</v>
      </c>
      <c r="BE341" s="68" t="str">
        <f t="shared" si="190"/>
        <v>Pain in mouth/throat
 has a PPV of 10.4% 
 for recurrence</v>
      </c>
      <c r="BF341" s="68">
        <f t="shared" si="191"/>
        <v>0</v>
      </c>
      <c r="BG341" s="68">
        <f t="shared" si="192"/>
        <v>0</v>
      </c>
      <c r="BH341" s="68">
        <f t="shared" si="193"/>
        <v>1</v>
      </c>
      <c r="BI341" s="68">
        <f t="shared" si="194"/>
        <v>0</v>
      </c>
      <c r="BJ341" s="68">
        <f t="shared" si="195"/>
        <v>0</v>
      </c>
      <c r="BK341" s="68">
        <f t="shared" si="196"/>
        <v>0</v>
      </c>
      <c r="BL341" s="68">
        <f t="shared" si="197"/>
        <v>0</v>
      </c>
      <c r="BM341" s="139">
        <f t="shared" si="198"/>
        <v>0</v>
      </c>
    </row>
    <row r="342" spans="1:65" s="68" customFormat="1" ht="63.95" customHeight="1">
      <c r="A342" s="245"/>
      <c r="B342" s="97"/>
      <c r="C342" s="98"/>
      <c r="D342" s="99"/>
      <c r="E342" s="111"/>
      <c r="F342" s="155"/>
      <c r="G342" s="225"/>
      <c r="H342" s="100"/>
      <c r="I342" s="226"/>
      <c r="J342" s="218"/>
      <c r="K342" s="124"/>
      <c r="L342" s="135"/>
      <c r="M342" s="136"/>
      <c r="N342" s="102"/>
      <c r="O342" s="103"/>
      <c r="P342" s="103"/>
      <c r="Q342" s="103"/>
      <c r="R342" s="103"/>
      <c r="S342" s="99"/>
      <c r="T342" s="99"/>
      <c r="U342" s="99"/>
      <c r="V342" s="99"/>
      <c r="W342" s="100"/>
      <c r="X342" s="100"/>
      <c r="Y342" s="104"/>
      <c r="Z342" s="119"/>
      <c r="AA342" s="119"/>
      <c r="AB342" s="120"/>
      <c r="AC342" s="137" t="str">
        <f t="shared" si="168"/>
        <v/>
      </c>
      <c r="AD342" s="131" t="str">
        <f t="shared" si="169"/>
        <v/>
      </c>
      <c r="AE342" s="105"/>
      <c r="AF342" s="101"/>
      <c r="AG342" s="107"/>
      <c r="AH342" s="169"/>
      <c r="AI342" s="170"/>
      <c r="AK342" s="146" t="b">
        <f t="shared" si="170"/>
        <v>0</v>
      </c>
      <c r="AL342" s="68">
        <f t="shared" si="171"/>
        <v>0</v>
      </c>
      <c r="AM342" s="68" t="b">
        <f t="shared" si="172"/>
        <v>1</v>
      </c>
      <c r="AN342" s="68">
        <f t="shared" si="173"/>
        <v>1</v>
      </c>
      <c r="AO342" s="68" t="b">
        <f t="shared" si="174"/>
        <v>0</v>
      </c>
      <c r="AP342" s="68">
        <f t="shared" si="175"/>
        <v>0</v>
      </c>
      <c r="AQ342" s="68" t="b">
        <f t="shared" si="176"/>
        <v>1</v>
      </c>
      <c r="AR342" s="139">
        <f t="shared" si="177"/>
        <v>1</v>
      </c>
      <c r="AS342" s="146" t="str">
        <f t="shared" si="178"/>
        <v/>
      </c>
      <c r="AT342" s="139" t="str">
        <f t="shared" si="179"/>
        <v/>
      </c>
      <c r="AU342" s="68">
        <f t="shared" si="180"/>
        <v>1</v>
      </c>
      <c r="AV342" s="68">
        <f t="shared" si="181"/>
        <v>0</v>
      </c>
      <c r="AW342" s="68">
        <f t="shared" si="182"/>
        <v>0</v>
      </c>
      <c r="AX342" s="68">
        <f t="shared" si="183"/>
        <v>0</v>
      </c>
      <c r="AY342" s="68">
        <f t="shared" si="184"/>
        <v>0</v>
      </c>
      <c r="AZ342" s="139">
        <f t="shared" si="185"/>
        <v>0</v>
      </c>
      <c r="BA342" s="68" t="str">
        <f t="shared" si="186"/>
        <v/>
      </c>
      <c r="BB342" s="68" t="str">
        <f t="shared" si="187"/>
        <v/>
      </c>
      <c r="BC342" s="146" t="str">
        <f t="shared" si="188"/>
        <v>Pain in mouth/throat</v>
      </c>
      <c r="BD342" s="68">
        <f t="shared" si="189"/>
        <v>10.4</v>
      </c>
      <c r="BE342" s="68" t="str">
        <f t="shared" si="190"/>
        <v>Pain in mouth/throat
 has a PPV of 10.4% 
 for recurrence</v>
      </c>
      <c r="BF342" s="68">
        <f t="shared" si="191"/>
        <v>0</v>
      </c>
      <c r="BG342" s="68">
        <f t="shared" si="192"/>
        <v>0</v>
      </c>
      <c r="BH342" s="68">
        <f t="shared" si="193"/>
        <v>1</v>
      </c>
      <c r="BI342" s="68">
        <f t="shared" si="194"/>
        <v>0</v>
      </c>
      <c r="BJ342" s="68">
        <f t="shared" si="195"/>
        <v>0</v>
      </c>
      <c r="BK342" s="68">
        <f t="shared" si="196"/>
        <v>0</v>
      </c>
      <c r="BL342" s="68">
        <f t="shared" si="197"/>
        <v>0</v>
      </c>
      <c r="BM342" s="139">
        <f t="shared" si="198"/>
        <v>0</v>
      </c>
    </row>
    <row r="343" spans="1:65" s="68" customFormat="1" ht="63.95" customHeight="1">
      <c r="A343" s="245"/>
      <c r="B343" s="97"/>
      <c r="C343" s="98"/>
      <c r="D343" s="99"/>
      <c r="E343" s="111"/>
      <c r="F343" s="155"/>
      <c r="G343" s="225"/>
      <c r="H343" s="100"/>
      <c r="I343" s="226"/>
      <c r="J343" s="218"/>
      <c r="K343" s="124"/>
      <c r="L343" s="135"/>
      <c r="M343" s="136"/>
      <c r="N343" s="102"/>
      <c r="O343" s="103"/>
      <c r="P343" s="103"/>
      <c r="Q343" s="103"/>
      <c r="R343" s="103"/>
      <c r="S343" s="99"/>
      <c r="T343" s="99"/>
      <c r="U343" s="99"/>
      <c r="V343" s="99"/>
      <c r="W343" s="100"/>
      <c r="X343" s="100"/>
      <c r="Y343" s="104"/>
      <c r="Z343" s="119"/>
      <c r="AA343" s="119"/>
      <c r="AB343" s="120"/>
      <c r="AC343" s="137" t="str">
        <f t="shared" si="168"/>
        <v/>
      </c>
      <c r="AD343" s="131" t="str">
        <f t="shared" si="169"/>
        <v/>
      </c>
      <c r="AE343" s="105"/>
      <c r="AF343" s="101"/>
      <c r="AG343" s="107"/>
      <c r="AH343" s="169"/>
      <c r="AI343" s="170"/>
      <c r="AK343" s="146" t="b">
        <f t="shared" si="170"/>
        <v>0</v>
      </c>
      <c r="AL343" s="68">
        <f t="shared" si="171"/>
        <v>0</v>
      </c>
      <c r="AM343" s="68" t="b">
        <f t="shared" si="172"/>
        <v>1</v>
      </c>
      <c r="AN343" s="68">
        <f t="shared" si="173"/>
        <v>1</v>
      </c>
      <c r="AO343" s="68" t="b">
        <f t="shared" si="174"/>
        <v>0</v>
      </c>
      <c r="AP343" s="68">
        <f t="shared" si="175"/>
        <v>0</v>
      </c>
      <c r="AQ343" s="68" t="b">
        <f t="shared" si="176"/>
        <v>1</v>
      </c>
      <c r="AR343" s="139">
        <f t="shared" si="177"/>
        <v>1</v>
      </c>
      <c r="AS343" s="146" t="str">
        <f t="shared" si="178"/>
        <v/>
      </c>
      <c r="AT343" s="139" t="str">
        <f t="shared" si="179"/>
        <v/>
      </c>
      <c r="AU343" s="68">
        <f t="shared" si="180"/>
        <v>1</v>
      </c>
      <c r="AV343" s="68">
        <f t="shared" si="181"/>
        <v>0</v>
      </c>
      <c r="AW343" s="68">
        <f t="shared" si="182"/>
        <v>0</v>
      </c>
      <c r="AX343" s="68">
        <f t="shared" si="183"/>
        <v>0</v>
      </c>
      <c r="AY343" s="68">
        <f t="shared" si="184"/>
        <v>0</v>
      </c>
      <c r="AZ343" s="139">
        <f t="shared" si="185"/>
        <v>0</v>
      </c>
      <c r="BA343" s="68" t="str">
        <f t="shared" si="186"/>
        <v/>
      </c>
      <c r="BB343" s="68" t="str">
        <f t="shared" si="187"/>
        <v/>
      </c>
      <c r="BC343" s="146" t="str">
        <f t="shared" si="188"/>
        <v>Pain in mouth/throat</v>
      </c>
      <c r="BD343" s="68">
        <f t="shared" si="189"/>
        <v>10.4</v>
      </c>
      <c r="BE343" s="68" t="str">
        <f t="shared" si="190"/>
        <v>Pain in mouth/throat
 has a PPV of 10.4% 
 for recurrence</v>
      </c>
      <c r="BF343" s="68">
        <f t="shared" si="191"/>
        <v>0</v>
      </c>
      <c r="BG343" s="68">
        <f t="shared" si="192"/>
        <v>0</v>
      </c>
      <c r="BH343" s="68">
        <f t="shared" si="193"/>
        <v>1</v>
      </c>
      <c r="BI343" s="68">
        <f t="shared" si="194"/>
        <v>0</v>
      </c>
      <c r="BJ343" s="68">
        <f t="shared" si="195"/>
        <v>0</v>
      </c>
      <c r="BK343" s="68">
        <f t="shared" si="196"/>
        <v>0</v>
      </c>
      <c r="BL343" s="68">
        <f t="shared" si="197"/>
        <v>0</v>
      </c>
      <c r="BM343" s="139">
        <f t="shared" si="198"/>
        <v>0</v>
      </c>
    </row>
    <row r="344" spans="1:65" s="68" customFormat="1" ht="63.95" customHeight="1">
      <c r="A344" s="245"/>
      <c r="B344" s="97"/>
      <c r="C344" s="98"/>
      <c r="D344" s="99"/>
      <c r="E344" s="111"/>
      <c r="F344" s="155"/>
      <c r="G344" s="225"/>
      <c r="H344" s="100"/>
      <c r="I344" s="226"/>
      <c r="J344" s="218"/>
      <c r="K344" s="124"/>
      <c r="L344" s="135"/>
      <c r="M344" s="136"/>
      <c r="N344" s="102"/>
      <c r="O344" s="103"/>
      <c r="P344" s="103"/>
      <c r="Q344" s="103"/>
      <c r="R344" s="103"/>
      <c r="S344" s="99"/>
      <c r="T344" s="99"/>
      <c r="U344" s="99"/>
      <c r="V344" s="99"/>
      <c r="W344" s="100"/>
      <c r="X344" s="100"/>
      <c r="Y344" s="104"/>
      <c r="Z344" s="119"/>
      <c r="AA344" s="119"/>
      <c r="AB344" s="120"/>
      <c r="AC344" s="137" t="str">
        <f t="shared" si="168"/>
        <v/>
      </c>
      <c r="AD344" s="131" t="str">
        <f t="shared" si="169"/>
        <v/>
      </c>
      <c r="AE344" s="105"/>
      <c r="AF344" s="101"/>
      <c r="AG344" s="107"/>
      <c r="AH344" s="169"/>
      <c r="AI344" s="170"/>
      <c r="AK344" s="146" t="b">
        <f t="shared" si="170"/>
        <v>0</v>
      </c>
      <c r="AL344" s="68">
        <f t="shared" si="171"/>
        <v>0</v>
      </c>
      <c r="AM344" s="68" t="b">
        <f t="shared" si="172"/>
        <v>1</v>
      </c>
      <c r="AN344" s="68">
        <f t="shared" si="173"/>
        <v>1</v>
      </c>
      <c r="AO344" s="68" t="b">
        <f t="shared" si="174"/>
        <v>0</v>
      </c>
      <c r="AP344" s="68">
        <f t="shared" si="175"/>
        <v>0</v>
      </c>
      <c r="AQ344" s="68" t="b">
        <f t="shared" si="176"/>
        <v>1</v>
      </c>
      <c r="AR344" s="139">
        <f t="shared" si="177"/>
        <v>1</v>
      </c>
      <c r="AS344" s="146" t="str">
        <f t="shared" si="178"/>
        <v/>
      </c>
      <c r="AT344" s="139" t="str">
        <f t="shared" si="179"/>
        <v/>
      </c>
      <c r="AU344" s="68">
        <f t="shared" si="180"/>
        <v>1</v>
      </c>
      <c r="AV344" s="68">
        <f t="shared" si="181"/>
        <v>0</v>
      </c>
      <c r="AW344" s="68">
        <f t="shared" si="182"/>
        <v>0</v>
      </c>
      <c r="AX344" s="68">
        <f t="shared" si="183"/>
        <v>0</v>
      </c>
      <c r="AY344" s="68">
        <f t="shared" si="184"/>
        <v>0</v>
      </c>
      <c r="AZ344" s="139">
        <f t="shared" si="185"/>
        <v>0</v>
      </c>
      <c r="BA344" s="68" t="str">
        <f t="shared" si="186"/>
        <v/>
      </c>
      <c r="BB344" s="68" t="str">
        <f t="shared" si="187"/>
        <v/>
      </c>
      <c r="BC344" s="146" t="str">
        <f t="shared" si="188"/>
        <v>Pain in mouth/throat</v>
      </c>
      <c r="BD344" s="68">
        <f t="shared" si="189"/>
        <v>10.4</v>
      </c>
      <c r="BE344" s="68" t="str">
        <f t="shared" si="190"/>
        <v>Pain in mouth/throat
 has a PPV of 10.4% 
 for recurrence</v>
      </c>
      <c r="BF344" s="68">
        <f t="shared" si="191"/>
        <v>0</v>
      </c>
      <c r="BG344" s="68">
        <f t="shared" si="192"/>
        <v>0</v>
      </c>
      <c r="BH344" s="68">
        <f t="shared" si="193"/>
        <v>1</v>
      </c>
      <c r="BI344" s="68">
        <f t="shared" si="194"/>
        <v>0</v>
      </c>
      <c r="BJ344" s="68">
        <f t="shared" si="195"/>
        <v>0</v>
      </c>
      <c r="BK344" s="68">
        <f t="shared" si="196"/>
        <v>0</v>
      </c>
      <c r="BL344" s="68">
        <f t="shared" si="197"/>
        <v>0</v>
      </c>
      <c r="BM344" s="139">
        <f t="shared" si="198"/>
        <v>0</v>
      </c>
    </row>
    <row r="345" spans="1:65" s="68" customFormat="1" ht="63.95" customHeight="1">
      <c r="A345" s="245"/>
      <c r="B345" s="97"/>
      <c r="C345" s="98"/>
      <c r="D345" s="99"/>
      <c r="E345" s="111"/>
      <c r="F345" s="155"/>
      <c r="G345" s="225"/>
      <c r="H345" s="100"/>
      <c r="I345" s="226"/>
      <c r="J345" s="218"/>
      <c r="K345" s="124"/>
      <c r="L345" s="135"/>
      <c r="M345" s="136"/>
      <c r="N345" s="102"/>
      <c r="O345" s="103"/>
      <c r="P345" s="103"/>
      <c r="Q345" s="103"/>
      <c r="R345" s="103"/>
      <c r="S345" s="99"/>
      <c r="T345" s="99"/>
      <c r="U345" s="99"/>
      <c r="V345" s="99"/>
      <c r="W345" s="100"/>
      <c r="X345" s="100"/>
      <c r="Y345" s="104"/>
      <c r="Z345" s="119"/>
      <c r="AA345" s="119"/>
      <c r="AB345" s="120"/>
      <c r="AC345" s="137" t="str">
        <f t="shared" si="168"/>
        <v/>
      </c>
      <c r="AD345" s="131" t="str">
        <f t="shared" si="169"/>
        <v/>
      </c>
      <c r="AE345" s="105"/>
      <c r="AF345" s="101"/>
      <c r="AG345" s="107"/>
      <c r="AH345" s="169"/>
      <c r="AI345" s="170"/>
      <c r="AK345" s="146" t="b">
        <f t="shared" si="170"/>
        <v>0</v>
      </c>
      <c r="AL345" s="68">
        <f t="shared" si="171"/>
        <v>0</v>
      </c>
      <c r="AM345" s="68" t="b">
        <f t="shared" si="172"/>
        <v>1</v>
      </c>
      <c r="AN345" s="68">
        <f t="shared" si="173"/>
        <v>1</v>
      </c>
      <c r="AO345" s="68" t="b">
        <f t="shared" si="174"/>
        <v>0</v>
      </c>
      <c r="AP345" s="68">
        <f t="shared" si="175"/>
        <v>0</v>
      </c>
      <c r="AQ345" s="68" t="b">
        <f t="shared" si="176"/>
        <v>1</v>
      </c>
      <c r="AR345" s="139">
        <f t="shared" si="177"/>
        <v>1</v>
      </c>
      <c r="AS345" s="146" t="str">
        <f t="shared" si="178"/>
        <v/>
      </c>
      <c r="AT345" s="139" t="str">
        <f t="shared" si="179"/>
        <v/>
      </c>
      <c r="AU345" s="68">
        <f t="shared" si="180"/>
        <v>1</v>
      </c>
      <c r="AV345" s="68">
        <f t="shared" si="181"/>
        <v>0</v>
      </c>
      <c r="AW345" s="68">
        <f t="shared" si="182"/>
        <v>0</v>
      </c>
      <c r="AX345" s="68">
        <f t="shared" si="183"/>
        <v>0</v>
      </c>
      <c r="AY345" s="68">
        <f t="shared" si="184"/>
        <v>0</v>
      </c>
      <c r="AZ345" s="139">
        <f t="shared" si="185"/>
        <v>0</v>
      </c>
      <c r="BA345" s="68" t="str">
        <f t="shared" si="186"/>
        <v/>
      </c>
      <c r="BB345" s="68" t="str">
        <f t="shared" si="187"/>
        <v/>
      </c>
      <c r="BC345" s="146" t="str">
        <f t="shared" si="188"/>
        <v>Pain in mouth/throat</v>
      </c>
      <c r="BD345" s="68">
        <f t="shared" si="189"/>
        <v>10.4</v>
      </c>
      <c r="BE345" s="68" t="str">
        <f t="shared" si="190"/>
        <v>Pain in mouth/throat
 has a PPV of 10.4% 
 for recurrence</v>
      </c>
      <c r="BF345" s="68">
        <f t="shared" si="191"/>
        <v>0</v>
      </c>
      <c r="BG345" s="68">
        <f t="shared" si="192"/>
        <v>0</v>
      </c>
      <c r="BH345" s="68">
        <f t="shared" si="193"/>
        <v>1</v>
      </c>
      <c r="BI345" s="68">
        <f t="shared" si="194"/>
        <v>0</v>
      </c>
      <c r="BJ345" s="68">
        <f t="shared" si="195"/>
        <v>0</v>
      </c>
      <c r="BK345" s="68">
        <f t="shared" si="196"/>
        <v>0</v>
      </c>
      <c r="BL345" s="68">
        <f t="shared" si="197"/>
        <v>0</v>
      </c>
      <c r="BM345" s="139">
        <f t="shared" si="198"/>
        <v>0</v>
      </c>
    </row>
    <row r="346" spans="1:65" s="68" customFormat="1" ht="63.95" customHeight="1">
      <c r="A346" s="245"/>
      <c r="B346" s="97"/>
      <c r="C346" s="98"/>
      <c r="D346" s="99"/>
      <c r="E346" s="111"/>
      <c r="F346" s="155"/>
      <c r="G346" s="225"/>
      <c r="H346" s="100"/>
      <c r="I346" s="226"/>
      <c r="J346" s="218"/>
      <c r="K346" s="124"/>
      <c r="L346" s="135"/>
      <c r="M346" s="136"/>
      <c r="N346" s="102"/>
      <c r="O346" s="103"/>
      <c r="P346" s="103"/>
      <c r="Q346" s="103"/>
      <c r="R346" s="103"/>
      <c r="S346" s="99"/>
      <c r="T346" s="99"/>
      <c r="U346" s="99"/>
      <c r="V346" s="99"/>
      <c r="W346" s="100"/>
      <c r="X346" s="100"/>
      <c r="Y346" s="104"/>
      <c r="Z346" s="119"/>
      <c r="AA346" s="119"/>
      <c r="AB346" s="120"/>
      <c r="AC346" s="137" t="str">
        <f t="shared" si="168"/>
        <v/>
      </c>
      <c r="AD346" s="131" t="str">
        <f t="shared" si="169"/>
        <v/>
      </c>
      <c r="AE346" s="105"/>
      <c r="AF346" s="101"/>
      <c r="AG346" s="107"/>
      <c r="AH346" s="169"/>
      <c r="AI346" s="170"/>
      <c r="AK346" s="146" t="b">
        <f t="shared" si="170"/>
        <v>0</v>
      </c>
      <c r="AL346" s="68">
        <f t="shared" si="171"/>
        <v>0</v>
      </c>
      <c r="AM346" s="68" t="b">
        <f t="shared" si="172"/>
        <v>1</v>
      </c>
      <c r="AN346" s="68">
        <f t="shared" si="173"/>
        <v>1</v>
      </c>
      <c r="AO346" s="68" t="b">
        <f t="shared" si="174"/>
        <v>0</v>
      </c>
      <c r="AP346" s="68">
        <f t="shared" si="175"/>
        <v>0</v>
      </c>
      <c r="AQ346" s="68" t="b">
        <f t="shared" si="176"/>
        <v>1</v>
      </c>
      <c r="AR346" s="139">
        <f t="shared" si="177"/>
        <v>1</v>
      </c>
      <c r="AS346" s="146" t="str">
        <f t="shared" si="178"/>
        <v/>
      </c>
      <c r="AT346" s="139" t="str">
        <f t="shared" si="179"/>
        <v/>
      </c>
      <c r="AU346" s="68">
        <f t="shared" si="180"/>
        <v>1</v>
      </c>
      <c r="AV346" s="68">
        <f t="shared" si="181"/>
        <v>0</v>
      </c>
      <c r="AW346" s="68">
        <f t="shared" si="182"/>
        <v>0</v>
      </c>
      <c r="AX346" s="68">
        <f t="shared" si="183"/>
        <v>0</v>
      </c>
      <c r="AY346" s="68">
        <f t="shared" si="184"/>
        <v>0</v>
      </c>
      <c r="AZ346" s="139">
        <f t="shared" si="185"/>
        <v>0</v>
      </c>
      <c r="BA346" s="68" t="str">
        <f t="shared" si="186"/>
        <v/>
      </c>
      <c r="BB346" s="68" t="str">
        <f t="shared" si="187"/>
        <v/>
      </c>
      <c r="BC346" s="146" t="str">
        <f t="shared" si="188"/>
        <v>Pain in mouth/throat</v>
      </c>
      <c r="BD346" s="68">
        <f t="shared" si="189"/>
        <v>10.4</v>
      </c>
      <c r="BE346" s="68" t="str">
        <f t="shared" si="190"/>
        <v>Pain in mouth/throat
 has a PPV of 10.4% 
 for recurrence</v>
      </c>
      <c r="BF346" s="68">
        <f t="shared" si="191"/>
        <v>0</v>
      </c>
      <c r="BG346" s="68">
        <f t="shared" si="192"/>
        <v>0</v>
      </c>
      <c r="BH346" s="68">
        <f t="shared" si="193"/>
        <v>1</v>
      </c>
      <c r="BI346" s="68">
        <f t="shared" si="194"/>
        <v>0</v>
      </c>
      <c r="BJ346" s="68">
        <f t="shared" si="195"/>
        <v>0</v>
      </c>
      <c r="BK346" s="68">
        <f t="shared" si="196"/>
        <v>0</v>
      </c>
      <c r="BL346" s="68">
        <f t="shared" si="197"/>
        <v>0</v>
      </c>
      <c r="BM346" s="139">
        <f t="shared" si="198"/>
        <v>0</v>
      </c>
    </row>
    <row r="347" spans="1:65" s="68" customFormat="1" ht="63.95" customHeight="1">
      <c r="A347" s="245"/>
      <c r="B347" s="97"/>
      <c r="C347" s="98"/>
      <c r="D347" s="99"/>
      <c r="E347" s="111"/>
      <c r="F347" s="155"/>
      <c r="G347" s="225"/>
      <c r="H347" s="100"/>
      <c r="I347" s="226"/>
      <c r="J347" s="218"/>
      <c r="K347" s="124"/>
      <c r="L347" s="135"/>
      <c r="M347" s="136"/>
      <c r="N347" s="102"/>
      <c r="O347" s="103"/>
      <c r="P347" s="103"/>
      <c r="Q347" s="103"/>
      <c r="R347" s="103"/>
      <c r="S347" s="99"/>
      <c r="T347" s="99"/>
      <c r="U347" s="99"/>
      <c r="V347" s="99"/>
      <c r="W347" s="100"/>
      <c r="X347" s="100"/>
      <c r="Y347" s="104"/>
      <c r="Z347" s="119"/>
      <c r="AA347" s="119"/>
      <c r="AB347" s="120"/>
      <c r="AC347" s="137" t="str">
        <f t="shared" si="168"/>
        <v/>
      </c>
      <c r="AD347" s="131" t="str">
        <f t="shared" si="169"/>
        <v/>
      </c>
      <c r="AE347" s="105"/>
      <c r="AF347" s="101"/>
      <c r="AG347" s="107"/>
      <c r="AH347" s="169"/>
      <c r="AI347" s="170"/>
      <c r="AK347" s="146" t="b">
        <f t="shared" si="170"/>
        <v>0</v>
      </c>
      <c r="AL347" s="68">
        <f t="shared" si="171"/>
        <v>0</v>
      </c>
      <c r="AM347" s="68" t="b">
        <f t="shared" si="172"/>
        <v>1</v>
      </c>
      <c r="AN347" s="68">
        <f t="shared" si="173"/>
        <v>1</v>
      </c>
      <c r="AO347" s="68" t="b">
        <f t="shared" si="174"/>
        <v>0</v>
      </c>
      <c r="AP347" s="68">
        <f t="shared" si="175"/>
        <v>0</v>
      </c>
      <c r="AQ347" s="68" t="b">
        <f t="shared" si="176"/>
        <v>1</v>
      </c>
      <c r="AR347" s="139">
        <f t="shared" si="177"/>
        <v>1</v>
      </c>
      <c r="AS347" s="146" t="str">
        <f t="shared" si="178"/>
        <v/>
      </c>
      <c r="AT347" s="139" t="str">
        <f t="shared" si="179"/>
        <v/>
      </c>
      <c r="AU347" s="68">
        <f t="shared" si="180"/>
        <v>1</v>
      </c>
      <c r="AV347" s="68">
        <f t="shared" si="181"/>
        <v>0</v>
      </c>
      <c r="AW347" s="68">
        <f t="shared" si="182"/>
        <v>0</v>
      </c>
      <c r="AX347" s="68">
        <f t="shared" si="183"/>
        <v>0</v>
      </c>
      <c r="AY347" s="68">
        <f t="shared" si="184"/>
        <v>0</v>
      </c>
      <c r="AZ347" s="139">
        <f t="shared" si="185"/>
        <v>0</v>
      </c>
      <c r="BA347" s="68" t="str">
        <f t="shared" si="186"/>
        <v/>
      </c>
      <c r="BB347" s="68" t="str">
        <f t="shared" si="187"/>
        <v/>
      </c>
      <c r="BC347" s="146" t="str">
        <f t="shared" si="188"/>
        <v>Pain in mouth/throat</v>
      </c>
      <c r="BD347" s="68">
        <f t="shared" si="189"/>
        <v>10.4</v>
      </c>
      <c r="BE347" s="68" t="str">
        <f t="shared" si="190"/>
        <v>Pain in mouth/throat
 has a PPV of 10.4% 
 for recurrence</v>
      </c>
      <c r="BF347" s="68">
        <f t="shared" si="191"/>
        <v>0</v>
      </c>
      <c r="BG347" s="68">
        <f t="shared" si="192"/>
        <v>0</v>
      </c>
      <c r="BH347" s="68">
        <f t="shared" si="193"/>
        <v>1</v>
      </c>
      <c r="BI347" s="68">
        <f t="shared" si="194"/>
        <v>0</v>
      </c>
      <c r="BJ347" s="68">
        <f t="shared" si="195"/>
        <v>0</v>
      </c>
      <c r="BK347" s="68">
        <f t="shared" si="196"/>
        <v>0</v>
      </c>
      <c r="BL347" s="68">
        <f t="shared" si="197"/>
        <v>0</v>
      </c>
      <c r="BM347" s="139">
        <f t="shared" si="198"/>
        <v>0</v>
      </c>
    </row>
    <row r="348" spans="1:65" s="68" customFormat="1" ht="63.95" customHeight="1">
      <c r="A348" s="245"/>
      <c r="B348" s="97"/>
      <c r="C348" s="98"/>
      <c r="D348" s="99"/>
      <c r="E348" s="111"/>
      <c r="F348" s="155"/>
      <c r="G348" s="225"/>
      <c r="H348" s="100"/>
      <c r="I348" s="226"/>
      <c r="J348" s="218"/>
      <c r="K348" s="124"/>
      <c r="L348" s="135"/>
      <c r="M348" s="136"/>
      <c r="N348" s="102"/>
      <c r="O348" s="103"/>
      <c r="P348" s="103"/>
      <c r="Q348" s="103"/>
      <c r="R348" s="103"/>
      <c r="S348" s="99"/>
      <c r="T348" s="99"/>
      <c r="U348" s="99"/>
      <c r="V348" s="99"/>
      <c r="W348" s="100"/>
      <c r="X348" s="100"/>
      <c r="Y348" s="104"/>
      <c r="Z348" s="119"/>
      <c r="AA348" s="119"/>
      <c r="AB348" s="120"/>
      <c r="AC348" s="137" t="str">
        <f t="shared" si="168"/>
        <v/>
      </c>
      <c r="AD348" s="131" t="str">
        <f t="shared" si="169"/>
        <v/>
      </c>
      <c r="AE348" s="105"/>
      <c r="AF348" s="101"/>
      <c r="AG348" s="107"/>
      <c r="AH348" s="169"/>
      <c r="AI348" s="170"/>
      <c r="AK348" s="146" t="b">
        <f t="shared" si="170"/>
        <v>0</v>
      </c>
      <c r="AL348" s="68">
        <f t="shared" si="171"/>
        <v>0</v>
      </c>
      <c r="AM348" s="68" t="b">
        <f t="shared" si="172"/>
        <v>1</v>
      </c>
      <c r="AN348" s="68">
        <f t="shared" si="173"/>
        <v>1</v>
      </c>
      <c r="AO348" s="68" t="b">
        <f t="shared" si="174"/>
        <v>0</v>
      </c>
      <c r="AP348" s="68">
        <f t="shared" si="175"/>
        <v>0</v>
      </c>
      <c r="AQ348" s="68" t="b">
        <f t="shared" si="176"/>
        <v>1</v>
      </c>
      <c r="AR348" s="139">
        <f t="shared" si="177"/>
        <v>1</v>
      </c>
      <c r="AS348" s="146" t="str">
        <f t="shared" si="178"/>
        <v/>
      </c>
      <c r="AT348" s="139" t="str">
        <f t="shared" si="179"/>
        <v/>
      </c>
      <c r="AU348" s="68">
        <f t="shared" si="180"/>
        <v>1</v>
      </c>
      <c r="AV348" s="68">
        <f t="shared" si="181"/>
        <v>0</v>
      </c>
      <c r="AW348" s="68">
        <f t="shared" si="182"/>
        <v>0</v>
      </c>
      <c r="AX348" s="68">
        <f t="shared" si="183"/>
        <v>0</v>
      </c>
      <c r="AY348" s="68">
        <f t="shared" si="184"/>
        <v>0</v>
      </c>
      <c r="AZ348" s="139">
        <f t="shared" si="185"/>
        <v>0</v>
      </c>
      <c r="BA348" s="68" t="str">
        <f t="shared" si="186"/>
        <v/>
      </c>
      <c r="BB348" s="68" t="str">
        <f t="shared" si="187"/>
        <v/>
      </c>
      <c r="BC348" s="146" t="str">
        <f t="shared" si="188"/>
        <v>Pain in mouth/throat</v>
      </c>
      <c r="BD348" s="68">
        <f t="shared" si="189"/>
        <v>10.4</v>
      </c>
      <c r="BE348" s="68" t="str">
        <f t="shared" si="190"/>
        <v>Pain in mouth/throat
 has a PPV of 10.4% 
 for recurrence</v>
      </c>
      <c r="BF348" s="68">
        <f t="shared" si="191"/>
        <v>0</v>
      </c>
      <c r="BG348" s="68">
        <f t="shared" si="192"/>
        <v>0</v>
      </c>
      <c r="BH348" s="68">
        <f t="shared" si="193"/>
        <v>1</v>
      </c>
      <c r="BI348" s="68">
        <f t="shared" si="194"/>
        <v>0</v>
      </c>
      <c r="BJ348" s="68">
        <f t="shared" si="195"/>
        <v>0</v>
      </c>
      <c r="BK348" s="68">
        <f t="shared" si="196"/>
        <v>0</v>
      </c>
      <c r="BL348" s="68">
        <f t="shared" si="197"/>
        <v>0</v>
      </c>
      <c r="BM348" s="139">
        <f t="shared" si="198"/>
        <v>0</v>
      </c>
    </row>
    <row r="349" spans="1:65" s="68" customFormat="1" ht="63.95" customHeight="1">
      <c r="A349" s="245"/>
      <c r="B349" s="97"/>
      <c r="C349" s="98"/>
      <c r="D349" s="99"/>
      <c r="E349" s="111"/>
      <c r="F349" s="155"/>
      <c r="G349" s="225"/>
      <c r="H349" s="100"/>
      <c r="I349" s="226"/>
      <c r="J349" s="218"/>
      <c r="K349" s="124"/>
      <c r="L349" s="135"/>
      <c r="M349" s="136"/>
      <c r="N349" s="102"/>
      <c r="O349" s="103"/>
      <c r="P349" s="103"/>
      <c r="Q349" s="103"/>
      <c r="R349" s="103"/>
      <c r="S349" s="99"/>
      <c r="T349" s="99"/>
      <c r="U349" s="99"/>
      <c r="V349" s="99"/>
      <c r="W349" s="100"/>
      <c r="X349" s="100"/>
      <c r="Y349" s="104"/>
      <c r="Z349" s="119"/>
      <c r="AA349" s="119"/>
      <c r="AB349" s="120"/>
      <c r="AC349" s="137" t="str">
        <f t="shared" si="168"/>
        <v/>
      </c>
      <c r="AD349" s="131" t="str">
        <f t="shared" si="169"/>
        <v/>
      </c>
      <c r="AE349" s="105"/>
      <c r="AF349" s="101"/>
      <c r="AG349" s="107"/>
      <c r="AH349" s="169"/>
      <c r="AI349" s="170"/>
      <c r="AK349" s="146" t="b">
        <f t="shared" si="170"/>
        <v>0</v>
      </c>
      <c r="AL349" s="68">
        <f t="shared" si="171"/>
        <v>0</v>
      </c>
      <c r="AM349" s="68" t="b">
        <f t="shared" si="172"/>
        <v>1</v>
      </c>
      <c r="AN349" s="68">
        <f t="shared" si="173"/>
        <v>1</v>
      </c>
      <c r="AO349" s="68" t="b">
        <f t="shared" si="174"/>
        <v>0</v>
      </c>
      <c r="AP349" s="68">
        <f t="shared" si="175"/>
        <v>0</v>
      </c>
      <c r="AQ349" s="68" t="b">
        <f t="shared" si="176"/>
        <v>1</v>
      </c>
      <c r="AR349" s="139">
        <f t="shared" si="177"/>
        <v>1</v>
      </c>
      <c r="AS349" s="146" t="str">
        <f t="shared" si="178"/>
        <v/>
      </c>
      <c r="AT349" s="139" t="str">
        <f t="shared" si="179"/>
        <v/>
      </c>
      <c r="AU349" s="68">
        <f t="shared" si="180"/>
        <v>1</v>
      </c>
      <c r="AV349" s="68">
        <f t="shared" si="181"/>
        <v>0</v>
      </c>
      <c r="AW349" s="68">
        <f t="shared" si="182"/>
        <v>0</v>
      </c>
      <c r="AX349" s="68">
        <f t="shared" si="183"/>
        <v>0</v>
      </c>
      <c r="AY349" s="68">
        <f t="shared" si="184"/>
        <v>0</v>
      </c>
      <c r="AZ349" s="139">
        <f t="shared" si="185"/>
        <v>0</v>
      </c>
      <c r="BA349" s="68" t="str">
        <f t="shared" si="186"/>
        <v/>
      </c>
      <c r="BB349" s="68" t="str">
        <f t="shared" si="187"/>
        <v/>
      </c>
      <c r="BC349" s="146" t="str">
        <f t="shared" si="188"/>
        <v>Pain in mouth/throat</v>
      </c>
      <c r="BD349" s="68">
        <f t="shared" si="189"/>
        <v>10.4</v>
      </c>
      <c r="BE349" s="68" t="str">
        <f t="shared" si="190"/>
        <v>Pain in mouth/throat
 has a PPV of 10.4% 
 for recurrence</v>
      </c>
      <c r="BF349" s="68">
        <f t="shared" si="191"/>
        <v>0</v>
      </c>
      <c r="BG349" s="68">
        <f t="shared" si="192"/>
        <v>0</v>
      </c>
      <c r="BH349" s="68">
        <f t="shared" si="193"/>
        <v>1</v>
      </c>
      <c r="BI349" s="68">
        <f t="shared" si="194"/>
        <v>0</v>
      </c>
      <c r="BJ349" s="68">
        <f t="shared" si="195"/>
        <v>0</v>
      </c>
      <c r="BK349" s="68">
        <f t="shared" si="196"/>
        <v>0</v>
      </c>
      <c r="BL349" s="68">
        <f t="shared" si="197"/>
        <v>0</v>
      </c>
      <c r="BM349" s="139">
        <f t="shared" si="198"/>
        <v>0</v>
      </c>
    </row>
    <row r="350" spans="1:65" s="68" customFormat="1" ht="63.95" customHeight="1">
      <c r="A350" s="245"/>
      <c r="B350" s="97"/>
      <c r="C350" s="98"/>
      <c r="D350" s="99"/>
      <c r="E350" s="111"/>
      <c r="F350" s="155"/>
      <c r="G350" s="225"/>
      <c r="H350" s="100"/>
      <c r="I350" s="226"/>
      <c r="J350" s="218"/>
      <c r="K350" s="124"/>
      <c r="L350" s="135"/>
      <c r="M350" s="136"/>
      <c r="N350" s="102"/>
      <c r="O350" s="103"/>
      <c r="P350" s="103"/>
      <c r="Q350" s="103"/>
      <c r="R350" s="103"/>
      <c r="S350" s="99"/>
      <c r="T350" s="99"/>
      <c r="U350" s="99"/>
      <c r="V350" s="99"/>
      <c r="W350" s="100"/>
      <c r="X350" s="100"/>
      <c r="Y350" s="104"/>
      <c r="Z350" s="119"/>
      <c r="AA350" s="119"/>
      <c r="AB350" s="120"/>
      <c r="AC350" s="137" t="str">
        <f t="shared" si="168"/>
        <v/>
      </c>
      <c r="AD350" s="131" t="str">
        <f t="shared" si="169"/>
        <v/>
      </c>
      <c r="AE350" s="105"/>
      <c r="AF350" s="101"/>
      <c r="AG350" s="107"/>
      <c r="AH350" s="169"/>
      <c r="AI350" s="170"/>
      <c r="AK350" s="146" t="b">
        <f t="shared" si="170"/>
        <v>0</v>
      </c>
      <c r="AL350" s="68">
        <f t="shared" si="171"/>
        <v>0</v>
      </c>
      <c r="AM350" s="68" t="b">
        <f t="shared" si="172"/>
        <v>1</v>
      </c>
      <c r="AN350" s="68">
        <f t="shared" si="173"/>
        <v>1</v>
      </c>
      <c r="AO350" s="68" t="b">
        <f t="shared" si="174"/>
        <v>0</v>
      </c>
      <c r="AP350" s="68">
        <f t="shared" si="175"/>
        <v>0</v>
      </c>
      <c r="AQ350" s="68" t="b">
        <f t="shared" si="176"/>
        <v>1</v>
      </c>
      <c r="AR350" s="139">
        <f t="shared" si="177"/>
        <v>1</v>
      </c>
      <c r="AS350" s="146" t="str">
        <f t="shared" si="178"/>
        <v/>
      </c>
      <c r="AT350" s="139" t="str">
        <f t="shared" si="179"/>
        <v/>
      </c>
      <c r="AU350" s="68">
        <f t="shared" si="180"/>
        <v>1</v>
      </c>
      <c r="AV350" s="68">
        <f t="shared" si="181"/>
        <v>0</v>
      </c>
      <c r="AW350" s="68">
        <f t="shared" si="182"/>
        <v>0</v>
      </c>
      <c r="AX350" s="68">
        <f t="shared" si="183"/>
        <v>0</v>
      </c>
      <c r="AY350" s="68">
        <f t="shared" si="184"/>
        <v>0</v>
      </c>
      <c r="AZ350" s="139">
        <f t="shared" si="185"/>
        <v>0</v>
      </c>
      <c r="BA350" s="68" t="str">
        <f t="shared" si="186"/>
        <v/>
      </c>
      <c r="BB350" s="68" t="str">
        <f t="shared" si="187"/>
        <v/>
      </c>
      <c r="BC350" s="146" t="str">
        <f t="shared" si="188"/>
        <v>Pain in mouth/throat</v>
      </c>
      <c r="BD350" s="68">
        <f t="shared" si="189"/>
        <v>10.4</v>
      </c>
      <c r="BE350" s="68" t="str">
        <f t="shared" si="190"/>
        <v>Pain in mouth/throat
 has a PPV of 10.4% 
 for recurrence</v>
      </c>
      <c r="BF350" s="68">
        <f t="shared" si="191"/>
        <v>0</v>
      </c>
      <c r="BG350" s="68">
        <f t="shared" si="192"/>
        <v>0</v>
      </c>
      <c r="BH350" s="68">
        <f t="shared" si="193"/>
        <v>1</v>
      </c>
      <c r="BI350" s="68">
        <f t="shared" si="194"/>
        <v>0</v>
      </c>
      <c r="BJ350" s="68">
        <f t="shared" si="195"/>
        <v>0</v>
      </c>
      <c r="BK350" s="68">
        <f t="shared" si="196"/>
        <v>0</v>
      </c>
      <c r="BL350" s="68">
        <f t="shared" si="197"/>
        <v>0</v>
      </c>
      <c r="BM350" s="139">
        <f t="shared" si="198"/>
        <v>0</v>
      </c>
    </row>
    <row r="351" spans="1:65" s="68" customFormat="1" ht="63.95" customHeight="1">
      <c r="A351" s="245"/>
      <c r="B351" s="97"/>
      <c r="C351" s="98"/>
      <c r="D351" s="99"/>
      <c r="E351" s="111"/>
      <c r="F351" s="155"/>
      <c r="G351" s="225"/>
      <c r="H351" s="100"/>
      <c r="I351" s="226"/>
      <c r="J351" s="218"/>
      <c r="K351" s="124"/>
      <c r="L351" s="135"/>
      <c r="M351" s="136"/>
      <c r="N351" s="102"/>
      <c r="O351" s="103"/>
      <c r="P351" s="103"/>
      <c r="Q351" s="103"/>
      <c r="R351" s="103"/>
      <c r="S351" s="99"/>
      <c r="T351" s="99"/>
      <c r="U351" s="99"/>
      <c r="V351" s="99"/>
      <c r="W351" s="100"/>
      <c r="X351" s="100"/>
      <c r="Y351" s="104"/>
      <c r="Z351" s="119"/>
      <c r="AA351" s="119"/>
      <c r="AB351" s="120"/>
      <c r="AC351" s="137" t="str">
        <f t="shared" si="168"/>
        <v/>
      </c>
      <c r="AD351" s="131" t="str">
        <f t="shared" si="169"/>
        <v/>
      </c>
      <c r="AE351" s="105"/>
      <c r="AF351" s="101"/>
      <c r="AG351" s="107"/>
      <c r="AH351" s="169"/>
      <c r="AI351" s="170"/>
      <c r="AK351" s="146" t="b">
        <f t="shared" si="170"/>
        <v>0</v>
      </c>
      <c r="AL351" s="68">
        <f t="shared" si="171"/>
        <v>0</v>
      </c>
      <c r="AM351" s="68" t="b">
        <f t="shared" si="172"/>
        <v>1</v>
      </c>
      <c r="AN351" s="68">
        <f t="shared" si="173"/>
        <v>1</v>
      </c>
      <c r="AO351" s="68" t="b">
        <f t="shared" si="174"/>
        <v>0</v>
      </c>
      <c r="AP351" s="68">
        <f t="shared" si="175"/>
        <v>0</v>
      </c>
      <c r="AQ351" s="68" t="b">
        <f t="shared" si="176"/>
        <v>1</v>
      </c>
      <c r="AR351" s="139">
        <f t="shared" si="177"/>
        <v>1</v>
      </c>
      <c r="AS351" s="146" t="str">
        <f t="shared" si="178"/>
        <v/>
      </c>
      <c r="AT351" s="139" t="str">
        <f t="shared" si="179"/>
        <v/>
      </c>
      <c r="AU351" s="68">
        <f t="shared" si="180"/>
        <v>1</v>
      </c>
      <c r="AV351" s="68">
        <f t="shared" si="181"/>
        <v>0</v>
      </c>
      <c r="AW351" s="68">
        <f t="shared" si="182"/>
        <v>0</v>
      </c>
      <c r="AX351" s="68">
        <f t="shared" si="183"/>
        <v>0</v>
      </c>
      <c r="AY351" s="68">
        <f t="shared" si="184"/>
        <v>0</v>
      </c>
      <c r="AZ351" s="139">
        <f t="shared" si="185"/>
        <v>0</v>
      </c>
      <c r="BA351" s="68" t="str">
        <f t="shared" si="186"/>
        <v/>
      </c>
      <c r="BB351" s="68" t="str">
        <f t="shared" si="187"/>
        <v/>
      </c>
      <c r="BC351" s="146" t="str">
        <f t="shared" si="188"/>
        <v>Pain in mouth/throat</v>
      </c>
      <c r="BD351" s="68">
        <f t="shared" si="189"/>
        <v>10.4</v>
      </c>
      <c r="BE351" s="68" t="str">
        <f t="shared" si="190"/>
        <v>Pain in mouth/throat
 has a PPV of 10.4% 
 for recurrence</v>
      </c>
      <c r="BF351" s="68">
        <f t="shared" si="191"/>
        <v>0</v>
      </c>
      <c r="BG351" s="68">
        <f t="shared" si="192"/>
        <v>0</v>
      </c>
      <c r="BH351" s="68">
        <f t="shared" si="193"/>
        <v>1</v>
      </c>
      <c r="BI351" s="68">
        <f t="shared" si="194"/>
        <v>0</v>
      </c>
      <c r="BJ351" s="68">
        <f t="shared" si="195"/>
        <v>0</v>
      </c>
      <c r="BK351" s="68">
        <f t="shared" si="196"/>
        <v>0</v>
      </c>
      <c r="BL351" s="68">
        <f t="shared" si="197"/>
        <v>0</v>
      </c>
      <c r="BM351" s="139">
        <f t="shared" si="198"/>
        <v>0</v>
      </c>
    </row>
    <row r="352" spans="1:65" s="68" customFormat="1" ht="63.95" customHeight="1">
      <c r="A352" s="245"/>
      <c r="B352" s="97"/>
      <c r="C352" s="98"/>
      <c r="D352" s="99"/>
      <c r="E352" s="111"/>
      <c r="F352" s="155"/>
      <c r="G352" s="225"/>
      <c r="H352" s="100"/>
      <c r="I352" s="226"/>
      <c r="J352" s="218"/>
      <c r="K352" s="124"/>
      <c r="L352" s="135"/>
      <c r="M352" s="136"/>
      <c r="N352" s="102"/>
      <c r="O352" s="103"/>
      <c r="P352" s="103"/>
      <c r="Q352" s="103"/>
      <c r="R352" s="103"/>
      <c r="S352" s="99"/>
      <c r="T352" s="99"/>
      <c r="U352" s="99"/>
      <c r="V352" s="99"/>
      <c r="W352" s="100"/>
      <c r="X352" s="100"/>
      <c r="Y352" s="104"/>
      <c r="Z352" s="119"/>
      <c r="AA352" s="119"/>
      <c r="AB352" s="120"/>
      <c r="AC352" s="137" t="str">
        <f t="shared" si="168"/>
        <v/>
      </c>
      <c r="AD352" s="131" t="str">
        <f t="shared" si="169"/>
        <v/>
      </c>
      <c r="AE352" s="105"/>
      <c r="AF352" s="101"/>
      <c r="AG352" s="107"/>
      <c r="AH352" s="169"/>
      <c r="AI352" s="170"/>
      <c r="AK352" s="146" t="b">
        <f t="shared" si="170"/>
        <v>0</v>
      </c>
      <c r="AL352" s="68">
        <f t="shared" si="171"/>
        <v>0</v>
      </c>
      <c r="AM352" s="68" t="b">
        <f t="shared" si="172"/>
        <v>1</v>
      </c>
      <c r="AN352" s="68">
        <f t="shared" si="173"/>
        <v>1</v>
      </c>
      <c r="AO352" s="68" t="b">
        <f t="shared" si="174"/>
        <v>0</v>
      </c>
      <c r="AP352" s="68">
        <f t="shared" si="175"/>
        <v>0</v>
      </c>
      <c r="AQ352" s="68" t="b">
        <f t="shared" si="176"/>
        <v>1</v>
      </c>
      <c r="AR352" s="139">
        <f t="shared" si="177"/>
        <v>1</v>
      </c>
      <c r="AS352" s="146" t="str">
        <f t="shared" si="178"/>
        <v/>
      </c>
      <c r="AT352" s="139" t="str">
        <f t="shared" si="179"/>
        <v/>
      </c>
      <c r="AU352" s="68">
        <f t="shared" si="180"/>
        <v>1</v>
      </c>
      <c r="AV352" s="68">
        <f t="shared" si="181"/>
        <v>0</v>
      </c>
      <c r="AW352" s="68">
        <f t="shared" si="182"/>
        <v>0</v>
      </c>
      <c r="AX352" s="68">
        <f t="shared" si="183"/>
        <v>0</v>
      </c>
      <c r="AY352" s="68">
        <f t="shared" si="184"/>
        <v>0</v>
      </c>
      <c r="AZ352" s="139">
        <f t="shared" si="185"/>
        <v>0</v>
      </c>
      <c r="BA352" s="68" t="str">
        <f t="shared" si="186"/>
        <v/>
      </c>
      <c r="BB352" s="68" t="str">
        <f t="shared" si="187"/>
        <v/>
      </c>
      <c r="BC352" s="146" t="str">
        <f t="shared" si="188"/>
        <v>Pain in mouth/throat</v>
      </c>
      <c r="BD352" s="68">
        <f t="shared" si="189"/>
        <v>10.4</v>
      </c>
      <c r="BE352" s="68" t="str">
        <f t="shared" si="190"/>
        <v>Pain in mouth/throat
 has a PPV of 10.4% 
 for recurrence</v>
      </c>
      <c r="BF352" s="68">
        <f t="shared" si="191"/>
        <v>0</v>
      </c>
      <c r="BG352" s="68">
        <f t="shared" si="192"/>
        <v>0</v>
      </c>
      <c r="BH352" s="68">
        <f t="shared" si="193"/>
        <v>1</v>
      </c>
      <c r="BI352" s="68">
        <f t="shared" si="194"/>
        <v>0</v>
      </c>
      <c r="BJ352" s="68">
        <f t="shared" si="195"/>
        <v>0</v>
      </c>
      <c r="BK352" s="68">
        <f t="shared" si="196"/>
        <v>0</v>
      </c>
      <c r="BL352" s="68">
        <f t="shared" si="197"/>
        <v>0</v>
      </c>
      <c r="BM352" s="139">
        <f t="shared" si="198"/>
        <v>0</v>
      </c>
    </row>
    <row r="353" spans="1:65" s="68" customFormat="1" ht="63.95" customHeight="1">
      <c r="A353" s="245"/>
      <c r="B353" s="97"/>
      <c r="C353" s="98"/>
      <c r="D353" s="99"/>
      <c r="E353" s="111"/>
      <c r="F353" s="155"/>
      <c r="G353" s="225"/>
      <c r="H353" s="100"/>
      <c r="I353" s="226"/>
      <c r="J353" s="218"/>
      <c r="K353" s="124"/>
      <c r="L353" s="135"/>
      <c r="M353" s="136"/>
      <c r="N353" s="102"/>
      <c r="O353" s="103"/>
      <c r="P353" s="103"/>
      <c r="Q353" s="103"/>
      <c r="R353" s="103"/>
      <c r="S353" s="99"/>
      <c r="T353" s="99"/>
      <c r="U353" s="99"/>
      <c r="V353" s="99"/>
      <c r="W353" s="100"/>
      <c r="X353" s="100"/>
      <c r="Y353" s="104"/>
      <c r="Z353" s="119"/>
      <c r="AA353" s="119"/>
      <c r="AB353" s="120"/>
      <c r="AC353" s="137" t="str">
        <f t="shared" si="168"/>
        <v/>
      </c>
      <c r="AD353" s="131" t="str">
        <f t="shared" si="169"/>
        <v/>
      </c>
      <c r="AE353" s="105"/>
      <c r="AF353" s="101"/>
      <c r="AG353" s="107"/>
      <c r="AH353" s="169"/>
      <c r="AI353" s="170"/>
      <c r="AK353" s="146" t="b">
        <f t="shared" si="170"/>
        <v>0</v>
      </c>
      <c r="AL353" s="68">
        <f t="shared" si="171"/>
        <v>0</v>
      </c>
      <c r="AM353" s="68" t="b">
        <f t="shared" si="172"/>
        <v>1</v>
      </c>
      <c r="AN353" s="68">
        <f t="shared" si="173"/>
        <v>1</v>
      </c>
      <c r="AO353" s="68" t="b">
        <f t="shared" si="174"/>
        <v>0</v>
      </c>
      <c r="AP353" s="68">
        <f t="shared" si="175"/>
        <v>0</v>
      </c>
      <c r="AQ353" s="68" t="b">
        <f t="shared" si="176"/>
        <v>1</v>
      </c>
      <c r="AR353" s="139">
        <f t="shared" si="177"/>
        <v>1</v>
      </c>
      <c r="AS353" s="146" t="str">
        <f t="shared" si="178"/>
        <v/>
      </c>
      <c r="AT353" s="139" t="str">
        <f t="shared" si="179"/>
        <v/>
      </c>
      <c r="AU353" s="68">
        <f t="shared" si="180"/>
        <v>1</v>
      </c>
      <c r="AV353" s="68">
        <f t="shared" si="181"/>
        <v>0</v>
      </c>
      <c r="AW353" s="68">
        <f t="shared" si="182"/>
        <v>0</v>
      </c>
      <c r="AX353" s="68">
        <f t="shared" si="183"/>
        <v>0</v>
      </c>
      <c r="AY353" s="68">
        <f t="shared" si="184"/>
        <v>0</v>
      </c>
      <c r="AZ353" s="139">
        <f t="shared" si="185"/>
        <v>0</v>
      </c>
      <c r="BA353" s="68" t="str">
        <f t="shared" si="186"/>
        <v/>
      </c>
      <c r="BB353" s="68" t="str">
        <f t="shared" si="187"/>
        <v/>
      </c>
      <c r="BC353" s="146" t="str">
        <f t="shared" si="188"/>
        <v>Pain in mouth/throat</v>
      </c>
      <c r="BD353" s="68">
        <f t="shared" si="189"/>
        <v>10.4</v>
      </c>
      <c r="BE353" s="68" t="str">
        <f t="shared" si="190"/>
        <v>Pain in mouth/throat
 has a PPV of 10.4% 
 for recurrence</v>
      </c>
      <c r="BF353" s="68">
        <f t="shared" si="191"/>
        <v>0</v>
      </c>
      <c r="BG353" s="68">
        <f t="shared" si="192"/>
        <v>0</v>
      </c>
      <c r="BH353" s="68">
        <f t="shared" si="193"/>
        <v>1</v>
      </c>
      <c r="BI353" s="68">
        <f t="shared" si="194"/>
        <v>0</v>
      </c>
      <c r="BJ353" s="68">
        <f t="shared" si="195"/>
        <v>0</v>
      </c>
      <c r="BK353" s="68">
        <f t="shared" si="196"/>
        <v>0</v>
      </c>
      <c r="BL353" s="68">
        <f t="shared" si="197"/>
        <v>0</v>
      </c>
      <c r="BM353" s="139">
        <f t="shared" si="198"/>
        <v>0</v>
      </c>
    </row>
    <row r="354" spans="1:65" s="68" customFormat="1" ht="63.95" customHeight="1">
      <c r="A354" s="245"/>
      <c r="B354" s="97"/>
      <c r="C354" s="98"/>
      <c r="D354" s="99"/>
      <c r="E354" s="111"/>
      <c r="F354" s="155"/>
      <c r="G354" s="225"/>
      <c r="H354" s="100"/>
      <c r="I354" s="226"/>
      <c r="J354" s="218"/>
      <c r="K354" s="124"/>
      <c r="L354" s="135"/>
      <c r="M354" s="136"/>
      <c r="N354" s="102"/>
      <c r="O354" s="103"/>
      <c r="P354" s="103"/>
      <c r="Q354" s="103"/>
      <c r="R354" s="103"/>
      <c r="S354" s="99"/>
      <c r="T354" s="99"/>
      <c r="U354" s="99"/>
      <c r="V354" s="99"/>
      <c r="W354" s="100"/>
      <c r="X354" s="100"/>
      <c r="Y354" s="104"/>
      <c r="Z354" s="119"/>
      <c r="AA354" s="119"/>
      <c r="AB354" s="120"/>
      <c r="AC354" s="137" t="str">
        <f t="shared" si="168"/>
        <v/>
      </c>
      <c r="AD354" s="131" t="str">
        <f t="shared" si="169"/>
        <v/>
      </c>
      <c r="AE354" s="105"/>
      <c r="AF354" s="101"/>
      <c r="AG354" s="107"/>
      <c r="AH354" s="169"/>
      <c r="AI354" s="170"/>
      <c r="AK354" s="146" t="b">
        <f t="shared" si="170"/>
        <v>0</v>
      </c>
      <c r="AL354" s="68">
        <f t="shared" si="171"/>
        <v>0</v>
      </c>
      <c r="AM354" s="68" t="b">
        <f t="shared" si="172"/>
        <v>1</v>
      </c>
      <c r="AN354" s="68">
        <f t="shared" si="173"/>
        <v>1</v>
      </c>
      <c r="AO354" s="68" t="b">
        <f t="shared" si="174"/>
        <v>0</v>
      </c>
      <c r="AP354" s="68">
        <f t="shared" si="175"/>
        <v>0</v>
      </c>
      <c r="AQ354" s="68" t="b">
        <f t="shared" si="176"/>
        <v>1</v>
      </c>
      <c r="AR354" s="139">
        <f t="shared" si="177"/>
        <v>1</v>
      </c>
      <c r="AS354" s="146" t="str">
        <f t="shared" si="178"/>
        <v/>
      </c>
      <c r="AT354" s="139" t="str">
        <f t="shared" si="179"/>
        <v/>
      </c>
      <c r="AU354" s="68">
        <f t="shared" si="180"/>
        <v>1</v>
      </c>
      <c r="AV354" s="68">
        <f t="shared" si="181"/>
        <v>0</v>
      </c>
      <c r="AW354" s="68">
        <f t="shared" si="182"/>
        <v>0</v>
      </c>
      <c r="AX354" s="68">
        <f t="shared" si="183"/>
        <v>0</v>
      </c>
      <c r="AY354" s="68">
        <f t="shared" si="184"/>
        <v>0</v>
      </c>
      <c r="AZ354" s="139">
        <f t="shared" si="185"/>
        <v>0</v>
      </c>
      <c r="BA354" s="68" t="str">
        <f t="shared" si="186"/>
        <v/>
      </c>
      <c r="BB354" s="68" t="str">
        <f t="shared" si="187"/>
        <v/>
      </c>
      <c r="BC354" s="146" t="str">
        <f t="shared" si="188"/>
        <v>Pain in mouth/throat</v>
      </c>
      <c r="BD354" s="68">
        <f t="shared" si="189"/>
        <v>10.4</v>
      </c>
      <c r="BE354" s="68" t="str">
        <f t="shared" si="190"/>
        <v>Pain in mouth/throat
 has a PPV of 10.4% 
 for recurrence</v>
      </c>
      <c r="BF354" s="68">
        <f t="shared" si="191"/>
        <v>0</v>
      </c>
      <c r="BG354" s="68">
        <f t="shared" si="192"/>
        <v>0</v>
      </c>
      <c r="BH354" s="68">
        <f t="shared" si="193"/>
        <v>1</v>
      </c>
      <c r="BI354" s="68">
        <f t="shared" si="194"/>
        <v>0</v>
      </c>
      <c r="BJ354" s="68">
        <f t="shared" si="195"/>
        <v>0</v>
      </c>
      <c r="BK354" s="68">
        <f t="shared" si="196"/>
        <v>0</v>
      </c>
      <c r="BL354" s="68">
        <f t="shared" si="197"/>
        <v>0</v>
      </c>
      <c r="BM354" s="139">
        <f t="shared" si="198"/>
        <v>0</v>
      </c>
    </row>
    <row r="355" spans="1:65" s="68" customFormat="1" ht="63.95" customHeight="1">
      <c r="A355" s="245"/>
      <c r="B355" s="97"/>
      <c r="C355" s="98"/>
      <c r="D355" s="99"/>
      <c r="E355" s="111"/>
      <c r="F355" s="155"/>
      <c r="G355" s="225"/>
      <c r="H355" s="100"/>
      <c r="I355" s="226"/>
      <c r="J355" s="218"/>
      <c r="K355" s="124"/>
      <c r="L355" s="135"/>
      <c r="M355" s="136"/>
      <c r="N355" s="102"/>
      <c r="O355" s="103"/>
      <c r="P355" s="103"/>
      <c r="Q355" s="103"/>
      <c r="R355" s="103"/>
      <c r="S355" s="99"/>
      <c r="T355" s="99"/>
      <c r="U355" s="99"/>
      <c r="V355" s="99"/>
      <c r="W355" s="100"/>
      <c r="X355" s="100"/>
      <c r="Y355" s="104"/>
      <c r="Z355" s="119"/>
      <c r="AA355" s="119"/>
      <c r="AB355" s="120"/>
      <c r="AC355" s="137" t="str">
        <f t="shared" si="168"/>
        <v/>
      </c>
      <c r="AD355" s="131" t="str">
        <f t="shared" si="169"/>
        <v/>
      </c>
      <c r="AE355" s="105"/>
      <c r="AF355" s="101"/>
      <c r="AG355" s="107"/>
      <c r="AH355" s="169"/>
      <c r="AI355" s="170"/>
      <c r="AK355" s="146" t="b">
        <f t="shared" si="170"/>
        <v>0</v>
      </c>
      <c r="AL355" s="68">
        <f t="shared" si="171"/>
        <v>0</v>
      </c>
      <c r="AM355" s="68" t="b">
        <f t="shared" si="172"/>
        <v>1</v>
      </c>
      <c r="AN355" s="68">
        <f t="shared" si="173"/>
        <v>1</v>
      </c>
      <c r="AO355" s="68" t="b">
        <f t="shared" si="174"/>
        <v>0</v>
      </c>
      <c r="AP355" s="68">
        <f t="shared" si="175"/>
        <v>0</v>
      </c>
      <c r="AQ355" s="68" t="b">
        <f t="shared" si="176"/>
        <v>1</v>
      </c>
      <c r="AR355" s="139">
        <f t="shared" si="177"/>
        <v>1</v>
      </c>
      <c r="AS355" s="146" t="str">
        <f t="shared" si="178"/>
        <v/>
      </c>
      <c r="AT355" s="139" t="str">
        <f t="shared" si="179"/>
        <v/>
      </c>
      <c r="AU355" s="68">
        <f t="shared" si="180"/>
        <v>1</v>
      </c>
      <c r="AV355" s="68">
        <f t="shared" si="181"/>
        <v>0</v>
      </c>
      <c r="AW355" s="68">
        <f t="shared" si="182"/>
        <v>0</v>
      </c>
      <c r="AX355" s="68">
        <f t="shared" si="183"/>
        <v>0</v>
      </c>
      <c r="AY355" s="68">
        <f t="shared" si="184"/>
        <v>0</v>
      </c>
      <c r="AZ355" s="139">
        <f t="shared" si="185"/>
        <v>0</v>
      </c>
      <c r="BA355" s="68" t="str">
        <f t="shared" si="186"/>
        <v/>
      </c>
      <c r="BB355" s="68" t="str">
        <f t="shared" si="187"/>
        <v/>
      </c>
      <c r="BC355" s="146" t="str">
        <f t="shared" si="188"/>
        <v>Pain in mouth/throat</v>
      </c>
      <c r="BD355" s="68">
        <f t="shared" si="189"/>
        <v>10.4</v>
      </c>
      <c r="BE355" s="68" t="str">
        <f t="shared" si="190"/>
        <v>Pain in mouth/throat
 has a PPV of 10.4% 
 for recurrence</v>
      </c>
      <c r="BF355" s="68">
        <f t="shared" si="191"/>
        <v>0</v>
      </c>
      <c r="BG355" s="68">
        <f t="shared" si="192"/>
        <v>0</v>
      </c>
      <c r="BH355" s="68">
        <f t="shared" si="193"/>
        <v>1</v>
      </c>
      <c r="BI355" s="68">
        <f t="shared" si="194"/>
        <v>0</v>
      </c>
      <c r="BJ355" s="68">
        <f t="shared" si="195"/>
        <v>0</v>
      </c>
      <c r="BK355" s="68">
        <f t="shared" si="196"/>
        <v>0</v>
      </c>
      <c r="BL355" s="68">
        <f t="shared" si="197"/>
        <v>0</v>
      </c>
      <c r="BM355" s="139">
        <f t="shared" si="198"/>
        <v>0</v>
      </c>
    </row>
    <row r="356" spans="1:65" s="68" customFormat="1" ht="63.95" customHeight="1">
      <c r="A356" s="245"/>
      <c r="B356" s="97"/>
      <c r="C356" s="98"/>
      <c r="D356" s="99"/>
      <c r="E356" s="111"/>
      <c r="F356" s="155"/>
      <c r="G356" s="225"/>
      <c r="H356" s="100"/>
      <c r="I356" s="226"/>
      <c r="J356" s="218"/>
      <c r="K356" s="124"/>
      <c r="L356" s="135"/>
      <c r="M356" s="136"/>
      <c r="N356" s="102"/>
      <c r="O356" s="103"/>
      <c r="P356" s="103"/>
      <c r="Q356" s="103"/>
      <c r="R356" s="103"/>
      <c r="S356" s="99"/>
      <c r="T356" s="99"/>
      <c r="U356" s="99"/>
      <c r="V356" s="99"/>
      <c r="W356" s="100"/>
      <c r="X356" s="100"/>
      <c r="Y356" s="104"/>
      <c r="Z356" s="119"/>
      <c r="AA356" s="119"/>
      <c r="AB356" s="120"/>
      <c r="AC356" s="137" t="str">
        <f t="shared" si="168"/>
        <v/>
      </c>
      <c r="AD356" s="131" t="str">
        <f t="shared" si="169"/>
        <v/>
      </c>
      <c r="AE356" s="105"/>
      <c r="AF356" s="101"/>
      <c r="AG356" s="107"/>
      <c r="AH356" s="169"/>
      <c r="AI356" s="170"/>
      <c r="AK356" s="146" t="b">
        <f t="shared" si="170"/>
        <v>0</v>
      </c>
      <c r="AL356" s="68">
        <f t="shared" si="171"/>
        <v>0</v>
      </c>
      <c r="AM356" s="68" t="b">
        <f t="shared" si="172"/>
        <v>1</v>
      </c>
      <c r="AN356" s="68">
        <f t="shared" si="173"/>
        <v>1</v>
      </c>
      <c r="AO356" s="68" t="b">
        <f t="shared" si="174"/>
        <v>0</v>
      </c>
      <c r="AP356" s="68">
        <f t="shared" si="175"/>
        <v>0</v>
      </c>
      <c r="AQ356" s="68" t="b">
        <f t="shared" si="176"/>
        <v>1</v>
      </c>
      <c r="AR356" s="139">
        <f t="shared" si="177"/>
        <v>1</v>
      </c>
      <c r="AS356" s="146" t="str">
        <f t="shared" si="178"/>
        <v/>
      </c>
      <c r="AT356" s="139" t="str">
        <f t="shared" si="179"/>
        <v/>
      </c>
      <c r="AU356" s="68">
        <f t="shared" si="180"/>
        <v>1</v>
      </c>
      <c r="AV356" s="68">
        <f t="shared" si="181"/>
        <v>0</v>
      </c>
      <c r="AW356" s="68">
        <f t="shared" si="182"/>
        <v>0</v>
      </c>
      <c r="AX356" s="68">
        <f t="shared" si="183"/>
        <v>0</v>
      </c>
      <c r="AY356" s="68">
        <f t="shared" si="184"/>
        <v>0</v>
      </c>
      <c r="AZ356" s="139">
        <f t="shared" si="185"/>
        <v>0</v>
      </c>
      <c r="BA356" s="68" t="str">
        <f t="shared" si="186"/>
        <v/>
      </c>
      <c r="BB356" s="68" t="str">
        <f t="shared" si="187"/>
        <v/>
      </c>
      <c r="BC356" s="146" t="str">
        <f t="shared" si="188"/>
        <v>Pain in mouth/throat</v>
      </c>
      <c r="BD356" s="68">
        <f t="shared" si="189"/>
        <v>10.4</v>
      </c>
      <c r="BE356" s="68" t="str">
        <f t="shared" si="190"/>
        <v>Pain in mouth/throat
 has a PPV of 10.4% 
 for recurrence</v>
      </c>
      <c r="BF356" s="68">
        <f t="shared" si="191"/>
        <v>0</v>
      </c>
      <c r="BG356" s="68">
        <f t="shared" si="192"/>
        <v>0</v>
      </c>
      <c r="BH356" s="68">
        <f t="shared" si="193"/>
        <v>1</v>
      </c>
      <c r="BI356" s="68">
        <f t="shared" si="194"/>
        <v>0</v>
      </c>
      <c r="BJ356" s="68">
        <f t="shared" si="195"/>
        <v>0</v>
      </c>
      <c r="BK356" s="68">
        <f t="shared" si="196"/>
        <v>0</v>
      </c>
      <c r="BL356" s="68">
        <f t="shared" si="197"/>
        <v>0</v>
      </c>
      <c r="BM356" s="139">
        <f t="shared" si="198"/>
        <v>0</v>
      </c>
    </row>
    <row r="357" spans="1:65" s="68" customFormat="1" ht="63.95" customHeight="1">
      <c r="A357" s="245"/>
      <c r="B357" s="97"/>
      <c r="C357" s="98"/>
      <c r="D357" s="99"/>
      <c r="E357" s="111"/>
      <c r="F357" s="155"/>
      <c r="G357" s="225"/>
      <c r="H357" s="100"/>
      <c r="I357" s="226"/>
      <c r="J357" s="218"/>
      <c r="K357" s="124"/>
      <c r="L357" s="135"/>
      <c r="M357" s="136"/>
      <c r="N357" s="102"/>
      <c r="O357" s="103"/>
      <c r="P357" s="103"/>
      <c r="Q357" s="103"/>
      <c r="R357" s="103"/>
      <c r="S357" s="99"/>
      <c r="T357" s="99"/>
      <c r="U357" s="99"/>
      <c r="V357" s="99"/>
      <c r="W357" s="100"/>
      <c r="X357" s="100"/>
      <c r="Y357" s="104"/>
      <c r="Z357" s="119"/>
      <c r="AA357" s="119"/>
      <c r="AB357" s="120"/>
      <c r="AC357" s="137" t="str">
        <f t="shared" si="168"/>
        <v/>
      </c>
      <c r="AD357" s="131" t="str">
        <f t="shared" si="169"/>
        <v/>
      </c>
      <c r="AE357" s="105"/>
      <c r="AF357" s="101"/>
      <c r="AG357" s="107"/>
      <c r="AH357" s="169"/>
      <c r="AI357" s="170"/>
      <c r="AK357" s="146" t="b">
        <f t="shared" si="170"/>
        <v>0</v>
      </c>
      <c r="AL357" s="68">
        <f t="shared" si="171"/>
        <v>0</v>
      </c>
      <c r="AM357" s="68" t="b">
        <f t="shared" si="172"/>
        <v>1</v>
      </c>
      <c r="AN357" s="68">
        <f t="shared" si="173"/>
        <v>1</v>
      </c>
      <c r="AO357" s="68" t="b">
        <f t="shared" si="174"/>
        <v>0</v>
      </c>
      <c r="AP357" s="68">
        <f t="shared" si="175"/>
        <v>0</v>
      </c>
      <c r="AQ357" s="68" t="b">
        <f t="shared" si="176"/>
        <v>1</v>
      </c>
      <c r="AR357" s="139">
        <f t="shared" si="177"/>
        <v>1</v>
      </c>
      <c r="AS357" s="146" t="str">
        <f t="shared" si="178"/>
        <v/>
      </c>
      <c r="AT357" s="139" t="str">
        <f t="shared" si="179"/>
        <v/>
      </c>
      <c r="AU357" s="68">
        <f t="shared" si="180"/>
        <v>1</v>
      </c>
      <c r="AV357" s="68">
        <f t="shared" si="181"/>
        <v>0</v>
      </c>
      <c r="AW357" s="68">
        <f t="shared" si="182"/>
        <v>0</v>
      </c>
      <c r="AX357" s="68">
        <f t="shared" si="183"/>
        <v>0</v>
      </c>
      <c r="AY357" s="68">
        <f t="shared" si="184"/>
        <v>0</v>
      </c>
      <c r="AZ357" s="139">
        <f t="shared" si="185"/>
        <v>0</v>
      </c>
      <c r="BA357" s="68" t="str">
        <f t="shared" si="186"/>
        <v/>
      </c>
      <c r="BB357" s="68" t="str">
        <f t="shared" si="187"/>
        <v/>
      </c>
      <c r="BC357" s="146" t="str">
        <f t="shared" si="188"/>
        <v>Pain in mouth/throat</v>
      </c>
      <c r="BD357" s="68">
        <f t="shared" si="189"/>
        <v>10.4</v>
      </c>
      <c r="BE357" s="68" t="str">
        <f t="shared" si="190"/>
        <v>Pain in mouth/throat
 has a PPV of 10.4% 
 for recurrence</v>
      </c>
      <c r="BF357" s="68">
        <f t="shared" si="191"/>
        <v>0</v>
      </c>
      <c r="BG357" s="68">
        <f t="shared" si="192"/>
        <v>0</v>
      </c>
      <c r="BH357" s="68">
        <f t="shared" si="193"/>
        <v>1</v>
      </c>
      <c r="BI357" s="68">
        <f t="shared" si="194"/>
        <v>0</v>
      </c>
      <c r="BJ357" s="68">
        <f t="shared" si="195"/>
        <v>0</v>
      </c>
      <c r="BK357" s="68">
        <f t="shared" si="196"/>
        <v>0</v>
      </c>
      <c r="BL357" s="68">
        <f t="shared" si="197"/>
        <v>0</v>
      </c>
      <c r="BM357" s="139">
        <f t="shared" si="198"/>
        <v>0</v>
      </c>
    </row>
    <row r="358" spans="1:65" s="68" customFormat="1" ht="63.95" customHeight="1">
      <c r="A358" s="245"/>
      <c r="B358" s="97"/>
      <c r="C358" s="98"/>
      <c r="D358" s="99"/>
      <c r="E358" s="111"/>
      <c r="F358" s="155"/>
      <c r="G358" s="225"/>
      <c r="H358" s="100"/>
      <c r="I358" s="226"/>
      <c r="J358" s="218"/>
      <c r="K358" s="124"/>
      <c r="L358" s="135"/>
      <c r="M358" s="136"/>
      <c r="N358" s="102"/>
      <c r="O358" s="103"/>
      <c r="P358" s="103"/>
      <c r="Q358" s="103"/>
      <c r="R358" s="103"/>
      <c r="S358" s="99"/>
      <c r="T358" s="99"/>
      <c r="U358" s="99"/>
      <c r="V358" s="99"/>
      <c r="W358" s="100"/>
      <c r="X358" s="100"/>
      <c r="Y358" s="104"/>
      <c r="Z358" s="119"/>
      <c r="AA358" s="119"/>
      <c r="AB358" s="120"/>
      <c r="AC358" s="137" t="str">
        <f t="shared" si="168"/>
        <v/>
      </c>
      <c r="AD358" s="131" t="str">
        <f t="shared" si="169"/>
        <v/>
      </c>
      <c r="AE358" s="105"/>
      <c r="AF358" s="101"/>
      <c r="AG358" s="107"/>
      <c r="AH358" s="169"/>
      <c r="AI358" s="170"/>
      <c r="AK358" s="146" t="b">
        <f t="shared" si="170"/>
        <v>0</v>
      </c>
      <c r="AL358" s="68">
        <f t="shared" si="171"/>
        <v>0</v>
      </c>
      <c r="AM358" s="68" t="b">
        <f t="shared" si="172"/>
        <v>1</v>
      </c>
      <c r="AN358" s="68">
        <f t="shared" si="173"/>
        <v>1</v>
      </c>
      <c r="AO358" s="68" t="b">
        <f t="shared" si="174"/>
        <v>0</v>
      </c>
      <c r="AP358" s="68">
        <f t="shared" si="175"/>
        <v>0</v>
      </c>
      <c r="AQ358" s="68" t="b">
        <f t="shared" si="176"/>
        <v>1</v>
      </c>
      <c r="AR358" s="139">
        <f t="shared" si="177"/>
        <v>1</v>
      </c>
      <c r="AS358" s="146" t="str">
        <f t="shared" si="178"/>
        <v/>
      </c>
      <c r="AT358" s="139" t="str">
        <f t="shared" si="179"/>
        <v/>
      </c>
      <c r="AU358" s="68">
        <f t="shared" si="180"/>
        <v>1</v>
      </c>
      <c r="AV358" s="68">
        <f t="shared" si="181"/>
        <v>0</v>
      </c>
      <c r="AW358" s="68">
        <f t="shared" si="182"/>
        <v>0</v>
      </c>
      <c r="AX358" s="68">
        <f t="shared" si="183"/>
        <v>0</v>
      </c>
      <c r="AY358" s="68">
        <f t="shared" si="184"/>
        <v>0</v>
      </c>
      <c r="AZ358" s="139">
        <f t="shared" si="185"/>
        <v>0</v>
      </c>
      <c r="BA358" s="68" t="str">
        <f t="shared" si="186"/>
        <v/>
      </c>
      <c r="BB358" s="68" t="str">
        <f t="shared" si="187"/>
        <v/>
      </c>
      <c r="BC358" s="146" t="str">
        <f t="shared" si="188"/>
        <v>Pain in mouth/throat</v>
      </c>
      <c r="BD358" s="68">
        <f t="shared" si="189"/>
        <v>10.4</v>
      </c>
      <c r="BE358" s="68" t="str">
        <f t="shared" si="190"/>
        <v>Pain in mouth/throat
 has a PPV of 10.4% 
 for recurrence</v>
      </c>
      <c r="BF358" s="68">
        <f t="shared" si="191"/>
        <v>0</v>
      </c>
      <c r="BG358" s="68">
        <f t="shared" si="192"/>
        <v>0</v>
      </c>
      <c r="BH358" s="68">
        <f t="shared" si="193"/>
        <v>1</v>
      </c>
      <c r="BI358" s="68">
        <f t="shared" si="194"/>
        <v>0</v>
      </c>
      <c r="BJ358" s="68">
        <f t="shared" si="195"/>
        <v>0</v>
      </c>
      <c r="BK358" s="68">
        <f t="shared" si="196"/>
        <v>0</v>
      </c>
      <c r="BL358" s="68">
        <f t="shared" si="197"/>
        <v>0</v>
      </c>
      <c r="BM358" s="139">
        <f t="shared" si="198"/>
        <v>0</v>
      </c>
    </row>
    <row r="359" spans="1:65" s="68" customFormat="1" ht="63.95" customHeight="1">
      <c r="A359" s="245"/>
      <c r="B359" s="97"/>
      <c r="C359" s="98"/>
      <c r="D359" s="99"/>
      <c r="E359" s="111"/>
      <c r="F359" s="155"/>
      <c r="G359" s="225"/>
      <c r="H359" s="100"/>
      <c r="I359" s="226"/>
      <c r="J359" s="218"/>
      <c r="K359" s="124"/>
      <c r="L359" s="135"/>
      <c r="M359" s="136"/>
      <c r="N359" s="102"/>
      <c r="O359" s="103"/>
      <c r="P359" s="103"/>
      <c r="Q359" s="103"/>
      <c r="R359" s="103"/>
      <c r="S359" s="99"/>
      <c r="T359" s="99"/>
      <c r="U359" s="99"/>
      <c r="V359" s="99"/>
      <c r="W359" s="100"/>
      <c r="X359" s="100"/>
      <c r="Y359" s="104"/>
      <c r="Z359" s="119"/>
      <c r="AA359" s="119"/>
      <c r="AB359" s="120"/>
      <c r="AC359" s="137" t="str">
        <f t="shared" si="168"/>
        <v/>
      </c>
      <c r="AD359" s="131" t="str">
        <f t="shared" si="169"/>
        <v/>
      </c>
      <c r="AE359" s="105"/>
      <c r="AF359" s="101"/>
      <c r="AG359" s="107"/>
      <c r="AH359" s="169"/>
      <c r="AI359" s="170"/>
      <c r="AK359" s="146" t="b">
        <f t="shared" si="170"/>
        <v>0</v>
      </c>
      <c r="AL359" s="68">
        <f t="shared" si="171"/>
        <v>0</v>
      </c>
      <c r="AM359" s="68" t="b">
        <f t="shared" si="172"/>
        <v>1</v>
      </c>
      <c r="AN359" s="68">
        <f t="shared" si="173"/>
        <v>1</v>
      </c>
      <c r="AO359" s="68" t="b">
        <f t="shared" si="174"/>
        <v>0</v>
      </c>
      <c r="AP359" s="68">
        <f t="shared" si="175"/>
        <v>0</v>
      </c>
      <c r="AQ359" s="68" t="b">
        <f t="shared" si="176"/>
        <v>1</v>
      </c>
      <c r="AR359" s="139">
        <f t="shared" si="177"/>
        <v>1</v>
      </c>
      <c r="AS359" s="146" t="str">
        <f t="shared" si="178"/>
        <v/>
      </c>
      <c r="AT359" s="139" t="str">
        <f t="shared" si="179"/>
        <v/>
      </c>
      <c r="AU359" s="68">
        <f t="shared" si="180"/>
        <v>1</v>
      </c>
      <c r="AV359" s="68">
        <f t="shared" si="181"/>
        <v>0</v>
      </c>
      <c r="AW359" s="68">
        <f t="shared" si="182"/>
        <v>0</v>
      </c>
      <c r="AX359" s="68">
        <f t="shared" si="183"/>
        <v>0</v>
      </c>
      <c r="AY359" s="68">
        <f t="shared" si="184"/>
        <v>0</v>
      </c>
      <c r="AZ359" s="139">
        <f t="shared" si="185"/>
        <v>0</v>
      </c>
      <c r="BA359" s="68" t="str">
        <f t="shared" si="186"/>
        <v/>
      </c>
      <c r="BB359" s="68" t="str">
        <f t="shared" si="187"/>
        <v/>
      </c>
      <c r="BC359" s="146" t="str">
        <f t="shared" si="188"/>
        <v>Pain in mouth/throat</v>
      </c>
      <c r="BD359" s="68">
        <f t="shared" si="189"/>
        <v>10.4</v>
      </c>
      <c r="BE359" s="68" t="str">
        <f t="shared" si="190"/>
        <v>Pain in mouth/throat
 has a PPV of 10.4% 
 for recurrence</v>
      </c>
      <c r="BF359" s="68">
        <f t="shared" si="191"/>
        <v>0</v>
      </c>
      <c r="BG359" s="68">
        <f t="shared" si="192"/>
        <v>0</v>
      </c>
      <c r="BH359" s="68">
        <f t="shared" si="193"/>
        <v>1</v>
      </c>
      <c r="BI359" s="68">
        <f t="shared" si="194"/>
        <v>0</v>
      </c>
      <c r="BJ359" s="68">
        <f t="shared" si="195"/>
        <v>0</v>
      </c>
      <c r="BK359" s="68">
        <f t="shared" si="196"/>
        <v>0</v>
      </c>
      <c r="BL359" s="68">
        <f t="shared" si="197"/>
        <v>0</v>
      </c>
      <c r="BM359" s="139">
        <f t="shared" si="198"/>
        <v>0</v>
      </c>
    </row>
    <row r="360" spans="1:65" s="68" customFormat="1" ht="63.95" customHeight="1">
      <c r="A360" s="245"/>
      <c r="B360" s="97"/>
      <c r="C360" s="98"/>
      <c r="D360" s="99"/>
      <c r="E360" s="111"/>
      <c r="F360" s="155"/>
      <c r="G360" s="225"/>
      <c r="H360" s="100"/>
      <c r="I360" s="226"/>
      <c r="J360" s="218"/>
      <c r="K360" s="124"/>
      <c r="L360" s="135"/>
      <c r="M360" s="136"/>
      <c r="N360" s="102"/>
      <c r="O360" s="103"/>
      <c r="P360" s="103"/>
      <c r="Q360" s="103"/>
      <c r="R360" s="103"/>
      <c r="S360" s="99"/>
      <c r="T360" s="99"/>
      <c r="U360" s="99"/>
      <c r="V360" s="99"/>
      <c r="W360" s="100"/>
      <c r="X360" s="100"/>
      <c r="Y360" s="104"/>
      <c r="Z360" s="119"/>
      <c r="AA360" s="119"/>
      <c r="AB360" s="120"/>
      <c r="AC360" s="137" t="str">
        <f t="shared" si="168"/>
        <v/>
      </c>
      <c r="AD360" s="131" t="str">
        <f t="shared" si="169"/>
        <v/>
      </c>
      <c r="AE360" s="105"/>
      <c r="AF360" s="101"/>
      <c r="AG360" s="107"/>
      <c r="AH360" s="169"/>
      <c r="AI360" s="170"/>
      <c r="AK360" s="146" t="b">
        <f t="shared" si="170"/>
        <v>0</v>
      </c>
      <c r="AL360" s="68">
        <f t="shared" si="171"/>
        <v>0</v>
      </c>
      <c r="AM360" s="68" t="b">
        <f t="shared" si="172"/>
        <v>1</v>
      </c>
      <c r="AN360" s="68">
        <f t="shared" si="173"/>
        <v>1</v>
      </c>
      <c r="AO360" s="68" t="b">
        <f t="shared" si="174"/>
        <v>0</v>
      </c>
      <c r="AP360" s="68">
        <f t="shared" si="175"/>
        <v>0</v>
      </c>
      <c r="AQ360" s="68" t="b">
        <f t="shared" si="176"/>
        <v>1</v>
      </c>
      <c r="AR360" s="139">
        <f t="shared" si="177"/>
        <v>1</v>
      </c>
      <c r="AS360" s="146" t="str">
        <f t="shared" si="178"/>
        <v/>
      </c>
      <c r="AT360" s="139" t="str">
        <f t="shared" si="179"/>
        <v/>
      </c>
      <c r="AU360" s="68">
        <f t="shared" si="180"/>
        <v>1</v>
      </c>
      <c r="AV360" s="68">
        <f t="shared" si="181"/>
        <v>0</v>
      </c>
      <c r="AW360" s="68">
        <f t="shared" si="182"/>
        <v>0</v>
      </c>
      <c r="AX360" s="68">
        <f t="shared" si="183"/>
        <v>0</v>
      </c>
      <c r="AY360" s="68">
        <f t="shared" si="184"/>
        <v>0</v>
      </c>
      <c r="AZ360" s="139">
        <f t="shared" si="185"/>
        <v>0</v>
      </c>
      <c r="BA360" s="68" t="str">
        <f t="shared" si="186"/>
        <v/>
      </c>
      <c r="BB360" s="68" t="str">
        <f t="shared" si="187"/>
        <v/>
      </c>
      <c r="BC360" s="146" t="str">
        <f t="shared" si="188"/>
        <v>Pain in mouth/throat</v>
      </c>
      <c r="BD360" s="68">
        <f t="shared" si="189"/>
        <v>10.4</v>
      </c>
      <c r="BE360" s="68" t="str">
        <f t="shared" si="190"/>
        <v>Pain in mouth/throat
 has a PPV of 10.4% 
 for recurrence</v>
      </c>
      <c r="BF360" s="68">
        <f t="shared" si="191"/>
        <v>0</v>
      </c>
      <c r="BG360" s="68">
        <f t="shared" si="192"/>
        <v>0</v>
      </c>
      <c r="BH360" s="68">
        <f t="shared" si="193"/>
        <v>1</v>
      </c>
      <c r="BI360" s="68">
        <f t="shared" si="194"/>
        <v>0</v>
      </c>
      <c r="BJ360" s="68">
        <f t="shared" si="195"/>
        <v>0</v>
      </c>
      <c r="BK360" s="68">
        <f t="shared" si="196"/>
        <v>0</v>
      </c>
      <c r="BL360" s="68">
        <f t="shared" si="197"/>
        <v>0</v>
      </c>
      <c r="BM360" s="139">
        <f t="shared" si="198"/>
        <v>0</v>
      </c>
    </row>
    <row r="361" spans="1:65" s="68" customFormat="1" ht="63.95" customHeight="1">
      <c r="A361" s="245"/>
      <c r="B361" s="97"/>
      <c r="C361" s="98"/>
      <c r="D361" s="99"/>
      <c r="E361" s="111"/>
      <c r="F361" s="155"/>
      <c r="G361" s="225"/>
      <c r="H361" s="100"/>
      <c r="I361" s="226"/>
      <c r="J361" s="218"/>
      <c r="K361" s="124"/>
      <c r="L361" s="135"/>
      <c r="M361" s="136"/>
      <c r="N361" s="102"/>
      <c r="O361" s="103"/>
      <c r="P361" s="103"/>
      <c r="Q361" s="103"/>
      <c r="R361" s="103"/>
      <c r="S361" s="99"/>
      <c r="T361" s="99"/>
      <c r="U361" s="99"/>
      <c r="V361" s="99"/>
      <c r="W361" s="100"/>
      <c r="X361" s="100"/>
      <c r="Y361" s="104"/>
      <c r="Z361" s="119"/>
      <c r="AA361" s="119"/>
      <c r="AB361" s="120"/>
      <c r="AC361" s="137" t="str">
        <f t="shared" si="168"/>
        <v/>
      </c>
      <c r="AD361" s="131" t="str">
        <f t="shared" si="169"/>
        <v/>
      </c>
      <c r="AE361" s="105"/>
      <c r="AF361" s="101"/>
      <c r="AG361" s="107"/>
      <c r="AH361" s="169"/>
      <c r="AI361" s="170"/>
      <c r="AK361" s="146" t="b">
        <f t="shared" si="170"/>
        <v>0</v>
      </c>
      <c r="AL361" s="68">
        <f t="shared" si="171"/>
        <v>0</v>
      </c>
      <c r="AM361" s="68" t="b">
        <f t="shared" si="172"/>
        <v>1</v>
      </c>
      <c r="AN361" s="68">
        <f t="shared" si="173"/>
        <v>1</v>
      </c>
      <c r="AO361" s="68" t="b">
        <f t="shared" si="174"/>
        <v>0</v>
      </c>
      <c r="AP361" s="68">
        <f t="shared" si="175"/>
        <v>0</v>
      </c>
      <c r="AQ361" s="68" t="b">
        <f t="shared" si="176"/>
        <v>1</v>
      </c>
      <c r="AR361" s="139">
        <f t="shared" si="177"/>
        <v>1</v>
      </c>
      <c r="AS361" s="146" t="str">
        <f t="shared" si="178"/>
        <v/>
      </c>
      <c r="AT361" s="139" t="str">
        <f t="shared" si="179"/>
        <v/>
      </c>
      <c r="AU361" s="68">
        <f t="shared" si="180"/>
        <v>1</v>
      </c>
      <c r="AV361" s="68">
        <f t="shared" si="181"/>
        <v>0</v>
      </c>
      <c r="AW361" s="68">
        <f t="shared" si="182"/>
        <v>0</v>
      </c>
      <c r="AX361" s="68">
        <f t="shared" si="183"/>
        <v>0</v>
      </c>
      <c r="AY361" s="68">
        <f t="shared" si="184"/>
        <v>0</v>
      </c>
      <c r="AZ361" s="139">
        <f t="shared" si="185"/>
        <v>0</v>
      </c>
      <c r="BA361" s="68" t="str">
        <f t="shared" si="186"/>
        <v/>
      </c>
      <c r="BB361" s="68" t="str">
        <f t="shared" si="187"/>
        <v/>
      </c>
      <c r="BC361" s="146" t="str">
        <f t="shared" si="188"/>
        <v>Pain in mouth/throat</v>
      </c>
      <c r="BD361" s="68">
        <f t="shared" si="189"/>
        <v>10.4</v>
      </c>
      <c r="BE361" s="68" t="str">
        <f t="shared" si="190"/>
        <v>Pain in mouth/throat
 has a PPV of 10.4% 
 for recurrence</v>
      </c>
      <c r="BF361" s="68">
        <f t="shared" si="191"/>
        <v>0</v>
      </c>
      <c r="BG361" s="68">
        <f t="shared" si="192"/>
        <v>0</v>
      </c>
      <c r="BH361" s="68">
        <f t="shared" si="193"/>
        <v>1</v>
      </c>
      <c r="BI361" s="68">
        <f t="shared" si="194"/>
        <v>0</v>
      </c>
      <c r="BJ361" s="68">
        <f t="shared" si="195"/>
        <v>0</v>
      </c>
      <c r="BK361" s="68">
        <f t="shared" si="196"/>
        <v>0</v>
      </c>
      <c r="BL361" s="68">
        <f t="shared" si="197"/>
        <v>0</v>
      </c>
      <c r="BM361" s="139">
        <f t="shared" si="198"/>
        <v>0</v>
      </c>
    </row>
    <row r="362" spans="1:65" s="68" customFormat="1" ht="63.95" customHeight="1">
      <c r="A362" s="245"/>
      <c r="B362" s="97"/>
      <c r="C362" s="98"/>
      <c r="D362" s="99"/>
      <c r="E362" s="111"/>
      <c r="F362" s="155"/>
      <c r="G362" s="225"/>
      <c r="H362" s="100"/>
      <c r="I362" s="226"/>
      <c r="J362" s="218"/>
      <c r="K362" s="124"/>
      <c r="L362" s="135"/>
      <c r="M362" s="136"/>
      <c r="N362" s="102"/>
      <c r="O362" s="103"/>
      <c r="P362" s="103"/>
      <c r="Q362" s="103"/>
      <c r="R362" s="103"/>
      <c r="S362" s="99"/>
      <c r="T362" s="99"/>
      <c r="U362" s="99"/>
      <c r="V362" s="99"/>
      <c r="W362" s="100"/>
      <c r="X362" s="100"/>
      <c r="Y362" s="104"/>
      <c r="Z362" s="119"/>
      <c r="AA362" s="119"/>
      <c r="AB362" s="120"/>
      <c r="AC362" s="137" t="str">
        <f t="shared" si="168"/>
        <v/>
      </c>
      <c r="AD362" s="131" t="str">
        <f t="shared" si="169"/>
        <v/>
      </c>
      <c r="AE362" s="105"/>
      <c r="AF362" s="101"/>
      <c r="AG362" s="107"/>
      <c r="AH362" s="169"/>
      <c r="AI362" s="170"/>
      <c r="AK362" s="146" t="b">
        <f t="shared" si="170"/>
        <v>0</v>
      </c>
      <c r="AL362" s="68">
        <f t="shared" si="171"/>
        <v>0</v>
      </c>
      <c r="AM362" s="68" t="b">
        <f t="shared" si="172"/>
        <v>1</v>
      </c>
      <c r="AN362" s="68">
        <f t="shared" si="173"/>
        <v>1</v>
      </c>
      <c r="AO362" s="68" t="b">
        <f t="shared" si="174"/>
        <v>0</v>
      </c>
      <c r="AP362" s="68">
        <f t="shared" si="175"/>
        <v>0</v>
      </c>
      <c r="AQ362" s="68" t="b">
        <f t="shared" si="176"/>
        <v>1</v>
      </c>
      <c r="AR362" s="139">
        <f t="shared" si="177"/>
        <v>1</v>
      </c>
      <c r="AS362" s="146" t="str">
        <f t="shared" si="178"/>
        <v/>
      </c>
      <c r="AT362" s="139" t="str">
        <f t="shared" si="179"/>
        <v/>
      </c>
      <c r="AU362" s="68">
        <f t="shared" si="180"/>
        <v>1</v>
      </c>
      <c r="AV362" s="68">
        <f t="shared" si="181"/>
        <v>0</v>
      </c>
      <c r="AW362" s="68">
        <f t="shared" si="182"/>
        <v>0</v>
      </c>
      <c r="AX362" s="68">
        <f t="shared" si="183"/>
        <v>0</v>
      </c>
      <c r="AY362" s="68">
        <f t="shared" si="184"/>
        <v>0</v>
      </c>
      <c r="AZ362" s="139">
        <f t="shared" si="185"/>
        <v>0</v>
      </c>
      <c r="BA362" s="68" t="str">
        <f t="shared" si="186"/>
        <v/>
      </c>
      <c r="BB362" s="68" t="str">
        <f t="shared" si="187"/>
        <v/>
      </c>
      <c r="BC362" s="146" t="str">
        <f t="shared" si="188"/>
        <v>Pain in mouth/throat</v>
      </c>
      <c r="BD362" s="68">
        <f t="shared" si="189"/>
        <v>10.4</v>
      </c>
      <c r="BE362" s="68" t="str">
        <f t="shared" si="190"/>
        <v>Pain in mouth/throat
 has a PPV of 10.4% 
 for recurrence</v>
      </c>
      <c r="BF362" s="68">
        <f t="shared" si="191"/>
        <v>0</v>
      </c>
      <c r="BG362" s="68">
        <f t="shared" si="192"/>
        <v>0</v>
      </c>
      <c r="BH362" s="68">
        <f t="shared" si="193"/>
        <v>1</v>
      </c>
      <c r="BI362" s="68">
        <f t="shared" si="194"/>
        <v>0</v>
      </c>
      <c r="BJ362" s="68">
        <f t="shared" si="195"/>
        <v>0</v>
      </c>
      <c r="BK362" s="68">
        <f t="shared" si="196"/>
        <v>0</v>
      </c>
      <c r="BL362" s="68">
        <f t="shared" si="197"/>
        <v>0</v>
      </c>
      <c r="BM362" s="139">
        <f t="shared" si="198"/>
        <v>0</v>
      </c>
    </row>
    <row r="363" spans="1:65" s="68" customFormat="1" ht="63.95" customHeight="1">
      <c r="A363" s="245"/>
      <c r="B363" s="97"/>
      <c r="C363" s="98"/>
      <c r="D363" s="99"/>
      <c r="E363" s="111"/>
      <c r="F363" s="155"/>
      <c r="G363" s="225"/>
      <c r="H363" s="100"/>
      <c r="I363" s="226"/>
      <c r="J363" s="218"/>
      <c r="K363" s="124"/>
      <c r="L363" s="135"/>
      <c r="M363" s="136"/>
      <c r="N363" s="102"/>
      <c r="O363" s="103"/>
      <c r="P363" s="103"/>
      <c r="Q363" s="103"/>
      <c r="R363" s="103"/>
      <c r="S363" s="99"/>
      <c r="T363" s="99"/>
      <c r="U363" s="99"/>
      <c r="V363" s="99"/>
      <c r="W363" s="100"/>
      <c r="X363" s="100"/>
      <c r="Y363" s="104"/>
      <c r="Z363" s="119"/>
      <c r="AA363" s="119"/>
      <c r="AB363" s="120"/>
      <c r="AC363" s="137" t="str">
        <f t="shared" si="168"/>
        <v/>
      </c>
      <c r="AD363" s="131" t="str">
        <f t="shared" si="169"/>
        <v/>
      </c>
      <c r="AE363" s="105"/>
      <c r="AF363" s="101"/>
      <c r="AG363" s="107"/>
      <c r="AH363" s="169"/>
      <c r="AI363" s="170"/>
      <c r="AK363" s="146" t="b">
        <f t="shared" si="170"/>
        <v>0</v>
      </c>
      <c r="AL363" s="68">
        <f t="shared" si="171"/>
        <v>0</v>
      </c>
      <c r="AM363" s="68" t="b">
        <f t="shared" si="172"/>
        <v>1</v>
      </c>
      <c r="AN363" s="68">
        <f t="shared" si="173"/>
        <v>1</v>
      </c>
      <c r="AO363" s="68" t="b">
        <f t="shared" si="174"/>
        <v>0</v>
      </c>
      <c r="AP363" s="68">
        <f t="shared" si="175"/>
        <v>0</v>
      </c>
      <c r="AQ363" s="68" t="b">
        <f t="shared" si="176"/>
        <v>1</v>
      </c>
      <c r="AR363" s="139">
        <f t="shared" si="177"/>
        <v>1</v>
      </c>
      <c r="AS363" s="146" t="str">
        <f t="shared" si="178"/>
        <v/>
      </c>
      <c r="AT363" s="139" t="str">
        <f t="shared" si="179"/>
        <v/>
      </c>
      <c r="AU363" s="68">
        <f t="shared" si="180"/>
        <v>1</v>
      </c>
      <c r="AV363" s="68">
        <f t="shared" si="181"/>
        <v>0</v>
      </c>
      <c r="AW363" s="68">
        <f t="shared" si="182"/>
        <v>0</v>
      </c>
      <c r="AX363" s="68">
        <f t="shared" si="183"/>
        <v>0</v>
      </c>
      <c r="AY363" s="68">
        <f t="shared" si="184"/>
        <v>0</v>
      </c>
      <c r="AZ363" s="139">
        <f t="shared" si="185"/>
        <v>0</v>
      </c>
      <c r="BA363" s="68" t="str">
        <f t="shared" si="186"/>
        <v/>
      </c>
      <c r="BB363" s="68" t="str">
        <f t="shared" si="187"/>
        <v/>
      </c>
      <c r="BC363" s="146" t="str">
        <f t="shared" si="188"/>
        <v>Pain in mouth/throat</v>
      </c>
      <c r="BD363" s="68">
        <f t="shared" si="189"/>
        <v>10.4</v>
      </c>
      <c r="BE363" s="68" t="str">
        <f t="shared" si="190"/>
        <v>Pain in mouth/throat
 has a PPV of 10.4% 
 for recurrence</v>
      </c>
      <c r="BF363" s="68">
        <f t="shared" si="191"/>
        <v>0</v>
      </c>
      <c r="BG363" s="68">
        <f t="shared" si="192"/>
        <v>0</v>
      </c>
      <c r="BH363" s="68">
        <f t="shared" si="193"/>
        <v>1</v>
      </c>
      <c r="BI363" s="68">
        <f t="shared" si="194"/>
        <v>0</v>
      </c>
      <c r="BJ363" s="68">
        <f t="shared" si="195"/>
        <v>0</v>
      </c>
      <c r="BK363" s="68">
        <f t="shared" si="196"/>
        <v>0</v>
      </c>
      <c r="BL363" s="68">
        <f t="shared" si="197"/>
        <v>0</v>
      </c>
      <c r="BM363" s="139">
        <f t="shared" si="198"/>
        <v>0</v>
      </c>
    </row>
    <row r="364" spans="1:65" s="68" customFormat="1" ht="63.95" customHeight="1">
      <c r="A364" s="245"/>
      <c r="B364" s="97"/>
      <c r="C364" s="98"/>
      <c r="D364" s="99"/>
      <c r="E364" s="111"/>
      <c r="F364" s="155"/>
      <c r="G364" s="225"/>
      <c r="H364" s="100"/>
      <c r="I364" s="226"/>
      <c r="J364" s="218"/>
      <c r="K364" s="124"/>
      <c r="L364" s="135"/>
      <c r="M364" s="136"/>
      <c r="N364" s="102"/>
      <c r="O364" s="103"/>
      <c r="P364" s="103"/>
      <c r="Q364" s="103"/>
      <c r="R364" s="103"/>
      <c r="S364" s="99"/>
      <c r="T364" s="99"/>
      <c r="U364" s="99"/>
      <c r="V364" s="99"/>
      <c r="W364" s="100"/>
      <c r="X364" s="100"/>
      <c r="Y364" s="104"/>
      <c r="Z364" s="119"/>
      <c r="AA364" s="119"/>
      <c r="AB364" s="120"/>
      <c r="AC364" s="137" t="str">
        <f t="shared" si="168"/>
        <v/>
      </c>
      <c r="AD364" s="131" t="str">
        <f t="shared" si="169"/>
        <v/>
      </c>
      <c r="AE364" s="105"/>
      <c r="AF364" s="101"/>
      <c r="AG364" s="107"/>
      <c r="AH364" s="169"/>
      <c r="AI364" s="170"/>
      <c r="AK364" s="146" t="b">
        <f t="shared" si="170"/>
        <v>0</v>
      </c>
      <c r="AL364" s="68">
        <f t="shared" si="171"/>
        <v>0</v>
      </c>
      <c r="AM364" s="68" t="b">
        <f t="shared" si="172"/>
        <v>1</v>
      </c>
      <c r="AN364" s="68">
        <f t="shared" si="173"/>
        <v>1</v>
      </c>
      <c r="AO364" s="68" t="b">
        <f t="shared" si="174"/>
        <v>0</v>
      </c>
      <c r="AP364" s="68">
        <f t="shared" si="175"/>
        <v>0</v>
      </c>
      <c r="AQ364" s="68" t="b">
        <f t="shared" si="176"/>
        <v>1</v>
      </c>
      <c r="AR364" s="139">
        <f t="shared" si="177"/>
        <v>1</v>
      </c>
      <c r="AS364" s="146" t="str">
        <f t="shared" si="178"/>
        <v/>
      </c>
      <c r="AT364" s="139" t="str">
        <f t="shared" si="179"/>
        <v/>
      </c>
      <c r="AU364" s="68">
        <f t="shared" si="180"/>
        <v>1</v>
      </c>
      <c r="AV364" s="68">
        <f t="shared" si="181"/>
        <v>0</v>
      </c>
      <c r="AW364" s="68">
        <f t="shared" si="182"/>
        <v>0</v>
      </c>
      <c r="AX364" s="68">
        <f t="shared" si="183"/>
        <v>0</v>
      </c>
      <c r="AY364" s="68">
        <f t="shared" si="184"/>
        <v>0</v>
      </c>
      <c r="AZ364" s="139">
        <f t="shared" si="185"/>
        <v>0</v>
      </c>
      <c r="BA364" s="68" t="str">
        <f t="shared" si="186"/>
        <v/>
      </c>
      <c r="BB364" s="68" t="str">
        <f t="shared" si="187"/>
        <v/>
      </c>
      <c r="BC364" s="146" t="str">
        <f t="shared" si="188"/>
        <v>Pain in mouth/throat</v>
      </c>
      <c r="BD364" s="68">
        <f t="shared" si="189"/>
        <v>10.4</v>
      </c>
      <c r="BE364" s="68" t="str">
        <f t="shared" si="190"/>
        <v>Pain in mouth/throat
 has a PPV of 10.4% 
 for recurrence</v>
      </c>
      <c r="BF364" s="68">
        <f t="shared" si="191"/>
        <v>0</v>
      </c>
      <c r="BG364" s="68">
        <f t="shared" si="192"/>
        <v>0</v>
      </c>
      <c r="BH364" s="68">
        <f t="shared" si="193"/>
        <v>1</v>
      </c>
      <c r="BI364" s="68">
        <f t="shared" si="194"/>
        <v>0</v>
      </c>
      <c r="BJ364" s="68">
        <f t="shared" si="195"/>
        <v>0</v>
      </c>
      <c r="BK364" s="68">
        <f t="shared" si="196"/>
        <v>0</v>
      </c>
      <c r="BL364" s="68">
        <f t="shared" si="197"/>
        <v>0</v>
      </c>
      <c r="BM364" s="139">
        <f t="shared" si="198"/>
        <v>0</v>
      </c>
    </row>
    <row r="365" spans="1:65" s="68" customFormat="1" ht="63.95" customHeight="1">
      <c r="A365" s="245"/>
      <c r="B365" s="97"/>
      <c r="C365" s="98"/>
      <c r="D365" s="99"/>
      <c r="E365" s="111"/>
      <c r="F365" s="155"/>
      <c r="G365" s="225"/>
      <c r="H365" s="100"/>
      <c r="I365" s="226"/>
      <c r="J365" s="218"/>
      <c r="K365" s="124"/>
      <c r="L365" s="135"/>
      <c r="M365" s="136"/>
      <c r="N365" s="102"/>
      <c r="O365" s="103"/>
      <c r="P365" s="103"/>
      <c r="Q365" s="103"/>
      <c r="R365" s="103"/>
      <c r="S365" s="99"/>
      <c r="T365" s="99"/>
      <c r="U365" s="99"/>
      <c r="V365" s="99"/>
      <c r="W365" s="100"/>
      <c r="X365" s="100"/>
      <c r="Y365" s="104"/>
      <c r="Z365" s="119"/>
      <c r="AA365" s="119"/>
      <c r="AB365" s="120"/>
      <c r="AC365" s="137" t="str">
        <f t="shared" si="168"/>
        <v/>
      </c>
      <c r="AD365" s="131" t="str">
        <f t="shared" si="169"/>
        <v/>
      </c>
      <c r="AE365" s="105"/>
      <c r="AF365" s="101"/>
      <c r="AG365" s="107"/>
      <c r="AH365" s="169"/>
      <c r="AI365" s="170"/>
      <c r="AK365" s="146" t="b">
        <f t="shared" si="170"/>
        <v>0</v>
      </c>
      <c r="AL365" s="68">
        <f t="shared" si="171"/>
        <v>0</v>
      </c>
      <c r="AM365" s="68" t="b">
        <f t="shared" si="172"/>
        <v>1</v>
      </c>
      <c r="AN365" s="68">
        <f t="shared" si="173"/>
        <v>1</v>
      </c>
      <c r="AO365" s="68" t="b">
        <f t="shared" si="174"/>
        <v>0</v>
      </c>
      <c r="AP365" s="68">
        <f t="shared" si="175"/>
        <v>0</v>
      </c>
      <c r="AQ365" s="68" t="b">
        <f t="shared" si="176"/>
        <v>1</v>
      </c>
      <c r="AR365" s="139">
        <f t="shared" si="177"/>
        <v>1</v>
      </c>
      <c r="AS365" s="146" t="str">
        <f t="shared" si="178"/>
        <v/>
      </c>
      <c r="AT365" s="139" t="str">
        <f t="shared" si="179"/>
        <v/>
      </c>
      <c r="AU365" s="68">
        <f t="shared" si="180"/>
        <v>1</v>
      </c>
      <c r="AV365" s="68">
        <f t="shared" si="181"/>
        <v>0</v>
      </c>
      <c r="AW365" s="68">
        <f t="shared" si="182"/>
        <v>0</v>
      </c>
      <c r="AX365" s="68">
        <f t="shared" si="183"/>
        <v>0</v>
      </c>
      <c r="AY365" s="68">
        <f t="shared" si="184"/>
        <v>0</v>
      </c>
      <c r="AZ365" s="139">
        <f t="shared" si="185"/>
        <v>0</v>
      </c>
      <c r="BA365" s="68" t="str">
        <f t="shared" si="186"/>
        <v/>
      </c>
      <c r="BB365" s="68" t="str">
        <f t="shared" si="187"/>
        <v/>
      </c>
      <c r="BC365" s="146" t="str">
        <f t="shared" si="188"/>
        <v>Pain in mouth/throat</v>
      </c>
      <c r="BD365" s="68">
        <f t="shared" si="189"/>
        <v>10.4</v>
      </c>
      <c r="BE365" s="68" t="str">
        <f t="shared" si="190"/>
        <v>Pain in mouth/throat
 has a PPV of 10.4% 
 for recurrence</v>
      </c>
      <c r="BF365" s="68">
        <f t="shared" si="191"/>
        <v>0</v>
      </c>
      <c r="BG365" s="68">
        <f t="shared" si="192"/>
        <v>0</v>
      </c>
      <c r="BH365" s="68">
        <f t="shared" si="193"/>
        <v>1</v>
      </c>
      <c r="BI365" s="68">
        <f t="shared" si="194"/>
        <v>0</v>
      </c>
      <c r="BJ365" s="68">
        <f t="shared" si="195"/>
        <v>0</v>
      </c>
      <c r="BK365" s="68">
        <f t="shared" si="196"/>
        <v>0</v>
      </c>
      <c r="BL365" s="68">
        <f t="shared" si="197"/>
        <v>0</v>
      </c>
      <c r="BM365" s="139">
        <f t="shared" si="198"/>
        <v>0</v>
      </c>
    </row>
    <row r="366" spans="1:65" s="68" customFormat="1" ht="63.95" customHeight="1">
      <c r="A366" s="245"/>
      <c r="B366" s="97"/>
      <c r="C366" s="98"/>
      <c r="D366" s="99"/>
      <c r="E366" s="111"/>
      <c r="F366" s="155"/>
      <c r="G366" s="225"/>
      <c r="H366" s="100"/>
      <c r="I366" s="226"/>
      <c r="J366" s="218"/>
      <c r="K366" s="124"/>
      <c r="L366" s="135"/>
      <c r="M366" s="136"/>
      <c r="N366" s="102"/>
      <c r="O366" s="103"/>
      <c r="P366" s="103"/>
      <c r="Q366" s="103"/>
      <c r="R366" s="103"/>
      <c r="S366" s="99"/>
      <c r="T366" s="99"/>
      <c r="U366" s="99"/>
      <c r="V366" s="99"/>
      <c r="W366" s="100"/>
      <c r="X366" s="100"/>
      <c r="Y366" s="104"/>
      <c r="Z366" s="119"/>
      <c r="AA366" s="119"/>
      <c r="AB366" s="120"/>
      <c r="AC366" s="137" t="str">
        <f t="shared" si="168"/>
        <v/>
      </c>
      <c r="AD366" s="131" t="str">
        <f t="shared" si="169"/>
        <v/>
      </c>
      <c r="AE366" s="105"/>
      <c r="AF366" s="101"/>
      <c r="AG366" s="107"/>
      <c r="AH366" s="169"/>
      <c r="AI366" s="170"/>
      <c r="AK366" s="146" t="b">
        <f t="shared" si="170"/>
        <v>0</v>
      </c>
      <c r="AL366" s="68">
        <f t="shared" si="171"/>
        <v>0</v>
      </c>
      <c r="AM366" s="68" t="b">
        <f t="shared" si="172"/>
        <v>1</v>
      </c>
      <c r="AN366" s="68">
        <f t="shared" si="173"/>
        <v>1</v>
      </c>
      <c r="AO366" s="68" t="b">
        <f t="shared" si="174"/>
        <v>0</v>
      </c>
      <c r="AP366" s="68">
        <f t="shared" si="175"/>
        <v>0</v>
      </c>
      <c r="AQ366" s="68" t="b">
        <f t="shared" si="176"/>
        <v>1</v>
      </c>
      <c r="AR366" s="139">
        <f t="shared" si="177"/>
        <v>1</v>
      </c>
      <c r="AS366" s="146" t="str">
        <f t="shared" si="178"/>
        <v/>
      </c>
      <c r="AT366" s="139" t="str">
        <f t="shared" si="179"/>
        <v/>
      </c>
      <c r="AU366" s="68">
        <f t="shared" si="180"/>
        <v>1</v>
      </c>
      <c r="AV366" s="68">
        <f t="shared" si="181"/>
        <v>0</v>
      </c>
      <c r="AW366" s="68">
        <f t="shared" si="182"/>
        <v>0</v>
      </c>
      <c r="AX366" s="68">
        <f t="shared" si="183"/>
        <v>0</v>
      </c>
      <c r="AY366" s="68">
        <f t="shared" si="184"/>
        <v>0</v>
      </c>
      <c r="AZ366" s="139">
        <f t="shared" si="185"/>
        <v>0</v>
      </c>
      <c r="BA366" s="68" t="str">
        <f t="shared" si="186"/>
        <v/>
      </c>
      <c r="BB366" s="68" t="str">
        <f t="shared" si="187"/>
        <v/>
      </c>
      <c r="BC366" s="146" t="str">
        <f t="shared" si="188"/>
        <v>Pain in mouth/throat</v>
      </c>
      <c r="BD366" s="68">
        <f t="shared" si="189"/>
        <v>10.4</v>
      </c>
      <c r="BE366" s="68" t="str">
        <f t="shared" si="190"/>
        <v>Pain in mouth/throat
 has a PPV of 10.4% 
 for recurrence</v>
      </c>
      <c r="BF366" s="68">
        <f t="shared" si="191"/>
        <v>0</v>
      </c>
      <c r="BG366" s="68">
        <f t="shared" si="192"/>
        <v>0</v>
      </c>
      <c r="BH366" s="68">
        <f t="shared" si="193"/>
        <v>1</v>
      </c>
      <c r="BI366" s="68">
        <f t="shared" si="194"/>
        <v>0</v>
      </c>
      <c r="BJ366" s="68">
        <f t="shared" si="195"/>
        <v>0</v>
      </c>
      <c r="BK366" s="68">
        <f t="shared" si="196"/>
        <v>0</v>
      </c>
      <c r="BL366" s="68">
        <f t="shared" si="197"/>
        <v>0</v>
      </c>
      <c r="BM366" s="139">
        <f t="shared" si="198"/>
        <v>0</v>
      </c>
    </row>
    <row r="367" spans="1:65" s="68" customFormat="1" ht="63.95" customHeight="1">
      <c r="A367" s="245"/>
      <c r="B367" s="97"/>
      <c r="C367" s="98"/>
      <c r="D367" s="99"/>
      <c r="E367" s="111"/>
      <c r="F367" s="155"/>
      <c r="G367" s="225"/>
      <c r="H367" s="100"/>
      <c r="I367" s="226"/>
      <c r="J367" s="218"/>
      <c r="K367" s="124"/>
      <c r="L367" s="135"/>
      <c r="M367" s="136"/>
      <c r="N367" s="102"/>
      <c r="O367" s="103"/>
      <c r="P367" s="103"/>
      <c r="Q367" s="103"/>
      <c r="R367" s="103"/>
      <c r="S367" s="99"/>
      <c r="T367" s="99"/>
      <c r="U367" s="99"/>
      <c r="V367" s="99"/>
      <c r="W367" s="100"/>
      <c r="X367" s="100"/>
      <c r="Y367" s="104"/>
      <c r="Z367" s="119"/>
      <c r="AA367" s="119"/>
      <c r="AB367" s="120"/>
      <c r="AC367" s="137" t="str">
        <f t="shared" si="168"/>
        <v/>
      </c>
      <c r="AD367" s="131" t="str">
        <f t="shared" si="169"/>
        <v/>
      </c>
      <c r="AE367" s="105"/>
      <c r="AF367" s="101"/>
      <c r="AG367" s="107"/>
      <c r="AH367" s="169"/>
      <c r="AI367" s="170"/>
      <c r="AK367" s="146" t="b">
        <f t="shared" si="170"/>
        <v>0</v>
      </c>
      <c r="AL367" s="68">
        <f t="shared" si="171"/>
        <v>0</v>
      </c>
      <c r="AM367" s="68" t="b">
        <f t="shared" si="172"/>
        <v>1</v>
      </c>
      <c r="AN367" s="68">
        <f t="shared" si="173"/>
        <v>1</v>
      </c>
      <c r="AO367" s="68" t="b">
        <f t="shared" si="174"/>
        <v>0</v>
      </c>
      <c r="AP367" s="68">
        <f t="shared" si="175"/>
        <v>0</v>
      </c>
      <c r="AQ367" s="68" t="b">
        <f t="shared" si="176"/>
        <v>1</v>
      </c>
      <c r="AR367" s="139">
        <f t="shared" si="177"/>
        <v>1</v>
      </c>
      <c r="AS367" s="146" t="str">
        <f t="shared" si="178"/>
        <v/>
      </c>
      <c r="AT367" s="139" t="str">
        <f t="shared" si="179"/>
        <v/>
      </c>
      <c r="AU367" s="68">
        <f t="shared" si="180"/>
        <v>1</v>
      </c>
      <c r="AV367" s="68">
        <f t="shared" si="181"/>
        <v>0</v>
      </c>
      <c r="AW367" s="68">
        <f t="shared" si="182"/>
        <v>0</v>
      </c>
      <c r="AX367" s="68">
        <f t="shared" si="183"/>
        <v>0</v>
      </c>
      <c r="AY367" s="68">
        <f t="shared" si="184"/>
        <v>0</v>
      </c>
      <c r="AZ367" s="139">
        <f t="shared" si="185"/>
        <v>0</v>
      </c>
      <c r="BA367" s="68" t="str">
        <f t="shared" si="186"/>
        <v/>
      </c>
      <c r="BB367" s="68" t="str">
        <f t="shared" si="187"/>
        <v/>
      </c>
      <c r="BC367" s="146" t="str">
        <f t="shared" si="188"/>
        <v>Pain in mouth/throat</v>
      </c>
      <c r="BD367" s="68">
        <f t="shared" si="189"/>
        <v>10.4</v>
      </c>
      <c r="BE367" s="68" t="str">
        <f t="shared" si="190"/>
        <v>Pain in mouth/throat
 has a PPV of 10.4% 
 for recurrence</v>
      </c>
      <c r="BF367" s="68">
        <f t="shared" si="191"/>
        <v>0</v>
      </c>
      <c r="BG367" s="68">
        <f t="shared" si="192"/>
        <v>0</v>
      </c>
      <c r="BH367" s="68">
        <f t="shared" si="193"/>
        <v>1</v>
      </c>
      <c r="BI367" s="68">
        <f t="shared" si="194"/>
        <v>0</v>
      </c>
      <c r="BJ367" s="68">
        <f t="shared" si="195"/>
        <v>0</v>
      </c>
      <c r="BK367" s="68">
        <f t="shared" si="196"/>
        <v>0</v>
      </c>
      <c r="BL367" s="68">
        <f t="shared" si="197"/>
        <v>0</v>
      </c>
      <c r="BM367" s="139">
        <f t="shared" si="198"/>
        <v>0</v>
      </c>
    </row>
    <row r="368" spans="1:65" s="68" customFormat="1" ht="63.95" customHeight="1">
      <c r="A368" s="245"/>
      <c r="B368" s="97"/>
      <c r="C368" s="98"/>
      <c r="D368" s="99"/>
      <c r="E368" s="111"/>
      <c r="F368" s="155"/>
      <c r="G368" s="225"/>
      <c r="H368" s="100"/>
      <c r="I368" s="226"/>
      <c r="J368" s="218"/>
      <c r="K368" s="124"/>
      <c r="L368" s="135"/>
      <c r="M368" s="136"/>
      <c r="N368" s="102"/>
      <c r="O368" s="103"/>
      <c r="P368" s="103"/>
      <c r="Q368" s="103"/>
      <c r="R368" s="103"/>
      <c r="S368" s="99"/>
      <c r="T368" s="99"/>
      <c r="U368" s="99"/>
      <c r="V368" s="99"/>
      <c r="W368" s="100"/>
      <c r="X368" s="100"/>
      <c r="Y368" s="104"/>
      <c r="Z368" s="119"/>
      <c r="AA368" s="119"/>
      <c r="AB368" s="120"/>
      <c r="AC368" s="137" t="str">
        <f t="shared" si="168"/>
        <v/>
      </c>
      <c r="AD368" s="131" t="str">
        <f t="shared" si="169"/>
        <v/>
      </c>
      <c r="AE368" s="105"/>
      <c r="AF368" s="101"/>
      <c r="AG368" s="107"/>
      <c r="AH368" s="169"/>
      <c r="AI368" s="170"/>
      <c r="AK368" s="146" t="b">
        <f t="shared" si="170"/>
        <v>0</v>
      </c>
      <c r="AL368" s="68">
        <f t="shared" si="171"/>
        <v>0</v>
      </c>
      <c r="AM368" s="68" t="b">
        <f t="shared" si="172"/>
        <v>1</v>
      </c>
      <c r="AN368" s="68">
        <f t="shared" si="173"/>
        <v>1</v>
      </c>
      <c r="AO368" s="68" t="b">
        <f t="shared" si="174"/>
        <v>0</v>
      </c>
      <c r="AP368" s="68">
        <f t="shared" si="175"/>
        <v>0</v>
      </c>
      <c r="AQ368" s="68" t="b">
        <f t="shared" si="176"/>
        <v>1</v>
      </c>
      <c r="AR368" s="139">
        <f t="shared" si="177"/>
        <v>1</v>
      </c>
      <c r="AS368" s="146" t="str">
        <f t="shared" si="178"/>
        <v/>
      </c>
      <c r="AT368" s="139" t="str">
        <f t="shared" si="179"/>
        <v/>
      </c>
      <c r="AU368" s="68">
        <f t="shared" si="180"/>
        <v>1</v>
      </c>
      <c r="AV368" s="68">
        <f t="shared" si="181"/>
        <v>0</v>
      </c>
      <c r="AW368" s="68">
        <f t="shared" si="182"/>
        <v>0</v>
      </c>
      <c r="AX368" s="68">
        <f t="shared" si="183"/>
        <v>0</v>
      </c>
      <c r="AY368" s="68">
        <f t="shared" si="184"/>
        <v>0</v>
      </c>
      <c r="AZ368" s="139">
        <f t="shared" si="185"/>
        <v>0</v>
      </c>
      <c r="BA368" s="68" t="str">
        <f t="shared" si="186"/>
        <v/>
      </c>
      <c r="BB368" s="68" t="str">
        <f t="shared" si="187"/>
        <v/>
      </c>
      <c r="BC368" s="146" t="str">
        <f t="shared" si="188"/>
        <v>Pain in mouth/throat</v>
      </c>
      <c r="BD368" s="68">
        <f t="shared" si="189"/>
        <v>10.4</v>
      </c>
      <c r="BE368" s="68" t="str">
        <f t="shared" si="190"/>
        <v>Pain in mouth/throat
 has a PPV of 10.4% 
 for recurrence</v>
      </c>
      <c r="BF368" s="68">
        <f t="shared" si="191"/>
        <v>0</v>
      </c>
      <c r="BG368" s="68">
        <f t="shared" si="192"/>
        <v>0</v>
      </c>
      <c r="BH368" s="68">
        <f t="shared" si="193"/>
        <v>1</v>
      </c>
      <c r="BI368" s="68">
        <f t="shared" si="194"/>
        <v>0</v>
      </c>
      <c r="BJ368" s="68">
        <f t="shared" si="195"/>
        <v>0</v>
      </c>
      <c r="BK368" s="68">
        <f t="shared" si="196"/>
        <v>0</v>
      </c>
      <c r="BL368" s="68">
        <f t="shared" si="197"/>
        <v>0</v>
      </c>
      <c r="BM368" s="139">
        <f t="shared" si="198"/>
        <v>0</v>
      </c>
    </row>
    <row r="369" spans="1:65" s="68" customFormat="1" ht="63.95" customHeight="1">
      <c r="A369" s="245"/>
      <c r="B369" s="97"/>
      <c r="C369" s="98"/>
      <c r="D369" s="99"/>
      <c r="E369" s="111"/>
      <c r="F369" s="155"/>
      <c r="G369" s="225"/>
      <c r="H369" s="100"/>
      <c r="I369" s="226"/>
      <c r="J369" s="218"/>
      <c r="K369" s="124"/>
      <c r="L369" s="135"/>
      <c r="M369" s="136"/>
      <c r="N369" s="102"/>
      <c r="O369" s="103"/>
      <c r="P369" s="103"/>
      <c r="Q369" s="103"/>
      <c r="R369" s="103"/>
      <c r="S369" s="99"/>
      <c r="T369" s="99"/>
      <c r="U369" s="99"/>
      <c r="V369" s="99"/>
      <c r="W369" s="100"/>
      <c r="X369" s="100"/>
      <c r="Y369" s="104"/>
      <c r="Z369" s="119"/>
      <c r="AA369" s="119"/>
      <c r="AB369" s="120"/>
      <c r="AC369" s="137" t="str">
        <f t="shared" si="168"/>
        <v/>
      </c>
      <c r="AD369" s="131" t="str">
        <f t="shared" si="169"/>
        <v/>
      </c>
      <c r="AE369" s="105"/>
      <c r="AF369" s="101"/>
      <c r="AG369" s="107"/>
      <c r="AH369" s="169"/>
      <c r="AI369" s="170"/>
      <c r="AK369" s="146" t="b">
        <f t="shared" si="170"/>
        <v>0</v>
      </c>
      <c r="AL369" s="68">
        <f t="shared" si="171"/>
        <v>0</v>
      </c>
      <c r="AM369" s="68" t="b">
        <f t="shared" si="172"/>
        <v>1</v>
      </c>
      <c r="AN369" s="68">
        <f t="shared" si="173"/>
        <v>1</v>
      </c>
      <c r="AO369" s="68" t="b">
        <f t="shared" si="174"/>
        <v>0</v>
      </c>
      <c r="AP369" s="68">
        <f t="shared" si="175"/>
        <v>0</v>
      </c>
      <c r="AQ369" s="68" t="b">
        <f t="shared" si="176"/>
        <v>1</v>
      </c>
      <c r="AR369" s="139">
        <f t="shared" si="177"/>
        <v>1</v>
      </c>
      <c r="AS369" s="146" t="str">
        <f t="shared" si="178"/>
        <v/>
      </c>
      <c r="AT369" s="139" t="str">
        <f t="shared" si="179"/>
        <v/>
      </c>
      <c r="AU369" s="68">
        <f t="shared" si="180"/>
        <v>1</v>
      </c>
      <c r="AV369" s="68">
        <f t="shared" si="181"/>
        <v>0</v>
      </c>
      <c r="AW369" s="68">
        <f t="shared" si="182"/>
        <v>0</v>
      </c>
      <c r="AX369" s="68">
        <f t="shared" si="183"/>
        <v>0</v>
      </c>
      <c r="AY369" s="68">
        <f t="shared" si="184"/>
        <v>0</v>
      </c>
      <c r="AZ369" s="139">
        <f t="shared" si="185"/>
        <v>0</v>
      </c>
      <c r="BA369" s="68" t="str">
        <f t="shared" si="186"/>
        <v/>
      </c>
      <c r="BB369" s="68" t="str">
        <f t="shared" si="187"/>
        <v/>
      </c>
      <c r="BC369" s="146" t="str">
        <f t="shared" si="188"/>
        <v>Pain in mouth/throat</v>
      </c>
      <c r="BD369" s="68">
        <f t="shared" si="189"/>
        <v>10.4</v>
      </c>
      <c r="BE369" s="68" t="str">
        <f t="shared" si="190"/>
        <v>Pain in mouth/throat
 has a PPV of 10.4% 
 for recurrence</v>
      </c>
      <c r="BF369" s="68">
        <f t="shared" si="191"/>
        <v>0</v>
      </c>
      <c r="BG369" s="68">
        <f t="shared" si="192"/>
        <v>0</v>
      </c>
      <c r="BH369" s="68">
        <f t="shared" si="193"/>
        <v>1</v>
      </c>
      <c r="BI369" s="68">
        <f t="shared" si="194"/>
        <v>0</v>
      </c>
      <c r="BJ369" s="68">
        <f t="shared" si="195"/>
        <v>0</v>
      </c>
      <c r="BK369" s="68">
        <f t="shared" si="196"/>
        <v>0</v>
      </c>
      <c r="BL369" s="68">
        <f t="shared" si="197"/>
        <v>0</v>
      </c>
      <c r="BM369" s="139">
        <f t="shared" si="198"/>
        <v>0</v>
      </c>
    </row>
    <row r="370" spans="1:65" s="68" customFormat="1" ht="63.95" customHeight="1">
      <c r="A370" s="245"/>
      <c r="B370" s="97"/>
      <c r="C370" s="98"/>
      <c r="D370" s="99"/>
      <c r="E370" s="111"/>
      <c r="F370" s="155"/>
      <c r="G370" s="225"/>
      <c r="H370" s="100"/>
      <c r="I370" s="226"/>
      <c r="J370" s="218"/>
      <c r="K370" s="124"/>
      <c r="L370" s="135"/>
      <c r="M370" s="136"/>
      <c r="N370" s="102"/>
      <c r="O370" s="103"/>
      <c r="P370" s="103"/>
      <c r="Q370" s="103"/>
      <c r="R370" s="103"/>
      <c r="S370" s="99"/>
      <c r="T370" s="99"/>
      <c r="U370" s="99"/>
      <c r="V370" s="99"/>
      <c r="W370" s="100"/>
      <c r="X370" s="100"/>
      <c r="Y370" s="104"/>
      <c r="Z370" s="119"/>
      <c r="AA370" s="119"/>
      <c r="AB370" s="120"/>
      <c r="AC370" s="137" t="str">
        <f t="shared" si="168"/>
        <v/>
      </c>
      <c r="AD370" s="131" t="str">
        <f t="shared" si="169"/>
        <v/>
      </c>
      <c r="AE370" s="105"/>
      <c r="AF370" s="101"/>
      <c r="AG370" s="107"/>
      <c r="AH370" s="169"/>
      <c r="AI370" s="170"/>
      <c r="AK370" s="146" t="b">
        <f t="shared" si="170"/>
        <v>0</v>
      </c>
      <c r="AL370" s="68">
        <f t="shared" si="171"/>
        <v>0</v>
      </c>
      <c r="AM370" s="68" t="b">
        <f t="shared" si="172"/>
        <v>1</v>
      </c>
      <c r="AN370" s="68">
        <f t="shared" si="173"/>
        <v>1</v>
      </c>
      <c r="AO370" s="68" t="b">
        <f t="shared" si="174"/>
        <v>0</v>
      </c>
      <c r="AP370" s="68">
        <f t="shared" si="175"/>
        <v>0</v>
      </c>
      <c r="AQ370" s="68" t="b">
        <f t="shared" si="176"/>
        <v>1</v>
      </c>
      <c r="AR370" s="139">
        <f t="shared" si="177"/>
        <v>1</v>
      </c>
      <c r="AS370" s="146" t="str">
        <f t="shared" si="178"/>
        <v/>
      </c>
      <c r="AT370" s="139" t="str">
        <f t="shared" si="179"/>
        <v/>
      </c>
      <c r="AU370" s="68">
        <f t="shared" si="180"/>
        <v>1</v>
      </c>
      <c r="AV370" s="68">
        <f t="shared" si="181"/>
        <v>0</v>
      </c>
      <c r="AW370" s="68">
        <f t="shared" si="182"/>
        <v>0</v>
      </c>
      <c r="AX370" s="68">
        <f t="shared" si="183"/>
        <v>0</v>
      </c>
      <c r="AY370" s="68">
        <f t="shared" si="184"/>
        <v>0</v>
      </c>
      <c r="AZ370" s="139">
        <f t="shared" si="185"/>
        <v>0</v>
      </c>
      <c r="BA370" s="68" t="str">
        <f t="shared" si="186"/>
        <v/>
      </c>
      <c r="BB370" s="68" t="str">
        <f t="shared" si="187"/>
        <v/>
      </c>
      <c r="BC370" s="146" t="str">
        <f t="shared" si="188"/>
        <v>Pain in mouth/throat</v>
      </c>
      <c r="BD370" s="68">
        <f t="shared" si="189"/>
        <v>10.4</v>
      </c>
      <c r="BE370" s="68" t="str">
        <f t="shared" si="190"/>
        <v>Pain in mouth/throat
 has a PPV of 10.4% 
 for recurrence</v>
      </c>
      <c r="BF370" s="68">
        <f t="shared" si="191"/>
        <v>0</v>
      </c>
      <c r="BG370" s="68">
        <f t="shared" si="192"/>
        <v>0</v>
      </c>
      <c r="BH370" s="68">
        <f t="shared" si="193"/>
        <v>1</v>
      </c>
      <c r="BI370" s="68">
        <f t="shared" si="194"/>
        <v>0</v>
      </c>
      <c r="BJ370" s="68">
        <f t="shared" si="195"/>
        <v>0</v>
      </c>
      <c r="BK370" s="68">
        <f t="shared" si="196"/>
        <v>0</v>
      </c>
      <c r="BL370" s="68">
        <f t="shared" si="197"/>
        <v>0</v>
      </c>
      <c r="BM370" s="139">
        <f t="shared" si="198"/>
        <v>0</v>
      </c>
    </row>
    <row r="371" spans="1:65" s="68" customFormat="1" ht="63.95" customHeight="1">
      <c r="A371" s="245"/>
      <c r="B371" s="97"/>
      <c r="C371" s="98"/>
      <c r="D371" s="99"/>
      <c r="E371" s="111"/>
      <c r="F371" s="155"/>
      <c r="G371" s="225"/>
      <c r="H371" s="100"/>
      <c r="I371" s="226"/>
      <c r="J371" s="218"/>
      <c r="K371" s="124"/>
      <c r="L371" s="135"/>
      <c r="M371" s="136"/>
      <c r="N371" s="102"/>
      <c r="O371" s="103"/>
      <c r="P371" s="103"/>
      <c r="Q371" s="103"/>
      <c r="R371" s="103"/>
      <c r="S371" s="99"/>
      <c r="T371" s="99"/>
      <c r="U371" s="99"/>
      <c r="V371" s="99"/>
      <c r="W371" s="100"/>
      <c r="X371" s="100"/>
      <c r="Y371" s="104"/>
      <c r="Z371" s="119"/>
      <c r="AA371" s="119"/>
      <c r="AB371" s="120"/>
      <c r="AC371" s="137" t="str">
        <f t="shared" si="168"/>
        <v/>
      </c>
      <c r="AD371" s="131" t="str">
        <f t="shared" si="169"/>
        <v/>
      </c>
      <c r="AE371" s="105"/>
      <c r="AF371" s="101"/>
      <c r="AG371" s="107"/>
      <c r="AH371" s="169"/>
      <c r="AI371" s="170"/>
      <c r="AK371" s="146" t="b">
        <f t="shared" si="170"/>
        <v>0</v>
      </c>
      <c r="AL371" s="68">
        <f t="shared" si="171"/>
        <v>0</v>
      </c>
      <c r="AM371" s="68" t="b">
        <f t="shared" si="172"/>
        <v>1</v>
      </c>
      <c r="AN371" s="68">
        <f t="shared" si="173"/>
        <v>1</v>
      </c>
      <c r="AO371" s="68" t="b">
        <f t="shared" si="174"/>
        <v>0</v>
      </c>
      <c r="AP371" s="68">
        <f t="shared" si="175"/>
        <v>0</v>
      </c>
      <c r="AQ371" s="68" t="b">
        <f t="shared" si="176"/>
        <v>1</v>
      </c>
      <c r="AR371" s="139">
        <f t="shared" si="177"/>
        <v>1</v>
      </c>
      <c r="AS371" s="146" t="str">
        <f t="shared" si="178"/>
        <v/>
      </c>
      <c r="AT371" s="139" t="str">
        <f t="shared" si="179"/>
        <v/>
      </c>
      <c r="AU371" s="68">
        <f t="shared" si="180"/>
        <v>1</v>
      </c>
      <c r="AV371" s="68">
        <f t="shared" si="181"/>
        <v>0</v>
      </c>
      <c r="AW371" s="68">
        <f t="shared" si="182"/>
        <v>0</v>
      </c>
      <c r="AX371" s="68">
        <f t="shared" si="183"/>
        <v>0</v>
      </c>
      <c r="AY371" s="68">
        <f t="shared" si="184"/>
        <v>0</v>
      </c>
      <c r="AZ371" s="139">
        <f t="shared" si="185"/>
        <v>0</v>
      </c>
      <c r="BA371" s="68" t="str">
        <f t="shared" si="186"/>
        <v/>
      </c>
      <c r="BB371" s="68" t="str">
        <f t="shared" si="187"/>
        <v/>
      </c>
      <c r="BC371" s="146" t="str">
        <f t="shared" si="188"/>
        <v>Pain in mouth/throat</v>
      </c>
      <c r="BD371" s="68">
        <f t="shared" si="189"/>
        <v>10.4</v>
      </c>
      <c r="BE371" s="68" t="str">
        <f t="shared" si="190"/>
        <v>Pain in mouth/throat
 has a PPV of 10.4% 
 for recurrence</v>
      </c>
      <c r="BF371" s="68">
        <f t="shared" si="191"/>
        <v>0</v>
      </c>
      <c r="BG371" s="68">
        <f t="shared" si="192"/>
        <v>0</v>
      </c>
      <c r="BH371" s="68">
        <f t="shared" si="193"/>
        <v>1</v>
      </c>
      <c r="BI371" s="68">
        <f t="shared" si="194"/>
        <v>0</v>
      </c>
      <c r="BJ371" s="68">
        <f t="shared" si="195"/>
        <v>0</v>
      </c>
      <c r="BK371" s="68">
        <f t="shared" si="196"/>
        <v>0</v>
      </c>
      <c r="BL371" s="68">
        <f t="shared" si="197"/>
        <v>0</v>
      </c>
      <c r="BM371" s="139">
        <f t="shared" si="198"/>
        <v>0</v>
      </c>
    </row>
    <row r="372" spans="1:65" s="68" customFormat="1" ht="63.95" customHeight="1">
      <c r="A372" s="245"/>
      <c r="B372" s="97"/>
      <c r="C372" s="98"/>
      <c r="D372" s="99"/>
      <c r="E372" s="111"/>
      <c r="F372" s="155"/>
      <c r="G372" s="225"/>
      <c r="H372" s="100"/>
      <c r="I372" s="226"/>
      <c r="J372" s="218"/>
      <c r="K372" s="124"/>
      <c r="L372" s="135"/>
      <c r="M372" s="136"/>
      <c r="N372" s="102"/>
      <c r="O372" s="103"/>
      <c r="P372" s="103"/>
      <c r="Q372" s="103"/>
      <c r="R372" s="103"/>
      <c r="S372" s="99"/>
      <c r="T372" s="99"/>
      <c r="U372" s="99"/>
      <c r="V372" s="99"/>
      <c r="W372" s="100"/>
      <c r="X372" s="100"/>
      <c r="Y372" s="104"/>
      <c r="Z372" s="119"/>
      <c r="AA372" s="119"/>
      <c r="AB372" s="120"/>
      <c r="AC372" s="137" t="str">
        <f t="shared" si="168"/>
        <v/>
      </c>
      <c r="AD372" s="131" t="str">
        <f t="shared" si="169"/>
        <v/>
      </c>
      <c r="AE372" s="105"/>
      <c r="AF372" s="101"/>
      <c r="AG372" s="107"/>
      <c r="AH372" s="169"/>
      <c r="AI372" s="170"/>
      <c r="AK372" s="146" t="b">
        <f t="shared" si="170"/>
        <v>0</v>
      </c>
      <c r="AL372" s="68">
        <f t="shared" si="171"/>
        <v>0</v>
      </c>
      <c r="AM372" s="68" t="b">
        <f t="shared" si="172"/>
        <v>1</v>
      </c>
      <c r="AN372" s="68">
        <f t="shared" si="173"/>
        <v>1</v>
      </c>
      <c r="AO372" s="68" t="b">
        <f t="shared" si="174"/>
        <v>0</v>
      </c>
      <c r="AP372" s="68">
        <f t="shared" si="175"/>
        <v>0</v>
      </c>
      <c r="AQ372" s="68" t="b">
        <f t="shared" si="176"/>
        <v>1</v>
      </c>
      <c r="AR372" s="139">
        <f t="shared" si="177"/>
        <v>1</v>
      </c>
      <c r="AS372" s="146" t="str">
        <f t="shared" si="178"/>
        <v/>
      </c>
      <c r="AT372" s="139" t="str">
        <f t="shared" si="179"/>
        <v/>
      </c>
      <c r="AU372" s="68">
        <f t="shared" si="180"/>
        <v>1</v>
      </c>
      <c r="AV372" s="68">
        <f t="shared" si="181"/>
        <v>0</v>
      </c>
      <c r="AW372" s="68">
        <f t="shared" si="182"/>
        <v>0</v>
      </c>
      <c r="AX372" s="68">
        <f t="shared" si="183"/>
        <v>0</v>
      </c>
      <c r="AY372" s="68">
        <f t="shared" si="184"/>
        <v>0</v>
      </c>
      <c r="AZ372" s="139">
        <f t="shared" si="185"/>
        <v>0</v>
      </c>
      <c r="BA372" s="68" t="str">
        <f t="shared" si="186"/>
        <v/>
      </c>
      <c r="BB372" s="68" t="str">
        <f t="shared" si="187"/>
        <v/>
      </c>
      <c r="BC372" s="146" t="str">
        <f t="shared" si="188"/>
        <v>Pain in mouth/throat</v>
      </c>
      <c r="BD372" s="68">
        <f t="shared" si="189"/>
        <v>10.4</v>
      </c>
      <c r="BE372" s="68" t="str">
        <f t="shared" si="190"/>
        <v>Pain in mouth/throat
 has a PPV of 10.4% 
 for recurrence</v>
      </c>
      <c r="BF372" s="68">
        <f t="shared" si="191"/>
        <v>0</v>
      </c>
      <c r="BG372" s="68">
        <f t="shared" si="192"/>
        <v>0</v>
      </c>
      <c r="BH372" s="68">
        <f t="shared" si="193"/>
        <v>1</v>
      </c>
      <c r="BI372" s="68">
        <f t="shared" si="194"/>
        <v>0</v>
      </c>
      <c r="BJ372" s="68">
        <f t="shared" si="195"/>
        <v>0</v>
      </c>
      <c r="BK372" s="68">
        <f t="shared" si="196"/>
        <v>0</v>
      </c>
      <c r="BL372" s="68">
        <f t="shared" si="197"/>
        <v>0</v>
      </c>
      <c r="BM372" s="139">
        <f t="shared" si="198"/>
        <v>0</v>
      </c>
    </row>
    <row r="373" spans="1:65" s="68" customFormat="1" ht="63.95" customHeight="1">
      <c r="A373" s="245"/>
      <c r="B373" s="97"/>
      <c r="C373" s="98"/>
      <c r="D373" s="99"/>
      <c r="E373" s="111"/>
      <c r="F373" s="155"/>
      <c r="G373" s="225"/>
      <c r="H373" s="100"/>
      <c r="I373" s="226"/>
      <c r="J373" s="218"/>
      <c r="K373" s="124"/>
      <c r="L373" s="135"/>
      <c r="M373" s="136"/>
      <c r="N373" s="102"/>
      <c r="O373" s="103"/>
      <c r="P373" s="103"/>
      <c r="Q373" s="103"/>
      <c r="R373" s="103"/>
      <c r="S373" s="99"/>
      <c r="T373" s="99"/>
      <c r="U373" s="99"/>
      <c r="V373" s="99"/>
      <c r="W373" s="100"/>
      <c r="X373" s="100"/>
      <c r="Y373" s="104"/>
      <c r="Z373" s="119"/>
      <c r="AA373" s="119"/>
      <c r="AB373" s="120"/>
      <c r="AC373" s="137" t="str">
        <f t="shared" si="168"/>
        <v/>
      </c>
      <c r="AD373" s="131" t="str">
        <f t="shared" si="169"/>
        <v/>
      </c>
      <c r="AE373" s="105"/>
      <c r="AF373" s="101"/>
      <c r="AG373" s="107"/>
      <c r="AH373" s="169"/>
      <c r="AI373" s="170"/>
      <c r="AK373" s="146" t="b">
        <f t="shared" si="170"/>
        <v>0</v>
      </c>
      <c r="AL373" s="68">
        <f t="shared" si="171"/>
        <v>0</v>
      </c>
      <c r="AM373" s="68" t="b">
        <f t="shared" si="172"/>
        <v>1</v>
      </c>
      <c r="AN373" s="68">
        <f t="shared" si="173"/>
        <v>1</v>
      </c>
      <c r="AO373" s="68" t="b">
        <f t="shared" si="174"/>
        <v>0</v>
      </c>
      <c r="AP373" s="68">
        <f t="shared" si="175"/>
        <v>0</v>
      </c>
      <c r="AQ373" s="68" t="b">
        <f t="shared" si="176"/>
        <v>1</v>
      </c>
      <c r="AR373" s="139">
        <f t="shared" si="177"/>
        <v>1</v>
      </c>
      <c r="AS373" s="146" t="str">
        <f t="shared" si="178"/>
        <v/>
      </c>
      <c r="AT373" s="139" t="str">
        <f t="shared" si="179"/>
        <v/>
      </c>
      <c r="AU373" s="68">
        <f t="shared" si="180"/>
        <v>1</v>
      </c>
      <c r="AV373" s="68">
        <f t="shared" si="181"/>
        <v>0</v>
      </c>
      <c r="AW373" s="68">
        <f t="shared" si="182"/>
        <v>0</v>
      </c>
      <c r="AX373" s="68">
        <f t="shared" si="183"/>
        <v>0</v>
      </c>
      <c r="AY373" s="68">
        <f t="shared" si="184"/>
        <v>0</v>
      </c>
      <c r="AZ373" s="139">
        <f t="shared" si="185"/>
        <v>0</v>
      </c>
      <c r="BA373" s="68" t="str">
        <f t="shared" si="186"/>
        <v/>
      </c>
      <c r="BB373" s="68" t="str">
        <f t="shared" si="187"/>
        <v/>
      </c>
      <c r="BC373" s="146" t="str">
        <f t="shared" si="188"/>
        <v>Pain in mouth/throat</v>
      </c>
      <c r="BD373" s="68">
        <f t="shared" si="189"/>
        <v>10.4</v>
      </c>
      <c r="BE373" s="68" t="str">
        <f t="shared" si="190"/>
        <v>Pain in mouth/throat
 has a PPV of 10.4% 
 for recurrence</v>
      </c>
      <c r="BF373" s="68">
        <f t="shared" si="191"/>
        <v>0</v>
      </c>
      <c r="BG373" s="68">
        <f t="shared" si="192"/>
        <v>0</v>
      </c>
      <c r="BH373" s="68">
        <f t="shared" si="193"/>
        <v>1</v>
      </c>
      <c r="BI373" s="68">
        <f t="shared" si="194"/>
        <v>0</v>
      </c>
      <c r="BJ373" s="68">
        <f t="shared" si="195"/>
        <v>0</v>
      </c>
      <c r="BK373" s="68">
        <f t="shared" si="196"/>
        <v>0</v>
      </c>
      <c r="BL373" s="68">
        <f t="shared" si="197"/>
        <v>0</v>
      </c>
      <c r="BM373" s="139">
        <f t="shared" si="198"/>
        <v>0</v>
      </c>
    </row>
    <row r="374" spans="1:65" s="68" customFormat="1" ht="63.95" customHeight="1">
      <c r="A374" s="245"/>
      <c r="B374" s="97"/>
      <c r="C374" s="98"/>
      <c r="D374" s="99"/>
      <c r="E374" s="111"/>
      <c r="F374" s="155"/>
      <c r="G374" s="225"/>
      <c r="H374" s="100"/>
      <c r="I374" s="226"/>
      <c r="J374" s="218"/>
      <c r="K374" s="124"/>
      <c r="L374" s="135"/>
      <c r="M374" s="136"/>
      <c r="N374" s="102"/>
      <c r="O374" s="103"/>
      <c r="P374" s="103"/>
      <c r="Q374" s="103"/>
      <c r="R374" s="103"/>
      <c r="S374" s="99"/>
      <c r="T374" s="99"/>
      <c r="U374" s="99"/>
      <c r="V374" s="99"/>
      <c r="W374" s="100"/>
      <c r="X374" s="100"/>
      <c r="Y374" s="104"/>
      <c r="Z374" s="119"/>
      <c r="AA374" s="119"/>
      <c r="AB374" s="120"/>
      <c r="AC374" s="137" t="str">
        <f t="shared" si="168"/>
        <v/>
      </c>
      <c r="AD374" s="131" t="str">
        <f t="shared" si="169"/>
        <v/>
      </c>
      <c r="AE374" s="105"/>
      <c r="AF374" s="101"/>
      <c r="AG374" s="107"/>
      <c r="AH374" s="169"/>
      <c r="AI374" s="170"/>
      <c r="AK374" s="146" t="b">
        <f t="shared" si="170"/>
        <v>0</v>
      </c>
      <c r="AL374" s="68">
        <f t="shared" si="171"/>
        <v>0</v>
      </c>
      <c r="AM374" s="68" t="b">
        <f t="shared" si="172"/>
        <v>1</v>
      </c>
      <c r="AN374" s="68">
        <f t="shared" si="173"/>
        <v>1</v>
      </c>
      <c r="AO374" s="68" t="b">
        <f t="shared" si="174"/>
        <v>0</v>
      </c>
      <c r="AP374" s="68">
        <f t="shared" si="175"/>
        <v>0</v>
      </c>
      <c r="AQ374" s="68" t="b">
        <f t="shared" si="176"/>
        <v>1</v>
      </c>
      <c r="AR374" s="139">
        <f t="shared" si="177"/>
        <v>1</v>
      </c>
      <c r="AS374" s="146" t="str">
        <f t="shared" si="178"/>
        <v/>
      </c>
      <c r="AT374" s="139" t="str">
        <f t="shared" si="179"/>
        <v/>
      </c>
      <c r="AU374" s="68">
        <f t="shared" si="180"/>
        <v>1</v>
      </c>
      <c r="AV374" s="68">
        <f t="shared" si="181"/>
        <v>0</v>
      </c>
      <c r="AW374" s="68">
        <f t="shared" si="182"/>
        <v>0</v>
      </c>
      <c r="AX374" s="68">
        <f t="shared" si="183"/>
        <v>0</v>
      </c>
      <c r="AY374" s="68">
        <f t="shared" si="184"/>
        <v>0</v>
      </c>
      <c r="AZ374" s="139">
        <f t="shared" si="185"/>
        <v>0</v>
      </c>
      <c r="BA374" s="68" t="str">
        <f t="shared" si="186"/>
        <v/>
      </c>
      <c r="BB374" s="68" t="str">
        <f t="shared" si="187"/>
        <v/>
      </c>
      <c r="BC374" s="146" t="str">
        <f t="shared" si="188"/>
        <v>Pain in mouth/throat</v>
      </c>
      <c r="BD374" s="68">
        <f t="shared" si="189"/>
        <v>10.4</v>
      </c>
      <c r="BE374" s="68" t="str">
        <f t="shared" si="190"/>
        <v>Pain in mouth/throat
 has a PPV of 10.4% 
 for recurrence</v>
      </c>
      <c r="BF374" s="68">
        <f t="shared" si="191"/>
        <v>0</v>
      </c>
      <c r="BG374" s="68">
        <f t="shared" si="192"/>
        <v>0</v>
      </c>
      <c r="BH374" s="68">
        <f t="shared" si="193"/>
        <v>1</v>
      </c>
      <c r="BI374" s="68">
        <f t="shared" si="194"/>
        <v>0</v>
      </c>
      <c r="BJ374" s="68">
        <f t="shared" si="195"/>
        <v>0</v>
      </c>
      <c r="BK374" s="68">
        <f t="shared" si="196"/>
        <v>0</v>
      </c>
      <c r="BL374" s="68">
        <f t="shared" si="197"/>
        <v>0</v>
      </c>
      <c r="BM374" s="139">
        <f t="shared" si="198"/>
        <v>0</v>
      </c>
    </row>
    <row r="375" spans="1:65" s="68" customFormat="1" ht="63.95" customHeight="1">
      <c r="A375" s="245"/>
      <c r="B375" s="97"/>
      <c r="C375" s="98"/>
      <c r="D375" s="99"/>
      <c r="E375" s="111"/>
      <c r="F375" s="155"/>
      <c r="G375" s="225"/>
      <c r="H375" s="100"/>
      <c r="I375" s="226"/>
      <c r="J375" s="218"/>
      <c r="K375" s="124"/>
      <c r="L375" s="135"/>
      <c r="M375" s="136"/>
      <c r="N375" s="102"/>
      <c r="O375" s="103"/>
      <c r="P375" s="103"/>
      <c r="Q375" s="103"/>
      <c r="R375" s="103"/>
      <c r="S375" s="99"/>
      <c r="T375" s="99"/>
      <c r="U375" s="99"/>
      <c r="V375" s="99"/>
      <c r="W375" s="100"/>
      <c r="X375" s="100"/>
      <c r="Y375" s="104"/>
      <c r="Z375" s="119"/>
      <c r="AA375" s="119"/>
      <c r="AB375" s="120"/>
      <c r="AC375" s="137" t="str">
        <f t="shared" si="168"/>
        <v/>
      </c>
      <c r="AD375" s="131" t="str">
        <f t="shared" si="169"/>
        <v/>
      </c>
      <c r="AE375" s="105"/>
      <c r="AF375" s="101"/>
      <c r="AG375" s="107"/>
      <c r="AH375" s="169"/>
      <c r="AI375" s="170"/>
      <c r="AK375" s="146" t="b">
        <f t="shared" si="170"/>
        <v>0</v>
      </c>
      <c r="AL375" s="68">
        <f t="shared" si="171"/>
        <v>0</v>
      </c>
      <c r="AM375" s="68" t="b">
        <f t="shared" si="172"/>
        <v>1</v>
      </c>
      <c r="AN375" s="68">
        <f t="shared" si="173"/>
        <v>1</v>
      </c>
      <c r="AO375" s="68" t="b">
        <f t="shared" si="174"/>
        <v>0</v>
      </c>
      <c r="AP375" s="68">
        <f t="shared" si="175"/>
        <v>0</v>
      </c>
      <c r="AQ375" s="68" t="b">
        <f t="shared" si="176"/>
        <v>1</v>
      </c>
      <c r="AR375" s="139">
        <f t="shared" si="177"/>
        <v>1</v>
      </c>
      <c r="AS375" s="146" t="str">
        <f t="shared" si="178"/>
        <v/>
      </c>
      <c r="AT375" s="139" t="str">
        <f t="shared" si="179"/>
        <v/>
      </c>
      <c r="AU375" s="68">
        <f t="shared" si="180"/>
        <v>1</v>
      </c>
      <c r="AV375" s="68">
        <f t="shared" si="181"/>
        <v>0</v>
      </c>
      <c r="AW375" s="68">
        <f t="shared" si="182"/>
        <v>0</v>
      </c>
      <c r="AX375" s="68">
        <f t="shared" si="183"/>
        <v>0</v>
      </c>
      <c r="AY375" s="68">
        <f t="shared" si="184"/>
        <v>0</v>
      </c>
      <c r="AZ375" s="139">
        <f t="shared" si="185"/>
        <v>0</v>
      </c>
      <c r="BA375" s="68" t="str">
        <f t="shared" si="186"/>
        <v/>
      </c>
      <c r="BB375" s="68" t="str">
        <f t="shared" si="187"/>
        <v/>
      </c>
      <c r="BC375" s="146" t="str">
        <f t="shared" si="188"/>
        <v>Pain in mouth/throat</v>
      </c>
      <c r="BD375" s="68">
        <f t="shared" si="189"/>
        <v>10.4</v>
      </c>
      <c r="BE375" s="68" t="str">
        <f t="shared" si="190"/>
        <v>Pain in mouth/throat
 has a PPV of 10.4% 
 for recurrence</v>
      </c>
      <c r="BF375" s="68">
        <f t="shared" si="191"/>
        <v>0</v>
      </c>
      <c r="BG375" s="68">
        <f t="shared" si="192"/>
        <v>0</v>
      </c>
      <c r="BH375" s="68">
        <f t="shared" si="193"/>
        <v>1</v>
      </c>
      <c r="BI375" s="68">
        <f t="shared" si="194"/>
        <v>0</v>
      </c>
      <c r="BJ375" s="68">
        <f t="shared" si="195"/>
        <v>0</v>
      </c>
      <c r="BK375" s="68">
        <f t="shared" si="196"/>
        <v>0</v>
      </c>
      <c r="BL375" s="68">
        <f t="shared" si="197"/>
        <v>0</v>
      </c>
      <c r="BM375" s="139">
        <f t="shared" si="198"/>
        <v>0</v>
      </c>
    </row>
    <row r="376" spans="1:65" s="68" customFormat="1" ht="63.95" customHeight="1">
      <c r="A376" s="245"/>
      <c r="B376" s="97"/>
      <c r="C376" s="98"/>
      <c r="D376" s="99"/>
      <c r="E376" s="111"/>
      <c r="F376" s="155"/>
      <c r="G376" s="225"/>
      <c r="H376" s="100"/>
      <c r="I376" s="226"/>
      <c r="J376" s="218"/>
      <c r="K376" s="124"/>
      <c r="L376" s="135"/>
      <c r="M376" s="136"/>
      <c r="N376" s="102"/>
      <c r="O376" s="103"/>
      <c r="P376" s="103"/>
      <c r="Q376" s="103"/>
      <c r="R376" s="103"/>
      <c r="S376" s="99"/>
      <c r="T376" s="99"/>
      <c r="U376" s="99"/>
      <c r="V376" s="99"/>
      <c r="W376" s="100"/>
      <c r="X376" s="100"/>
      <c r="Y376" s="104"/>
      <c r="Z376" s="119"/>
      <c r="AA376" s="119"/>
      <c r="AB376" s="120"/>
      <c r="AC376" s="137" t="str">
        <f t="shared" si="168"/>
        <v/>
      </c>
      <c r="AD376" s="131" t="str">
        <f t="shared" si="169"/>
        <v/>
      </c>
      <c r="AE376" s="105"/>
      <c r="AF376" s="101"/>
      <c r="AG376" s="107"/>
      <c r="AH376" s="169"/>
      <c r="AI376" s="170"/>
      <c r="AK376" s="146" t="b">
        <f t="shared" si="170"/>
        <v>0</v>
      </c>
      <c r="AL376" s="68">
        <f t="shared" si="171"/>
        <v>0</v>
      </c>
      <c r="AM376" s="68" t="b">
        <f t="shared" si="172"/>
        <v>1</v>
      </c>
      <c r="AN376" s="68">
        <f t="shared" si="173"/>
        <v>1</v>
      </c>
      <c r="AO376" s="68" t="b">
        <f t="shared" si="174"/>
        <v>0</v>
      </c>
      <c r="AP376" s="68">
        <f t="shared" si="175"/>
        <v>0</v>
      </c>
      <c r="AQ376" s="68" t="b">
        <f t="shared" si="176"/>
        <v>1</v>
      </c>
      <c r="AR376" s="139">
        <f t="shared" si="177"/>
        <v>1</v>
      </c>
      <c r="AS376" s="146" t="str">
        <f t="shared" si="178"/>
        <v/>
      </c>
      <c r="AT376" s="139" t="str">
        <f t="shared" si="179"/>
        <v/>
      </c>
      <c r="AU376" s="68">
        <f t="shared" si="180"/>
        <v>1</v>
      </c>
      <c r="AV376" s="68">
        <f t="shared" si="181"/>
        <v>0</v>
      </c>
      <c r="AW376" s="68">
        <f t="shared" si="182"/>
        <v>0</v>
      </c>
      <c r="AX376" s="68">
        <f t="shared" si="183"/>
        <v>0</v>
      </c>
      <c r="AY376" s="68">
        <f t="shared" si="184"/>
        <v>0</v>
      </c>
      <c r="AZ376" s="139">
        <f t="shared" si="185"/>
        <v>0</v>
      </c>
      <c r="BA376" s="68" t="str">
        <f t="shared" si="186"/>
        <v/>
      </c>
      <c r="BB376" s="68" t="str">
        <f t="shared" si="187"/>
        <v/>
      </c>
      <c r="BC376" s="146" t="str">
        <f t="shared" si="188"/>
        <v>Pain in mouth/throat</v>
      </c>
      <c r="BD376" s="68">
        <f t="shared" si="189"/>
        <v>10.4</v>
      </c>
      <c r="BE376" s="68" t="str">
        <f t="shared" si="190"/>
        <v>Pain in mouth/throat
 has a PPV of 10.4% 
 for recurrence</v>
      </c>
      <c r="BF376" s="68">
        <f t="shared" si="191"/>
        <v>0</v>
      </c>
      <c r="BG376" s="68">
        <f t="shared" si="192"/>
        <v>0</v>
      </c>
      <c r="BH376" s="68">
        <f t="shared" si="193"/>
        <v>1</v>
      </c>
      <c r="BI376" s="68">
        <f t="shared" si="194"/>
        <v>0</v>
      </c>
      <c r="BJ376" s="68">
        <f t="shared" si="195"/>
        <v>0</v>
      </c>
      <c r="BK376" s="68">
        <f t="shared" si="196"/>
        <v>0</v>
      </c>
      <c r="BL376" s="68">
        <f t="shared" si="197"/>
        <v>0</v>
      </c>
      <c r="BM376" s="139">
        <f t="shared" si="198"/>
        <v>0</v>
      </c>
    </row>
    <row r="377" spans="1:65" s="68" customFormat="1" ht="63.95" customHeight="1">
      <c r="A377" s="245"/>
      <c r="B377" s="97"/>
      <c r="C377" s="98"/>
      <c r="D377" s="99"/>
      <c r="E377" s="111"/>
      <c r="F377" s="155"/>
      <c r="G377" s="225"/>
      <c r="H377" s="100"/>
      <c r="I377" s="226"/>
      <c r="J377" s="218"/>
      <c r="K377" s="124"/>
      <c r="L377" s="135"/>
      <c r="M377" s="136"/>
      <c r="N377" s="102"/>
      <c r="O377" s="103"/>
      <c r="P377" s="103"/>
      <c r="Q377" s="103"/>
      <c r="R377" s="103"/>
      <c r="S377" s="99"/>
      <c r="T377" s="99"/>
      <c r="U377" s="99"/>
      <c r="V377" s="99"/>
      <c r="W377" s="100"/>
      <c r="X377" s="100"/>
      <c r="Y377" s="104"/>
      <c r="Z377" s="119"/>
      <c r="AA377" s="119"/>
      <c r="AB377" s="120"/>
      <c r="AC377" s="137" t="str">
        <f t="shared" si="168"/>
        <v/>
      </c>
      <c r="AD377" s="131" t="str">
        <f t="shared" si="169"/>
        <v/>
      </c>
      <c r="AE377" s="105"/>
      <c r="AF377" s="101"/>
      <c r="AG377" s="107"/>
      <c r="AH377" s="169"/>
      <c r="AI377" s="170"/>
      <c r="AK377" s="146" t="b">
        <f t="shared" si="170"/>
        <v>0</v>
      </c>
      <c r="AL377" s="68">
        <f t="shared" si="171"/>
        <v>0</v>
      </c>
      <c r="AM377" s="68" t="b">
        <f t="shared" si="172"/>
        <v>1</v>
      </c>
      <c r="AN377" s="68">
        <f t="shared" si="173"/>
        <v>1</v>
      </c>
      <c r="AO377" s="68" t="b">
        <f t="shared" si="174"/>
        <v>0</v>
      </c>
      <c r="AP377" s="68">
        <f t="shared" si="175"/>
        <v>0</v>
      </c>
      <c r="AQ377" s="68" t="b">
        <f t="shared" si="176"/>
        <v>1</v>
      </c>
      <c r="AR377" s="139">
        <f t="shared" si="177"/>
        <v>1</v>
      </c>
      <c r="AS377" s="146" t="str">
        <f t="shared" si="178"/>
        <v/>
      </c>
      <c r="AT377" s="139" t="str">
        <f t="shared" si="179"/>
        <v/>
      </c>
      <c r="AU377" s="68">
        <f t="shared" si="180"/>
        <v>1</v>
      </c>
      <c r="AV377" s="68">
        <f t="shared" si="181"/>
        <v>0</v>
      </c>
      <c r="AW377" s="68">
        <f t="shared" si="182"/>
        <v>0</v>
      </c>
      <c r="AX377" s="68">
        <f t="shared" si="183"/>
        <v>0</v>
      </c>
      <c r="AY377" s="68">
        <f t="shared" si="184"/>
        <v>0</v>
      </c>
      <c r="AZ377" s="139">
        <f t="shared" si="185"/>
        <v>0</v>
      </c>
      <c r="BA377" s="68" t="str">
        <f t="shared" si="186"/>
        <v/>
      </c>
      <c r="BB377" s="68" t="str">
        <f t="shared" si="187"/>
        <v/>
      </c>
      <c r="BC377" s="146" t="str">
        <f t="shared" si="188"/>
        <v>Pain in mouth/throat</v>
      </c>
      <c r="BD377" s="68">
        <f t="shared" si="189"/>
        <v>10.4</v>
      </c>
      <c r="BE377" s="68" t="str">
        <f t="shared" si="190"/>
        <v>Pain in mouth/throat
 has a PPV of 10.4% 
 for recurrence</v>
      </c>
      <c r="BF377" s="68">
        <f t="shared" si="191"/>
        <v>0</v>
      </c>
      <c r="BG377" s="68">
        <f t="shared" si="192"/>
        <v>0</v>
      </c>
      <c r="BH377" s="68">
        <f t="shared" si="193"/>
        <v>1</v>
      </c>
      <c r="BI377" s="68">
        <f t="shared" si="194"/>
        <v>0</v>
      </c>
      <c r="BJ377" s="68">
        <f t="shared" si="195"/>
        <v>0</v>
      </c>
      <c r="BK377" s="68">
        <f t="shared" si="196"/>
        <v>0</v>
      </c>
      <c r="BL377" s="68">
        <f t="shared" si="197"/>
        <v>0</v>
      </c>
      <c r="BM377" s="139">
        <f t="shared" si="198"/>
        <v>0</v>
      </c>
    </row>
    <row r="378" spans="1:65" s="68" customFormat="1" ht="63.95" customHeight="1">
      <c r="A378" s="245"/>
      <c r="B378" s="97"/>
      <c r="C378" s="98"/>
      <c r="D378" s="99"/>
      <c r="E378" s="111"/>
      <c r="F378" s="155"/>
      <c r="G378" s="225"/>
      <c r="H378" s="100"/>
      <c r="I378" s="226"/>
      <c r="J378" s="218"/>
      <c r="K378" s="124"/>
      <c r="L378" s="135"/>
      <c r="M378" s="136"/>
      <c r="N378" s="102"/>
      <c r="O378" s="103"/>
      <c r="P378" s="103"/>
      <c r="Q378" s="103"/>
      <c r="R378" s="103"/>
      <c r="S378" s="99"/>
      <c r="T378" s="99"/>
      <c r="U378" s="99"/>
      <c r="V378" s="99"/>
      <c r="W378" s="100"/>
      <c r="X378" s="100"/>
      <c r="Y378" s="104"/>
      <c r="Z378" s="119"/>
      <c r="AA378" s="119"/>
      <c r="AB378" s="120"/>
      <c r="AC378" s="137" t="str">
        <f t="shared" si="168"/>
        <v/>
      </c>
      <c r="AD378" s="131" t="str">
        <f t="shared" si="169"/>
        <v/>
      </c>
      <c r="AE378" s="105"/>
      <c r="AF378" s="101"/>
      <c r="AG378" s="107"/>
      <c r="AH378" s="169"/>
      <c r="AI378" s="170"/>
      <c r="AK378" s="146" t="b">
        <f t="shared" si="170"/>
        <v>0</v>
      </c>
      <c r="AL378" s="68">
        <f t="shared" si="171"/>
        <v>0</v>
      </c>
      <c r="AM378" s="68" t="b">
        <f t="shared" si="172"/>
        <v>1</v>
      </c>
      <c r="AN378" s="68">
        <f t="shared" si="173"/>
        <v>1</v>
      </c>
      <c r="AO378" s="68" t="b">
        <f t="shared" si="174"/>
        <v>0</v>
      </c>
      <c r="AP378" s="68">
        <f t="shared" si="175"/>
        <v>0</v>
      </c>
      <c r="AQ378" s="68" t="b">
        <f t="shared" si="176"/>
        <v>1</v>
      </c>
      <c r="AR378" s="139">
        <f t="shared" si="177"/>
        <v>1</v>
      </c>
      <c r="AS378" s="146" t="str">
        <f t="shared" si="178"/>
        <v/>
      </c>
      <c r="AT378" s="139" t="str">
        <f t="shared" si="179"/>
        <v/>
      </c>
      <c r="AU378" s="68">
        <f t="shared" si="180"/>
        <v>1</v>
      </c>
      <c r="AV378" s="68">
        <f t="shared" si="181"/>
        <v>0</v>
      </c>
      <c r="AW378" s="68">
        <f t="shared" si="182"/>
        <v>0</v>
      </c>
      <c r="AX378" s="68">
        <f t="shared" si="183"/>
        <v>0</v>
      </c>
      <c r="AY378" s="68">
        <f t="shared" si="184"/>
        <v>0</v>
      </c>
      <c r="AZ378" s="139">
        <f t="shared" si="185"/>
        <v>0</v>
      </c>
      <c r="BA378" s="68" t="str">
        <f t="shared" si="186"/>
        <v/>
      </c>
      <c r="BB378" s="68" t="str">
        <f t="shared" si="187"/>
        <v/>
      </c>
      <c r="BC378" s="146" t="str">
        <f t="shared" si="188"/>
        <v>Pain in mouth/throat</v>
      </c>
      <c r="BD378" s="68">
        <f t="shared" si="189"/>
        <v>10.4</v>
      </c>
      <c r="BE378" s="68" t="str">
        <f t="shared" si="190"/>
        <v>Pain in mouth/throat
 has a PPV of 10.4% 
 for recurrence</v>
      </c>
      <c r="BF378" s="68">
        <f t="shared" si="191"/>
        <v>0</v>
      </c>
      <c r="BG378" s="68">
        <f t="shared" si="192"/>
        <v>0</v>
      </c>
      <c r="BH378" s="68">
        <f t="shared" si="193"/>
        <v>1</v>
      </c>
      <c r="BI378" s="68">
        <f t="shared" si="194"/>
        <v>0</v>
      </c>
      <c r="BJ378" s="68">
        <f t="shared" si="195"/>
        <v>0</v>
      </c>
      <c r="BK378" s="68">
        <f t="shared" si="196"/>
        <v>0</v>
      </c>
      <c r="BL378" s="68">
        <f t="shared" si="197"/>
        <v>0</v>
      </c>
      <c r="BM378" s="139">
        <f t="shared" si="198"/>
        <v>0</v>
      </c>
    </row>
    <row r="379" spans="1:65" s="68" customFormat="1" ht="63.95" customHeight="1">
      <c r="A379" s="245"/>
      <c r="B379" s="97"/>
      <c r="C379" s="98"/>
      <c r="D379" s="99"/>
      <c r="E379" s="111"/>
      <c r="F379" s="155"/>
      <c r="G379" s="225"/>
      <c r="H379" s="100"/>
      <c r="I379" s="226"/>
      <c r="J379" s="218"/>
      <c r="K379" s="124"/>
      <c r="L379" s="135"/>
      <c r="M379" s="136"/>
      <c r="N379" s="102"/>
      <c r="O379" s="103"/>
      <c r="P379" s="103"/>
      <c r="Q379" s="103"/>
      <c r="R379" s="103"/>
      <c r="S379" s="99"/>
      <c r="T379" s="99"/>
      <c r="U379" s="99"/>
      <c r="V379" s="99"/>
      <c r="W379" s="100"/>
      <c r="X379" s="100"/>
      <c r="Y379" s="104"/>
      <c r="Z379" s="119"/>
      <c r="AA379" s="119"/>
      <c r="AB379" s="120"/>
      <c r="AC379" s="137" t="str">
        <f t="shared" si="168"/>
        <v/>
      </c>
      <c r="AD379" s="131" t="str">
        <f t="shared" si="169"/>
        <v/>
      </c>
      <c r="AE379" s="105"/>
      <c r="AF379" s="101"/>
      <c r="AG379" s="107"/>
      <c r="AH379" s="169"/>
      <c r="AI379" s="170"/>
      <c r="AK379" s="146" t="b">
        <f t="shared" si="170"/>
        <v>0</v>
      </c>
      <c r="AL379" s="68">
        <f t="shared" si="171"/>
        <v>0</v>
      </c>
      <c r="AM379" s="68" t="b">
        <f t="shared" si="172"/>
        <v>1</v>
      </c>
      <c r="AN379" s="68">
        <f t="shared" si="173"/>
        <v>1</v>
      </c>
      <c r="AO379" s="68" t="b">
        <f t="shared" si="174"/>
        <v>0</v>
      </c>
      <c r="AP379" s="68">
        <f t="shared" si="175"/>
        <v>0</v>
      </c>
      <c r="AQ379" s="68" t="b">
        <f t="shared" si="176"/>
        <v>1</v>
      </c>
      <c r="AR379" s="139">
        <f t="shared" si="177"/>
        <v>1</v>
      </c>
      <c r="AS379" s="146" t="str">
        <f t="shared" si="178"/>
        <v/>
      </c>
      <c r="AT379" s="139" t="str">
        <f t="shared" si="179"/>
        <v/>
      </c>
      <c r="AU379" s="68">
        <f t="shared" si="180"/>
        <v>1</v>
      </c>
      <c r="AV379" s="68">
        <f t="shared" si="181"/>
        <v>0</v>
      </c>
      <c r="AW379" s="68">
        <f t="shared" si="182"/>
        <v>0</v>
      </c>
      <c r="AX379" s="68">
        <f t="shared" si="183"/>
        <v>0</v>
      </c>
      <c r="AY379" s="68">
        <f t="shared" si="184"/>
        <v>0</v>
      </c>
      <c r="AZ379" s="139">
        <f t="shared" si="185"/>
        <v>0</v>
      </c>
      <c r="BA379" s="68" t="str">
        <f t="shared" si="186"/>
        <v/>
      </c>
      <c r="BB379" s="68" t="str">
        <f t="shared" si="187"/>
        <v/>
      </c>
      <c r="BC379" s="146" t="str">
        <f t="shared" si="188"/>
        <v>Pain in mouth/throat</v>
      </c>
      <c r="BD379" s="68">
        <f t="shared" si="189"/>
        <v>10.4</v>
      </c>
      <c r="BE379" s="68" t="str">
        <f t="shared" si="190"/>
        <v>Pain in mouth/throat
 has a PPV of 10.4% 
 for recurrence</v>
      </c>
      <c r="BF379" s="68">
        <f t="shared" si="191"/>
        <v>0</v>
      </c>
      <c r="BG379" s="68">
        <f t="shared" si="192"/>
        <v>0</v>
      </c>
      <c r="BH379" s="68">
        <f t="shared" si="193"/>
        <v>1</v>
      </c>
      <c r="BI379" s="68">
        <f t="shared" si="194"/>
        <v>0</v>
      </c>
      <c r="BJ379" s="68">
        <f t="shared" si="195"/>
        <v>0</v>
      </c>
      <c r="BK379" s="68">
        <f t="shared" si="196"/>
        <v>0</v>
      </c>
      <c r="BL379" s="68">
        <f t="shared" si="197"/>
        <v>0</v>
      </c>
      <c r="BM379" s="139">
        <f t="shared" si="198"/>
        <v>0</v>
      </c>
    </row>
    <row r="380" spans="1:65" s="68" customFormat="1" ht="63.95" customHeight="1">
      <c r="A380" s="245"/>
      <c r="B380" s="97"/>
      <c r="C380" s="98"/>
      <c r="D380" s="99"/>
      <c r="E380" s="111"/>
      <c r="F380" s="155"/>
      <c r="G380" s="225"/>
      <c r="H380" s="100"/>
      <c r="I380" s="226"/>
      <c r="J380" s="218"/>
      <c r="K380" s="124"/>
      <c r="L380" s="135"/>
      <c r="M380" s="136"/>
      <c r="N380" s="102"/>
      <c r="O380" s="103"/>
      <c r="P380" s="103"/>
      <c r="Q380" s="103"/>
      <c r="R380" s="103"/>
      <c r="S380" s="99"/>
      <c r="T380" s="99"/>
      <c r="U380" s="99"/>
      <c r="V380" s="99"/>
      <c r="W380" s="100"/>
      <c r="X380" s="100"/>
      <c r="Y380" s="104"/>
      <c r="Z380" s="119"/>
      <c r="AA380" s="119"/>
      <c r="AB380" s="120"/>
      <c r="AC380" s="137" t="str">
        <f t="shared" si="168"/>
        <v/>
      </c>
      <c r="AD380" s="131" t="str">
        <f t="shared" si="169"/>
        <v/>
      </c>
      <c r="AE380" s="105"/>
      <c r="AF380" s="101"/>
      <c r="AG380" s="107"/>
      <c r="AH380" s="169"/>
      <c r="AI380" s="170"/>
      <c r="AK380" s="146" t="b">
        <f t="shared" si="170"/>
        <v>0</v>
      </c>
      <c r="AL380" s="68">
        <f t="shared" si="171"/>
        <v>0</v>
      </c>
      <c r="AM380" s="68" t="b">
        <f t="shared" si="172"/>
        <v>1</v>
      </c>
      <c r="AN380" s="68">
        <f t="shared" si="173"/>
        <v>1</v>
      </c>
      <c r="AO380" s="68" t="b">
        <f t="shared" si="174"/>
        <v>0</v>
      </c>
      <c r="AP380" s="68">
        <f t="shared" si="175"/>
        <v>0</v>
      </c>
      <c r="AQ380" s="68" t="b">
        <f t="shared" si="176"/>
        <v>1</v>
      </c>
      <c r="AR380" s="139">
        <f t="shared" si="177"/>
        <v>1</v>
      </c>
      <c r="AS380" s="146" t="str">
        <f t="shared" si="178"/>
        <v/>
      </c>
      <c r="AT380" s="139" t="str">
        <f t="shared" si="179"/>
        <v/>
      </c>
      <c r="AU380" s="68">
        <f t="shared" si="180"/>
        <v>1</v>
      </c>
      <c r="AV380" s="68">
        <f t="shared" si="181"/>
        <v>0</v>
      </c>
      <c r="AW380" s="68">
        <f t="shared" si="182"/>
        <v>0</v>
      </c>
      <c r="AX380" s="68">
        <f t="shared" si="183"/>
        <v>0</v>
      </c>
      <c r="AY380" s="68">
        <f t="shared" si="184"/>
        <v>0</v>
      </c>
      <c r="AZ380" s="139">
        <f t="shared" si="185"/>
        <v>0</v>
      </c>
      <c r="BA380" s="68" t="str">
        <f t="shared" si="186"/>
        <v/>
      </c>
      <c r="BB380" s="68" t="str">
        <f t="shared" si="187"/>
        <v/>
      </c>
      <c r="BC380" s="146" t="str">
        <f t="shared" si="188"/>
        <v>Pain in mouth/throat</v>
      </c>
      <c r="BD380" s="68">
        <f t="shared" si="189"/>
        <v>10.4</v>
      </c>
      <c r="BE380" s="68" t="str">
        <f t="shared" si="190"/>
        <v>Pain in mouth/throat
 has a PPV of 10.4% 
 for recurrence</v>
      </c>
      <c r="BF380" s="68">
        <f t="shared" si="191"/>
        <v>0</v>
      </c>
      <c r="BG380" s="68">
        <f t="shared" si="192"/>
        <v>0</v>
      </c>
      <c r="BH380" s="68">
        <f t="shared" si="193"/>
        <v>1</v>
      </c>
      <c r="BI380" s="68">
        <f t="shared" si="194"/>
        <v>0</v>
      </c>
      <c r="BJ380" s="68">
        <f t="shared" si="195"/>
        <v>0</v>
      </c>
      <c r="BK380" s="68">
        <f t="shared" si="196"/>
        <v>0</v>
      </c>
      <c r="BL380" s="68">
        <f t="shared" si="197"/>
        <v>0</v>
      </c>
      <c r="BM380" s="139">
        <f t="shared" si="198"/>
        <v>0</v>
      </c>
    </row>
    <row r="381" spans="1:65" s="68" customFormat="1" ht="63.95" customHeight="1">
      <c r="A381" s="245"/>
      <c r="B381" s="97"/>
      <c r="C381" s="98"/>
      <c r="D381" s="99"/>
      <c r="E381" s="111"/>
      <c r="F381" s="155"/>
      <c r="G381" s="225"/>
      <c r="H381" s="100"/>
      <c r="I381" s="226"/>
      <c r="J381" s="218"/>
      <c r="K381" s="124"/>
      <c r="L381" s="135"/>
      <c r="M381" s="136"/>
      <c r="N381" s="102"/>
      <c r="O381" s="103"/>
      <c r="P381" s="103"/>
      <c r="Q381" s="103"/>
      <c r="R381" s="103"/>
      <c r="S381" s="99"/>
      <c r="T381" s="99"/>
      <c r="U381" s="99"/>
      <c r="V381" s="99"/>
      <c r="W381" s="100"/>
      <c r="X381" s="100"/>
      <c r="Y381" s="104"/>
      <c r="Z381" s="119"/>
      <c r="AA381" s="119"/>
      <c r="AB381" s="120"/>
      <c r="AC381" s="137" t="str">
        <f t="shared" si="168"/>
        <v/>
      </c>
      <c r="AD381" s="131" t="str">
        <f t="shared" si="169"/>
        <v/>
      </c>
      <c r="AE381" s="105"/>
      <c r="AF381" s="101"/>
      <c r="AG381" s="107"/>
      <c r="AH381" s="169"/>
      <c r="AI381" s="170"/>
      <c r="AK381" s="146" t="b">
        <f t="shared" si="170"/>
        <v>0</v>
      </c>
      <c r="AL381" s="68">
        <f t="shared" si="171"/>
        <v>0</v>
      </c>
      <c r="AM381" s="68" t="b">
        <f t="shared" si="172"/>
        <v>1</v>
      </c>
      <c r="AN381" s="68">
        <f t="shared" si="173"/>
        <v>1</v>
      </c>
      <c r="AO381" s="68" t="b">
        <f t="shared" si="174"/>
        <v>0</v>
      </c>
      <c r="AP381" s="68">
        <f t="shared" si="175"/>
        <v>0</v>
      </c>
      <c r="AQ381" s="68" t="b">
        <f t="shared" si="176"/>
        <v>1</v>
      </c>
      <c r="AR381" s="139">
        <f t="shared" si="177"/>
        <v>1</v>
      </c>
      <c r="AS381" s="146" t="str">
        <f t="shared" si="178"/>
        <v/>
      </c>
      <c r="AT381" s="139" t="str">
        <f t="shared" si="179"/>
        <v/>
      </c>
      <c r="AU381" s="68">
        <f t="shared" si="180"/>
        <v>1</v>
      </c>
      <c r="AV381" s="68">
        <f t="shared" si="181"/>
        <v>0</v>
      </c>
      <c r="AW381" s="68">
        <f t="shared" si="182"/>
        <v>0</v>
      </c>
      <c r="AX381" s="68">
        <f t="shared" si="183"/>
        <v>0</v>
      </c>
      <c r="AY381" s="68">
        <f t="shared" si="184"/>
        <v>0</v>
      </c>
      <c r="AZ381" s="139">
        <f t="shared" si="185"/>
        <v>0</v>
      </c>
      <c r="BA381" s="68" t="str">
        <f t="shared" si="186"/>
        <v/>
      </c>
      <c r="BB381" s="68" t="str">
        <f t="shared" si="187"/>
        <v/>
      </c>
      <c r="BC381" s="146" t="str">
        <f t="shared" si="188"/>
        <v>Pain in mouth/throat</v>
      </c>
      <c r="BD381" s="68">
        <f t="shared" si="189"/>
        <v>10.4</v>
      </c>
      <c r="BE381" s="68" t="str">
        <f t="shared" si="190"/>
        <v>Pain in mouth/throat
 has a PPV of 10.4% 
 for recurrence</v>
      </c>
      <c r="BF381" s="68">
        <f t="shared" si="191"/>
        <v>0</v>
      </c>
      <c r="BG381" s="68">
        <f t="shared" si="192"/>
        <v>0</v>
      </c>
      <c r="BH381" s="68">
        <f t="shared" si="193"/>
        <v>1</v>
      </c>
      <c r="BI381" s="68">
        <f t="shared" si="194"/>
        <v>0</v>
      </c>
      <c r="BJ381" s="68">
        <f t="shared" si="195"/>
        <v>0</v>
      </c>
      <c r="BK381" s="68">
        <f t="shared" si="196"/>
        <v>0</v>
      </c>
      <c r="BL381" s="68">
        <f t="shared" si="197"/>
        <v>0</v>
      </c>
      <c r="BM381" s="139">
        <f t="shared" si="198"/>
        <v>0</v>
      </c>
    </row>
    <row r="382" spans="1:65" s="68" customFormat="1" ht="63.95" customHeight="1">
      <c r="A382" s="245"/>
      <c r="B382" s="97"/>
      <c r="C382" s="98"/>
      <c r="D382" s="99"/>
      <c r="E382" s="111"/>
      <c r="F382" s="155"/>
      <c r="G382" s="225"/>
      <c r="H382" s="100"/>
      <c r="I382" s="226"/>
      <c r="J382" s="218"/>
      <c r="K382" s="124"/>
      <c r="L382" s="135"/>
      <c r="M382" s="136"/>
      <c r="N382" s="102"/>
      <c r="O382" s="103"/>
      <c r="P382" s="103"/>
      <c r="Q382" s="103"/>
      <c r="R382" s="103"/>
      <c r="S382" s="99"/>
      <c r="T382" s="99"/>
      <c r="U382" s="99"/>
      <c r="V382" s="99"/>
      <c r="W382" s="100"/>
      <c r="X382" s="100"/>
      <c r="Y382" s="104"/>
      <c r="Z382" s="119"/>
      <c r="AA382" s="119"/>
      <c r="AB382" s="120"/>
      <c r="AC382" s="137" t="str">
        <f t="shared" si="168"/>
        <v/>
      </c>
      <c r="AD382" s="131" t="str">
        <f t="shared" si="169"/>
        <v/>
      </c>
      <c r="AE382" s="105"/>
      <c r="AF382" s="101"/>
      <c r="AG382" s="107"/>
      <c r="AH382" s="169"/>
      <c r="AI382" s="170"/>
      <c r="AK382" s="146" t="b">
        <f t="shared" si="170"/>
        <v>0</v>
      </c>
      <c r="AL382" s="68">
        <f t="shared" si="171"/>
        <v>0</v>
      </c>
      <c r="AM382" s="68" t="b">
        <f t="shared" si="172"/>
        <v>1</v>
      </c>
      <c r="AN382" s="68">
        <f t="shared" si="173"/>
        <v>1</v>
      </c>
      <c r="AO382" s="68" t="b">
        <f t="shared" si="174"/>
        <v>0</v>
      </c>
      <c r="AP382" s="68">
        <f t="shared" si="175"/>
        <v>0</v>
      </c>
      <c r="AQ382" s="68" t="b">
        <f t="shared" si="176"/>
        <v>1</v>
      </c>
      <c r="AR382" s="139">
        <f t="shared" si="177"/>
        <v>1</v>
      </c>
      <c r="AS382" s="146" t="str">
        <f t="shared" si="178"/>
        <v/>
      </c>
      <c r="AT382" s="139" t="str">
        <f t="shared" si="179"/>
        <v/>
      </c>
      <c r="AU382" s="68">
        <f t="shared" si="180"/>
        <v>1</v>
      </c>
      <c r="AV382" s="68">
        <f t="shared" si="181"/>
        <v>0</v>
      </c>
      <c r="AW382" s="68">
        <f t="shared" si="182"/>
        <v>0</v>
      </c>
      <c r="AX382" s="68">
        <f t="shared" si="183"/>
        <v>0</v>
      </c>
      <c r="AY382" s="68">
        <f t="shared" si="184"/>
        <v>0</v>
      </c>
      <c r="AZ382" s="139">
        <f t="shared" si="185"/>
        <v>0</v>
      </c>
      <c r="BA382" s="68" t="str">
        <f t="shared" si="186"/>
        <v/>
      </c>
      <c r="BB382" s="68" t="str">
        <f t="shared" si="187"/>
        <v/>
      </c>
      <c r="BC382" s="146" t="str">
        <f t="shared" si="188"/>
        <v>Pain in mouth/throat</v>
      </c>
      <c r="BD382" s="68">
        <f t="shared" si="189"/>
        <v>10.4</v>
      </c>
      <c r="BE382" s="68" t="str">
        <f t="shared" si="190"/>
        <v>Pain in mouth/throat
 has a PPV of 10.4% 
 for recurrence</v>
      </c>
      <c r="BF382" s="68">
        <f t="shared" si="191"/>
        <v>0</v>
      </c>
      <c r="BG382" s="68">
        <f t="shared" si="192"/>
        <v>0</v>
      </c>
      <c r="BH382" s="68">
        <f t="shared" si="193"/>
        <v>1</v>
      </c>
      <c r="BI382" s="68">
        <f t="shared" si="194"/>
        <v>0</v>
      </c>
      <c r="BJ382" s="68">
        <f t="shared" si="195"/>
        <v>0</v>
      </c>
      <c r="BK382" s="68">
        <f t="shared" si="196"/>
        <v>0</v>
      </c>
      <c r="BL382" s="68">
        <f t="shared" si="197"/>
        <v>0</v>
      </c>
      <c r="BM382" s="139">
        <f t="shared" si="198"/>
        <v>0</v>
      </c>
    </row>
    <row r="383" spans="1:65" s="68" customFormat="1" ht="63.95" customHeight="1">
      <c r="A383" s="245"/>
      <c r="B383" s="97"/>
      <c r="C383" s="98"/>
      <c r="D383" s="99"/>
      <c r="E383" s="111"/>
      <c r="F383" s="155"/>
      <c r="G383" s="225"/>
      <c r="H383" s="100"/>
      <c r="I383" s="226"/>
      <c r="J383" s="218"/>
      <c r="K383" s="124"/>
      <c r="L383" s="135"/>
      <c r="M383" s="136"/>
      <c r="N383" s="102"/>
      <c r="O383" s="103"/>
      <c r="P383" s="103"/>
      <c r="Q383" s="103"/>
      <c r="R383" s="103"/>
      <c r="S383" s="99"/>
      <c r="T383" s="99"/>
      <c r="U383" s="99"/>
      <c r="V383" s="99"/>
      <c r="W383" s="100"/>
      <c r="X383" s="100"/>
      <c r="Y383" s="104"/>
      <c r="Z383" s="119"/>
      <c r="AA383" s="119"/>
      <c r="AB383" s="120"/>
      <c r="AC383" s="137" t="str">
        <f t="shared" si="168"/>
        <v/>
      </c>
      <c r="AD383" s="131" t="str">
        <f t="shared" si="169"/>
        <v/>
      </c>
      <c r="AE383" s="105"/>
      <c r="AF383" s="101"/>
      <c r="AG383" s="107"/>
      <c r="AH383" s="169"/>
      <c r="AI383" s="170"/>
      <c r="AK383" s="146" t="b">
        <f t="shared" si="170"/>
        <v>0</v>
      </c>
      <c r="AL383" s="68">
        <f t="shared" si="171"/>
        <v>0</v>
      </c>
      <c r="AM383" s="68" t="b">
        <f t="shared" si="172"/>
        <v>1</v>
      </c>
      <c r="AN383" s="68">
        <f t="shared" si="173"/>
        <v>1</v>
      </c>
      <c r="AO383" s="68" t="b">
        <f t="shared" si="174"/>
        <v>0</v>
      </c>
      <c r="AP383" s="68">
        <f t="shared" si="175"/>
        <v>0</v>
      </c>
      <c r="AQ383" s="68" t="b">
        <f t="shared" si="176"/>
        <v>1</v>
      </c>
      <c r="AR383" s="139">
        <f t="shared" si="177"/>
        <v>1</v>
      </c>
      <c r="AS383" s="146" t="str">
        <f t="shared" si="178"/>
        <v/>
      </c>
      <c r="AT383" s="139" t="str">
        <f t="shared" si="179"/>
        <v/>
      </c>
      <c r="AU383" s="68">
        <f t="shared" si="180"/>
        <v>1</v>
      </c>
      <c r="AV383" s="68">
        <f t="shared" si="181"/>
        <v>0</v>
      </c>
      <c r="AW383" s="68">
        <f t="shared" si="182"/>
        <v>0</v>
      </c>
      <c r="AX383" s="68">
        <f t="shared" si="183"/>
        <v>0</v>
      </c>
      <c r="AY383" s="68">
        <f t="shared" si="184"/>
        <v>0</v>
      </c>
      <c r="AZ383" s="139">
        <f t="shared" si="185"/>
        <v>0</v>
      </c>
      <c r="BA383" s="68" t="str">
        <f t="shared" si="186"/>
        <v/>
      </c>
      <c r="BB383" s="68" t="str">
        <f t="shared" si="187"/>
        <v/>
      </c>
      <c r="BC383" s="146" t="str">
        <f t="shared" si="188"/>
        <v>Pain in mouth/throat</v>
      </c>
      <c r="BD383" s="68">
        <f t="shared" si="189"/>
        <v>10.4</v>
      </c>
      <c r="BE383" s="68" t="str">
        <f t="shared" si="190"/>
        <v>Pain in mouth/throat
 has a PPV of 10.4% 
 for recurrence</v>
      </c>
      <c r="BF383" s="68">
        <f t="shared" si="191"/>
        <v>0</v>
      </c>
      <c r="BG383" s="68">
        <f t="shared" si="192"/>
        <v>0</v>
      </c>
      <c r="BH383" s="68">
        <f t="shared" si="193"/>
        <v>1</v>
      </c>
      <c r="BI383" s="68">
        <f t="shared" si="194"/>
        <v>0</v>
      </c>
      <c r="BJ383" s="68">
        <f t="shared" si="195"/>
        <v>0</v>
      </c>
      <c r="BK383" s="68">
        <f t="shared" si="196"/>
        <v>0</v>
      </c>
      <c r="BL383" s="68">
        <f t="shared" si="197"/>
        <v>0</v>
      </c>
      <c r="BM383" s="139">
        <f t="shared" si="198"/>
        <v>0</v>
      </c>
    </row>
    <row r="384" spans="1:65" s="68" customFormat="1" ht="63.95" customHeight="1">
      <c r="A384" s="245"/>
      <c r="B384" s="97"/>
      <c r="C384" s="98"/>
      <c r="D384" s="99"/>
      <c r="E384" s="111"/>
      <c r="F384" s="155"/>
      <c r="G384" s="225"/>
      <c r="H384" s="100"/>
      <c r="I384" s="226"/>
      <c r="J384" s="218"/>
      <c r="K384" s="124"/>
      <c r="L384" s="135"/>
      <c r="M384" s="136"/>
      <c r="N384" s="102"/>
      <c r="O384" s="103"/>
      <c r="P384" s="103"/>
      <c r="Q384" s="103"/>
      <c r="R384" s="103"/>
      <c r="S384" s="99"/>
      <c r="T384" s="99"/>
      <c r="U384" s="99"/>
      <c r="V384" s="99"/>
      <c r="W384" s="100"/>
      <c r="X384" s="100"/>
      <c r="Y384" s="104"/>
      <c r="Z384" s="119"/>
      <c r="AA384" s="119"/>
      <c r="AB384" s="120"/>
      <c r="AC384" s="137" t="str">
        <f t="shared" si="168"/>
        <v/>
      </c>
      <c r="AD384" s="131" t="str">
        <f t="shared" si="169"/>
        <v/>
      </c>
      <c r="AE384" s="105"/>
      <c r="AF384" s="101"/>
      <c r="AG384" s="107"/>
      <c r="AH384" s="169"/>
      <c r="AI384" s="170"/>
      <c r="AK384" s="146" t="b">
        <f t="shared" si="170"/>
        <v>0</v>
      </c>
      <c r="AL384" s="68">
        <f t="shared" si="171"/>
        <v>0</v>
      </c>
      <c r="AM384" s="68" t="b">
        <f t="shared" si="172"/>
        <v>1</v>
      </c>
      <c r="AN384" s="68">
        <f t="shared" si="173"/>
        <v>1</v>
      </c>
      <c r="AO384" s="68" t="b">
        <f t="shared" si="174"/>
        <v>0</v>
      </c>
      <c r="AP384" s="68">
        <f t="shared" si="175"/>
        <v>0</v>
      </c>
      <c r="AQ384" s="68" t="b">
        <f t="shared" si="176"/>
        <v>1</v>
      </c>
      <c r="AR384" s="139">
        <f t="shared" si="177"/>
        <v>1</v>
      </c>
      <c r="AS384" s="146" t="str">
        <f t="shared" si="178"/>
        <v/>
      </c>
      <c r="AT384" s="139" t="str">
        <f t="shared" si="179"/>
        <v/>
      </c>
      <c r="AU384" s="68">
        <f t="shared" si="180"/>
        <v>1</v>
      </c>
      <c r="AV384" s="68">
        <f t="shared" si="181"/>
        <v>0</v>
      </c>
      <c r="AW384" s="68">
        <f t="shared" si="182"/>
        <v>0</v>
      </c>
      <c r="AX384" s="68">
        <f t="shared" si="183"/>
        <v>0</v>
      </c>
      <c r="AY384" s="68">
        <f t="shared" si="184"/>
        <v>0</v>
      </c>
      <c r="AZ384" s="139">
        <f t="shared" si="185"/>
        <v>0</v>
      </c>
      <c r="BA384" s="68" t="str">
        <f t="shared" si="186"/>
        <v/>
      </c>
      <c r="BB384" s="68" t="str">
        <f t="shared" si="187"/>
        <v/>
      </c>
      <c r="BC384" s="146" t="str">
        <f t="shared" si="188"/>
        <v>Pain in mouth/throat</v>
      </c>
      <c r="BD384" s="68">
        <f t="shared" si="189"/>
        <v>10.4</v>
      </c>
      <c r="BE384" s="68" t="str">
        <f t="shared" si="190"/>
        <v>Pain in mouth/throat
 has a PPV of 10.4% 
 for recurrence</v>
      </c>
      <c r="BF384" s="68">
        <f t="shared" si="191"/>
        <v>0</v>
      </c>
      <c r="BG384" s="68">
        <f t="shared" si="192"/>
        <v>0</v>
      </c>
      <c r="BH384" s="68">
        <f t="shared" si="193"/>
        <v>1</v>
      </c>
      <c r="BI384" s="68">
        <f t="shared" si="194"/>
        <v>0</v>
      </c>
      <c r="BJ384" s="68">
        <f t="shared" si="195"/>
        <v>0</v>
      </c>
      <c r="BK384" s="68">
        <f t="shared" si="196"/>
        <v>0</v>
      </c>
      <c r="BL384" s="68">
        <f t="shared" si="197"/>
        <v>0</v>
      </c>
      <c r="BM384" s="139">
        <f t="shared" si="198"/>
        <v>0</v>
      </c>
    </row>
    <row r="385" spans="1:65" s="68" customFormat="1" ht="63.95" customHeight="1">
      <c r="A385" s="245"/>
      <c r="B385" s="97"/>
      <c r="C385" s="98"/>
      <c r="D385" s="99"/>
      <c r="E385" s="111"/>
      <c r="F385" s="155"/>
      <c r="G385" s="225"/>
      <c r="H385" s="100"/>
      <c r="I385" s="226"/>
      <c r="J385" s="218"/>
      <c r="K385" s="124"/>
      <c r="L385" s="135"/>
      <c r="M385" s="136"/>
      <c r="N385" s="102"/>
      <c r="O385" s="103"/>
      <c r="P385" s="103"/>
      <c r="Q385" s="103"/>
      <c r="R385" s="103"/>
      <c r="S385" s="99"/>
      <c r="T385" s="99"/>
      <c r="U385" s="99"/>
      <c r="V385" s="99"/>
      <c r="W385" s="100"/>
      <c r="X385" s="100"/>
      <c r="Y385" s="104"/>
      <c r="Z385" s="119"/>
      <c r="AA385" s="119"/>
      <c r="AB385" s="120"/>
      <c r="AC385" s="137" t="str">
        <f t="shared" si="168"/>
        <v/>
      </c>
      <c r="AD385" s="131" t="str">
        <f t="shared" si="169"/>
        <v/>
      </c>
      <c r="AE385" s="105"/>
      <c r="AF385" s="101"/>
      <c r="AG385" s="107"/>
      <c r="AH385" s="169"/>
      <c r="AI385" s="170"/>
      <c r="AK385" s="146" t="b">
        <f t="shared" si="170"/>
        <v>0</v>
      </c>
      <c r="AL385" s="68">
        <f t="shared" si="171"/>
        <v>0</v>
      </c>
      <c r="AM385" s="68" t="b">
        <f t="shared" si="172"/>
        <v>1</v>
      </c>
      <c r="AN385" s="68">
        <f t="shared" si="173"/>
        <v>1</v>
      </c>
      <c r="AO385" s="68" t="b">
        <f t="shared" si="174"/>
        <v>0</v>
      </c>
      <c r="AP385" s="68">
        <f t="shared" si="175"/>
        <v>0</v>
      </c>
      <c r="AQ385" s="68" t="b">
        <f t="shared" si="176"/>
        <v>1</v>
      </c>
      <c r="AR385" s="139">
        <f t="shared" si="177"/>
        <v>1</v>
      </c>
      <c r="AS385" s="146" t="str">
        <f t="shared" si="178"/>
        <v/>
      </c>
      <c r="AT385" s="139" t="str">
        <f t="shared" si="179"/>
        <v/>
      </c>
      <c r="AU385" s="68">
        <f t="shared" si="180"/>
        <v>1</v>
      </c>
      <c r="AV385" s="68">
        <f t="shared" si="181"/>
        <v>0</v>
      </c>
      <c r="AW385" s="68">
        <f t="shared" si="182"/>
        <v>0</v>
      </c>
      <c r="AX385" s="68">
        <f t="shared" si="183"/>
        <v>0</v>
      </c>
      <c r="AY385" s="68">
        <f t="shared" si="184"/>
        <v>0</v>
      </c>
      <c r="AZ385" s="139">
        <f t="shared" si="185"/>
        <v>0</v>
      </c>
      <c r="BA385" s="68" t="str">
        <f t="shared" si="186"/>
        <v/>
      </c>
      <c r="BB385" s="68" t="str">
        <f t="shared" si="187"/>
        <v/>
      </c>
      <c r="BC385" s="146" t="str">
        <f t="shared" si="188"/>
        <v>Pain in mouth/throat</v>
      </c>
      <c r="BD385" s="68">
        <f t="shared" si="189"/>
        <v>10.4</v>
      </c>
      <c r="BE385" s="68" t="str">
        <f t="shared" si="190"/>
        <v>Pain in mouth/throat
 has a PPV of 10.4% 
 for recurrence</v>
      </c>
      <c r="BF385" s="68">
        <f t="shared" si="191"/>
        <v>0</v>
      </c>
      <c r="BG385" s="68">
        <f t="shared" si="192"/>
        <v>0</v>
      </c>
      <c r="BH385" s="68">
        <f t="shared" si="193"/>
        <v>1</v>
      </c>
      <c r="BI385" s="68">
        <f t="shared" si="194"/>
        <v>0</v>
      </c>
      <c r="BJ385" s="68">
        <f t="shared" si="195"/>
        <v>0</v>
      </c>
      <c r="BK385" s="68">
        <f t="shared" si="196"/>
        <v>0</v>
      </c>
      <c r="BL385" s="68">
        <f t="shared" si="197"/>
        <v>0</v>
      </c>
      <c r="BM385" s="139">
        <f t="shared" si="198"/>
        <v>0</v>
      </c>
    </row>
    <row r="386" spans="1:65" s="68" customFormat="1" ht="63.95" customHeight="1">
      <c r="A386" s="245"/>
      <c r="B386" s="97"/>
      <c r="C386" s="98"/>
      <c r="D386" s="99"/>
      <c r="E386" s="111"/>
      <c r="F386" s="155"/>
      <c r="G386" s="225"/>
      <c r="H386" s="100"/>
      <c r="I386" s="226"/>
      <c r="J386" s="218"/>
      <c r="K386" s="124"/>
      <c r="L386" s="135"/>
      <c r="M386" s="136"/>
      <c r="N386" s="102"/>
      <c r="O386" s="103"/>
      <c r="P386" s="103"/>
      <c r="Q386" s="103"/>
      <c r="R386" s="103"/>
      <c r="S386" s="99"/>
      <c r="T386" s="99"/>
      <c r="U386" s="99"/>
      <c r="V386" s="99"/>
      <c r="W386" s="100"/>
      <c r="X386" s="100"/>
      <c r="Y386" s="104"/>
      <c r="Z386" s="119"/>
      <c r="AA386" s="119"/>
      <c r="AB386" s="120"/>
      <c r="AC386" s="137" t="str">
        <f t="shared" si="168"/>
        <v/>
      </c>
      <c r="AD386" s="131" t="str">
        <f t="shared" si="169"/>
        <v/>
      </c>
      <c r="AE386" s="105"/>
      <c r="AF386" s="101"/>
      <c r="AG386" s="107"/>
      <c r="AH386" s="169"/>
      <c r="AI386" s="170"/>
      <c r="AK386" s="146" t="b">
        <f t="shared" si="170"/>
        <v>0</v>
      </c>
      <c r="AL386" s="68">
        <f t="shared" si="171"/>
        <v>0</v>
      </c>
      <c r="AM386" s="68" t="b">
        <f t="shared" si="172"/>
        <v>1</v>
      </c>
      <c r="AN386" s="68">
        <f t="shared" si="173"/>
        <v>1</v>
      </c>
      <c r="AO386" s="68" t="b">
        <f t="shared" si="174"/>
        <v>0</v>
      </c>
      <c r="AP386" s="68">
        <f t="shared" si="175"/>
        <v>0</v>
      </c>
      <c r="AQ386" s="68" t="b">
        <f t="shared" si="176"/>
        <v>1</v>
      </c>
      <c r="AR386" s="139">
        <f t="shared" si="177"/>
        <v>1</v>
      </c>
      <c r="AS386" s="146" t="str">
        <f t="shared" si="178"/>
        <v/>
      </c>
      <c r="AT386" s="139" t="str">
        <f t="shared" si="179"/>
        <v/>
      </c>
      <c r="AU386" s="68">
        <f t="shared" si="180"/>
        <v>1</v>
      </c>
      <c r="AV386" s="68">
        <f t="shared" si="181"/>
        <v>0</v>
      </c>
      <c r="AW386" s="68">
        <f t="shared" si="182"/>
        <v>0</v>
      </c>
      <c r="AX386" s="68">
        <f t="shared" si="183"/>
        <v>0</v>
      </c>
      <c r="AY386" s="68">
        <f t="shared" si="184"/>
        <v>0</v>
      </c>
      <c r="AZ386" s="139">
        <f t="shared" si="185"/>
        <v>0</v>
      </c>
      <c r="BA386" s="68" t="str">
        <f t="shared" si="186"/>
        <v/>
      </c>
      <c r="BB386" s="68" t="str">
        <f t="shared" si="187"/>
        <v/>
      </c>
      <c r="BC386" s="146" t="str">
        <f t="shared" si="188"/>
        <v>Pain in mouth/throat</v>
      </c>
      <c r="BD386" s="68">
        <f t="shared" si="189"/>
        <v>10.4</v>
      </c>
      <c r="BE386" s="68" t="str">
        <f t="shared" si="190"/>
        <v>Pain in mouth/throat
 has a PPV of 10.4% 
 for recurrence</v>
      </c>
      <c r="BF386" s="68">
        <f t="shared" si="191"/>
        <v>0</v>
      </c>
      <c r="BG386" s="68">
        <f t="shared" si="192"/>
        <v>0</v>
      </c>
      <c r="BH386" s="68">
        <f t="shared" si="193"/>
        <v>1</v>
      </c>
      <c r="BI386" s="68">
        <f t="shared" si="194"/>
        <v>0</v>
      </c>
      <c r="BJ386" s="68">
        <f t="shared" si="195"/>
        <v>0</v>
      </c>
      <c r="BK386" s="68">
        <f t="shared" si="196"/>
        <v>0</v>
      </c>
      <c r="BL386" s="68">
        <f t="shared" si="197"/>
        <v>0</v>
      </c>
      <c r="BM386" s="139">
        <f t="shared" si="198"/>
        <v>0</v>
      </c>
    </row>
    <row r="387" spans="1:65" s="68" customFormat="1" ht="63.95" customHeight="1">
      <c r="A387" s="245"/>
      <c r="B387" s="97"/>
      <c r="C387" s="98"/>
      <c r="D387" s="99"/>
      <c r="E387" s="111"/>
      <c r="F387" s="155"/>
      <c r="G387" s="225"/>
      <c r="H387" s="100"/>
      <c r="I387" s="226"/>
      <c r="J387" s="218"/>
      <c r="K387" s="124"/>
      <c r="L387" s="135"/>
      <c r="M387" s="136"/>
      <c r="N387" s="102"/>
      <c r="O387" s="103"/>
      <c r="P387" s="103"/>
      <c r="Q387" s="103"/>
      <c r="R387" s="103"/>
      <c r="S387" s="99"/>
      <c r="T387" s="99"/>
      <c r="U387" s="99"/>
      <c r="V387" s="99"/>
      <c r="W387" s="100"/>
      <c r="X387" s="100"/>
      <c r="Y387" s="104"/>
      <c r="Z387" s="119"/>
      <c r="AA387" s="119"/>
      <c r="AB387" s="120"/>
      <c r="AC387" s="137" t="str">
        <f t="shared" si="168"/>
        <v/>
      </c>
      <c r="AD387" s="131" t="str">
        <f t="shared" si="169"/>
        <v/>
      </c>
      <c r="AE387" s="105"/>
      <c r="AF387" s="101"/>
      <c r="AG387" s="107"/>
      <c r="AH387" s="169"/>
      <c r="AI387" s="170"/>
      <c r="AK387" s="146" t="b">
        <f t="shared" si="170"/>
        <v>0</v>
      </c>
      <c r="AL387" s="68">
        <f t="shared" si="171"/>
        <v>0</v>
      </c>
      <c r="AM387" s="68" t="b">
        <f t="shared" si="172"/>
        <v>1</v>
      </c>
      <c r="AN387" s="68">
        <f t="shared" si="173"/>
        <v>1</v>
      </c>
      <c r="AO387" s="68" t="b">
        <f t="shared" si="174"/>
        <v>0</v>
      </c>
      <c r="AP387" s="68">
        <f t="shared" si="175"/>
        <v>0</v>
      </c>
      <c r="AQ387" s="68" t="b">
        <f t="shared" si="176"/>
        <v>1</v>
      </c>
      <c r="AR387" s="139">
        <f t="shared" si="177"/>
        <v>1</v>
      </c>
      <c r="AS387" s="146" t="str">
        <f t="shared" si="178"/>
        <v/>
      </c>
      <c r="AT387" s="139" t="str">
        <f t="shared" si="179"/>
        <v/>
      </c>
      <c r="AU387" s="68">
        <f t="shared" si="180"/>
        <v>1</v>
      </c>
      <c r="AV387" s="68">
        <f t="shared" si="181"/>
        <v>0</v>
      </c>
      <c r="AW387" s="68">
        <f t="shared" si="182"/>
        <v>0</v>
      </c>
      <c r="AX387" s="68">
        <f t="shared" si="183"/>
        <v>0</v>
      </c>
      <c r="AY387" s="68">
        <f t="shared" si="184"/>
        <v>0</v>
      </c>
      <c r="AZ387" s="139">
        <f t="shared" si="185"/>
        <v>0</v>
      </c>
      <c r="BA387" s="68" t="str">
        <f t="shared" si="186"/>
        <v/>
      </c>
      <c r="BB387" s="68" t="str">
        <f t="shared" si="187"/>
        <v/>
      </c>
      <c r="BC387" s="146" t="str">
        <f t="shared" si="188"/>
        <v>Pain in mouth/throat</v>
      </c>
      <c r="BD387" s="68">
        <f t="shared" si="189"/>
        <v>10.4</v>
      </c>
      <c r="BE387" s="68" t="str">
        <f t="shared" si="190"/>
        <v>Pain in mouth/throat
 has a PPV of 10.4% 
 for recurrence</v>
      </c>
      <c r="BF387" s="68">
        <f t="shared" si="191"/>
        <v>0</v>
      </c>
      <c r="BG387" s="68">
        <f t="shared" si="192"/>
        <v>0</v>
      </c>
      <c r="BH387" s="68">
        <f t="shared" si="193"/>
        <v>1</v>
      </c>
      <c r="BI387" s="68">
        <f t="shared" si="194"/>
        <v>0</v>
      </c>
      <c r="BJ387" s="68">
        <f t="shared" si="195"/>
        <v>0</v>
      </c>
      <c r="BK387" s="68">
        <f t="shared" si="196"/>
        <v>0</v>
      </c>
      <c r="BL387" s="68">
        <f t="shared" si="197"/>
        <v>0</v>
      </c>
      <c r="BM387" s="139">
        <f t="shared" si="198"/>
        <v>0</v>
      </c>
    </row>
    <row r="388" spans="1:65" s="68" customFormat="1" ht="63.95" customHeight="1">
      <c r="A388" s="245"/>
      <c r="B388" s="97"/>
      <c r="C388" s="98"/>
      <c r="D388" s="99"/>
      <c r="E388" s="111"/>
      <c r="F388" s="155"/>
      <c r="G388" s="225"/>
      <c r="H388" s="100"/>
      <c r="I388" s="226"/>
      <c r="J388" s="218"/>
      <c r="K388" s="124"/>
      <c r="L388" s="135"/>
      <c r="M388" s="136"/>
      <c r="N388" s="102"/>
      <c r="O388" s="103"/>
      <c r="P388" s="103"/>
      <c r="Q388" s="103"/>
      <c r="R388" s="103"/>
      <c r="S388" s="99"/>
      <c r="T388" s="99"/>
      <c r="U388" s="99"/>
      <c r="V388" s="99"/>
      <c r="W388" s="100"/>
      <c r="X388" s="100"/>
      <c r="Y388" s="104"/>
      <c r="Z388" s="119"/>
      <c r="AA388" s="119"/>
      <c r="AB388" s="120"/>
      <c r="AC388" s="137" t="str">
        <f t="shared" si="168"/>
        <v/>
      </c>
      <c r="AD388" s="131" t="str">
        <f t="shared" si="169"/>
        <v/>
      </c>
      <c r="AE388" s="105"/>
      <c r="AF388" s="101"/>
      <c r="AG388" s="107"/>
      <c r="AH388" s="169"/>
      <c r="AI388" s="170"/>
      <c r="AK388" s="146" t="b">
        <f t="shared" si="170"/>
        <v>0</v>
      </c>
      <c r="AL388" s="68">
        <f t="shared" si="171"/>
        <v>0</v>
      </c>
      <c r="AM388" s="68" t="b">
        <f t="shared" si="172"/>
        <v>1</v>
      </c>
      <c r="AN388" s="68">
        <f t="shared" si="173"/>
        <v>1</v>
      </c>
      <c r="AO388" s="68" t="b">
        <f t="shared" si="174"/>
        <v>0</v>
      </c>
      <c r="AP388" s="68">
        <f t="shared" si="175"/>
        <v>0</v>
      </c>
      <c r="AQ388" s="68" t="b">
        <f t="shared" si="176"/>
        <v>1</v>
      </c>
      <c r="AR388" s="139">
        <f t="shared" si="177"/>
        <v>1</v>
      </c>
      <c r="AS388" s="146" t="str">
        <f t="shared" si="178"/>
        <v/>
      </c>
      <c r="AT388" s="139" t="str">
        <f t="shared" si="179"/>
        <v/>
      </c>
      <c r="AU388" s="68">
        <f t="shared" si="180"/>
        <v>1</v>
      </c>
      <c r="AV388" s="68">
        <f t="shared" si="181"/>
        <v>0</v>
      </c>
      <c r="AW388" s="68">
        <f t="shared" si="182"/>
        <v>0</v>
      </c>
      <c r="AX388" s="68">
        <f t="shared" si="183"/>
        <v>0</v>
      </c>
      <c r="AY388" s="68">
        <f t="shared" si="184"/>
        <v>0</v>
      </c>
      <c r="AZ388" s="139">
        <f t="shared" si="185"/>
        <v>0</v>
      </c>
      <c r="BA388" s="68" t="str">
        <f t="shared" si="186"/>
        <v/>
      </c>
      <c r="BB388" s="68" t="str">
        <f t="shared" si="187"/>
        <v/>
      </c>
      <c r="BC388" s="146" t="str">
        <f t="shared" si="188"/>
        <v>Pain in mouth/throat</v>
      </c>
      <c r="BD388" s="68">
        <f t="shared" si="189"/>
        <v>10.4</v>
      </c>
      <c r="BE388" s="68" t="str">
        <f t="shared" si="190"/>
        <v>Pain in mouth/throat
 has a PPV of 10.4% 
 for recurrence</v>
      </c>
      <c r="BF388" s="68">
        <f t="shared" si="191"/>
        <v>0</v>
      </c>
      <c r="BG388" s="68">
        <f t="shared" si="192"/>
        <v>0</v>
      </c>
      <c r="BH388" s="68">
        <f t="shared" si="193"/>
        <v>1</v>
      </c>
      <c r="BI388" s="68">
        <f t="shared" si="194"/>
        <v>0</v>
      </c>
      <c r="BJ388" s="68">
        <f t="shared" si="195"/>
        <v>0</v>
      </c>
      <c r="BK388" s="68">
        <f t="shared" si="196"/>
        <v>0</v>
      </c>
      <c r="BL388" s="68">
        <f t="shared" si="197"/>
        <v>0</v>
      </c>
      <c r="BM388" s="139">
        <f t="shared" si="198"/>
        <v>0</v>
      </c>
    </row>
    <row r="389" spans="1:65" s="68" customFormat="1" ht="63.95" customHeight="1">
      <c r="A389" s="245"/>
      <c r="B389" s="97"/>
      <c r="C389" s="98"/>
      <c r="D389" s="99"/>
      <c r="E389" s="111"/>
      <c r="F389" s="155"/>
      <c r="G389" s="225"/>
      <c r="H389" s="100"/>
      <c r="I389" s="226"/>
      <c r="J389" s="218"/>
      <c r="K389" s="124"/>
      <c r="L389" s="135"/>
      <c r="M389" s="136"/>
      <c r="N389" s="102"/>
      <c r="O389" s="103"/>
      <c r="P389" s="103"/>
      <c r="Q389" s="103"/>
      <c r="R389" s="103"/>
      <c r="S389" s="99"/>
      <c r="T389" s="99"/>
      <c r="U389" s="99"/>
      <c r="V389" s="99"/>
      <c r="W389" s="100"/>
      <c r="X389" s="100"/>
      <c r="Y389" s="104"/>
      <c r="Z389" s="119"/>
      <c r="AA389" s="119"/>
      <c r="AB389" s="120"/>
      <c r="AC389" s="137" t="str">
        <f t="shared" si="168"/>
        <v/>
      </c>
      <c r="AD389" s="131" t="str">
        <f t="shared" si="169"/>
        <v/>
      </c>
      <c r="AE389" s="105"/>
      <c r="AF389" s="101"/>
      <c r="AG389" s="107"/>
      <c r="AH389" s="169"/>
      <c r="AI389" s="170"/>
      <c r="AK389" s="146" t="b">
        <f t="shared" si="170"/>
        <v>0</v>
      </c>
      <c r="AL389" s="68">
        <f t="shared" si="171"/>
        <v>0</v>
      </c>
      <c r="AM389" s="68" t="b">
        <f t="shared" si="172"/>
        <v>1</v>
      </c>
      <c r="AN389" s="68">
        <f t="shared" si="173"/>
        <v>1</v>
      </c>
      <c r="AO389" s="68" t="b">
        <f t="shared" si="174"/>
        <v>0</v>
      </c>
      <c r="AP389" s="68">
        <f t="shared" si="175"/>
        <v>0</v>
      </c>
      <c r="AQ389" s="68" t="b">
        <f t="shared" si="176"/>
        <v>1</v>
      </c>
      <c r="AR389" s="139">
        <f t="shared" si="177"/>
        <v>1</v>
      </c>
      <c r="AS389" s="146" t="str">
        <f t="shared" si="178"/>
        <v/>
      </c>
      <c r="AT389" s="139" t="str">
        <f t="shared" si="179"/>
        <v/>
      </c>
      <c r="AU389" s="68">
        <f t="shared" si="180"/>
        <v>1</v>
      </c>
      <c r="AV389" s="68">
        <f t="shared" si="181"/>
        <v>0</v>
      </c>
      <c r="AW389" s="68">
        <f t="shared" si="182"/>
        <v>0</v>
      </c>
      <c r="AX389" s="68">
        <f t="shared" si="183"/>
        <v>0</v>
      </c>
      <c r="AY389" s="68">
        <f t="shared" si="184"/>
        <v>0</v>
      </c>
      <c r="AZ389" s="139">
        <f t="shared" si="185"/>
        <v>0</v>
      </c>
      <c r="BA389" s="68" t="str">
        <f t="shared" si="186"/>
        <v/>
      </c>
      <c r="BB389" s="68" t="str">
        <f t="shared" si="187"/>
        <v/>
      </c>
      <c r="BC389" s="146" t="str">
        <f t="shared" si="188"/>
        <v>Pain in mouth/throat</v>
      </c>
      <c r="BD389" s="68">
        <f t="shared" si="189"/>
        <v>10.4</v>
      </c>
      <c r="BE389" s="68" t="str">
        <f t="shared" si="190"/>
        <v>Pain in mouth/throat
 has a PPV of 10.4% 
 for recurrence</v>
      </c>
      <c r="BF389" s="68">
        <f t="shared" si="191"/>
        <v>0</v>
      </c>
      <c r="BG389" s="68">
        <f t="shared" si="192"/>
        <v>0</v>
      </c>
      <c r="BH389" s="68">
        <f t="shared" si="193"/>
        <v>1</v>
      </c>
      <c r="BI389" s="68">
        <f t="shared" si="194"/>
        <v>0</v>
      </c>
      <c r="BJ389" s="68">
        <f t="shared" si="195"/>
        <v>0</v>
      </c>
      <c r="BK389" s="68">
        <f t="shared" si="196"/>
        <v>0</v>
      </c>
      <c r="BL389" s="68">
        <f t="shared" si="197"/>
        <v>0</v>
      </c>
      <c r="BM389" s="139">
        <f t="shared" si="198"/>
        <v>0</v>
      </c>
    </row>
    <row r="390" spans="1:65" s="68" customFormat="1" ht="63.95" customHeight="1">
      <c r="A390" s="245"/>
      <c r="B390" s="97"/>
      <c r="C390" s="98"/>
      <c r="D390" s="99"/>
      <c r="E390" s="111"/>
      <c r="F390" s="155"/>
      <c r="G390" s="225"/>
      <c r="H390" s="100"/>
      <c r="I390" s="226"/>
      <c r="J390" s="218"/>
      <c r="K390" s="124"/>
      <c r="L390" s="135"/>
      <c r="M390" s="136"/>
      <c r="N390" s="102"/>
      <c r="O390" s="103"/>
      <c r="P390" s="103"/>
      <c r="Q390" s="103"/>
      <c r="R390" s="103"/>
      <c r="S390" s="99"/>
      <c r="T390" s="99"/>
      <c r="U390" s="99"/>
      <c r="V390" s="99"/>
      <c r="W390" s="100"/>
      <c r="X390" s="100"/>
      <c r="Y390" s="104"/>
      <c r="Z390" s="119"/>
      <c r="AA390" s="119"/>
      <c r="AB390" s="120"/>
      <c r="AC390" s="137" t="str">
        <f t="shared" si="168"/>
        <v/>
      </c>
      <c r="AD390" s="131" t="str">
        <f t="shared" si="169"/>
        <v/>
      </c>
      <c r="AE390" s="105"/>
      <c r="AF390" s="101"/>
      <c r="AG390" s="107"/>
      <c r="AH390" s="169"/>
      <c r="AI390" s="170"/>
      <c r="AK390" s="146" t="b">
        <f t="shared" si="170"/>
        <v>0</v>
      </c>
      <c r="AL390" s="68">
        <f t="shared" si="171"/>
        <v>0</v>
      </c>
      <c r="AM390" s="68" t="b">
        <f t="shared" si="172"/>
        <v>1</v>
      </c>
      <c r="AN390" s="68">
        <f t="shared" si="173"/>
        <v>1</v>
      </c>
      <c r="AO390" s="68" t="b">
        <f t="shared" si="174"/>
        <v>0</v>
      </c>
      <c r="AP390" s="68">
        <f t="shared" si="175"/>
        <v>0</v>
      </c>
      <c r="AQ390" s="68" t="b">
        <f t="shared" si="176"/>
        <v>1</v>
      </c>
      <c r="AR390" s="139">
        <f t="shared" si="177"/>
        <v>1</v>
      </c>
      <c r="AS390" s="146" t="str">
        <f t="shared" si="178"/>
        <v/>
      </c>
      <c r="AT390" s="139" t="str">
        <f t="shared" si="179"/>
        <v/>
      </c>
      <c r="AU390" s="68">
        <f t="shared" si="180"/>
        <v>1</v>
      </c>
      <c r="AV390" s="68">
        <f t="shared" si="181"/>
        <v>0</v>
      </c>
      <c r="AW390" s="68">
        <f t="shared" si="182"/>
        <v>0</v>
      </c>
      <c r="AX390" s="68">
        <f t="shared" si="183"/>
        <v>0</v>
      </c>
      <c r="AY390" s="68">
        <f t="shared" si="184"/>
        <v>0</v>
      </c>
      <c r="AZ390" s="139">
        <f t="shared" si="185"/>
        <v>0</v>
      </c>
      <c r="BA390" s="68" t="str">
        <f t="shared" si="186"/>
        <v/>
      </c>
      <c r="BB390" s="68" t="str">
        <f t="shared" si="187"/>
        <v/>
      </c>
      <c r="BC390" s="146" t="str">
        <f t="shared" si="188"/>
        <v>Pain in mouth/throat</v>
      </c>
      <c r="BD390" s="68">
        <f t="shared" si="189"/>
        <v>10.4</v>
      </c>
      <c r="BE390" s="68" t="str">
        <f t="shared" si="190"/>
        <v>Pain in mouth/throat
 has a PPV of 10.4% 
 for recurrence</v>
      </c>
      <c r="BF390" s="68">
        <f t="shared" si="191"/>
        <v>0</v>
      </c>
      <c r="BG390" s="68">
        <f t="shared" si="192"/>
        <v>0</v>
      </c>
      <c r="BH390" s="68">
        <f t="shared" si="193"/>
        <v>1</v>
      </c>
      <c r="BI390" s="68">
        <f t="shared" si="194"/>
        <v>0</v>
      </c>
      <c r="BJ390" s="68">
        <f t="shared" si="195"/>
        <v>0</v>
      </c>
      <c r="BK390" s="68">
        <f t="shared" si="196"/>
        <v>0</v>
      </c>
      <c r="BL390" s="68">
        <f t="shared" si="197"/>
        <v>0</v>
      </c>
      <c r="BM390" s="139">
        <f t="shared" si="198"/>
        <v>0</v>
      </c>
    </row>
    <row r="391" spans="1:65" s="68" customFormat="1" ht="63.95" customHeight="1">
      <c r="A391" s="245"/>
      <c r="B391" s="97"/>
      <c r="C391" s="98"/>
      <c r="D391" s="99"/>
      <c r="E391" s="111"/>
      <c r="F391" s="155"/>
      <c r="G391" s="225"/>
      <c r="H391" s="100"/>
      <c r="I391" s="226"/>
      <c r="J391" s="218"/>
      <c r="K391" s="124"/>
      <c r="L391" s="135"/>
      <c r="M391" s="136"/>
      <c r="N391" s="102"/>
      <c r="O391" s="103"/>
      <c r="P391" s="103"/>
      <c r="Q391" s="103"/>
      <c r="R391" s="103"/>
      <c r="S391" s="99"/>
      <c r="T391" s="99"/>
      <c r="U391" s="99"/>
      <c r="V391" s="99"/>
      <c r="W391" s="100"/>
      <c r="X391" s="100"/>
      <c r="Y391" s="104"/>
      <c r="Z391" s="119"/>
      <c r="AA391" s="119"/>
      <c r="AB391" s="120"/>
      <c r="AC391" s="137" t="str">
        <f t="shared" si="168"/>
        <v/>
      </c>
      <c r="AD391" s="131" t="str">
        <f t="shared" si="169"/>
        <v/>
      </c>
      <c r="AE391" s="105"/>
      <c r="AF391" s="101"/>
      <c r="AG391" s="107"/>
      <c r="AH391" s="169"/>
      <c r="AI391" s="170"/>
      <c r="AK391" s="146" t="b">
        <f t="shared" si="170"/>
        <v>0</v>
      </c>
      <c r="AL391" s="68">
        <f t="shared" si="171"/>
        <v>0</v>
      </c>
      <c r="AM391" s="68" t="b">
        <f t="shared" si="172"/>
        <v>1</v>
      </c>
      <c r="AN391" s="68">
        <f t="shared" si="173"/>
        <v>1</v>
      </c>
      <c r="AO391" s="68" t="b">
        <f t="shared" si="174"/>
        <v>0</v>
      </c>
      <c r="AP391" s="68">
        <f t="shared" si="175"/>
        <v>0</v>
      </c>
      <c r="AQ391" s="68" t="b">
        <f t="shared" si="176"/>
        <v>1</v>
      </c>
      <c r="AR391" s="139">
        <f t="shared" si="177"/>
        <v>1</v>
      </c>
      <c r="AS391" s="146" t="str">
        <f t="shared" si="178"/>
        <v/>
      </c>
      <c r="AT391" s="139" t="str">
        <f t="shared" si="179"/>
        <v/>
      </c>
      <c r="AU391" s="68">
        <f t="shared" si="180"/>
        <v>1</v>
      </c>
      <c r="AV391" s="68">
        <f t="shared" si="181"/>
        <v>0</v>
      </c>
      <c r="AW391" s="68">
        <f t="shared" si="182"/>
        <v>0</v>
      </c>
      <c r="AX391" s="68">
        <f t="shared" si="183"/>
        <v>0</v>
      </c>
      <c r="AY391" s="68">
        <f t="shared" si="184"/>
        <v>0</v>
      </c>
      <c r="AZ391" s="139">
        <f t="shared" si="185"/>
        <v>0</v>
      </c>
      <c r="BA391" s="68" t="str">
        <f t="shared" si="186"/>
        <v/>
      </c>
      <c r="BB391" s="68" t="str">
        <f t="shared" si="187"/>
        <v/>
      </c>
      <c r="BC391" s="146" t="str">
        <f t="shared" si="188"/>
        <v>Pain in mouth/throat</v>
      </c>
      <c r="BD391" s="68">
        <f t="shared" si="189"/>
        <v>10.4</v>
      </c>
      <c r="BE391" s="68" t="str">
        <f t="shared" si="190"/>
        <v>Pain in mouth/throat
 has a PPV of 10.4% 
 for recurrence</v>
      </c>
      <c r="BF391" s="68">
        <f t="shared" si="191"/>
        <v>0</v>
      </c>
      <c r="BG391" s="68">
        <f t="shared" si="192"/>
        <v>0</v>
      </c>
      <c r="BH391" s="68">
        <f t="shared" si="193"/>
        <v>1</v>
      </c>
      <c r="BI391" s="68">
        <f t="shared" si="194"/>
        <v>0</v>
      </c>
      <c r="BJ391" s="68">
        <f t="shared" si="195"/>
        <v>0</v>
      </c>
      <c r="BK391" s="68">
        <f t="shared" si="196"/>
        <v>0</v>
      </c>
      <c r="BL391" s="68">
        <f t="shared" si="197"/>
        <v>0</v>
      </c>
      <c r="BM391" s="139">
        <f t="shared" si="198"/>
        <v>0</v>
      </c>
    </row>
    <row r="392" spans="1:65" s="68" customFormat="1" ht="63.95" customHeight="1">
      <c r="A392" s="245"/>
      <c r="B392" s="97"/>
      <c r="C392" s="98"/>
      <c r="D392" s="99"/>
      <c r="E392" s="111"/>
      <c r="F392" s="155"/>
      <c r="G392" s="225"/>
      <c r="H392" s="100"/>
      <c r="I392" s="226"/>
      <c r="J392" s="218"/>
      <c r="K392" s="124"/>
      <c r="L392" s="135"/>
      <c r="M392" s="136"/>
      <c r="N392" s="102"/>
      <c r="O392" s="103"/>
      <c r="P392" s="103"/>
      <c r="Q392" s="103"/>
      <c r="R392" s="103"/>
      <c r="S392" s="99"/>
      <c r="T392" s="99"/>
      <c r="U392" s="99"/>
      <c r="V392" s="99"/>
      <c r="W392" s="100"/>
      <c r="X392" s="100"/>
      <c r="Y392" s="104"/>
      <c r="Z392" s="119"/>
      <c r="AA392" s="119"/>
      <c r="AB392" s="120"/>
      <c r="AC392" s="137" t="str">
        <f t="shared" si="168"/>
        <v/>
      </c>
      <c r="AD392" s="131" t="str">
        <f t="shared" si="169"/>
        <v/>
      </c>
      <c r="AE392" s="105"/>
      <c r="AF392" s="101"/>
      <c r="AG392" s="107"/>
      <c r="AH392" s="169"/>
      <c r="AI392" s="170"/>
      <c r="AK392" s="146" t="b">
        <f t="shared" si="170"/>
        <v>0</v>
      </c>
      <c r="AL392" s="68">
        <f t="shared" si="171"/>
        <v>0</v>
      </c>
      <c r="AM392" s="68" t="b">
        <f t="shared" si="172"/>
        <v>1</v>
      </c>
      <c r="AN392" s="68">
        <f t="shared" si="173"/>
        <v>1</v>
      </c>
      <c r="AO392" s="68" t="b">
        <f t="shared" si="174"/>
        <v>0</v>
      </c>
      <c r="AP392" s="68">
        <f t="shared" si="175"/>
        <v>0</v>
      </c>
      <c r="AQ392" s="68" t="b">
        <f t="shared" si="176"/>
        <v>1</v>
      </c>
      <c r="AR392" s="139">
        <f t="shared" si="177"/>
        <v>1</v>
      </c>
      <c r="AS392" s="146" t="str">
        <f t="shared" si="178"/>
        <v/>
      </c>
      <c r="AT392" s="139" t="str">
        <f t="shared" si="179"/>
        <v/>
      </c>
      <c r="AU392" s="68">
        <f t="shared" si="180"/>
        <v>1</v>
      </c>
      <c r="AV392" s="68">
        <f t="shared" si="181"/>
        <v>0</v>
      </c>
      <c r="AW392" s="68">
        <f t="shared" si="182"/>
        <v>0</v>
      </c>
      <c r="AX392" s="68">
        <f t="shared" si="183"/>
        <v>0</v>
      </c>
      <c r="AY392" s="68">
        <f t="shared" si="184"/>
        <v>0</v>
      </c>
      <c r="AZ392" s="139">
        <f t="shared" si="185"/>
        <v>0</v>
      </c>
      <c r="BA392" s="68" t="str">
        <f t="shared" si="186"/>
        <v/>
      </c>
      <c r="BB392" s="68" t="str">
        <f t="shared" si="187"/>
        <v/>
      </c>
      <c r="BC392" s="146" t="str">
        <f t="shared" si="188"/>
        <v>Pain in mouth/throat</v>
      </c>
      <c r="BD392" s="68">
        <f t="shared" si="189"/>
        <v>10.4</v>
      </c>
      <c r="BE392" s="68" t="str">
        <f t="shared" si="190"/>
        <v>Pain in mouth/throat
 has a PPV of 10.4% 
 for recurrence</v>
      </c>
      <c r="BF392" s="68">
        <f t="shared" si="191"/>
        <v>0</v>
      </c>
      <c r="BG392" s="68">
        <f t="shared" si="192"/>
        <v>0</v>
      </c>
      <c r="BH392" s="68">
        <f t="shared" si="193"/>
        <v>1</v>
      </c>
      <c r="BI392" s="68">
        <f t="shared" si="194"/>
        <v>0</v>
      </c>
      <c r="BJ392" s="68">
        <f t="shared" si="195"/>
        <v>0</v>
      </c>
      <c r="BK392" s="68">
        <f t="shared" si="196"/>
        <v>0</v>
      </c>
      <c r="BL392" s="68">
        <f t="shared" si="197"/>
        <v>0</v>
      </c>
      <c r="BM392" s="139">
        <f t="shared" si="198"/>
        <v>0</v>
      </c>
    </row>
    <row r="393" spans="1:65" s="68" customFormat="1" ht="63.95" customHeight="1">
      <c r="A393" s="245"/>
      <c r="B393" s="97"/>
      <c r="C393" s="98"/>
      <c r="D393" s="99"/>
      <c r="E393" s="111"/>
      <c r="F393" s="155"/>
      <c r="G393" s="225"/>
      <c r="H393" s="100"/>
      <c r="I393" s="226"/>
      <c r="J393" s="218"/>
      <c r="K393" s="124"/>
      <c r="L393" s="135"/>
      <c r="M393" s="136"/>
      <c r="N393" s="102"/>
      <c r="O393" s="103"/>
      <c r="P393" s="103"/>
      <c r="Q393" s="103"/>
      <c r="R393" s="103"/>
      <c r="S393" s="99"/>
      <c r="T393" s="99"/>
      <c r="U393" s="99"/>
      <c r="V393" s="99"/>
      <c r="W393" s="100"/>
      <c r="X393" s="100"/>
      <c r="Y393" s="104"/>
      <c r="Z393" s="119"/>
      <c r="AA393" s="119"/>
      <c r="AB393" s="120"/>
      <c r="AC393" s="137" t="str">
        <f t="shared" si="168"/>
        <v/>
      </c>
      <c r="AD393" s="131" t="str">
        <f t="shared" si="169"/>
        <v/>
      </c>
      <c r="AE393" s="105"/>
      <c r="AF393" s="101"/>
      <c r="AG393" s="107"/>
      <c r="AH393" s="169"/>
      <c r="AI393" s="170"/>
      <c r="AK393" s="146" t="b">
        <f t="shared" si="170"/>
        <v>0</v>
      </c>
      <c r="AL393" s="68">
        <f t="shared" si="171"/>
        <v>0</v>
      </c>
      <c r="AM393" s="68" t="b">
        <f t="shared" si="172"/>
        <v>1</v>
      </c>
      <c r="AN393" s="68">
        <f t="shared" si="173"/>
        <v>1</v>
      </c>
      <c r="AO393" s="68" t="b">
        <f t="shared" si="174"/>
        <v>0</v>
      </c>
      <c r="AP393" s="68">
        <f t="shared" si="175"/>
        <v>0</v>
      </c>
      <c r="AQ393" s="68" t="b">
        <f t="shared" si="176"/>
        <v>1</v>
      </c>
      <c r="AR393" s="139">
        <f t="shared" si="177"/>
        <v>1</v>
      </c>
      <c r="AS393" s="146" t="str">
        <f t="shared" si="178"/>
        <v/>
      </c>
      <c r="AT393" s="139" t="str">
        <f t="shared" si="179"/>
        <v/>
      </c>
      <c r="AU393" s="68">
        <f t="shared" si="180"/>
        <v>1</v>
      </c>
      <c r="AV393" s="68">
        <f t="shared" si="181"/>
        <v>0</v>
      </c>
      <c r="AW393" s="68">
        <f t="shared" si="182"/>
        <v>0</v>
      </c>
      <c r="AX393" s="68">
        <f t="shared" si="183"/>
        <v>0</v>
      </c>
      <c r="AY393" s="68">
        <f t="shared" si="184"/>
        <v>0</v>
      </c>
      <c r="AZ393" s="139">
        <f t="shared" si="185"/>
        <v>0</v>
      </c>
      <c r="BA393" s="68" t="str">
        <f t="shared" si="186"/>
        <v/>
      </c>
      <c r="BB393" s="68" t="str">
        <f t="shared" si="187"/>
        <v/>
      </c>
      <c r="BC393" s="146" t="str">
        <f t="shared" si="188"/>
        <v>Pain in mouth/throat</v>
      </c>
      <c r="BD393" s="68">
        <f t="shared" si="189"/>
        <v>10.4</v>
      </c>
      <c r="BE393" s="68" t="str">
        <f t="shared" si="190"/>
        <v>Pain in mouth/throat
 has a PPV of 10.4% 
 for recurrence</v>
      </c>
      <c r="BF393" s="68">
        <f t="shared" si="191"/>
        <v>0</v>
      </c>
      <c r="BG393" s="68">
        <f t="shared" si="192"/>
        <v>0</v>
      </c>
      <c r="BH393" s="68">
        <f t="shared" si="193"/>
        <v>1</v>
      </c>
      <c r="BI393" s="68">
        <f t="shared" si="194"/>
        <v>0</v>
      </c>
      <c r="BJ393" s="68">
        <f t="shared" si="195"/>
        <v>0</v>
      </c>
      <c r="BK393" s="68">
        <f t="shared" si="196"/>
        <v>0</v>
      </c>
      <c r="BL393" s="68">
        <f t="shared" si="197"/>
        <v>0</v>
      </c>
      <c r="BM393" s="139">
        <f t="shared" si="198"/>
        <v>0</v>
      </c>
    </row>
    <row r="394" spans="1:65" s="68" customFormat="1" ht="63.95" customHeight="1">
      <c r="A394" s="245"/>
      <c r="B394" s="97"/>
      <c r="C394" s="98"/>
      <c r="D394" s="99"/>
      <c r="E394" s="111"/>
      <c r="F394" s="155"/>
      <c r="G394" s="225"/>
      <c r="H394" s="100"/>
      <c r="I394" s="226"/>
      <c r="J394" s="218"/>
      <c r="K394" s="124"/>
      <c r="L394" s="135"/>
      <c r="M394" s="136"/>
      <c r="N394" s="102"/>
      <c r="O394" s="103"/>
      <c r="P394" s="103"/>
      <c r="Q394" s="103"/>
      <c r="R394" s="103"/>
      <c r="S394" s="99"/>
      <c r="T394" s="99"/>
      <c r="U394" s="99"/>
      <c r="V394" s="99"/>
      <c r="W394" s="100"/>
      <c r="X394" s="100"/>
      <c r="Y394" s="104"/>
      <c r="Z394" s="119"/>
      <c r="AA394" s="119"/>
      <c r="AB394" s="120"/>
      <c r="AC394" s="137" t="str">
        <f t="shared" si="168"/>
        <v/>
      </c>
      <c r="AD394" s="131" t="str">
        <f t="shared" si="169"/>
        <v/>
      </c>
      <c r="AE394" s="105"/>
      <c r="AF394" s="101"/>
      <c r="AG394" s="107"/>
      <c r="AH394" s="169"/>
      <c r="AI394" s="170"/>
      <c r="AK394" s="146" t="b">
        <f t="shared" si="170"/>
        <v>0</v>
      </c>
      <c r="AL394" s="68">
        <f t="shared" si="171"/>
        <v>0</v>
      </c>
      <c r="AM394" s="68" t="b">
        <f t="shared" si="172"/>
        <v>1</v>
      </c>
      <c r="AN394" s="68">
        <f t="shared" si="173"/>
        <v>1</v>
      </c>
      <c r="AO394" s="68" t="b">
        <f t="shared" si="174"/>
        <v>0</v>
      </c>
      <c r="AP394" s="68">
        <f t="shared" si="175"/>
        <v>0</v>
      </c>
      <c r="AQ394" s="68" t="b">
        <f t="shared" si="176"/>
        <v>1</v>
      </c>
      <c r="AR394" s="139">
        <f t="shared" si="177"/>
        <v>1</v>
      </c>
      <c r="AS394" s="146" t="str">
        <f t="shared" si="178"/>
        <v/>
      </c>
      <c r="AT394" s="139" t="str">
        <f t="shared" si="179"/>
        <v/>
      </c>
      <c r="AU394" s="68">
        <f t="shared" si="180"/>
        <v>1</v>
      </c>
      <c r="AV394" s="68">
        <f t="shared" si="181"/>
        <v>0</v>
      </c>
      <c r="AW394" s="68">
        <f t="shared" si="182"/>
        <v>0</v>
      </c>
      <c r="AX394" s="68">
        <f t="shared" si="183"/>
        <v>0</v>
      </c>
      <c r="AY394" s="68">
        <f t="shared" si="184"/>
        <v>0</v>
      </c>
      <c r="AZ394" s="139">
        <f t="shared" si="185"/>
        <v>0</v>
      </c>
      <c r="BA394" s="68" t="str">
        <f t="shared" si="186"/>
        <v/>
      </c>
      <c r="BB394" s="68" t="str">
        <f t="shared" si="187"/>
        <v/>
      </c>
      <c r="BC394" s="146" t="str">
        <f t="shared" si="188"/>
        <v>Pain in mouth/throat</v>
      </c>
      <c r="BD394" s="68">
        <f t="shared" si="189"/>
        <v>10.4</v>
      </c>
      <c r="BE394" s="68" t="str">
        <f t="shared" si="190"/>
        <v>Pain in mouth/throat
 has a PPV of 10.4% 
 for recurrence</v>
      </c>
      <c r="BF394" s="68">
        <f t="shared" si="191"/>
        <v>0</v>
      </c>
      <c r="BG394" s="68">
        <f t="shared" si="192"/>
        <v>0</v>
      </c>
      <c r="BH394" s="68">
        <f t="shared" si="193"/>
        <v>1</v>
      </c>
      <c r="BI394" s="68">
        <f t="shared" si="194"/>
        <v>0</v>
      </c>
      <c r="BJ394" s="68">
        <f t="shared" si="195"/>
        <v>0</v>
      </c>
      <c r="BK394" s="68">
        <f t="shared" si="196"/>
        <v>0</v>
      </c>
      <c r="BL394" s="68">
        <f t="shared" si="197"/>
        <v>0</v>
      </c>
      <c r="BM394" s="139">
        <f t="shared" si="198"/>
        <v>0</v>
      </c>
    </row>
    <row r="395" spans="1:65" s="68" customFormat="1" ht="63.95" customHeight="1">
      <c r="A395" s="245"/>
      <c r="B395" s="97"/>
      <c r="C395" s="98"/>
      <c r="D395" s="99"/>
      <c r="E395" s="111"/>
      <c r="F395" s="155"/>
      <c r="G395" s="225"/>
      <c r="H395" s="100"/>
      <c r="I395" s="226"/>
      <c r="J395" s="218"/>
      <c r="K395" s="124"/>
      <c r="L395" s="135"/>
      <c r="M395" s="136"/>
      <c r="N395" s="102"/>
      <c r="O395" s="103"/>
      <c r="P395" s="103"/>
      <c r="Q395" s="103"/>
      <c r="R395" s="103"/>
      <c r="S395" s="99"/>
      <c r="T395" s="99"/>
      <c r="U395" s="99"/>
      <c r="V395" s="99"/>
      <c r="W395" s="100"/>
      <c r="X395" s="100"/>
      <c r="Y395" s="104"/>
      <c r="Z395" s="119"/>
      <c r="AA395" s="119"/>
      <c r="AB395" s="120"/>
      <c r="AC395" s="137" t="str">
        <f t="shared" si="168"/>
        <v/>
      </c>
      <c r="AD395" s="131" t="str">
        <f t="shared" si="169"/>
        <v/>
      </c>
      <c r="AE395" s="105"/>
      <c r="AF395" s="101"/>
      <c r="AG395" s="107"/>
      <c r="AH395" s="169"/>
      <c r="AI395" s="170"/>
      <c r="AK395" s="146" t="b">
        <f t="shared" si="170"/>
        <v>0</v>
      </c>
      <c r="AL395" s="68">
        <f t="shared" si="171"/>
        <v>0</v>
      </c>
      <c r="AM395" s="68" t="b">
        <f t="shared" si="172"/>
        <v>1</v>
      </c>
      <c r="AN395" s="68">
        <f t="shared" si="173"/>
        <v>1</v>
      </c>
      <c r="AO395" s="68" t="b">
        <f t="shared" si="174"/>
        <v>0</v>
      </c>
      <c r="AP395" s="68">
        <f t="shared" si="175"/>
        <v>0</v>
      </c>
      <c r="AQ395" s="68" t="b">
        <f t="shared" si="176"/>
        <v>1</v>
      </c>
      <c r="AR395" s="139">
        <f t="shared" si="177"/>
        <v>1</v>
      </c>
      <c r="AS395" s="146" t="str">
        <f t="shared" si="178"/>
        <v/>
      </c>
      <c r="AT395" s="139" t="str">
        <f t="shared" si="179"/>
        <v/>
      </c>
      <c r="AU395" s="68">
        <f t="shared" si="180"/>
        <v>1</v>
      </c>
      <c r="AV395" s="68">
        <f t="shared" si="181"/>
        <v>0</v>
      </c>
      <c r="AW395" s="68">
        <f t="shared" si="182"/>
        <v>0</v>
      </c>
      <c r="AX395" s="68">
        <f t="shared" si="183"/>
        <v>0</v>
      </c>
      <c r="AY395" s="68">
        <f t="shared" si="184"/>
        <v>0</v>
      </c>
      <c r="AZ395" s="139">
        <f t="shared" si="185"/>
        <v>0</v>
      </c>
      <c r="BA395" s="68" t="str">
        <f t="shared" si="186"/>
        <v/>
      </c>
      <c r="BB395" s="68" t="str">
        <f t="shared" si="187"/>
        <v/>
      </c>
      <c r="BC395" s="146" t="str">
        <f t="shared" si="188"/>
        <v>Pain in mouth/throat</v>
      </c>
      <c r="BD395" s="68">
        <f t="shared" si="189"/>
        <v>10.4</v>
      </c>
      <c r="BE395" s="68" t="str">
        <f t="shared" si="190"/>
        <v>Pain in mouth/throat
 has a PPV of 10.4% 
 for recurrence</v>
      </c>
      <c r="BF395" s="68">
        <f t="shared" si="191"/>
        <v>0</v>
      </c>
      <c r="BG395" s="68">
        <f t="shared" si="192"/>
        <v>0</v>
      </c>
      <c r="BH395" s="68">
        <f t="shared" si="193"/>
        <v>1</v>
      </c>
      <c r="BI395" s="68">
        <f t="shared" si="194"/>
        <v>0</v>
      </c>
      <c r="BJ395" s="68">
        <f t="shared" si="195"/>
        <v>0</v>
      </c>
      <c r="BK395" s="68">
        <f t="shared" si="196"/>
        <v>0</v>
      </c>
      <c r="BL395" s="68">
        <f t="shared" si="197"/>
        <v>0</v>
      </c>
      <c r="BM395" s="139">
        <f t="shared" si="198"/>
        <v>0</v>
      </c>
    </row>
    <row r="396" spans="1:65" s="68" customFormat="1" ht="63.95" customHeight="1">
      <c r="A396" s="245"/>
      <c r="B396" s="97"/>
      <c r="C396" s="98"/>
      <c r="D396" s="99"/>
      <c r="E396" s="111"/>
      <c r="F396" s="155"/>
      <c r="G396" s="225"/>
      <c r="H396" s="100"/>
      <c r="I396" s="226"/>
      <c r="J396" s="218"/>
      <c r="K396" s="124"/>
      <c r="L396" s="135"/>
      <c r="M396" s="136"/>
      <c r="N396" s="102"/>
      <c r="O396" s="103"/>
      <c r="P396" s="103"/>
      <c r="Q396" s="103"/>
      <c r="R396" s="103"/>
      <c r="S396" s="99"/>
      <c r="T396" s="99"/>
      <c r="U396" s="99"/>
      <c r="V396" s="99"/>
      <c r="W396" s="100"/>
      <c r="X396" s="100"/>
      <c r="Y396" s="104"/>
      <c r="Z396" s="119"/>
      <c r="AA396" s="119"/>
      <c r="AB396" s="120"/>
      <c r="AC396" s="137" t="str">
        <f t="shared" si="168"/>
        <v/>
      </c>
      <c r="AD396" s="131" t="str">
        <f t="shared" si="169"/>
        <v/>
      </c>
      <c r="AE396" s="105"/>
      <c r="AF396" s="101"/>
      <c r="AG396" s="107"/>
      <c r="AH396" s="169"/>
      <c r="AI396" s="170"/>
      <c r="AK396" s="146" t="b">
        <f t="shared" si="170"/>
        <v>0</v>
      </c>
      <c r="AL396" s="68">
        <f t="shared" si="171"/>
        <v>0</v>
      </c>
      <c r="AM396" s="68" t="b">
        <f t="shared" si="172"/>
        <v>1</v>
      </c>
      <c r="AN396" s="68">
        <f t="shared" si="173"/>
        <v>1</v>
      </c>
      <c r="AO396" s="68" t="b">
        <f t="shared" si="174"/>
        <v>0</v>
      </c>
      <c r="AP396" s="68">
        <f t="shared" si="175"/>
        <v>0</v>
      </c>
      <c r="AQ396" s="68" t="b">
        <f t="shared" si="176"/>
        <v>1</v>
      </c>
      <c r="AR396" s="139">
        <f t="shared" si="177"/>
        <v>1</v>
      </c>
      <c r="AS396" s="146" t="str">
        <f t="shared" si="178"/>
        <v/>
      </c>
      <c r="AT396" s="139" t="str">
        <f t="shared" si="179"/>
        <v/>
      </c>
      <c r="AU396" s="68">
        <f t="shared" si="180"/>
        <v>1</v>
      </c>
      <c r="AV396" s="68">
        <f t="shared" si="181"/>
        <v>0</v>
      </c>
      <c r="AW396" s="68">
        <f t="shared" si="182"/>
        <v>0</v>
      </c>
      <c r="AX396" s="68">
        <f t="shared" si="183"/>
        <v>0</v>
      </c>
      <c r="AY396" s="68">
        <f t="shared" si="184"/>
        <v>0</v>
      </c>
      <c r="AZ396" s="139">
        <f t="shared" si="185"/>
        <v>0</v>
      </c>
      <c r="BA396" s="68" t="str">
        <f t="shared" si="186"/>
        <v/>
      </c>
      <c r="BB396" s="68" t="str">
        <f t="shared" si="187"/>
        <v/>
      </c>
      <c r="BC396" s="146" t="str">
        <f t="shared" si="188"/>
        <v>Pain in mouth/throat</v>
      </c>
      <c r="BD396" s="68">
        <f t="shared" si="189"/>
        <v>10.4</v>
      </c>
      <c r="BE396" s="68" t="str">
        <f t="shared" si="190"/>
        <v>Pain in mouth/throat
 has a PPV of 10.4% 
 for recurrence</v>
      </c>
      <c r="BF396" s="68">
        <f t="shared" si="191"/>
        <v>0</v>
      </c>
      <c r="BG396" s="68">
        <f t="shared" si="192"/>
        <v>0</v>
      </c>
      <c r="BH396" s="68">
        <f t="shared" si="193"/>
        <v>1</v>
      </c>
      <c r="BI396" s="68">
        <f t="shared" si="194"/>
        <v>0</v>
      </c>
      <c r="BJ396" s="68">
        <f t="shared" si="195"/>
        <v>0</v>
      </c>
      <c r="BK396" s="68">
        <f t="shared" si="196"/>
        <v>0</v>
      </c>
      <c r="BL396" s="68">
        <f t="shared" si="197"/>
        <v>0</v>
      </c>
      <c r="BM396" s="139">
        <f t="shared" si="198"/>
        <v>0</v>
      </c>
    </row>
    <row r="397" spans="1:65" s="68" customFormat="1" ht="63.95" customHeight="1">
      <c r="A397" s="245"/>
      <c r="B397" s="97"/>
      <c r="C397" s="98"/>
      <c r="D397" s="99"/>
      <c r="E397" s="111"/>
      <c r="F397" s="155"/>
      <c r="G397" s="225"/>
      <c r="H397" s="100"/>
      <c r="I397" s="226"/>
      <c r="J397" s="218"/>
      <c r="K397" s="124"/>
      <c r="L397" s="135"/>
      <c r="M397" s="136"/>
      <c r="N397" s="102"/>
      <c r="O397" s="103"/>
      <c r="P397" s="103"/>
      <c r="Q397" s="103"/>
      <c r="R397" s="103"/>
      <c r="S397" s="99"/>
      <c r="T397" s="99"/>
      <c r="U397" s="99"/>
      <c r="V397" s="99"/>
      <c r="W397" s="100"/>
      <c r="X397" s="100"/>
      <c r="Y397" s="104"/>
      <c r="Z397" s="119"/>
      <c r="AA397" s="119"/>
      <c r="AB397" s="120"/>
      <c r="AC397" s="137" t="str">
        <f t="shared" si="168"/>
        <v/>
      </c>
      <c r="AD397" s="131" t="str">
        <f t="shared" si="169"/>
        <v/>
      </c>
      <c r="AE397" s="105"/>
      <c r="AF397" s="101"/>
      <c r="AG397" s="107"/>
      <c r="AH397" s="169"/>
      <c r="AI397" s="170"/>
      <c r="AK397" s="146" t="b">
        <f t="shared" si="170"/>
        <v>0</v>
      </c>
      <c r="AL397" s="68">
        <f t="shared" si="171"/>
        <v>0</v>
      </c>
      <c r="AM397" s="68" t="b">
        <f t="shared" si="172"/>
        <v>1</v>
      </c>
      <c r="AN397" s="68">
        <f t="shared" si="173"/>
        <v>1</v>
      </c>
      <c r="AO397" s="68" t="b">
        <f t="shared" si="174"/>
        <v>0</v>
      </c>
      <c r="AP397" s="68">
        <f t="shared" si="175"/>
        <v>0</v>
      </c>
      <c r="AQ397" s="68" t="b">
        <f t="shared" si="176"/>
        <v>1</v>
      </c>
      <c r="AR397" s="139">
        <f t="shared" si="177"/>
        <v>1</v>
      </c>
      <c r="AS397" s="146" t="str">
        <f t="shared" si="178"/>
        <v/>
      </c>
      <c r="AT397" s="139" t="str">
        <f t="shared" si="179"/>
        <v/>
      </c>
      <c r="AU397" s="68">
        <f t="shared" si="180"/>
        <v>1</v>
      </c>
      <c r="AV397" s="68">
        <f t="shared" si="181"/>
        <v>0</v>
      </c>
      <c r="AW397" s="68">
        <f t="shared" si="182"/>
        <v>0</v>
      </c>
      <c r="AX397" s="68">
        <f t="shared" si="183"/>
        <v>0</v>
      </c>
      <c r="AY397" s="68">
        <f t="shared" si="184"/>
        <v>0</v>
      </c>
      <c r="AZ397" s="139">
        <f t="shared" si="185"/>
        <v>0</v>
      </c>
      <c r="BA397" s="68" t="str">
        <f t="shared" si="186"/>
        <v/>
      </c>
      <c r="BB397" s="68" t="str">
        <f t="shared" si="187"/>
        <v/>
      </c>
      <c r="BC397" s="146" t="str">
        <f t="shared" si="188"/>
        <v>Pain in mouth/throat</v>
      </c>
      <c r="BD397" s="68">
        <f t="shared" si="189"/>
        <v>10.4</v>
      </c>
      <c r="BE397" s="68" t="str">
        <f t="shared" si="190"/>
        <v>Pain in mouth/throat
 has a PPV of 10.4% 
 for recurrence</v>
      </c>
      <c r="BF397" s="68">
        <f t="shared" si="191"/>
        <v>0</v>
      </c>
      <c r="BG397" s="68">
        <f t="shared" si="192"/>
        <v>0</v>
      </c>
      <c r="BH397" s="68">
        <f t="shared" si="193"/>
        <v>1</v>
      </c>
      <c r="BI397" s="68">
        <f t="shared" si="194"/>
        <v>0</v>
      </c>
      <c r="BJ397" s="68">
        <f t="shared" si="195"/>
        <v>0</v>
      </c>
      <c r="BK397" s="68">
        <f t="shared" si="196"/>
        <v>0</v>
      </c>
      <c r="BL397" s="68">
        <f t="shared" si="197"/>
        <v>0</v>
      </c>
      <c r="BM397" s="139">
        <f t="shared" si="198"/>
        <v>0</v>
      </c>
    </row>
    <row r="398" spans="1:65" s="68" customFormat="1" ht="63.95" customHeight="1">
      <c r="A398" s="245"/>
      <c r="B398" s="97"/>
      <c r="C398" s="98"/>
      <c r="D398" s="99"/>
      <c r="E398" s="111"/>
      <c r="F398" s="155"/>
      <c r="G398" s="225"/>
      <c r="H398" s="100"/>
      <c r="I398" s="226"/>
      <c r="J398" s="218"/>
      <c r="K398" s="124"/>
      <c r="L398" s="135"/>
      <c r="M398" s="136"/>
      <c r="N398" s="102"/>
      <c r="O398" s="103"/>
      <c r="P398" s="103"/>
      <c r="Q398" s="103"/>
      <c r="R398" s="103"/>
      <c r="S398" s="99"/>
      <c r="T398" s="99"/>
      <c r="U398" s="99"/>
      <c r="V398" s="99"/>
      <c r="W398" s="100"/>
      <c r="X398" s="100"/>
      <c r="Y398" s="104"/>
      <c r="Z398" s="119"/>
      <c r="AA398" s="119"/>
      <c r="AB398" s="120"/>
      <c r="AC398" s="137" t="str">
        <f t="shared" si="168"/>
        <v/>
      </c>
      <c r="AD398" s="131" t="str">
        <f t="shared" si="169"/>
        <v/>
      </c>
      <c r="AE398" s="105"/>
      <c r="AF398" s="101"/>
      <c r="AG398" s="107"/>
      <c r="AH398" s="169"/>
      <c r="AI398" s="170"/>
      <c r="AK398" s="146" t="b">
        <f t="shared" si="170"/>
        <v>0</v>
      </c>
      <c r="AL398" s="68">
        <f t="shared" si="171"/>
        <v>0</v>
      </c>
      <c r="AM398" s="68" t="b">
        <f t="shared" si="172"/>
        <v>1</v>
      </c>
      <c r="AN398" s="68">
        <f t="shared" si="173"/>
        <v>1</v>
      </c>
      <c r="AO398" s="68" t="b">
        <f t="shared" si="174"/>
        <v>0</v>
      </c>
      <c r="AP398" s="68">
        <f t="shared" si="175"/>
        <v>0</v>
      </c>
      <c r="AQ398" s="68" t="b">
        <f t="shared" si="176"/>
        <v>1</v>
      </c>
      <c r="AR398" s="139">
        <f t="shared" si="177"/>
        <v>1</v>
      </c>
      <c r="AS398" s="146" t="str">
        <f t="shared" si="178"/>
        <v/>
      </c>
      <c r="AT398" s="139" t="str">
        <f t="shared" si="179"/>
        <v/>
      </c>
      <c r="AU398" s="68">
        <f t="shared" si="180"/>
        <v>1</v>
      </c>
      <c r="AV398" s="68">
        <f t="shared" si="181"/>
        <v>0</v>
      </c>
      <c r="AW398" s="68">
        <f t="shared" si="182"/>
        <v>0</v>
      </c>
      <c r="AX398" s="68">
        <f t="shared" si="183"/>
        <v>0</v>
      </c>
      <c r="AY398" s="68">
        <f t="shared" si="184"/>
        <v>0</v>
      </c>
      <c r="AZ398" s="139">
        <f t="shared" si="185"/>
        <v>0</v>
      </c>
      <c r="BA398" s="68" t="str">
        <f t="shared" si="186"/>
        <v/>
      </c>
      <c r="BB398" s="68" t="str">
        <f t="shared" si="187"/>
        <v/>
      </c>
      <c r="BC398" s="146" t="str">
        <f t="shared" si="188"/>
        <v>Pain in mouth/throat</v>
      </c>
      <c r="BD398" s="68">
        <f t="shared" si="189"/>
        <v>10.4</v>
      </c>
      <c r="BE398" s="68" t="str">
        <f t="shared" si="190"/>
        <v>Pain in mouth/throat
 has a PPV of 10.4% 
 for recurrence</v>
      </c>
      <c r="BF398" s="68">
        <f t="shared" si="191"/>
        <v>0</v>
      </c>
      <c r="BG398" s="68">
        <f t="shared" si="192"/>
        <v>0</v>
      </c>
      <c r="BH398" s="68">
        <f t="shared" si="193"/>
        <v>1</v>
      </c>
      <c r="BI398" s="68">
        <f t="shared" si="194"/>
        <v>0</v>
      </c>
      <c r="BJ398" s="68">
        <f t="shared" si="195"/>
        <v>0</v>
      </c>
      <c r="BK398" s="68">
        <f t="shared" si="196"/>
        <v>0</v>
      </c>
      <c r="BL398" s="68">
        <f t="shared" si="197"/>
        <v>0</v>
      </c>
      <c r="BM398" s="139">
        <f t="shared" si="198"/>
        <v>0</v>
      </c>
    </row>
    <row r="399" spans="1:65" s="68" customFormat="1" ht="63.95" customHeight="1">
      <c r="A399" s="245"/>
      <c r="B399" s="97"/>
      <c r="C399" s="98"/>
      <c r="D399" s="99"/>
      <c r="E399" s="111"/>
      <c r="F399" s="155"/>
      <c r="G399" s="225"/>
      <c r="H399" s="100"/>
      <c r="I399" s="226"/>
      <c r="J399" s="218"/>
      <c r="K399" s="124"/>
      <c r="L399" s="135"/>
      <c r="M399" s="136"/>
      <c r="N399" s="102"/>
      <c r="O399" s="103"/>
      <c r="P399" s="103"/>
      <c r="Q399" s="103"/>
      <c r="R399" s="103"/>
      <c r="S399" s="99"/>
      <c r="T399" s="99"/>
      <c r="U399" s="99"/>
      <c r="V399" s="99"/>
      <c r="W399" s="100"/>
      <c r="X399" s="100"/>
      <c r="Y399" s="104"/>
      <c r="Z399" s="119"/>
      <c r="AA399" s="119"/>
      <c r="AB399" s="120"/>
      <c r="AC399" s="137" t="str">
        <f t="shared" si="168"/>
        <v/>
      </c>
      <c r="AD399" s="131" t="str">
        <f t="shared" si="169"/>
        <v/>
      </c>
      <c r="AE399" s="105"/>
      <c r="AF399" s="101"/>
      <c r="AG399" s="107"/>
      <c r="AH399" s="169"/>
      <c r="AI399" s="170"/>
      <c r="AK399" s="146" t="b">
        <f t="shared" si="170"/>
        <v>0</v>
      </c>
      <c r="AL399" s="68">
        <f t="shared" si="171"/>
        <v>0</v>
      </c>
      <c r="AM399" s="68" t="b">
        <f t="shared" si="172"/>
        <v>1</v>
      </c>
      <c r="AN399" s="68">
        <f t="shared" si="173"/>
        <v>1</v>
      </c>
      <c r="AO399" s="68" t="b">
        <f t="shared" si="174"/>
        <v>0</v>
      </c>
      <c r="AP399" s="68">
        <f t="shared" si="175"/>
        <v>0</v>
      </c>
      <c r="AQ399" s="68" t="b">
        <f t="shared" si="176"/>
        <v>1</v>
      </c>
      <c r="AR399" s="139">
        <f t="shared" si="177"/>
        <v>1</v>
      </c>
      <c r="AS399" s="146" t="str">
        <f t="shared" si="178"/>
        <v/>
      </c>
      <c r="AT399" s="139" t="str">
        <f t="shared" si="179"/>
        <v/>
      </c>
      <c r="AU399" s="68">
        <f t="shared" si="180"/>
        <v>1</v>
      </c>
      <c r="AV399" s="68">
        <f t="shared" si="181"/>
        <v>0</v>
      </c>
      <c r="AW399" s="68">
        <f t="shared" si="182"/>
        <v>0</v>
      </c>
      <c r="AX399" s="68">
        <f t="shared" si="183"/>
        <v>0</v>
      </c>
      <c r="AY399" s="68">
        <f t="shared" si="184"/>
        <v>0</v>
      </c>
      <c r="AZ399" s="139">
        <f t="shared" si="185"/>
        <v>0</v>
      </c>
      <c r="BA399" s="68" t="str">
        <f t="shared" si="186"/>
        <v/>
      </c>
      <c r="BB399" s="68" t="str">
        <f t="shared" si="187"/>
        <v/>
      </c>
      <c r="BC399" s="146" t="str">
        <f t="shared" si="188"/>
        <v>Pain in mouth/throat</v>
      </c>
      <c r="BD399" s="68">
        <f t="shared" si="189"/>
        <v>10.4</v>
      </c>
      <c r="BE399" s="68" t="str">
        <f t="shared" si="190"/>
        <v>Pain in mouth/throat
 has a PPV of 10.4% 
 for recurrence</v>
      </c>
      <c r="BF399" s="68">
        <f t="shared" si="191"/>
        <v>0</v>
      </c>
      <c r="BG399" s="68">
        <f t="shared" si="192"/>
        <v>0</v>
      </c>
      <c r="BH399" s="68">
        <f t="shared" si="193"/>
        <v>1</v>
      </c>
      <c r="BI399" s="68">
        <f t="shared" si="194"/>
        <v>0</v>
      </c>
      <c r="BJ399" s="68">
        <f t="shared" si="195"/>
        <v>0</v>
      </c>
      <c r="BK399" s="68">
        <f t="shared" si="196"/>
        <v>0</v>
      </c>
      <c r="BL399" s="68">
        <f t="shared" si="197"/>
        <v>0</v>
      </c>
      <c r="BM399" s="139">
        <f t="shared" si="198"/>
        <v>0</v>
      </c>
    </row>
    <row r="400" spans="1:65" s="68" customFormat="1" ht="63.95" customHeight="1">
      <c r="A400" s="245"/>
      <c r="B400" s="97"/>
      <c r="C400" s="98"/>
      <c r="D400" s="99"/>
      <c r="E400" s="111"/>
      <c r="F400" s="155"/>
      <c r="G400" s="225"/>
      <c r="H400" s="100"/>
      <c r="I400" s="226"/>
      <c r="J400" s="218"/>
      <c r="K400" s="124"/>
      <c r="L400" s="135"/>
      <c r="M400" s="136"/>
      <c r="N400" s="102"/>
      <c r="O400" s="103"/>
      <c r="P400" s="103"/>
      <c r="Q400" s="103"/>
      <c r="R400" s="103"/>
      <c r="S400" s="99"/>
      <c r="T400" s="99"/>
      <c r="U400" s="99"/>
      <c r="V400" s="99"/>
      <c r="W400" s="100"/>
      <c r="X400" s="100"/>
      <c r="Y400" s="104"/>
      <c r="Z400" s="119"/>
      <c r="AA400" s="119"/>
      <c r="AB400" s="120"/>
      <c r="AC400" s="137" t="str">
        <f t="shared" si="168"/>
        <v/>
      </c>
      <c r="AD400" s="131" t="str">
        <f t="shared" si="169"/>
        <v/>
      </c>
      <c r="AE400" s="105"/>
      <c r="AF400" s="101"/>
      <c r="AG400" s="107"/>
      <c r="AH400" s="169"/>
      <c r="AI400" s="170"/>
      <c r="AK400" s="146" t="b">
        <f t="shared" si="170"/>
        <v>0</v>
      </c>
      <c r="AL400" s="68">
        <f t="shared" si="171"/>
        <v>0</v>
      </c>
      <c r="AM400" s="68" t="b">
        <f t="shared" si="172"/>
        <v>1</v>
      </c>
      <c r="AN400" s="68">
        <f t="shared" si="173"/>
        <v>1</v>
      </c>
      <c r="AO400" s="68" t="b">
        <f t="shared" si="174"/>
        <v>0</v>
      </c>
      <c r="AP400" s="68">
        <f t="shared" si="175"/>
        <v>0</v>
      </c>
      <c r="AQ400" s="68" t="b">
        <f t="shared" si="176"/>
        <v>1</v>
      </c>
      <c r="AR400" s="139">
        <f t="shared" si="177"/>
        <v>1</v>
      </c>
      <c r="AS400" s="146" t="str">
        <f t="shared" si="178"/>
        <v/>
      </c>
      <c r="AT400" s="139" t="str">
        <f t="shared" si="179"/>
        <v/>
      </c>
      <c r="AU400" s="68">
        <f t="shared" si="180"/>
        <v>1</v>
      </c>
      <c r="AV400" s="68">
        <f t="shared" si="181"/>
        <v>0</v>
      </c>
      <c r="AW400" s="68">
        <f t="shared" si="182"/>
        <v>0</v>
      </c>
      <c r="AX400" s="68">
        <f t="shared" si="183"/>
        <v>0</v>
      </c>
      <c r="AY400" s="68">
        <f t="shared" si="184"/>
        <v>0</v>
      </c>
      <c r="AZ400" s="139">
        <f t="shared" si="185"/>
        <v>0</v>
      </c>
      <c r="BA400" s="68" t="str">
        <f t="shared" si="186"/>
        <v/>
      </c>
      <c r="BB400" s="68" t="str">
        <f t="shared" si="187"/>
        <v/>
      </c>
      <c r="BC400" s="146" t="str">
        <f t="shared" si="188"/>
        <v>Pain in mouth/throat</v>
      </c>
      <c r="BD400" s="68">
        <f t="shared" si="189"/>
        <v>10.4</v>
      </c>
      <c r="BE400" s="68" t="str">
        <f t="shared" si="190"/>
        <v>Pain in mouth/throat
 has a PPV of 10.4% 
 for recurrence</v>
      </c>
      <c r="BF400" s="68">
        <f t="shared" si="191"/>
        <v>0</v>
      </c>
      <c r="BG400" s="68">
        <f t="shared" si="192"/>
        <v>0</v>
      </c>
      <c r="BH400" s="68">
        <f t="shared" si="193"/>
        <v>1</v>
      </c>
      <c r="BI400" s="68">
        <f t="shared" si="194"/>
        <v>0</v>
      </c>
      <c r="BJ400" s="68">
        <f t="shared" si="195"/>
        <v>0</v>
      </c>
      <c r="BK400" s="68">
        <f t="shared" si="196"/>
        <v>0</v>
      </c>
      <c r="BL400" s="68">
        <f t="shared" si="197"/>
        <v>0</v>
      </c>
      <c r="BM400" s="139">
        <f t="shared" si="198"/>
        <v>0</v>
      </c>
    </row>
    <row r="401" spans="1:65" s="68" customFormat="1" ht="63.95" customHeight="1">
      <c r="A401" s="245"/>
      <c r="B401" s="97"/>
      <c r="C401" s="98"/>
      <c r="D401" s="99"/>
      <c r="E401" s="111"/>
      <c r="F401" s="155"/>
      <c r="G401" s="225"/>
      <c r="H401" s="100"/>
      <c r="I401" s="226"/>
      <c r="J401" s="218"/>
      <c r="K401" s="124"/>
      <c r="L401" s="135"/>
      <c r="M401" s="136"/>
      <c r="N401" s="102"/>
      <c r="O401" s="103"/>
      <c r="P401" s="103"/>
      <c r="Q401" s="103"/>
      <c r="R401" s="103"/>
      <c r="S401" s="99"/>
      <c r="T401" s="99"/>
      <c r="U401" s="99"/>
      <c r="V401" s="99"/>
      <c r="W401" s="100"/>
      <c r="X401" s="100"/>
      <c r="Y401" s="104"/>
      <c r="Z401" s="119"/>
      <c r="AA401" s="119"/>
      <c r="AB401" s="120"/>
      <c r="AC401" s="137" t="str">
        <f t="shared" ref="AC401:AC464" si="199">AS401</f>
        <v/>
      </c>
      <c r="AD401" s="131" t="str">
        <f t="shared" ref="AD401:AD464" si="200">AT401</f>
        <v/>
      </c>
      <c r="AE401" s="105"/>
      <c r="AF401" s="101"/>
      <c r="AG401" s="107"/>
      <c r="AH401" s="169"/>
      <c r="AI401" s="170"/>
      <c r="AK401" s="146" t="b">
        <f t="shared" ref="AK401:AK464" si="201">AND(K401&lt;&gt;"",L401&lt;&gt;"",M401&lt;&gt;"",N401&lt;&gt;"",O401&lt;&gt;"",P401&lt;&gt;"",Q401&lt;&gt;"",R401&lt;&gt;"",S401&lt;&gt;"", T401&lt;&gt;"", U401&lt;&gt;"", V401&lt;&gt;"", W401&lt;&gt;"", X401&lt;&gt;"", Y401&lt;&gt;"", Z401&lt;&gt;"", AA401&lt;&gt;"", AB401&lt;&gt;"")</f>
        <v>0</v>
      </c>
      <c r="AL401" s="68">
        <f t="shared" ref="AL401:AL464" si="202">IF(AK401=TRUE, 1, 0)</f>
        <v>0</v>
      </c>
      <c r="AM401" s="68" t="b">
        <f t="shared" ref="AM401:AM464" si="203">AND(K401="",L401="",M401="",N401="",O401="",P401="",Q401="",R401="",S401="", T401="", U401="", V401="", W401="", X401="", Y401="", Z401="", AA401="", AB401="")</f>
        <v>1</v>
      </c>
      <c r="AN401" s="68">
        <f t="shared" ref="AN401:AN464" si="204">IF(AM401=TRUE, 1, 0)</f>
        <v>1</v>
      </c>
      <c r="AO401" s="68" t="b">
        <f t="shared" ref="AO401:AO464" si="205">AND(B401&lt;&gt;"", C401&lt;&gt;"", D401&lt;&gt;"", G401&lt;&gt;"",H401&lt;&gt;"",I401&lt;&gt;"",E401&lt;&gt;"",F401&lt;&gt;"",J401&lt;&gt;"")</f>
        <v>0</v>
      </c>
      <c r="AP401" s="68">
        <f t="shared" ref="AP401:AP464" si="206">IF(AO401=TRUE, 1, 0)</f>
        <v>0</v>
      </c>
      <c r="AQ401" s="68" t="b">
        <f t="shared" ref="AQ401:AQ464" si="207">AND(B401="", C401="", D401="", G401="",H401="",I401="",E401="",F401="",J401="")</f>
        <v>1</v>
      </c>
      <c r="AR401" s="139">
        <f t="shared" ref="AR401:AR464" si="208">IF(AQ401=TRUE, 1, 0)</f>
        <v>1</v>
      </c>
      <c r="AS401" s="146" t="str">
        <f t="shared" ref="AS401:AS464" si="209">IF(AU401=1, "", IF(AV401=1,AV$9, IF(AW401=1,AW$9, IF(AX401=1,AX$9, IF(AY401=1,AY$9, IF(AZ401=1, AZ$9, IF(J401="Yes",BB401, IF(J401="No", BA401, "Whoops!"))))))))</f>
        <v/>
      </c>
      <c r="AT401" s="139" t="str">
        <f t="shared" ref="AT401:AT464" si="210">IF(AS401="","", IF(AS401=BB401, BE401,""))</f>
        <v/>
      </c>
      <c r="AU401" s="68">
        <f t="shared" ref="AU401:AU464" si="211">IF(AND(B401="", AR401=1), 1, 0)</f>
        <v>1</v>
      </c>
      <c r="AV401" s="68">
        <f t="shared" ref="AV401:AV464" si="212">IF(AND(B401="", AR401=0, AP401=0), 1, 0)</f>
        <v>0</v>
      </c>
      <c r="AW401" s="68">
        <f t="shared" ref="AW401:AW464" si="213">IF(AND(B401&lt;&gt;"", AR401=0, AP401=0), 1, 0)</f>
        <v>0</v>
      </c>
      <c r="AX401" s="68">
        <f t="shared" ref="AX401:AX464" si="214">IF(AND(B401&lt;&gt;"", AP401=1, J401="No", AN401=0), 1, 0)</f>
        <v>0</v>
      </c>
      <c r="AY401" s="68">
        <f t="shared" ref="AY401:AY464" si="215">IF(AND(B401&lt;&gt;"", AP401=1, J401="Yes", AL401=0), 1, 0)</f>
        <v>0</v>
      </c>
      <c r="AZ401" s="139">
        <f t="shared" ref="AZ401:AZ464" si="216">IF(AND(SUM(AU401:AY401)=0, OR(F401="thyroid", F401="skin")), 1, 0)</f>
        <v>0</v>
      </c>
      <c r="BA401" s="68" t="str">
        <f t="shared" ref="BA401:BA464" si="217">IF(J401="No",VLOOKUP(E401,AK$2:AM$8,3,FALSE)&amp;BA$9&amp;" at "&amp;E401&amp;BB$13,"")</f>
        <v/>
      </c>
      <c r="BB401" s="68" t="str">
        <f t="shared" ref="BB401:BB464" si="218">IF(SUM(AU401:AY401)=0,VLOOKUP(E401,AK$2:AM$8,2,FALSE)&amp;BB$9&amp;" at "&amp;E401&amp;BB$13, "")</f>
        <v/>
      </c>
      <c r="BC401" s="146" t="str">
        <f t="shared" ref="BC401:BC464" si="219">IF(BF401=1,BF$2,IF(BG401=1,BF$3,IF(BH401=1,BF$4,IF(BI401=1,BF$5,IF(BJ401=1,BF$6,IF(BK401=1,BF$7,IF(BL401=1,BF$8,IF(BM401=1,BF$9))))))))</f>
        <v>Pain in mouth/throat</v>
      </c>
      <c r="BD401" s="68">
        <f t="shared" ref="BD401:BD464" si="220">IF(BF401=1,BG$2,IF(BG401=1,BG$3,IF(BH401=1,BG$4,IF(BI401=1,BG$5,IF(BJ401=1,BG$6,IF(BK401=1,BG$7,IF(BL401=1,BG$8,IF(BM401=1,BG$9))))))))</f>
        <v>10.4</v>
      </c>
      <c r="BE401" s="68" t="str">
        <f t="shared" ref="BE401:BE464" si="221">IF(SUM(BF401:BM401)&gt;0, BC401&amp;CHAR(10)&amp;BE$7&amp;BD401&amp;BE$8, BE$6)</f>
        <v>Pain in mouth/throat
 has a PPV of 10.4% 
 for recurrence</v>
      </c>
      <c r="BF401" s="68">
        <f t="shared" ref="BF401:BF464" si="222">IF(N401="Yes", 1, 0)</f>
        <v>0</v>
      </c>
      <c r="BG401" s="68">
        <f t="shared" ref="BG401:BG464" si="223">IF(AB401="Yes", 1, 0)</f>
        <v>0</v>
      </c>
      <c r="BH401" s="68">
        <f t="shared" ref="BH401:BH464" si="224">IF(OR(S401="Yes",P401&lt;&gt;"No"), 1, 0)</f>
        <v>1</v>
      </c>
      <c r="BI401" s="68">
        <f t="shared" ref="BI401:BI464" si="225">IF(Z401="Yes", 1, 0)</f>
        <v>0</v>
      </c>
      <c r="BJ401" s="68">
        <f t="shared" ref="BJ401:BJ464" si="226">IF(L401="Yes", 1, 0)</f>
        <v>0</v>
      </c>
      <c r="BK401" s="68">
        <f t="shared" ref="BK401:BK464" si="227">IF(OR(R401="Intermittent", R401="Persistent"), 1, 0)</f>
        <v>0</v>
      </c>
      <c r="BL401" s="68">
        <f t="shared" ref="BL401:BL464" si="228">IF(AA401="Yes", 1, 0)</f>
        <v>0</v>
      </c>
      <c r="BM401" s="139">
        <f t="shared" ref="BM401:BM464" si="229">IF(V401="Yes", 1, 0)</f>
        <v>0</v>
      </c>
    </row>
    <row r="402" spans="1:65" s="68" customFormat="1" ht="63.95" customHeight="1">
      <c r="A402" s="245"/>
      <c r="B402" s="97"/>
      <c r="C402" s="98"/>
      <c r="D402" s="99"/>
      <c r="E402" s="111"/>
      <c r="F402" s="155"/>
      <c r="G402" s="225"/>
      <c r="H402" s="100"/>
      <c r="I402" s="226"/>
      <c r="J402" s="218"/>
      <c r="K402" s="124"/>
      <c r="L402" s="135"/>
      <c r="M402" s="136"/>
      <c r="N402" s="102"/>
      <c r="O402" s="103"/>
      <c r="P402" s="103"/>
      <c r="Q402" s="103"/>
      <c r="R402" s="103"/>
      <c r="S402" s="99"/>
      <c r="T402" s="99"/>
      <c r="U402" s="99"/>
      <c r="V402" s="99"/>
      <c r="W402" s="100"/>
      <c r="X402" s="100"/>
      <c r="Y402" s="104"/>
      <c r="Z402" s="119"/>
      <c r="AA402" s="119"/>
      <c r="AB402" s="120"/>
      <c r="AC402" s="137" t="str">
        <f t="shared" si="199"/>
        <v/>
      </c>
      <c r="AD402" s="131" t="str">
        <f t="shared" si="200"/>
        <v/>
      </c>
      <c r="AE402" s="105"/>
      <c r="AF402" s="101"/>
      <c r="AG402" s="107"/>
      <c r="AH402" s="169"/>
      <c r="AI402" s="170"/>
      <c r="AK402" s="146" t="b">
        <f t="shared" si="201"/>
        <v>0</v>
      </c>
      <c r="AL402" s="68">
        <f t="shared" si="202"/>
        <v>0</v>
      </c>
      <c r="AM402" s="68" t="b">
        <f t="shared" si="203"/>
        <v>1</v>
      </c>
      <c r="AN402" s="68">
        <f t="shared" si="204"/>
        <v>1</v>
      </c>
      <c r="AO402" s="68" t="b">
        <f t="shared" si="205"/>
        <v>0</v>
      </c>
      <c r="AP402" s="68">
        <f t="shared" si="206"/>
        <v>0</v>
      </c>
      <c r="AQ402" s="68" t="b">
        <f t="shared" si="207"/>
        <v>1</v>
      </c>
      <c r="AR402" s="139">
        <f t="shared" si="208"/>
        <v>1</v>
      </c>
      <c r="AS402" s="146" t="str">
        <f t="shared" si="209"/>
        <v/>
      </c>
      <c r="AT402" s="139" t="str">
        <f t="shared" si="210"/>
        <v/>
      </c>
      <c r="AU402" s="68">
        <f t="shared" si="211"/>
        <v>1</v>
      </c>
      <c r="AV402" s="68">
        <f t="shared" si="212"/>
        <v>0</v>
      </c>
      <c r="AW402" s="68">
        <f t="shared" si="213"/>
        <v>0</v>
      </c>
      <c r="AX402" s="68">
        <f t="shared" si="214"/>
        <v>0</v>
      </c>
      <c r="AY402" s="68">
        <f t="shared" si="215"/>
        <v>0</v>
      </c>
      <c r="AZ402" s="139">
        <f t="shared" si="216"/>
        <v>0</v>
      </c>
      <c r="BA402" s="68" t="str">
        <f t="shared" si="217"/>
        <v/>
      </c>
      <c r="BB402" s="68" t="str">
        <f t="shared" si="218"/>
        <v/>
      </c>
      <c r="BC402" s="146" t="str">
        <f t="shared" si="219"/>
        <v>Pain in mouth/throat</v>
      </c>
      <c r="BD402" s="68">
        <f t="shared" si="220"/>
        <v>10.4</v>
      </c>
      <c r="BE402" s="68" t="str">
        <f t="shared" si="221"/>
        <v>Pain in mouth/throat
 has a PPV of 10.4% 
 for recurrence</v>
      </c>
      <c r="BF402" s="68">
        <f t="shared" si="222"/>
        <v>0</v>
      </c>
      <c r="BG402" s="68">
        <f t="shared" si="223"/>
        <v>0</v>
      </c>
      <c r="BH402" s="68">
        <f t="shared" si="224"/>
        <v>1</v>
      </c>
      <c r="BI402" s="68">
        <f t="shared" si="225"/>
        <v>0</v>
      </c>
      <c r="BJ402" s="68">
        <f t="shared" si="226"/>
        <v>0</v>
      </c>
      <c r="BK402" s="68">
        <f t="shared" si="227"/>
        <v>0</v>
      </c>
      <c r="BL402" s="68">
        <f t="shared" si="228"/>
        <v>0</v>
      </c>
      <c r="BM402" s="139">
        <f t="shared" si="229"/>
        <v>0</v>
      </c>
    </row>
    <row r="403" spans="1:65" s="68" customFormat="1" ht="63.95" customHeight="1">
      <c r="A403" s="245"/>
      <c r="B403" s="97"/>
      <c r="C403" s="98"/>
      <c r="D403" s="99"/>
      <c r="E403" s="111"/>
      <c r="F403" s="155"/>
      <c r="G403" s="225"/>
      <c r="H403" s="100"/>
      <c r="I403" s="226"/>
      <c r="J403" s="218"/>
      <c r="K403" s="124"/>
      <c r="L403" s="135"/>
      <c r="M403" s="136"/>
      <c r="N403" s="102"/>
      <c r="O403" s="103"/>
      <c r="P403" s="103"/>
      <c r="Q403" s="103"/>
      <c r="R403" s="103"/>
      <c r="S403" s="99"/>
      <c r="T403" s="99"/>
      <c r="U403" s="99"/>
      <c r="V403" s="99"/>
      <c r="W403" s="100"/>
      <c r="X403" s="100"/>
      <c r="Y403" s="104"/>
      <c r="Z403" s="119"/>
      <c r="AA403" s="119"/>
      <c r="AB403" s="120"/>
      <c r="AC403" s="137" t="str">
        <f t="shared" si="199"/>
        <v/>
      </c>
      <c r="AD403" s="131" t="str">
        <f t="shared" si="200"/>
        <v/>
      </c>
      <c r="AE403" s="105"/>
      <c r="AF403" s="101"/>
      <c r="AG403" s="107"/>
      <c r="AH403" s="169"/>
      <c r="AI403" s="170"/>
      <c r="AK403" s="146" t="b">
        <f t="shared" si="201"/>
        <v>0</v>
      </c>
      <c r="AL403" s="68">
        <f t="shared" si="202"/>
        <v>0</v>
      </c>
      <c r="AM403" s="68" t="b">
        <f t="shared" si="203"/>
        <v>1</v>
      </c>
      <c r="AN403" s="68">
        <f t="shared" si="204"/>
        <v>1</v>
      </c>
      <c r="AO403" s="68" t="b">
        <f t="shared" si="205"/>
        <v>0</v>
      </c>
      <c r="AP403" s="68">
        <f t="shared" si="206"/>
        <v>0</v>
      </c>
      <c r="AQ403" s="68" t="b">
        <f t="shared" si="207"/>
        <v>1</v>
      </c>
      <c r="AR403" s="139">
        <f t="shared" si="208"/>
        <v>1</v>
      </c>
      <c r="AS403" s="146" t="str">
        <f t="shared" si="209"/>
        <v/>
      </c>
      <c r="AT403" s="139" t="str">
        <f t="shared" si="210"/>
        <v/>
      </c>
      <c r="AU403" s="68">
        <f t="shared" si="211"/>
        <v>1</v>
      </c>
      <c r="AV403" s="68">
        <f t="shared" si="212"/>
        <v>0</v>
      </c>
      <c r="AW403" s="68">
        <f t="shared" si="213"/>
        <v>0</v>
      </c>
      <c r="AX403" s="68">
        <f t="shared" si="214"/>
        <v>0</v>
      </c>
      <c r="AY403" s="68">
        <f t="shared" si="215"/>
        <v>0</v>
      </c>
      <c r="AZ403" s="139">
        <f t="shared" si="216"/>
        <v>0</v>
      </c>
      <c r="BA403" s="68" t="str">
        <f t="shared" si="217"/>
        <v/>
      </c>
      <c r="BB403" s="68" t="str">
        <f t="shared" si="218"/>
        <v/>
      </c>
      <c r="BC403" s="146" t="str">
        <f t="shared" si="219"/>
        <v>Pain in mouth/throat</v>
      </c>
      <c r="BD403" s="68">
        <f t="shared" si="220"/>
        <v>10.4</v>
      </c>
      <c r="BE403" s="68" t="str">
        <f t="shared" si="221"/>
        <v>Pain in mouth/throat
 has a PPV of 10.4% 
 for recurrence</v>
      </c>
      <c r="BF403" s="68">
        <f t="shared" si="222"/>
        <v>0</v>
      </c>
      <c r="BG403" s="68">
        <f t="shared" si="223"/>
        <v>0</v>
      </c>
      <c r="BH403" s="68">
        <f t="shared" si="224"/>
        <v>1</v>
      </c>
      <c r="BI403" s="68">
        <f t="shared" si="225"/>
        <v>0</v>
      </c>
      <c r="BJ403" s="68">
        <f t="shared" si="226"/>
        <v>0</v>
      </c>
      <c r="BK403" s="68">
        <f t="shared" si="227"/>
        <v>0</v>
      </c>
      <c r="BL403" s="68">
        <f t="shared" si="228"/>
        <v>0</v>
      </c>
      <c r="BM403" s="139">
        <f t="shared" si="229"/>
        <v>0</v>
      </c>
    </row>
    <row r="404" spans="1:65" s="68" customFormat="1" ht="63.95" customHeight="1">
      <c r="A404" s="245"/>
      <c r="B404" s="97"/>
      <c r="C404" s="98"/>
      <c r="D404" s="99"/>
      <c r="E404" s="111"/>
      <c r="F404" s="155"/>
      <c r="G404" s="225"/>
      <c r="H404" s="100"/>
      <c r="I404" s="226"/>
      <c r="J404" s="218"/>
      <c r="K404" s="124"/>
      <c r="L404" s="135"/>
      <c r="M404" s="136"/>
      <c r="N404" s="102"/>
      <c r="O404" s="103"/>
      <c r="P404" s="103"/>
      <c r="Q404" s="103"/>
      <c r="R404" s="103"/>
      <c r="S404" s="99"/>
      <c r="T404" s="99"/>
      <c r="U404" s="99"/>
      <c r="V404" s="99"/>
      <c r="W404" s="100"/>
      <c r="X404" s="100"/>
      <c r="Y404" s="104"/>
      <c r="Z404" s="119"/>
      <c r="AA404" s="119"/>
      <c r="AB404" s="120"/>
      <c r="AC404" s="137" t="str">
        <f t="shared" si="199"/>
        <v/>
      </c>
      <c r="AD404" s="131" t="str">
        <f t="shared" si="200"/>
        <v/>
      </c>
      <c r="AE404" s="105"/>
      <c r="AF404" s="101"/>
      <c r="AG404" s="107"/>
      <c r="AH404" s="169"/>
      <c r="AI404" s="170"/>
      <c r="AK404" s="146" t="b">
        <f t="shared" si="201"/>
        <v>0</v>
      </c>
      <c r="AL404" s="68">
        <f t="shared" si="202"/>
        <v>0</v>
      </c>
      <c r="AM404" s="68" t="b">
        <f t="shared" si="203"/>
        <v>1</v>
      </c>
      <c r="AN404" s="68">
        <f t="shared" si="204"/>
        <v>1</v>
      </c>
      <c r="AO404" s="68" t="b">
        <f t="shared" si="205"/>
        <v>0</v>
      </c>
      <c r="AP404" s="68">
        <f t="shared" si="206"/>
        <v>0</v>
      </c>
      <c r="AQ404" s="68" t="b">
        <f t="shared" si="207"/>
        <v>1</v>
      </c>
      <c r="AR404" s="139">
        <f t="shared" si="208"/>
        <v>1</v>
      </c>
      <c r="AS404" s="146" t="str">
        <f t="shared" si="209"/>
        <v/>
      </c>
      <c r="AT404" s="139" t="str">
        <f t="shared" si="210"/>
        <v/>
      </c>
      <c r="AU404" s="68">
        <f t="shared" si="211"/>
        <v>1</v>
      </c>
      <c r="AV404" s="68">
        <f t="shared" si="212"/>
        <v>0</v>
      </c>
      <c r="AW404" s="68">
        <f t="shared" si="213"/>
        <v>0</v>
      </c>
      <c r="AX404" s="68">
        <f t="shared" si="214"/>
        <v>0</v>
      </c>
      <c r="AY404" s="68">
        <f t="shared" si="215"/>
        <v>0</v>
      </c>
      <c r="AZ404" s="139">
        <f t="shared" si="216"/>
        <v>0</v>
      </c>
      <c r="BA404" s="68" t="str">
        <f t="shared" si="217"/>
        <v/>
      </c>
      <c r="BB404" s="68" t="str">
        <f t="shared" si="218"/>
        <v/>
      </c>
      <c r="BC404" s="146" t="str">
        <f t="shared" si="219"/>
        <v>Pain in mouth/throat</v>
      </c>
      <c r="BD404" s="68">
        <f t="shared" si="220"/>
        <v>10.4</v>
      </c>
      <c r="BE404" s="68" t="str">
        <f t="shared" si="221"/>
        <v>Pain in mouth/throat
 has a PPV of 10.4% 
 for recurrence</v>
      </c>
      <c r="BF404" s="68">
        <f t="shared" si="222"/>
        <v>0</v>
      </c>
      <c r="BG404" s="68">
        <f t="shared" si="223"/>
        <v>0</v>
      </c>
      <c r="BH404" s="68">
        <f t="shared" si="224"/>
        <v>1</v>
      </c>
      <c r="BI404" s="68">
        <f t="shared" si="225"/>
        <v>0</v>
      </c>
      <c r="BJ404" s="68">
        <f t="shared" si="226"/>
        <v>0</v>
      </c>
      <c r="BK404" s="68">
        <f t="shared" si="227"/>
        <v>0</v>
      </c>
      <c r="BL404" s="68">
        <f t="shared" si="228"/>
        <v>0</v>
      </c>
      <c r="BM404" s="139">
        <f t="shared" si="229"/>
        <v>0</v>
      </c>
    </row>
    <row r="405" spans="1:65" s="68" customFormat="1" ht="63.95" customHeight="1">
      <c r="A405" s="245"/>
      <c r="B405" s="97"/>
      <c r="C405" s="98"/>
      <c r="D405" s="99"/>
      <c r="E405" s="111"/>
      <c r="F405" s="155"/>
      <c r="G405" s="225"/>
      <c r="H405" s="100"/>
      <c r="I405" s="226"/>
      <c r="J405" s="218"/>
      <c r="K405" s="124"/>
      <c r="L405" s="135"/>
      <c r="M405" s="136"/>
      <c r="N405" s="102"/>
      <c r="O405" s="103"/>
      <c r="P405" s="103"/>
      <c r="Q405" s="103"/>
      <c r="R405" s="103"/>
      <c r="S405" s="99"/>
      <c r="T405" s="99"/>
      <c r="U405" s="99"/>
      <c r="V405" s="99"/>
      <c r="W405" s="100"/>
      <c r="X405" s="100"/>
      <c r="Y405" s="104"/>
      <c r="Z405" s="119"/>
      <c r="AA405" s="119"/>
      <c r="AB405" s="120"/>
      <c r="AC405" s="137" t="str">
        <f t="shared" si="199"/>
        <v/>
      </c>
      <c r="AD405" s="131" t="str">
        <f t="shared" si="200"/>
        <v/>
      </c>
      <c r="AE405" s="105"/>
      <c r="AF405" s="101"/>
      <c r="AG405" s="107"/>
      <c r="AH405" s="169"/>
      <c r="AI405" s="170"/>
      <c r="AK405" s="146" t="b">
        <f t="shared" si="201"/>
        <v>0</v>
      </c>
      <c r="AL405" s="68">
        <f t="shared" si="202"/>
        <v>0</v>
      </c>
      <c r="AM405" s="68" t="b">
        <f t="shared" si="203"/>
        <v>1</v>
      </c>
      <c r="AN405" s="68">
        <f t="shared" si="204"/>
        <v>1</v>
      </c>
      <c r="AO405" s="68" t="b">
        <f t="shared" si="205"/>
        <v>0</v>
      </c>
      <c r="AP405" s="68">
        <f t="shared" si="206"/>
        <v>0</v>
      </c>
      <c r="AQ405" s="68" t="b">
        <f t="shared" si="207"/>
        <v>1</v>
      </c>
      <c r="AR405" s="139">
        <f t="shared" si="208"/>
        <v>1</v>
      </c>
      <c r="AS405" s="146" t="str">
        <f t="shared" si="209"/>
        <v/>
      </c>
      <c r="AT405" s="139" t="str">
        <f t="shared" si="210"/>
        <v/>
      </c>
      <c r="AU405" s="68">
        <f t="shared" si="211"/>
        <v>1</v>
      </c>
      <c r="AV405" s="68">
        <f t="shared" si="212"/>
        <v>0</v>
      </c>
      <c r="AW405" s="68">
        <f t="shared" si="213"/>
        <v>0</v>
      </c>
      <c r="AX405" s="68">
        <f t="shared" si="214"/>
        <v>0</v>
      </c>
      <c r="AY405" s="68">
        <f t="shared" si="215"/>
        <v>0</v>
      </c>
      <c r="AZ405" s="139">
        <f t="shared" si="216"/>
        <v>0</v>
      </c>
      <c r="BA405" s="68" t="str">
        <f t="shared" si="217"/>
        <v/>
      </c>
      <c r="BB405" s="68" t="str">
        <f t="shared" si="218"/>
        <v/>
      </c>
      <c r="BC405" s="146" t="str">
        <f t="shared" si="219"/>
        <v>Pain in mouth/throat</v>
      </c>
      <c r="BD405" s="68">
        <f t="shared" si="220"/>
        <v>10.4</v>
      </c>
      <c r="BE405" s="68" t="str">
        <f t="shared" si="221"/>
        <v>Pain in mouth/throat
 has a PPV of 10.4% 
 for recurrence</v>
      </c>
      <c r="BF405" s="68">
        <f t="shared" si="222"/>
        <v>0</v>
      </c>
      <c r="BG405" s="68">
        <f t="shared" si="223"/>
        <v>0</v>
      </c>
      <c r="BH405" s="68">
        <f t="shared" si="224"/>
        <v>1</v>
      </c>
      <c r="BI405" s="68">
        <f t="shared" si="225"/>
        <v>0</v>
      </c>
      <c r="BJ405" s="68">
        <f t="shared" si="226"/>
        <v>0</v>
      </c>
      <c r="BK405" s="68">
        <f t="shared" si="227"/>
        <v>0</v>
      </c>
      <c r="BL405" s="68">
        <f t="shared" si="228"/>
        <v>0</v>
      </c>
      <c r="BM405" s="139">
        <f t="shared" si="229"/>
        <v>0</v>
      </c>
    </row>
    <row r="406" spans="1:65" s="68" customFormat="1" ht="63.95" customHeight="1">
      <c r="A406" s="245"/>
      <c r="B406" s="97"/>
      <c r="C406" s="98"/>
      <c r="D406" s="99"/>
      <c r="E406" s="111"/>
      <c r="F406" s="155"/>
      <c r="G406" s="225"/>
      <c r="H406" s="100"/>
      <c r="I406" s="226"/>
      <c r="J406" s="218"/>
      <c r="K406" s="124"/>
      <c r="L406" s="135"/>
      <c r="M406" s="136"/>
      <c r="N406" s="102"/>
      <c r="O406" s="103"/>
      <c r="P406" s="103"/>
      <c r="Q406" s="103"/>
      <c r="R406" s="103"/>
      <c r="S406" s="99"/>
      <c r="T406" s="99"/>
      <c r="U406" s="99"/>
      <c r="V406" s="99"/>
      <c r="W406" s="100"/>
      <c r="X406" s="100"/>
      <c r="Y406" s="104"/>
      <c r="Z406" s="119"/>
      <c r="AA406" s="119"/>
      <c r="AB406" s="120"/>
      <c r="AC406" s="137" t="str">
        <f t="shared" si="199"/>
        <v/>
      </c>
      <c r="AD406" s="131" t="str">
        <f t="shared" si="200"/>
        <v/>
      </c>
      <c r="AE406" s="105"/>
      <c r="AF406" s="101"/>
      <c r="AG406" s="107"/>
      <c r="AH406" s="169"/>
      <c r="AI406" s="170"/>
      <c r="AK406" s="146" t="b">
        <f t="shared" si="201"/>
        <v>0</v>
      </c>
      <c r="AL406" s="68">
        <f t="shared" si="202"/>
        <v>0</v>
      </c>
      <c r="AM406" s="68" t="b">
        <f t="shared" si="203"/>
        <v>1</v>
      </c>
      <c r="AN406" s="68">
        <f t="shared" si="204"/>
        <v>1</v>
      </c>
      <c r="AO406" s="68" t="b">
        <f t="shared" si="205"/>
        <v>0</v>
      </c>
      <c r="AP406" s="68">
        <f t="shared" si="206"/>
        <v>0</v>
      </c>
      <c r="AQ406" s="68" t="b">
        <f t="shared" si="207"/>
        <v>1</v>
      </c>
      <c r="AR406" s="139">
        <f t="shared" si="208"/>
        <v>1</v>
      </c>
      <c r="AS406" s="146" t="str">
        <f t="shared" si="209"/>
        <v/>
      </c>
      <c r="AT406" s="139" t="str">
        <f t="shared" si="210"/>
        <v/>
      </c>
      <c r="AU406" s="68">
        <f t="shared" si="211"/>
        <v>1</v>
      </c>
      <c r="AV406" s="68">
        <f t="shared" si="212"/>
        <v>0</v>
      </c>
      <c r="AW406" s="68">
        <f t="shared" si="213"/>
        <v>0</v>
      </c>
      <c r="AX406" s="68">
        <f t="shared" si="214"/>
        <v>0</v>
      </c>
      <c r="AY406" s="68">
        <f t="shared" si="215"/>
        <v>0</v>
      </c>
      <c r="AZ406" s="139">
        <f t="shared" si="216"/>
        <v>0</v>
      </c>
      <c r="BA406" s="68" t="str">
        <f t="shared" si="217"/>
        <v/>
      </c>
      <c r="BB406" s="68" t="str">
        <f t="shared" si="218"/>
        <v/>
      </c>
      <c r="BC406" s="146" t="str">
        <f t="shared" si="219"/>
        <v>Pain in mouth/throat</v>
      </c>
      <c r="BD406" s="68">
        <f t="shared" si="220"/>
        <v>10.4</v>
      </c>
      <c r="BE406" s="68" t="str">
        <f t="shared" si="221"/>
        <v>Pain in mouth/throat
 has a PPV of 10.4% 
 for recurrence</v>
      </c>
      <c r="BF406" s="68">
        <f t="shared" si="222"/>
        <v>0</v>
      </c>
      <c r="BG406" s="68">
        <f t="shared" si="223"/>
        <v>0</v>
      </c>
      <c r="BH406" s="68">
        <f t="shared" si="224"/>
        <v>1</v>
      </c>
      <c r="BI406" s="68">
        <f t="shared" si="225"/>
        <v>0</v>
      </c>
      <c r="BJ406" s="68">
        <f t="shared" si="226"/>
        <v>0</v>
      </c>
      <c r="BK406" s="68">
        <f t="shared" si="227"/>
        <v>0</v>
      </c>
      <c r="BL406" s="68">
        <f t="shared" si="228"/>
        <v>0</v>
      </c>
      <c r="BM406" s="139">
        <f t="shared" si="229"/>
        <v>0</v>
      </c>
    </row>
    <row r="407" spans="1:65" s="68" customFormat="1" ht="63.95" customHeight="1">
      <c r="A407" s="245"/>
      <c r="B407" s="97"/>
      <c r="C407" s="98"/>
      <c r="D407" s="99"/>
      <c r="E407" s="111"/>
      <c r="F407" s="155"/>
      <c r="G407" s="225"/>
      <c r="H407" s="100"/>
      <c r="I407" s="226"/>
      <c r="J407" s="218"/>
      <c r="K407" s="124"/>
      <c r="L407" s="135"/>
      <c r="M407" s="136"/>
      <c r="N407" s="102"/>
      <c r="O407" s="103"/>
      <c r="P407" s="103"/>
      <c r="Q407" s="103"/>
      <c r="R407" s="103"/>
      <c r="S407" s="99"/>
      <c r="T407" s="99"/>
      <c r="U407" s="99"/>
      <c r="V407" s="99"/>
      <c r="W407" s="100"/>
      <c r="X407" s="100"/>
      <c r="Y407" s="104"/>
      <c r="Z407" s="119"/>
      <c r="AA407" s="119"/>
      <c r="AB407" s="120"/>
      <c r="AC407" s="137" t="str">
        <f t="shared" si="199"/>
        <v/>
      </c>
      <c r="AD407" s="131" t="str">
        <f t="shared" si="200"/>
        <v/>
      </c>
      <c r="AE407" s="105"/>
      <c r="AF407" s="101"/>
      <c r="AG407" s="107"/>
      <c r="AH407" s="169"/>
      <c r="AI407" s="170"/>
      <c r="AK407" s="146" t="b">
        <f t="shared" si="201"/>
        <v>0</v>
      </c>
      <c r="AL407" s="68">
        <f t="shared" si="202"/>
        <v>0</v>
      </c>
      <c r="AM407" s="68" t="b">
        <f t="shared" si="203"/>
        <v>1</v>
      </c>
      <c r="AN407" s="68">
        <f t="shared" si="204"/>
        <v>1</v>
      </c>
      <c r="AO407" s="68" t="b">
        <f t="shared" si="205"/>
        <v>0</v>
      </c>
      <c r="AP407" s="68">
        <f t="shared" si="206"/>
        <v>0</v>
      </c>
      <c r="AQ407" s="68" t="b">
        <f t="shared" si="207"/>
        <v>1</v>
      </c>
      <c r="AR407" s="139">
        <f t="shared" si="208"/>
        <v>1</v>
      </c>
      <c r="AS407" s="146" t="str">
        <f t="shared" si="209"/>
        <v/>
      </c>
      <c r="AT407" s="139" t="str">
        <f t="shared" si="210"/>
        <v/>
      </c>
      <c r="AU407" s="68">
        <f t="shared" si="211"/>
        <v>1</v>
      </c>
      <c r="AV407" s="68">
        <f t="shared" si="212"/>
        <v>0</v>
      </c>
      <c r="AW407" s="68">
        <f t="shared" si="213"/>
        <v>0</v>
      </c>
      <c r="AX407" s="68">
        <f t="shared" si="214"/>
        <v>0</v>
      </c>
      <c r="AY407" s="68">
        <f t="shared" si="215"/>
        <v>0</v>
      </c>
      <c r="AZ407" s="139">
        <f t="shared" si="216"/>
        <v>0</v>
      </c>
      <c r="BA407" s="68" t="str">
        <f t="shared" si="217"/>
        <v/>
      </c>
      <c r="BB407" s="68" t="str">
        <f t="shared" si="218"/>
        <v/>
      </c>
      <c r="BC407" s="146" t="str">
        <f t="shared" si="219"/>
        <v>Pain in mouth/throat</v>
      </c>
      <c r="BD407" s="68">
        <f t="shared" si="220"/>
        <v>10.4</v>
      </c>
      <c r="BE407" s="68" t="str">
        <f t="shared" si="221"/>
        <v>Pain in mouth/throat
 has a PPV of 10.4% 
 for recurrence</v>
      </c>
      <c r="BF407" s="68">
        <f t="shared" si="222"/>
        <v>0</v>
      </c>
      <c r="BG407" s="68">
        <f t="shared" si="223"/>
        <v>0</v>
      </c>
      <c r="BH407" s="68">
        <f t="shared" si="224"/>
        <v>1</v>
      </c>
      <c r="BI407" s="68">
        <f t="shared" si="225"/>
        <v>0</v>
      </c>
      <c r="BJ407" s="68">
        <f t="shared" si="226"/>
        <v>0</v>
      </c>
      <c r="BK407" s="68">
        <f t="shared" si="227"/>
        <v>0</v>
      </c>
      <c r="BL407" s="68">
        <f t="shared" si="228"/>
        <v>0</v>
      </c>
      <c r="BM407" s="139">
        <f t="shared" si="229"/>
        <v>0</v>
      </c>
    </row>
    <row r="408" spans="1:65" s="68" customFormat="1" ht="63.95" customHeight="1">
      <c r="A408" s="245"/>
      <c r="B408" s="97"/>
      <c r="C408" s="98"/>
      <c r="D408" s="99"/>
      <c r="E408" s="111"/>
      <c r="F408" s="155"/>
      <c r="G408" s="225"/>
      <c r="H408" s="100"/>
      <c r="I408" s="226"/>
      <c r="J408" s="218"/>
      <c r="K408" s="124"/>
      <c r="L408" s="135"/>
      <c r="M408" s="136"/>
      <c r="N408" s="102"/>
      <c r="O408" s="103"/>
      <c r="P408" s="103"/>
      <c r="Q408" s="103"/>
      <c r="R408" s="103"/>
      <c r="S408" s="99"/>
      <c r="T408" s="99"/>
      <c r="U408" s="99"/>
      <c r="V408" s="99"/>
      <c r="W408" s="100"/>
      <c r="X408" s="100"/>
      <c r="Y408" s="104"/>
      <c r="Z408" s="119"/>
      <c r="AA408" s="119"/>
      <c r="AB408" s="120"/>
      <c r="AC408" s="137" t="str">
        <f t="shared" si="199"/>
        <v/>
      </c>
      <c r="AD408" s="131" t="str">
        <f t="shared" si="200"/>
        <v/>
      </c>
      <c r="AE408" s="105"/>
      <c r="AF408" s="101"/>
      <c r="AG408" s="107"/>
      <c r="AH408" s="169"/>
      <c r="AI408" s="170"/>
      <c r="AK408" s="146" t="b">
        <f t="shared" si="201"/>
        <v>0</v>
      </c>
      <c r="AL408" s="68">
        <f t="shared" si="202"/>
        <v>0</v>
      </c>
      <c r="AM408" s="68" t="b">
        <f t="shared" si="203"/>
        <v>1</v>
      </c>
      <c r="AN408" s="68">
        <f t="shared" si="204"/>
        <v>1</v>
      </c>
      <c r="AO408" s="68" t="b">
        <f t="shared" si="205"/>
        <v>0</v>
      </c>
      <c r="AP408" s="68">
        <f t="shared" si="206"/>
        <v>0</v>
      </c>
      <c r="AQ408" s="68" t="b">
        <f t="shared" si="207"/>
        <v>1</v>
      </c>
      <c r="AR408" s="139">
        <f t="shared" si="208"/>
        <v>1</v>
      </c>
      <c r="AS408" s="146" t="str">
        <f t="shared" si="209"/>
        <v/>
      </c>
      <c r="AT408" s="139" t="str">
        <f t="shared" si="210"/>
        <v/>
      </c>
      <c r="AU408" s="68">
        <f t="shared" si="211"/>
        <v>1</v>
      </c>
      <c r="AV408" s="68">
        <f t="shared" si="212"/>
        <v>0</v>
      </c>
      <c r="AW408" s="68">
        <f t="shared" si="213"/>
        <v>0</v>
      </c>
      <c r="AX408" s="68">
        <f t="shared" si="214"/>
        <v>0</v>
      </c>
      <c r="AY408" s="68">
        <f t="shared" si="215"/>
        <v>0</v>
      </c>
      <c r="AZ408" s="139">
        <f t="shared" si="216"/>
        <v>0</v>
      </c>
      <c r="BA408" s="68" t="str">
        <f t="shared" si="217"/>
        <v/>
      </c>
      <c r="BB408" s="68" t="str">
        <f t="shared" si="218"/>
        <v/>
      </c>
      <c r="BC408" s="146" t="str">
        <f t="shared" si="219"/>
        <v>Pain in mouth/throat</v>
      </c>
      <c r="BD408" s="68">
        <f t="shared" si="220"/>
        <v>10.4</v>
      </c>
      <c r="BE408" s="68" t="str">
        <f t="shared" si="221"/>
        <v>Pain in mouth/throat
 has a PPV of 10.4% 
 for recurrence</v>
      </c>
      <c r="BF408" s="68">
        <f t="shared" si="222"/>
        <v>0</v>
      </c>
      <c r="BG408" s="68">
        <f t="shared" si="223"/>
        <v>0</v>
      </c>
      <c r="BH408" s="68">
        <f t="shared" si="224"/>
        <v>1</v>
      </c>
      <c r="BI408" s="68">
        <f t="shared" si="225"/>
        <v>0</v>
      </c>
      <c r="BJ408" s="68">
        <f t="shared" si="226"/>
        <v>0</v>
      </c>
      <c r="BK408" s="68">
        <f t="shared" si="227"/>
        <v>0</v>
      </c>
      <c r="BL408" s="68">
        <f t="shared" si="228"/>
        <v>0</v>
      </c>
      <c r="BM408" s="139">
        <f t="shared" si="229"/>
        <v>0</v>
      </c>
    </row>
    <row r="409" spans="1:65" s="68" customFormat="1" ht="63.95" customHeight="1">
      <c r="A409" s="245"/>
      <c r="B409" s="97"/>
      <c r="C409" s="98"/>
      <c r="D409" s="99"/>
      <c r="E409" s="111"/>
      <c r="F409" s="155"/>
      <c r="G409" s="225"/>
      <c r="H409" s="100"/>
      <c r="I409" s="226"/>
      <c r="J409" s="218"/>
      <c r="K409" s="124"/>
      <c r="L409" s="135"/>
      <c r="M409" s="136"/>
      <c r="N409" s="102"/>
      <c r="O409" s="103"/>
      <c r="P409" s="103"/>
      <c r="Q409" s="103"/>
      <c r="R409" s="103"/>
      <c r="S409" s="99"/>
      <c r="T409" s="99"/>
      <c r="U409" s="99"/>
      <c r="V409" s="99"/>
      <c r="W409" s="100"/>
      <c r="X409" s="100"/>
      <c r="Y409" s="104"/>
      <c r="Z409" s="119"/>
      <c r="AA409" s="119"/>
      <c r="AB409" s="120"/>
      <c r="AC409" s="137" t="str">
        <f t="shared" si="199"/>
        <v/>
      </c>
      <c r="AD409" s="131" t="str">
        <f t="shared" si="200"/>
        <v/>
      </c>
      <c r="AE409" s="105"/>
      <c r="AF409" s="101"/>
      <c r="AG409" s="107"/>
      <c r="AH409" s="169"/>
      <c r="AI409" s="170"/>
      <c r="AK409" s="146" t="b">
        <f t="shared" si="201"/>
        <v>0</v>
      </c>
      <c r="AL409" s="68">
        <f t="shared" si="202"/>
        <v>0</v>
      </c>
      <c r="AM409" s="68" t="b">
        <f t="shared" si="203"/>
        <v>1</v>
      </c>
      <c r="AN409" s="68">
        <f t="shared" si="204"/>
        <v>1</v>
      </c>
      <c r="AO409" s="68" t="b">
        <f t="shared" si="205"/>
        <v>0</v>
      </c>
      <c r="AP409" s="68">
        <f t="shared" si="206"/>
        <v>0</v>
      </c>
      <c r="AQ409" s="68" t="b">
        <f t="shared" si="207"/>
        <v>1</v>
      </c>
      <c r="AR409" s="139">
        <f t="shared" si="208"/>
        <v>1</v>
      </c>
      <c r="AS409" s="146" t="str">
        <f t="shared" si="209"/>
        <v/>
      </c>
      <c r="AT409" s="139" t="str">
        <f t="shared" si="210"/>
        <v/>
      </c>
      <c r="AU409" s="68">
        <f t="shared" si="211"/>
        <v>1</v>
      </c>
      <c r="AV409" s="68">
        <f t="shared" si="212"/>
        <v>0</v>
      </c>
      <c r="AW409" s="68">
        <f t="shared" si="213"/>
        <v>0</v>
      </c>
      <c r="AX409" s="68">
        <f t="shared" si="214"/>
        <v>0</v>
      </c>
      <c r="AY409" s="68">
        <f t="shared" si="215"/>
        <v>0</v>
      </c>
      <c r="AZ409" s="139">
        <f t="shared" si="216"/>
        <v>0</v>
      </c>
      <c r="BA409" s="68" t="str">
        <f t="shared" si="217"/>
        <v/>
      </c>
      <c r="BB409" s="68" t="str">
        <f t="shared" si="218"/>
        <v/>
      </c>
      <c r="BC409" s="146" t="str">
        <f t="shared" si="219"/>
        <v>Pain in mouth/throat</v>
      </c>
      <c r="BD409" s="68">
        <f t="shared" si="220"/>
        <v>10.4</v>
      </c>
      <c r="BE409" s="68" t="str">
        <f t="shared" si="221"/>
        <v>Pain in mouth/throat
 has a PPV of 10.4% 
 for recurrence</v>
      </c>
      <c r="BF409" s="68">
        <f t="shared" si="222"/>
        <v>0</v>
      </c>
      <c r="BG409" s="68">
        <f t="shared" si="223"/>
        <v>0</v>
      </c>
      <c r="BH409" s="68">
        <f t="shared" si="224"/>
        <v>1</v>
      </c>
      <c r="BI409" s="68">
        <f t="shared" si="225"/>
        <v>0</v>
      </c>
      <c r="BJ409" s="68">
        <f t="shared" si="226"/>
        <v>0</v>
      </c>
      <c r="BK409" s="68">
        <f t="shared" si="227"/>
        <v>0</v>
      </c>
      <c r="BL409" s="68">
        <f t="shared" si="228"/>
        <v>0</v>
      </c>
      <c r="BM409" s="139">
        <f t="shared" si="229"/>
        <v>0</v>
      </c>
    </row>
    <row r="410" spans="1:65" s="68" customFormat="1" ht="63.95" customHeight="1">
      <c r="A410" s="245"/>
      <c r="B410" s="97"/>
      <c r="C410" s="98"/>
      <c r="D410" s="99"/>
      <c r="E410" s="111"/>
      <c r="F410" s="155"/>
      <c r="G410" s="225"/>
      <c r="H410" s="100"/>
      <c r="I410" s="226"/>
      <c r="J410" s="218"/>
      <c r="K410" s="124"/>
      <c r="L410" s="135"/>
      <c r="M410" s="136"/>
      <c r="N410" s="102"/>
      <c r="O410" s="103"/>
      <c r="P410" s="103"/>
      <c r="Q410" s="103"/>
      <c r="R410" s="103"/>
      <c r="S410" s="99"/>
      <c r="T410" s="99"/>
      <c r="U410" s="99"/>
      <c r="V410" s="99"/>
      <c r="W410" s="100"/>
      <c r="X410" s="100"/>
      <c r="Y410" s="104"/>
      <c r="Z410" s="119"/>
      <c r="AA410" s="119"/>
      <c r="AB410" s="120"/>
      <c r="AC410" s="137" t="str">
        <f t="shared" si="199"/>
        <v/>
      </c>
      <c r="AD410" s="131" t="str">
        <f t="shared" si="200"/>
        <v/>
      </c>
      <c r="AE410" s="105"/>
      <c r="AF410" s="101"/>
      <c r="AG410" s="107"/>
      <c r="AH410" s="169"/>
      <c r="AI410" s="170"/>
      <c r="AK410" s="146" t="b">
        <f t="shared" si="201"/>
        <v>0</v>
      </c>
      <c r="AL410" s="68">
        <f t="shared" si="202"/>
        <v>0</v>
      </c>
      <c r="AM410" s="68" t="b">
        <f t="shared" si="203"/>
        <v>1</v>
      </c>
      <c r="AN410" s="68">
        <f t="shared" si="204"/>
        <v>1</v>
      </c>
      <c r="AO410" s="68" t="b">
        <f t="shared" si="205"/>
        <v>0</v>
      </c>
      <c r="AP410" s="68">
        <f t="shared" si="206"/>
        <v>0</v>
      </c>
      <c r="AQ410" s="68" t="b">
        <f t="shared" si="207"/>
        <v>1</v>
      </c>
      <c r="AR410" s="139">
        <f t="shared" si="208"/>
        <v>1</v>
      </c>
      <c r="AS410" s="146" t="str">
        <f t="shared" si="209"/>
        <v/>
      </c>
      <c r="AT410" s="139" t="str">
        <f t="shared" si="210"/>
        <v/>
      </c>
      <c r="AU410" s="68">
        <f t="shared" si="211"/>
        <v>1</v>
      </c>
      <c r="AV410" s="68">
        <f t="shared" si="212"/>
        <v>0</v>
      </c>
      <c r="AW410" s="68">
        <f t="shared" si="213"/>
        <v>0</v>
      </c>
      <c r="AX410" s="68">
        <f t="shared" si="214"/>
        <v>0</v>
      </c>
      <c r="AY410" s="68">
        <f t="shared" si="215"/>
        <v>0</v>
      </c>
      <c r="AZ410" s="139">
        <f t="shared" si="216"/>
        <v>0</v>
      </c>
      <c r="BA410" s="68" t="str">
        <f t="shared" si="217"/>
        <v/>
      </c>
      <c r="BB410" s="68" t="str">
        <f t="shared" si="218"/>
        <v/>
      </c>
      <c r="BC410" s="146" t="str">
        <f t="shared" si="219"/>
        <v>Pain in mouth/throat</v>
      </c>
      <c r="BD410" s="68">
        <f t="shared" si="220"/>
        <v>10.4</v>
      </c>
      <c r="BE410" s="68" t="str">
        <f t="shared" si="221"/>
        <v>Pain in mouth/throat
 has a PPV of 10.4% 
 for recurrence</v>
      </c>
      <c r="BF410" s="68">
        <f t="shared" si="222"/>
        <v>0</v>
      </c>
      <c r="BG410" s="68">
        <f t="shared" si="223"/>
        <v>0</v>
      </c>
      <c r="BH410" s="68">
        <f t="shared" si="224"/>
        <v>1</v>
      </c>
      <c r="BI410" s="68">
        <f t="shared" si="225"/>
        <v>0</v>
      </c>
      <c r="BJ410" s="68">
        <f t="shared" si="226"/>
        <v>0</v>
      </c>
      <c r="BK410" s="68">
        <f t="shared" si="227"/>
        <v>0</v>
      </c>
      <c r="BL410" s="68">
        <f t="shared" si="228"/>
        <v>0</v>
      </c>
      <c r="BM410" s="139">
        <f t="shared" si="229"/>
        <v>0</v>
      </c>
    </row>
    <row r="411" spans="1:65" s="68" customFormat="1" ht="63.95" customHeight="1">
      <c r="A411" s="245"/>
      <c r="B411" s="97"/>
      <c r="C411" s="98"/>
      <c r="D411" s="99"/>
      <c r="E411" s="111"/>
      <c r="F411" s="155"/>
      <c r="G411" s="225"/>
      <c r="H411" s="100"/>
      <c r="I411" s="226"/>
      <c r="J411" s="218"/>
      <c r="K411" s="124"/>
      <c r="L411" s="135"/>
      <c r="M411" s="136"/>
      <c r="N411" s="102"/>
      <c r="O411" s="103"/>
      <c r="P411" s="103"/>
      <c r="Q411" s="103"/>
      <c r="R411" s="103"/>
      <c r="S411" s="99"/>
      <c r="T411" s="99"/>
      <c r="U411" s="99"/>
      <c r="V411" s="99"/>
      <c r="W411" s="100"/>
      <c r="X411" s="100"/>
      <c r="Y411" s="104"/>
      <c r="Z411" s="119"/>
      <c r="AA411" s="119"/>
      <c r="AB411" s="120"/>
      <c r="AC411" s="137" t="str">
        <f t="shared" si="199"/>
        <v/>
      </c>
      <c r="AD411" s="131" t="str">
        <f t="shared" si="200"/>
        <v/>
      </c>
      <c r="AE411" s="105"/>
      <c r="AF411" s="101"/>
      <c r="AG411" s="107"/>
      <c r="AH411" s="169"/>
      <c r="AI411" s="170"/>
      <c r="AK411" s="146" t="b">
        <f t="shared" si="201"/>
        <v>0</v>
      </c>
      <c r="AL411" s="68">
        <f t="shared" si="202"/>
        <v>0</v>
      </c>
      <c r="AM411" s="68" t="b">
        <f t="shared" si="203"/>
        <v>1</v>
      </c>
      <c r="AN411" s="68">
        <f t="shared" si="204"/>
        <v>1</v>
      </c>
      <c r="AO411" s="68" t="b">
        <f t="shared" si="205"/>
        <v>0</v>
      </c>
      <c r="AP411" s="68">
        <f t="shared" si="206"/>
        <v>0</v>
      </c>
      <c r="AQ411" s="68" t="b">
        <f t="shared" si="207"/>
        <v>1</v>
      </c>
      <c r="AR411" s="139">
        <f t="shared" si="208"/>
        <v>1</v>
      </c>
      <c r="AS411" s="146" t="str">
        <f t="shared" si="209"/>
        <v/>
      </c>
      <c r="AT411" s="139" t="str">
        <f t="shared" si="210"/>
        <v/>
      </c>
      <c r="AU411" s="68">
        <f t="shared" si="211"/>
        <v>1</v>
      </c>
      <c r="AV411" s="68">
        <f t="shared" si="212"/>
        <v>0</v>
      </c>
      <c r="AW411" s="68">
        <f t="shared" si="213"/>
        <v>0</v>
      </c>
      <c r="AX411" s="68">
        <f t="shared" si="214"/>
        <v>0</v>
      </c>
      <c r="AY411" s="68">
        <f t="shared" si="215"/>
        <v>0</v>
      </c>
      <c r="AZ411" s="139">
        <f t="shared" si="216"/>
        <v>0</v>
      </c>
      <c r="BA411" s="68" t="str">
        <f t="shared" si="217"/>
        <v/>
      </c>
      <c r="BB411" s="68" t="str">
        <f t="shared" si="218"/>
        <v/>
      </c>
      <c r="BC411" s="146" t="str">
        <f t="shared" si="219"/>
        <v>Pain in mouth/throat</v>
      </c>
      <c r="BD411" s="68">
        <f t="shared" si="220"/>
        <v>10.4</v>
      </c>
      <c r="BE411" s="68" t="str">
        <f t="shared" si="221"/>
        <v>Pain in mouth/throat
 has a PPV of 10.4% 
 for recurrence</v>
      </c>
      <c r="BF411" s="68">
        <f t="shared" si="222"/>
        <v>0</v>
      </c>
      <c r="BG411" s="68">
        <f t="shared" si="223"/>
        <v>0</v>
      </c>
      <c r="BH411" s="68">
        <f t="shared" si="224"/>
        <v>1</v>
      </c>
      <c r="BI411" s="68">
        <f t="shared" si="225"/>
        <v>0</v>
      </c>
      <c r="BJ411" s="68">
        <f t="shared" si="226"/>
        <v>0</v>
      </c>
      <c r="BK411" s="68">
        <f t="shared" si="227"/>
        <v>0</v>
      </c>
      <c r="BL411" s="68">
        <f t="shared" si="228"/>
        <v>0</v>
      </c>
      <c r="BM411" s="139">
        <f t="shared" si="229"/>
        <v>0</v>
      </c>
    </row>
    <row r="412" spans="1:65" s="68" customFormat="1" ht="63.95" customHeight="1">
      <c r="A412" s="245"/>
      <c r="B412" s="97"/>
      <c r="C412" s="98"/>
      <c r="D412" s="99"/>
      <c r="E412" s="111"/>
      <c r="F412" s="155"/>
      <c r="G412" s="225"/>
      <c r="H412" s="100"/>
      <c r="I412" s="226"/>
      <c r="J412" s="218"/>
      <c r="K412" s="124"/>
      <c r="L412" s="135"/>
      <c r="M412" s="136"/>
      <c r="N412" s="102"/>
      <c r="O412" s="103"/>
      <c r="P412" s="103"/>
      <c r="Q412" s="103"/>
      <c r="R412" s="103"/>
      <c r="S412" s="99"/>
      <c r="T412" s="99"/>
      <c r="U412" s="99"/>
      <c r="V412" s="99"/>
      <c r="W412" s="100"/>
      <c r="X412" s="100"/>
      <c r="Y412" s="104"/>
      <c r="Z412" s="119"/>
      <c r="AA412" s="119"/>
      <c r="AB412" s="120"/>
      <c r="AC412" s="137" t="str">
        <f t="shared" si="199"/>
        <v/>
      </c>
      <c r="AD412" s="131" t="str">
        <f t="shared" si="200"/>
        <v/>
      </c>
      <c r="AE412" s="105"/>
      <c r="AF412" s="101"/>
      <c r="AG412" s="107"/>
      <c r="AH412" s="169"/>
      <c r="AI412" s="170"/>
      <c r="AK412" s="146" t="b">
        <f t="shared" si="201"/>
        <v>0</v>
      </c>
      <c r="AL412" s="68">
        <f t="shared" si="202"/>
        <v>0</v>
      </c>
      <c r="AM412" s="68" t="b">
        <f t="shared" si="203"/>
        <v>1</v>
      </c>
      <c r="AN412" s="68">
        <f t="shared" si="204"/>
        <v>1</v>
      </c>
      <c r="AO412" s="68" t="b">
        <f t="shared" si="205"/>
        <v>0</v>
      </c>
      <c r="AP412" s="68">
        <f t="shared" si="206"/>
        <v>0</v>
      </c>
      <c r="AQ412" s="68" t="b">
        <f t="shared" si="207"/>
        <v>1</v>
      </c>
      <c r="AR412" s="139">
        <f t="shared" si="208"/>
        <v>1</v>
      </c>
      <c r="AS412" s="146" t="str">
        <f t="shared" si="209"/>
        <v/>
      </c>
      <c r="AT412" s="139" t="str">
        <f t="shared" si="210"/>
        <v/>
      </c>
      <c r="AU412" s="68">
        <f t="shared" si="211"/>
        <v>1</v>
      </c>
      <c r="AV412" s="68">
        <f t="shared" si="212"/>
        <v>0</v>
      </c>
      <c r="AW412" s="68">
        <f t="shared" si="213"/>
        <v>0</v>
      </c>
      <c r="AX412" s="68">
        <f t="shared" si="214"/>
        <v>0</v>
      </c>
      <c r="AY412" s="68">
        <f t="shared" si="215"/>
        <v>0</v>
      </c>
      <c r="AZ412" s="139">
        <f t="shared" si="216"/>
        <v>0</v>
      </c>
      <c r="BA412" s="68" t="str">
        <f t="shared" si="217"/>
        <v/>
      </c>
      <c r="BB412" s="68" t="str">
        <f t="shared" si="218"/>
        <v/>
      </c>
      <c r="BC412" s="146" t="str">
        <f t="shared" si="219"/>
        <v>Pain in mouth/throat</v>
      </c>
      <c r="BD412" s="68">
        <f t="shared" si="220"/>
        <v>10.4</v>
      </c>
      <c r="BE412" s="68" t="str">
        <f t="shared" si="221"/>
        <v>Pain in mouth/throat
 has a PPV of 10.4% 
 for recurrence</v>
      </c>
      <c r="BF412" s="68">
        <f t="shared" si="222"/>
        <v>0</v>
      </c>
      <c r="BG412" s="68">
        <f t="shared" si="223"/>
        <v>0</v>
      </c>
      <c r="BH412" s="68">
        <f t="shared" si="224"/>
        <v>1</v>
      </c>
      <c r="BI412" s="68">
        <f t="shared" si="225"/>
        <v>0</v>
      </c>
      <c r="BJ412" s="68">
        <f t="shared" si="226"/>
        <v>0</v>
      </c>
      <c r="BK412" s="68">
        <f t="shared" si="227"/>
        <v>0</v>
      </c>
      <c r="BL412" s="68">
        <f t="shared" si="228"/>
        <v>0</v>
      </c>
      <c r="BM412" s="139">
        <f t="shared" si="229"/>
        <v>0</v>
      </c>
    </row>
    <row r="413" spans="1:65" s="68" customFormat="1" ht="63.95" customHeight="1">
      <c r="A413" s="245"/>
      <c r="B413" s="97"/>
      <c r="C413" s="98"/>
      <c r="D413" s="99"/>
      <c r="E413" s="111"/>
      <c r="F413" s="155"/>
      <c r="G413" s="225"/>
      <c r="H413" s="100"/>
      <c r="I413" s="226"/>
      <c r="J413" s="218"/>
      <c r="K413" s="124"/>
      <c r="L413" s="135"/>
      <c r="M413" s="136"/>
      <c r="N413" s="102"/>
      <c r="O413" s="103"/>
      <c r="P413" s="103"/>
      <c r="Q413" s="103"/>
      <c r="R413" s="103"/>
      <c r="S413" s="99"/>
      <c r="T413" s="99"/>
      <c r="U413" s="99"/>
      <c r="V413" s="99"/>
      <c r="W413" s="100"/>
      <c r="X413" s="100"/>
      <c r="Y413" s="104"/>
      <c r="Z413" s="119"/>
      <c r="AA413" s="119"/>
      <c r="AB413" s="120"/>
      <c r="AC413" s="137" t="str">
        <f t="shared" si="199"/>
        <v/>
      </c>
      <c r="AD413" s="131" t="str">
        <f t="shared" si="200"/>
        <v/>
      </c>
      <c r="AE413" s="105"/>
      <c r="AF413" s="101"/>
      <c r="AG413" s="107"/>
      <c r="AH413" s="169"/>
      <c r="AI413" s="170"/>
      <c r="AK413" s="146" t="b">
        <f t="shared" si="201"/>
        <v>0</v>
      </c>
      <c r="AL413" s="68">
        <f t="shared" si="202"/>
        <v>0</v>
      </c>
      <c r="AM413" s="68" t="b">
        <f t="shared" si="203"/>
        <v>1</v>
      </c>
      <c r="AN413" s="68">
        <f t="shared" si="204"/>
        <v>1</v>
      </c>
      <c r="AO413" s="68" t="b">
        <f t="shared" si="205"/>
        <v>0</v>
      </c>
      <c r="AP413" s="68">
        <f t="shared" si="206"/>
        <v>0</v>
      </c>
      <c r="AQ413" s="68" t="b">
        <f t="shared" si="207"/>
        <v>1</v>
      </c>
      <c r="AR413" s="139">
        <f t="shared" si="208"/>
        <v>1</v>
      </c>
      <c r="AS413" s="146" t="str">
        <f t="shared" si="209"/>
        <v/>
      </c>
      <c r="AT413" s="139" t="str">
        <f t="shared" si="210"/>
        <v/>
      </c>
      <c r="AU413" s="68">
        <f t="shared" si="211"/>
        <v>1</v>
      </c>
      <c r="AV413" s="68">
        <f t="shared" si="212"/>
        <v>0</v>
      </c>
      <c r="AW413" s="68">
        <f t="shared" si="213"/>
        <v>0</v>
      </c>
      <c r="AX413" s="68">
        <f t="shared" si="214"/>
        <v>0</v>
      </c>
      <c r="AY413" s="68">
        <f t="shared" si="215"/>
        <v>0</v>
      </c>
      <c r="AZ413" s="139">
        <f t="shared" si="216"/>
        <v>0</v>
      </c>
      <c r="BA413" s="68" t="str">
        <f t="shared" si="217"/>
        <v/>
      </c>
      <c r="BB413" s="68" t="str">
        <f t="shared" si="218"/>
        <v/>
      </c>
      <c r="BC413" s="146" t="str">
        <f t="shared" si="219"/>
        <v>Pain in mouth/throat</v>
      </c>
      <c r="BD413" s="68">
        <f t="shared" si="220"/>
        <v>10.4</v>
      </c>
      <c r="BE413" s="68" t="str">
        <f t="shared" si="221"/>
        <v>Pain in mouth/throat
 has a PPV of 10.4% 
 for recurrence</v>
      </c>
      <c r="BF413" s="68">
        <f t="shared" si="222"/>
        <v>0</v>
      </c>
      <c r="BG413" s="68">
        <f t="shared" si="223"/>
        <v>0</v>
      </c>
      <c r="BH413" s="68">
        <f t="shared" si="224"/>
        <v>1</v>
      </c>
      <c r="BI413" s="68">
        <f t="shared" si="225"/>
        <v>0</v>
      </c>
      <c r="BJ413" s="68">
        <f t="shared" si="226"/>
        <v>0</v>
      </c>
      <c r="BK413" s="68">
        <f t="shared" si="227"/>
        <v>0</v>
      </c>
      <c r="BL413" s="68">
        <f t="shared" si="228"/>
        <v>0</v>
      </c>
      <c r="BM413" s="139">
        <f t="shared" si="229"/>
        <v>0</v>
      </c>
    </row>
    <row r="414" spans="1:65" s="68" customFormat="1" ht="63.95" customHeight="1">
      <c r="A414" s="245"/>
      <c r="B414" s="97"/>
      <c r="C414" s="98"/>
      <c r="D414" s="99"/>
      <c r="E414" s="111"/>
      <c r="F414" s="155"/>
      <c r="G414" s="225"/>
      <c r="H414" s="100"/>
      <c r="I414" s="226"/>
      <c r="J414" s="218"/>
      <c r="K414" s="124"/>
      <c r="L414" s="135"/>
      <c r="M414" s="136"/>
      <c r="N414" s="102"/>
      <c r="O414" s="103"/>
      <c r="P414" s="103"/>
      <c r="Q414" s="103"/>
      <c r="R414" s="103"/>
      <c r="S414" s="99"/>
      <c r="T414" s="99"/>
      <c r="U414" s="99"/>
      <c r="V414" s="99"/>
      <c r="W414" s="100"/>
      <c r="X414" s="100"/>
      <c r="Y414" s="104"/>
      <c r="Z414" s="119"/>
      <c r="AA414" s="119"/>
      <c r="AB414" s="120"/>
      <c r="AC414" s="137" t="str">
        <f t="shared" si="199"/>
        <v/>
      </c>
      <c r="AD414" s="131" t="str">
        <f t="shared" si="200"/>
        <v/>
      </c>
      <c r="AE414" s="105"/>
      <c r="AF414" s="101"/>
      <c r="AG414" s="107"/>
      <c r="AH414" s="169"/>
      <c r="AI414" s="170"/>
      <c r="AK414" s="146" t="b">
        <f t="shared" si="201"/>
        <v>0</v>
      </c>
      <c r="AL414" s="68">
        <f t="shared" si="202"/>
        <v>0</v>
      </c>
      <c r="AM414" s="68" t="b">
        <f t="shared" si="203"/>
        <v>1</v>
      </c>
      <c r="AN414" s="68">
        <f t="shared" si="204"/>
        <v>1</v>
      </c>
      <c r="AO414" s="68" t="b">
        <f t="shared" si="205"/>
        <v>0</v>
      </c>
      <c r="AP414" s="68">
        <f t="shared" si="206"/>
        <v>0</v>
      </c>
      <c r="AQ414" s="68" t="b">
        <f t="shared" si="207"/>
        <v>1</v>
      </c>
      <c r="AR414" s="139">
        <f t="shared" si="208"/>
        <v>1</v>
      </c>
      <c r="AS414" s="146" t="str">
        <f t="shared" si="209"/>
        <v/>
      </c>
      <c r="AT414" s="139" t="str">
        <f t="shared" si="210"/>
        <v/>
      </c>
      <c r="AU414" s="68">
        <f t="shared" si="211"/>
        <v>1</v>
      </c>
      <c r="AV414" s="68">
        <f t="shared" si="212"/>
        <v>0</v>
      </c>
      <c r="AW414" s="68">
        <f t="shared" si="213"/>
        <v>0</v>
      </c>
      <c r="AX414" s="68">
        <f t="shared" si="214"/>
        <v>0</v>
      </c>
      <c r="AY414" s="68">
        <f t="shared" si="215"/>
        <v>0</v>
      </c>
      <c r="AZ414" s="139">
        <f t="shared" si="216"/>
        <v>0</v>
      </c>
      <c r="BA414" s="68" t="str">
        <f t="shared" si="217"/>
        <v/>
      </c>
      <c r="BB414" s="68" t="str">
        <f t="shared" si="218"/>
        <v/>
      </c>
      <c r="BC414" s="146" t="str">
        <f t="shared" si="219"/>
        <v>Pain in mouth/throat</v>
      </c>
      <c r="BD414" s="68">
        <f t="shared" si="220"/>
        <v>10.4</v>
      </c>
      <c r="BE414" s="68" t="str">
        <f t="shared" si="221"/>
        <v>Pain in mouth/throat
 has a PPV of 10.4% 
 for recurrence</v>
      </c>
      <c r="BF414" s="68">
        <f t="shared" si="222"/>
        <v>0</v>
      </c>
      <c r="BG414" s="68">
        <f t="shared" si="223"/>
        <v>0</v>
      </c>
      <c r="BH414" s="68">
        <f t="shared" si="224"/>
        <v>1</v>
      </c>
      <c r="BI414" s="68">
        <f t="shared" si="225"/>
        <v>0</v>
      </c>
      <c r="BJ414" s="68">
        <f t="shared" si="226"/>
        <v>0</v>
      </c>
      <c r="BK414" s="68">
        <f t="shared" si="227"/>
        <v>0</v>
      </c>
      <c r="BL414" s="68">
        <f t="shared" si="228"/>
        <v>0</v>
      </c>
      <c r="BM414" s="139">
        <f t="shared" si="229"/>
        <v>0</v>
      </c>
    </row>
    <row r="415" spans="1:65" s="68" customFormat="1" ht="63.95" customHeight="1">
      <c r="A415" s="245"/>
      <c r="B415" s="97"/>
      <c r="C415" s="98"/>
      <c r="D415" s="99"/>
      <c r="E415" s="111"/>
      <c r="F415" s="155"/>
      <c r="G415" s="225"/>
      <c r="H415" s="100"/>
      <c r="I415" s="226"/>
      <c r="J415" s="218"/>
      <c r="K415" s="124"/>
      <c r="L415" s="135"/>
      <c r="M415" s="136"/>
      <c r="N415" s="102"/>
      <c r="O415" s="103"/>
      <c r="P415" s="103"/>
      <c r="Q415" s="103"/>
      <c r="R415" s="103"/>
      <c r="S415" s="99"/>
      <c r="T415" s="99"/>
      <c r="U415" s="99"/>
      <c r="V415" s="99"/>
      <c r="W415" s="100"/>
      <c r="X415" s="100"/>
      <c r="Y415" s="104"/>
      <c r="Z415" s="119"/>
      <c r="AA415" s="119"/>
      <c r="AB415" s="120"/>
      <c r="AC415" s="137" t="str">
        <f t="shared" si="199"/>
        <v/>
      </c>
      <c r="AD415" s="131" t="str">
        <f t="shared" si="200"/>
        <v/>
      </c>
      <c r="AE415" s="105"/>
      <c r="AF415" s="101"/>
      <c r="AG415" s="107"/>
      <c r="AH415" s="169"/>
      <c r="AI415" s="170"/>
      <c r="AK415" s="146" t="b">
        <f t="shared" si="201"/>
        <v>0</v>
      </c>
      <c r="AL415" s="68">
        <f t="shared" si="202"/>
        <v>0</v>
      </c>
      <c r="AM415" s="68" t="b">
        <f t="shared" si="203"/>
        <v>1</v>
      </c>
      <c r="AN415" s="68">
        <f t="shared" si="204"/>
        <v>1</v>
      </c>
      <c r="AO415" s="68" t="b">
        <f t="shared" si="205"/>
        <v>0</v>
      </c>
      <c r="AP415" s="68">
        <f t="shared" si="206"/>
        <v>0</v>
      </c>
      <c r="AQ415" s="68" t="b">
        <f t="shared" si="207"/>
        <v>1</v>
      </c>
      <c r="AR415" s="139">
        <f t="shared" si="208"/>
        <v>1</v>
      </c>
      <c r="AS415" s="146" t="str">
        <f t="shared" si="209"/>
        <v/>
      </c>
      <c r="AT415" s="139" t="str">
        <f t="shared" si="210"/>
        <v/>
      </c>
      <c r="AU415" s="68">
        <f t="shared" si="211"/>
        <v>1</v>
      </c>
      <c r="AV415" s="68">
        <f t="shared" si="212"/>
        <v>0</v>
      </c>
      <c r="AW415" s="68">
        <f t="shared" si="213"/>
        <v>0</v>
      </c>
      <c r="AX415" s="68">
        <f t="shared" si="214"/>
        <v>0</v>
      </c>
      <c r="AY415" s="68">
        <f t="shared" si="215"/>
        <v>0</v>
      </c>
      <c r="AZ415" s="139">
        <f t="shared" si="216"/>
        <v>0</v>
      </c>
      <c r="BA415" s="68" t="str">
        <f t="shared" si="217"/>
        <v/>
      </c>
      <c r="BB415" s="68" t="str">
        <f t="shared" si="218"/>
        <v/>
      </c>
      <c r="BC415" s="146" t="str">
        <f t="shared" si="219"/>
        <v>Pain in mouth/throat</v>
      </c>
      <c r="BD415" s="68">
        <f t="shared" si="220"/>
        <v>10.4</v>
      </c>
      <c r="BE415" s="68" t="str">
        <f t="shared" si="221"/>
        <v>Pain in mouth/throat
 has a PPV of 10.4% 
 for recurrence</v>
      </c>
      <c r="BF415" s="68">
        <f t="shared" si="222"/>
        <v>0</v>
      </c>
      <c r="BG415" s="68">
        <f t="shared" si="223"/>
        <v>0</v>
      </c>
      <c r="BH415" s="68">
        <f t="shared" si="224"/>
        <v>1</v>
      </c>
      <c r="BI415" s="68">
        <f t="shared" si="225"/>
        <v>0</v>
      </c>
      <c r="BJ415" s="68">
        <f t="shared" si="226"/>
        <v>0</v>
      </c>
      <c r="BK415" s="68">
        <f t="shared" si="227"/>
        <v>0</v>
      </c>
      <c r="BL415" s="68">
        <f t="shared" si="228"/>
        <v>0</v>
      </c>
      <c r="BM415" s="139">
        <f t="shared" si="229"/>
        <v>0</v>
      </c>
    </row>
    <row r="416" spans="1:65" s="68" customFormat="1" ht="63.95" customHeight="1">
      <c r="A416" s="245"/>
      <c r="B416" s="97"/>
      <c r="C416" s="98"/>
      <c r="D416" s="99"/>
      <c r="E416" s="111"/>
      <c r="F416" s="155"/>
      <c r="G416" s="225"/>
      <c r="H416" s="100"/>
      <c r="I416" s="226"/>
      <c r="J416" s="218"/>
      <c r="K416" s="124"/>
      <c r="L416" s="135"/>
      <c r="M416" s="136"/>
      <c r="N416" s="102"/>
      <c r="O416" s="103"/>
      <c r="P416" s="103"/>
      <c r="Q416" s="103"/>
      <c r="R416" s="103"/>
      <c r="S416" s="99"/>
      <c r="T416" s="99"/>
      <c r="U416" s="99"/>
      <c r="V416" s="99"/>
      <c r="W416" s="100"/>
      <c r="X416" s="100"/>
      <c r="Y416" s="104"/>
      <c r="Z416" s="119"/>
      <c r="AA416" s="119"/>
      <c r="AB416" s="120"/>
      <c r="AC416" s="137" t="str">
        <f t="shared" si="199"/>
        <v/>
      </c>
      <c r="AD416" s="131" t="str">
        <f t="shared" si="200"/>
        <v/>
      </c>
      <c r="AE416" s="105"/>
      <c r="AF416" s="101"/>
      <c r="AG416" s="107"/>
      <c r="AH416" s="169"/>
      <c r="AI416" s="170"/>
      <c r="AK416" s="146" t="b">
        <f t="shared" si="201"/>
        <v>0</v>
      </c>
      <c r="AL416" s="68">
        <f t="shared" si="202"/>
        <v>0</v>
      </c>
      <c r="AM416" s="68" t="b">
        <f t="shared" si="203"/>
        <v>1</v>
      </c>
      <c r="AN416" s="68">
        <f t="shared" si="204"/>
        <v>1</v>
      </c>
      <c r="AO416" s="68" t="b">
        <f t="shared" si="205"/>
        <v>0</v>
      </c>
      <c r="AP416" s="68">
        <f t="shared" si="206"/>
        <v>0</v>
      </c>
      <c r="AQ416" s="68" t="b">
        <f t="shared" si="207"/>
        <v>1</v>
      </c>
      <c r="AR416" s="139">
        <f t="shared" si="208"/>
        <v>1</v>
      </c>
      <c r="AS416" s="146" t="str">
        <f t="shared" si="209"/>
        <v/>
      </c>
      <c r="AT416" s="139" t="str">
        <f t="shared" si="210"/>
        <v/>
      </c>
      <c r="AU416" s="68">
        <f t="shared" si="211"/>
        <v>1</v>
      </c>
      <c r="AV416" s="68">
        <f t="shared" si="212"/>
        <v>0</v>
      </c>
      <c r="AW416" s="68">
        <f t="shared" si="213"/>
        <v>0</v>
      </c>
      <c r="AX416" s="68">
        <f t="shared" si="214"/>
        <v>0</v>
      </c>
      <c r="AY416" s="68">
        <f t="shared" si="215"/>
        <v>0</v>
      </c>
      <c r="AZ416" s="139">
        <f t="shared" si="216"/>
        <v>0</v>
      </c>
      <c r="BA416" s="68" t="str">
        <f t="shared" si="217"/>
        <v/>
      </c>
      <c r="BB416" s="68" t="str">
        <f t="shared" si="218"/>
        <v/>
      </c>
      <c r="BC416" s="146" t="str">
        <f t="shared" si="219"/>
        <v>Pain in mouth/throat</v>
      </c>
      <c r="BD416" s="68">
        <f t="shared" si="220"/>
        <v>10.4</v>
      </c>
      <c r="BE416" s="68" t="str">
        <f t="shared" si="221"/>
        <v>Pain in mouth/throat
 has a PPV of 10.4% 
 for recurrence</v>
      </c>
      <c r="BF416" s="68">
        <f t="shared" si="222"/>
        <v>0</v>
      </c>
      <c r="BG416" s="68">
        <f t="shared" si="223"/>
        <v>0</v>
      </c>
      <c r="BH416" s="68">
        <f t="shared" si="224"/>
        <v>1</v>
      </c>
      <c r="BI416" s="68">
        <f t="shared" si="225"/>
        <v>0</v>
      </c>
      <c r="BJ416" s="68">
        <f t="shared" si="226"/>
        <v>0</v>
      </c>
      <c r="BK416" s="68">
        <f t="shared" si="227"/>
        <v>0</v>
      </c>
      <c r="BL416" s="68">
        <f t="shared" si="228"/>
        <v>0</v>
      </c>
      <c r="BM416" s="139">
        <f t="shared" si="229"/>
        <v>0</v>
      </c>
    </row>
    <row r="417" spans="1:65" s="68" customFormat="1" ht="63.95" customHeight="1">
      <c r="A417" s="245"/>
      <c r="B417" s="97"/>
      <c r="C417" s="98"/>
      <c r="D417" s="99"/>
      <c r="E417" s="111"/>
      <c r="F417" s="155"/>
      <c r="G417" s="225"/>
      <c r="H417" s="100"/>
      <c r="I417" s="226"/>
      <c r="J417" s="218"/>
      <c r="K417" s="124"/>
      <c r="L417" s="135"/>
      <c r="M417" s="136"/>
      <c r="N417" s="102"/>
      <c r="O417" s="103"/>
      <c r="P417" s="103"/>
      <c r="Q417" s="103"/>
      <c r="R417" s="103"/>
      <c r="S417" s="99"/>
      <c r="T417" s="99"/>
      <c r="U417" s="99"/>
      <c r="V417" s="99"/>
      <c r="W417" s="100"/>
      <c r="X417" s="100"/>
      <c r="Y417" s="104"/>
      <c r="Z417" s="119"/>
      <c r="AA417" s="119"/>
      <c r="AB417" s="120"/>
      <c r="AC417" s="137" t="str">
        <f t="shared" si="199"/>
        <v/>
      </c>
      <c r="AD417" s="131" t="str">
        <f t="shared" si="200"/>
        <v/>
      </c>
      <c r="AE417" s="105"/>
      <c r="AF417" s="101"/>
      <c r="AG417" s="107"/>
      <c r="AH417" s="169"/>
      <c r="AI417" s="170"/>
      <c r="AK417" s="146" t="b">
        <f t="shared" si="201"/>
        <v>0</v>
      </c>
      <c r="AL417" s="68">
        <f t="shared" si="202"/>
        <v>0</v>
      </c>
      <c r="AM417" s="68" t="b">
        <f t="shared" si="203"/>
        <v>1</v>
      </c>
      <c r="AN417" s="68">
        <f t="shared" si="204"/>
        <v>1</v>
      </c>
      <c r="AO417" s="68" t="b">
        <f t="shared" si="205"/>
        <v>0</v>
      </c>
      <c r="AP417" s="68">
        <f t="shared" si="206"/>
        <v>0</v>
      </c>
      <c r="AQ417" s="68" t="b">
        <f t="shared" si="207"/>
        <v>1</v>
      </c>
      <c r="AR417" s="139">
        <f t="shared" si="208"/>
        <v>1</v>
      </c>
      <c r="AS417" s="146" t="str">
        <f t="shared" si="209"/>
        <v/>
      </c>
      <c r="AT417" s="139" t="str">
        <f t="shared" si="210"/>
        <v/>
      </c>
      <c r="AU417" s="68">
        <f t="shared" si="211"/>
        <v>1</v>
      </c>
      <c r="AV417" s="68">
        <f t="shared" si="212"/>
        <v>0</v>
      </c>
      <c r="AW417" s="68">
        <f t="shared" si="213"/>
        <v>0</v>
      </c>
      <c r="AX417" s="68">
        <f t="shared" si="214"/>
        <v>0</v>
      </c>
      <c r="AY417" s="68">
        <f t="shared" si="215"/>
        <v>0</v>
      </c>
      <c r="AZ417" s="139">
        <f t="shared" si="216"/>
        <v>0</v>
      </c>
      <c r="BA417" s="68" t="str">
        <f t="shared" si="217"/>
        <v/>
      </c>
      <c r="BB417" s="68" t="str">
        <f t="shared" si="218"/>
        <v/>
      </c>
      <c r="BC417" s="146" t="str">
        <f t="shared" si="219"/>
        <v>Pain in mouth/throat</v>
      </c>
      <c r="BD417" s="68">
        <f t="shared" si="220"/>
        <v>10.4</v>
      </c>
      <c r="BE417" s="68" t="str">
        <f t="shared" si="221"/>
        <v>Pain in mouth/throat
 has a PPV of 10.4% 
 for recurrence</v>
      </c>
      <c r="BF417" s="68">
        <f t="shared" si="222"/>
        <v>0</v>
      </c>
      <c r="BG417" s="68">
        <f t="shared" si="223"/>
        <v>0</v>
      </c>
      <c r="BH417" s="68">
        <f t="shared" si="224"/>
        <v>1</v>
      </c>
      <c r="BI417" s="68">
        <f t="shared" si="225"/>
        <v>0</v>
      </c>
      <c r="BJ417" s="68">
        <f t="shared" si="226"/>
        <v>0</v>
      </c>
      <c r="BK417" s="68">
        <f t="shared" si="227"/>
        <v>0</v>
      </c>
      <c r="BL417" s="68">
        <f t="shared" si="228"/>
        <v>0</v>
      </c>
      <c r="BM417" s="139">
        <f t="shared" si="229"/>
        <v>0</v>
      </c>
    </row>
    <row r="418" spans="1:65" s="68" customFormat="1" ht="63.95" customHeight="1">
      <c r="A418" s="245"/>
      <c r="B418" s="97"/>
      <c r="C418" s="98"/>
      <c r="D418" s="99"/>
      <c r="E418" s="111"/>
      <c r="F418" s="155"/>
      <c r="G418" s="225"/>
      <c r="H418" s="100"/>
      <c r="I418" s="226"/>
      <c r="J418" s="218"/>
      <c r="K418" s="124"/>
      <c r="L418" s="135"/>
      <c r="M418" s="136"/>
      <c r="N418" s="102"/>
      <c r="O418" s="103"/>
      <c r="P418" s="103"/>
      <c r="Q418" s="103"/>
      <c r="R418" s="103"/>
      <c r="S418" s="99"/>
      <c r="T418" s="99"/>
      <c r="U418" s="99"/>
      <c r="V418" s="99"/>
      <c r="W418" s="100"/>
      <c r="X418" s="100"/>
      <c r="Y418" s="104"/>
      <c r="Z418" s="119"/>
      <c r="AA418" s="119"/>
      <c r="AB418" s="120"/>
      <c r="AC418" s="137" t="str">
        <f t="shared" si="199"/>
        <v/>
      </c>
      <c r="AD418" s="131" t="str">
        <f t="shared" si="200"/>
        <v/>
      </c>
      <c r="AE418" s="105"/>
      <c r="AF418" s="101"/>
      <c r="AG418" s="107"/>
      <c r="AH418" s="169"/>
      <c r="AI418" s="170"/>
      <c r="AK418" s="146" t="b">
        <f t="shared" si="201"/>
        <v>0</v>
      </c>
      <c r="AL418" s="68">
        <f t="shared" si="202"/>
        <v>0</v>
      </c>
      <c r="AM418" s="68" t="b">
        <f t="shared" si="203"/>
        <v>1</v>
      </c>
      <c r="AN418" s="68">
        <f t="shared" si="204"/>
        <v>1</v>
      </c>
      <c r="AO418" s="68" t="b">
        <f t="shared" si="205"/>
        <v>0</v>
      </c>
      <c r="AP418" s="68">
        <f t="shared" si="206"/>
        <v>0</v>
      </c>
      <c r="AQ418" s="68" t="b">
        <f t="shared" si="207"/>
        <v>1</v>
      </c>
      <c r="AR418" s="139">
        <f t="shared" si="208"/>
        <v>1</v>
      </c>
      <c r="AS418" s="146" t="str">
        <f t="shared" si="209"/>
        <v/>
      </c>
      <c r="AT418" s="139" t="str">
        <f t="shared" si="210"/>
        <v/>
      </c>
      <c r="AU418" s="68">
        <f t="shared" si="211"/>
        <v>1</v>
      </c>
      <c r="AV418" s="68">
        <f t="shared" si="212"/>
        <v>0</v>
      </c>
      <c r="AW418" s="68">
        <f t="shared" si="213"/>
        <v>0</v>
      </c>
      <c r="AX418" s="68">
        <f t="shared" si="214"/>
        <v>0</v>
      </c>
      <c r="AY418" s="68">
        <f t="shared" si="215"/>
        <v>0</v>
      </c>
      <c r="AZ418" s="139">
        <f t="shared" si="216"/>
        <v>0</v>
      </c>
      <c r="BA418" s="68" t="str">
        <f t="shared" si="217"/>
        <v/>
      </c>
      <c r="BB418" s="68" t="str">
        <f t="shared" si="218"/>
        <v/>
      </c>
      <c r="BC418" s="146" t="str">
        <f t="shared" si="219"/>
        <v>Pain in mouth/throat</v>
      </c>
      <c r="BD418" s="68">
        <f t="shared" si="220"/>
        <v>10.4</v>
      </c>
      <c r="BE418" s="68" t="str">
        <f t="shared" si="221"/>
        <v>Pain in mouth/throat
 has a PPV of 10.4% 
 for recurrence</v>
      </c>
      <c r="BF418" s="68">
        <f t="shared" si="222"/>
        <v>0</v>
      </c>
      <c r="BG418" s="68">
        <f t="shared" si="223"/>
        <v>0</v>
      </c>
      <c r="BH418" s="68">
        <f t="shared" si="224"/>
        <v>1</v>
      </c>
      <c r="BI418" s="68">
        <f t="shared" si="225"/>
        <v>0</v>
      </c>
      <c r="BJ418" s="68">
        <f t="shared" si="226"/>
        <v>0</v>
      </c>
      <c r="BK418" s="68">
        <f t="shared" si="227"/>
        <v>0</v>
      </c>
      <c r="BL418" s="68">
        <f t="shared" si="228"/>
        <v>0</v>
      </c>
      <c r="BM418" s="139">
        <f t="shared" si="229"/>
        <v>0</v>
      </c>
    </row>
    <row r="419" spans="1:65" s="68" customFormat="1" ht="63.95" customHeight="1">
      <c r="A419" s="245"/>
      <c r="B419" s="97"/>
      <c r="C419" s="98"/>
      <c r="D419" s="99"/>
      <c r="E419" s="111"/>
      <c r="F419" s="155"/>
      <c r="G419" s="225"/>
      <c r="H419" s="100"/>
      <c r="I419" s="226"/>
      <c r="J419" s="218"/>
      <c r="K419" s="124"/>
      <c r="L419" s="135"/>
      <c r="M419" s="136"/>
      <c r="N419" s="102"/>
      <c r="O419" s="103"/>
      <c r="P419" s="103"/>
      <c r="Q419" s="103"/>
      <c r="R419" s="103"/>
      <c r="S419" s="99"/>
      <c r="T419" s="99"/>
      <c r="U419" s="99"/>
      <c r="V419" s="99"/>
      <c r="W419" s="100"/>
      <c r="X419" s="100"/>
      <c r="Y419" s="104"/>
      <c r="Z419" s="119"/>
      <c r="AA419" s="119"/>
      <c r="AB419" s="120"/>
      <c r="AC419" s="137" t="str">
        <f t="shared" si="199"/>
        <v/>
      </c>
      <c r="AD419" s="131" t="str">
        <f t="shared" si="200"/>
        <v/>
      </c>
      <c r="AE419" s="105"/>
      <c r="AF419" s="101"/>
      <c r="AG419" s="107"/>
      <c r="AH419" s="169"/>
      <c r="AI419" s="170"/>
      <c r="AK419" s="146" t="b">
        <f t="shared" si="201"/>
        <v>0</v>
      </c>
      <c r="AL419" s="68">
        <f t="shared" si="202"/>
        <v>0</v>
      </c>
      <c r="AM419" s="68" t="b">
        <f t="shared" si="203"/>
        <v>1</v>
      </c>
      <c r="AN419" s="68">
        <f t="shared" si="204"/>
        <v>1</v>
      </c>
      <c r="AO419" s="68" t="b">
        <f t="shared" si="205"/>
        <v>0</v>
      </c>
      <c r="AP419" s="68">
        <f t="shared" si="206"/>
        <v>0</v>
      </c>
      <c r="AQ419" s="68" t="b">
        <f t="shared" si="207"/>
        <v>1</v>
      </c>
      <c r="AR419" s="139">
        <f t="shared" si="208"/>
        <v>1</v>
      </c>
      <c r="AS419" s="146" t="str">
        <f t="shared" si="209"/>
        <v/>
      </c>
      <c r="AT419" s="139" t="str">
        <f t="shared" si="210"/>
        <v/>
      </c>
      <c r="AU419" s="68">
        <f t="shared" si="211"/>
        <v>1</v>
      </c>
      <c r="AV419" s="68">
        <f t="shared" si="212"/>
        <v>0</v>
      </c>
      <c r="AW419" s="68">
        <f t="shared" si="213"/>
        <v>0</v>
      </c>
      <c r="AX419" s="68">
        <f t="shared" si="214"/>
        <v>0</v>
      </c>
      <c r="AY419" s="68">
        <f t="shared" si="215"/>
        <v>0</v>
      </c>
      <c r="AZ419" s="139">
        <f t="shared" si="216"/>
        <v>0</v>
      </c>
      <c r="BA419" s="68" t="str">
        <f t="shared" si="217"/>
        <v/>
      </c>
      <c r="BB419" s="68" t="str">
        <f t="shared" si="218"/>
        <v/>
      </c>
      <c r="BC419" s="146" t="str">
        <f t="shared" si="219"/>
        <v>Pain in mouth/throat</v>
      </c>
      <c r="BD419" s="68">
        <f t="shared" si="220"/>
        <v>10.4</v>
      </c>
      <c r="BE419" s="68" t="str">
        <f t="shared" si="221"/>
        <v>Pain in mouth/throat
 has a PPV of 10.4% 
 for recurrence</v>
      </c>
      <c r="BF419" s="68">
        <f t="shared" si="222"/>
        <v>0</v>
      </c>
      <c r="BG419" s="68">
        <f t="shared" si="223"/>
        <v>0</v>
      </c>
      <c r="BH419" s="68">
        <f t="shared" si="224"/>
        <v>1</v>
      </c>
      <c r="BI419" s="68">
        <f t="shared" si="225"/>
        <v>0</v>
      </c>
      <c r="BJ419" s="68">
        <f t="shared" si="226"/>
        <v>0</v>
      </c>
      <c r="BK419" s="68">
        <f t="shared" si="227"/>
        <v>0</v>
      </c>
      <c r="BL419" s="68">
        <f t="shared" si="228"/>
        <v>0</v>
      </c>
      <c r="BM419" s="139">
        <f t="shared" si="229"/>
        <v>0</v>
      </c>
    </row>
    <row r="420" spans="1:65" s="68" customFormat="1" ht="63.95" customHeight="1">
      <c r="A420" s="245"/>
      <c r="B420" s="97"/>
      <c r="C420" s="98"/>
      <c r="D420" s="99"/>
      <c r="E420" s="111"/>
      <c r="F420" s="155"/>
      <c r="G420" s="225"/>
      <c r="H420" s="100"/>
      <c r="I420" s="226"/>
      <c r="J420" s="218"/>
      <c r="K420" s="124"/>
      <c r="L420" s="135"/>
      <c r="M420" s="136"/>
      <c r="N420" s="102"/>
      <c r="O420" s="103"/>
      <c r="P420" s="103"/>
      <c r="Q420" s="103"/>
      <c r="R420" s="103"/>
      <c r="S420" s="99"/>
      <c r="T420" s="99"/>
      <c r="U420" s="99"/>
      <c r="V420" s="99"/>
      <c r="W420" s="100"/>
      <c r="X420" s="100"/>
      <c r="Y420" s="104"/>
      <c r="Z420" s="119"/>
      <c r="AA420" s="119"/>
      <c r="AB420" s="120"/>
      <c r="AC420" s="137" t="str">
        <f t="shared" si="199"/>
        <v/>
      </c>
      <c r="AD420" s="131" t="str">
        <f t="shared" si="200"/>
        <v/>
      </c>
      <c r="AE420" s="105"/>
      <c r="AF420" s="101"/>
      <c r="AG420" s="107"/>
      <c r="AH420" s="169"/>
      <c r="AI420" s="170"/>
      <c r="AK420" s="146" t="b">
        <f t="shared" si="201"/>
        <v>0</v>
      </c>
      <c r="AL420" s="68">
        <f t="shared" si="202"/>
        <v>0</v>
      </c>
      <c r="AM420" s="68" t="b">
        <f t="shared" si="203"/>
        <v>1</v>
      </c>
      <c r="AN420" s="68">
        <f t="shared" si="204"/>
        <v>1</v>
      </c>
      <c r="AO420" s="68" t="b">
        <f t="shared" si="205"/>
        <v>0</v>
      </c>
      <c r="AP420" s="68">
        <f t="shared" si="206"/>
        <v>0</v>
      </c>
      <c r="AQ420" s="68" t="b">
        <f t="shared" si="207"/>
        <v>1</v>
      </c>
      <c r="AR420" s="139">
        <f t="shared" si="208"/>
        <v>1</v>
      </c>
      <c r="AS420" s="146" t="str">
        <f t="shared" si="209"/>
        <v/>
      </c>
      <c r="AT420" s="139" t="str">
        <f t="shared" si="210"/>
        <v/>
      </c>
      <c r="AU420" s="68">
        <f t="shared" si="211"/>
        <v>1</v>
      </c>
      <c r="AV420" s="68">
        <f t="shared" si="212"/>
        <v>0</v>
      </c>
      <c r="AW420" s="68">
        <f t="shared" si="213"/>
        <v>0</v>
      </c>
      <c r="AX420" s="68">
        <f t="shared" si="214"/>
        <v>0</v>
      </c>
      <c r="AY420" s="68">
        <f t="shared" si="215"/>
        <v>0</v>
      </c>
      <c r="AZ420" s="139">
        <f t="shared" si="216"/>
        <v>0</v>
      </c>
      <c r="BA420" s="68" t="str">
        <f t="shared" si="217"/>
        <v/>
      </c>
      <c r="BB420" s="68" t="str">
        <f t="shared" si="218"/>
        <v/>
      </c>
      <c r="BC420" s="146" t="str">
        <f t="shared" si="219"/>
        <v>Pain in mouth/throat</v>
      </c>
      <c r="BD420" s="68">
        <f t="shared" si="220"/>
        <v>10.4</v>
      </c>
      <c r="BE420" s="68" t="str">
        <f t="shared" si="221"/>
        <v>Pain in mouth/throat
 has a PPV of 10.4% 
 for recurrence</v>
      </c>
      <c r="BF420" s="68">
        <f t="shared" si="222"/>
        <v>0</v>
      </c>
      <c r="BG420" s="68">
        <f t="shared" si="223"/>
        <v>0</v>
      </c>
      <c r="BH420" s="68">
        <f t="shared" si="224"/>
        <v>1</v>
      </c>
      <c r="BI420" s="68">
        <f t="shared" si="225"/>
        <v>0</v>
      </c>
      <c r="BJ420" s="68">
        <f t="shared" si="226"/>
        <v>0</v>
      </c>
      <c r="BK420" s="68">
        <f t="shared" si="227"/>
        <v>0</v>
      </c>
      <c r="BL420" s="68">
        <f t="shared" si="228"/>
        <v>0</v>
      </c>
      <c r="BM420" s="139">
        <f t="shared" si="229"/>
        <v>0</v>
      </c>
    </row>
    <row r="421" spans="1:65" s="68" customFormat="1" ht="63.95" customHeight="1">
      <c r="A421" s="245"/>
      <c r="B421" s="97"/>
      <c r="C421" s="98"/>
      <c r="D421" s="99"/>
      <c r="E421" s="111"/>
      <c r="F421" s="155"/>
      <c r="G421" s="225"/>
      <c r="H421" s="100"/>
      <c r="I421" s="226"/>
      <c r="J421" s="218"/>
      <c r="K421" s="124"/>
      <c r="L421" s="135"/>
      <c r="M421" s="136"/>
      <c r="N421" s="102"/>
      <c r="O421" s="103"/>
      <c r="P421" s="103"/>
      <c r="Q421" s="103"/>
      <c r="R421" s="103"/>
      <c r="S421" s="99"/>
      <c r="T421" s="99"/>
      <c r="U421" s="99"/>
      <c r="V421" s="99"/>
      <c r="W421" s="100"/>
      <c r="X421" s="100"/>
      <c r="Y421" s="104"/>
      <c r="Z421" s="119"/>
      <c r="AA421" s="119"/>
      <c r="AB421" s="120"/>
      <c r="AC421" s="137" t="str">
        <f t="shared" si="199"/>
        <v/>
      </c>
      <c r="AD421" s="131" t="str">
        <f t="shared" si="200"/>
        <v/>
      </c>
      <c r="AE421" s="105"/>
      <c r="AF421" s="101"/>
      <c r="AG421" s="107"/>
      <c r="AH421" s="169"/>
      <c r="AI421" s="170"/>
      <c r="AK421" s="146" t="b">
        <f t="shared" si="201"/>
        <v>0</v>
      </c>
      <c r="AL421" s="68">
        <f t="shared" si="202"/>
        <v>0</v>
      </c>
      <c r="AM421" s="68" t="b">
        <f t="shared" si="203"/>
        <v>1</v>
      </c>
      <c r="AN421" s="68">
        <f t="shared" si="204"/>
        <v>1</v>
      </c>
      <c r="AO421" s="68" t="b">
        <f t="shared" si="205"/>
        <v>0</v>
      </c>
      <c r="AP421" s="68">
        <f t="shared" si="206"/>
        <v>0</v>
      </c>
      <c r="AQ421" s="68" t="b">
        <f t="shared" si="207"/>
        <v>1</v>
      </c>
      <c r="AR421" s="139">
        <f t="shared" si="208"/>
        <v>1</v>
      </c>
      <c r="AS421" s="146" t="str">
        <f t="shared" si="209"/>
        <v/>
      </c>
      <c r="AT421" s="139" t="str">
        <f t="shared" si="210"/>
        <v/>
      </c>
      <c r="AU421" s="68">
        <f t="shared" si="211"/>
        <v>1</v>
      </c>
      <c r="AV421" s="68">
        <f t="shared" si="212"/>
        <v>0</v>
      </c>
      <c r="AW421" s="68">
        <f t="shared" si="213"/>
        <v>0</v>
      </c>
      <c r="AX421" s="68">
        <f t="shared" si="214"/>
        <v>0</v>
      </c>
      <c r="AY421" s="68">
        <f t="shared" si="215"/>
        <v>0</v>
      </c>
      <c r="AZ421" s="139">
        <f t="shared" si="216"/>
        <v>0</v>
      </c>
      <c r="BA421" s="68" t="str">
        <f t="shared" si="217"/>
        <v/>
      </c>
      <c r="BB421" s="68" t="str">
        <f t="shared" si="218"/>
        <v/>
      </c>
      <c r="BC421" s="146" t="str">
        <f t="shared" si="219"/>
        <v>Pain in mouth/throat</v>
      </c>
      <c r="BD421" s="68">
        <f t="shared" si="220"/>
        <v>10.4</v>
      </c>
      <c r="BE421" s="68" t="str">
        <f t="shared" si="221"/>
        <v>Pain in mouth/throat
 has a PPV of 10.4% 
 for recurrence</v>
      </c>
      <c r="BF421" s="68">
        <f t="shared" si="222"/>
        <v>0</v>
      </c>
      <c r="BG421" s="68">
        <f t="shared" si="223"/>
        <v>0</v>
      </c>
      <c r="BH421" s="68">
        <f t="shared" si="224"/>
        <v>1</v>
      </c>
      <c r="BI421" s="68">
        <f t="shared" si="225"/>
        <v>0</v>
      </c>
      <c r="BJ421" s="68">
        <f t="shared" si="226"/>
        <v>0</v>
      </c>
      <c r="BK421" s="68">
        <f t="shared" si="227"/>
        <v>0</v>
      </c>
      <c r="BL421" s="68">
        <f t="shared" si="228"/>
        <v>0</v>
      </c>
      <c r="BM421" s="139">
        <f t="shared" si="229"/>
        <v>0</v>
      </c>
    </row>
    <row r="422" spans="1:65" s="68" customFormat="1" ht="63.95" customHeight="1">
      <c r="A422" s="245"/>
      <c r="B422" s="97"/>
      <c r="C422" s="98"/>
      <c r="D422" s="99"/>
      <c r="E422" s="111"/>
      <c r="F422" s="155"/>
      <c r="G422" s="225"/>
      <c r="H422" s="100"/>
      <c r="I422" s="226"/>
      <c r="J422" s="218"/>
      <c r="K422" s="124"/>
      <c r="L422" s="135"/>
      <c r="M422" s="136"/>
      <c r="N422" s="102"/>
      <c r="O422" s="103"/>
      <c r="P422" s="103"/>
      <c r="Q422" s="103"/>
      <c r="R422" s="103"/>
      <c r="S422" s="99"/>
      <c r="T422" s="99"/>
      <c r="U422" s="99"/>
      <c r="V422" s="99"/>
      <c r="W422" s="100"/>
      <c r="X422" s="100"/>
      <c r="Y422" s="104"/>
      <c r="Z422" s="119"/>
      <c r="AA422" s="119"/>
      <c r="AB422" s="120"/>
      <c r="AC422" s="137" t="str">
        <f t="shared" si="199"/>
        <v/>
      </c>
      <c r="AD422" s="131" t="str">
        <f t="shared" si="200"/>
        <v/>
      </c>
      <c r="AE422" s="105"/>
      <c r="AF422" s="101"/>
      <c r="AG422" s="107"/>
      <c r="AH422" s="169"/>
      <c r="AI422" s="170"/>
      <c r="AK422" s="146" t="b">
        <f t="shared" si="201"/>
        <v>0</v>
      </c>
      <c r="AL422" s="68">
        <f t="shared" si="202"/>
        <v>0</v>
      </c>
      <c r="AM422" s="68" t="b">
        <f t="shared" si="203"/>
        <v>1</v>
      </c>
      <c r="AN422" s="68">
        <f t="shared" si="204"/>
        <v>1</v>
      </c>
      <c r="AO422" s="68" t="b">
        <f t="shared" si="205"/>
        <v>0</v>
      </c>
      <c r="AP422" s="68">
        <f t="shared" si="206"/>
        <v>0</v>
      </c>
      <c r="AQ422" s="68" t="b">
        <f t="shared" si="207"/>
        <v>1</v>
      </c>
      <c r="AR422" s="139">
        <f t="shared" si="208"/>
        <v>1</v>
      </c>
      <c r="AS422" s="146" t="str">
        <f t="shared" si="209"/>
        <v/>
      </c>
      <c r="AT422" s="139" t="str">
        <f t="shared" si="210"/>
        <v/>
      </c>
      <c r="AU422" s="68">
        <f t="shared" si="211"/>
        <v>1</v>
      </c>
      <c r="AV422" s="68">
        <f t="shared" si="212"/>
        <v>0</v>
      </c>
      <c r="AW422" s="68">
        <f t="shared" si="213"/>
        <v>0</v>
      </c>
      <c r="AX422" s="68">
        <f t="shared" si="214"/>
        <v>0</v>
      </c>
      <c r="AY422" s="68">
        <f t="shared" si="215"/>
        <v>0</v>
      </c>
      <c r="AZ422" s="139">
        <f t="shared" si="216"/>
        <v>0</v>
      </c>
      <c r="BA422" s="68" t="str">
        <f t="shared" si="217"/>
        <v/>
      </c>
      <c r="BB422" s="68" t="str">
        <f t="shared" si="218"/>
        <v/>
      </c>
      <c r="BC422" s="146" t="str">
        <f t="shared" si="219"/>
        <v>Pain in mouth/throat</v>
      </c>
      <c r="BD422" s="68">
        <f t="shared" si="220"/>
        <v>10.4</v>
      </c>
      <c r="BE422" s="68" t="str">
        <f t="shared" si="221"/>
        <v>Pain in mouth/throat
 has a PPV of 10.4% 
 for recurrence</v>
      </c>
      <c r="BF422" s="68">
        <f t="shared" si="222"/>
        <v>0</v>
      </c>
      <c r="BG422" s="68">
        <f t="shared" si="223"/>
        <v>0</v>
      </c>
      <c r="BH422" s="68">
        <f t="shared" si="224"/>
        <v>1</v>
      </c>
      <c r="BI422" s="68">
        <f t="shared" si="225"/>
        <v>0</v>
      </c>
      <c r="BJ422" s="68">
        <f t="shared" si="226"/>
        <v>0</v>
      </c>
      <c r="BK422" s="68">
        <f t="shared" si="227"/>
        <v>0</v>
      </c>
      <c r="BL422" s="68">
        <f t="shared" si="228"/>
        <v>0</v>
      </c>
      <c r="BM422" s="139">
        <f t="shared" si="229"/>
        <v>0</v>
      </c>
    </row>
    <row r="423" spans="1:65" s="68" customFormat="1" ht="63.95" customHeight="1">
      <c r="A423" s="245"/>
      <c r="B423" s="97"/>
      <c r="C423" s="98"/>
      <c r="D423" s="99"/>
      <c r="E423" s="111"/>
      <c r="F423" s="155"/>
      <c r="G423" s="225"/>
      <c r="H423" s="100"/>
      <c r="I423" s="226"/>
      <c r="J423" s="218"/>
      <c r="K423" s="124"/>
      <c r="L423" s="135"/>
      <c r="M423" s="136"/>
      <c r="N423" s="102"/>
      <c r="O423" s="103"/>
      <c r="P423" s="103"/>
      <c r="Q423" s="103"/>
      <c r="R423" s="103"/>
      <c r="S423" s="99"/>
      <c r="T423" s="99"/>
      <c r="U423" s="99"/>
      <c r="V423" s="99"/>
      <c r="W423" s="100"/>
      <c r="X423" s="100"/>
      <c r="Y423" s="104"/>
      <c r="Z423" s="119"/>
      <c r="AA423" s="119"/>
      <c r="AB423" s="120"/>
      <c r="AC423" s="137" t="str">
        <f t="shared" si="199"/>
        <v/>
      </c>
      <c r="AD423" s="131" t="str">
        <f t="shared" si="200"/>
        <v/>
      </c>
      <c r="AE423" s="105"/>
      <c r="AF423" s="101"/>
      <c r="AG423" s="107"/>
      <c r="AH423" s="169"/>
      <c r="AI423" s="170"/>
      <c r="AK423" s="146" t="b">
        <f t="shared" si="201"/>
        <v>0</v>
      </c>
      <c r="AL423" s="68">
        <f t="shared" si="202"/>
        <v>0</v>
      </c>
      <c r="AM423" s="68" t="b">
        <f t="shared" si="203"/>
        <v>1</v>
      </c>
      <c r="AN423" s="68">
        <f t="shared" si="204"/>
        <v>1</v>
      </c>
      <c r="AO423" s="68" t="b">
        <f t="shared" si="205"/>
        <v>0</v>
      </c>
      <c r="AP423" s="68">
        <f t="shared" si="206"/>
        <v>0</v>
      </c>
      <c r="AQ423" s="68" t="b">
        <f t="shared" si="207"/>
        <v>1</v>
      </c>
      <c r="AR423" s="139">
        <f t="shared" si="208"/>
        <v>1</v>
      </c>
      <c r="AS423" s="146" t="str">
        <f t="shared" si="209"/>
        <v/>
      </c>
      <c r="AT423" s="139" t="str">
        <f t="shared" si="210"/>
        <v/>
      </c>
      <c r="AU423" s="68">
        <f t="shared" si="211"/>
        <v>1</v>
      </c>
      <c r="AV423" s="68">
        <f t="shared" si="212"/>
        <v>0</v>
      </c>
      <c r="AW423" s="68">
        <f t="shared" si="213"/>
        <v>0</v>
      </c>
      <c r="AX423" s="68">
        <f t="shared" si="214"/>
        <v>0</v>
      </c>
      <c r="AY423" s="68">
        <f t="shared" si="215"/>
        <v>0</v>
      </c>
      <c r="AZ423" s="139">
        <f t="shared" si="216"/>
        <v>0</v>
      </c>
      <c r="BA423" s="68" t="str">
        <f t="shared" si="217"/>
        <v/>
      </c>
      <c r="BB423" s="68" t="str">
        <f t="shared" si="218"/>
        <v/>
      </c>
      <c r="BC423" s="146" t="str">
        <f t="shared" si="219"/>
        <v>Pain in mouth/throat</v>
      </c>
      <c r="BD423" s="68">
        <f t="shared" si="220"/>
        <v>10.4</v>
      </c>
      <c r="BE423" s="68" t="str">
        <f t="shared" si="221"/>
        <v>Pain in mouth/throat
 has a PPV of 10.4% 
 for recurrence</v>
      </c>
      <c r="BF423" s="68">
        <f t="shared" si="222"/>
        <v>0</v>
      </c>
      <c r="BG423" s="68">
        <f t="shared" si="223"/>
        <v>0</v>
      </c>
      <c r="BH423" s="68">
        <f t="shared" si="224"/>
        <v>1</v>
      </c>
      <c r="BI423" s="68">
        <f t="shared" si="225"/>
        <v>0</v>
      </c>
      <c r="BJ423" s="68">
        <f t="shared" si="226"/>
        <v>0</v>
      </c>
      <c r="BK423" s="68">
        <f t="shared" si="227"/>
        <v>0</v>
      </c>
      <c r="BL423" s="68">
        <f t="shared" si="228"/>
        <v>0</v>
      </c>
      <c r="BM423" s="139">
        <f t="shared" si="229"/>
        <v>0</v>
      </c>
    </row>
    <row r="424" spans="1:65" s="68" customFormat="1" ht="63.95" customHeight="1">
      <c r="A424" s="245"/>
      <c r="B424" s="97"/>
      <c r="C424" s="98"/>
      <c r="D424" s="99"/>
      <c r="E424" s="111"/>
      <c r="F424" s="155"/>
      <c r="G424" s="225"/>
      <c r="H424" s="100"/>
      <c r="I424" s="226"/>
      <c r="J424" s="218"/>
      <c r="K424" s="124"/>
      <c r="L424" s="135"/>
      <c r="M424" s="136"/>
      <c r="N424" s="102"/>
      <c r="O424" s="103"/>
      <c r="P424" s="103"/>
      <c r="Q424" s="103"/>
      <c r="R424" s="103"/>
      <c r="S424" s="99"/>
      <c r="T424" s="99"/>
      <c r="U424" s="99"/>
      <c r="V424" s="99"/>
      <c r="W424" s="100"/>
      <c r="X424" s="100"/>
      <c r="Y424" s="104"/>
      <c r="Z424" s="119"/>
      <c r="AA424" s="119"/>
      <c r="AB424" s="120"/>
      <c r="AC424" s="137" t="str">
        <f t="shared" si="199"/>
        <v/>
      </c>
      <c r="AD424" s="131" t="str">
        <f t="shared" si="200"/>
        <v/>
      </c>
      <c r="AE424" s="105"/>
      <c r="AF424" s="101"/>
      <c r="AG424" s="107"/>
      <c r="AH424" s="169"/>
      <c r="AI424" s="170"/>
      <c r="AK424" s="146" t="b">
        <f t="shared" si="201"/>
        <v>0</v>
      </c>
      <c r="AL424" s="68">
        <f t="shared" si="202"/>
        <v>0</v>
      </c>
      <c r="AM424" s="68" t="b">
        <f t="shared" si="203"/>
        <v>1</v>
      </c>
      <c r="AN424" s="68">
        <f t="shared" si="204"/>
        <v>1</v>
      </c>
      <c r="AO424" s="68" t="b">
        <f t="shared" si="205"/>
        <v>0</v>
      </c>
      <c r="AP424" s="68">
        <f t="shared" si="206"/>
        <v>0</v>
      </c>
      <c r="AQ424" s="68" t="b">
        <f t="shared" si="207"/>
        <v>1</v>
      </c>
      <c r="AR424" s="139">
        <f t="shared" si="208"/>
        <v>1</v>
      </c>
      <c r="AS424" s="146" t="str">
        <f t="shared" si="209"/>
        <v/>
      </c>
      <c r="AT424" s="139" t="str">
        <f t="shared" si="210"/>
        <v/>
      </c>
      <c r="AU424" s="68">
        <f t="shared" si="211"/>
        <v>1</v>
      </c>
      <c r="AV424" s="68">
        <f t="shared" si="212"/>
        <v>0</v>
      </c>
      <c r="AW424" s="68">
        <f t="shared" si="213"/>
        <v>0</v>
      </c>
      <c r="AX424" s="68">
        <f t="shared" si="214"/>
        <v>0</v>
      </c>
      <c r="AY424" s="68">
        <f t="shared" si="215"/>
        <v>0</v>
      </c>
      <c r="AZ424" s="139">
        <f t="shared" si="216"/>
        <v>0</v>
      </c>
      <c r="BA424" s="68" t="str">
        <f t="shared" si="217"/>
        <v/>
      </c>
      <c r="BB424" s="68" t="str">
        <f t="shared" si="218"/>
        <v/>
      </c>
      <c r="BC424" s="146" t="str">
        <f t="shared" si="219"/>
        <v>Pain in mouth/throat</v>
      </c>
      <c r="BD424" s="68">
        <f t="shared" si="220"/>
        <v>10.4</v>
      </c>
      <c r="BE424" s="68" t="str">
        <f t="shared" si="221"/>
        <v>Pain in mouth/throat
 has a PPV of 10.4% 
 for recurrence</v>
      </c>
      <c r="BF424" s="68">
        <f t="shared" si="222"/>
        <v>0</v>
      </c>
      <c r="BG424" s="68">
        <f t="shared" si="223"/>
        <v>0</v>
      </c>
      <c r="BH424" s="68">
        <f t="shared" si="224"/>
        <v>1</v>
      </c>
      <c r="BI424" s="68">
        <f t="shared" si="225"/>
        <v>0</v>
      </c>
      <c r="BJ424" s="68">
        <f t="shared" si="226"/>
        <v>0</v>
      </c>
      <c r="BK424" s="68">
        <f t="shared" si="227"/>
        <v>0</v>
      </c>
      <c r="BL424" s="68">
        <f t="shared" si="228"/>
        <v>0</v>
      </c>
      <c r="BM424" s="139">
        <f t="shared" si="229"/>
        <v>0</v>
      </c>
    </row>
    <row r="425" spans="1:65" s="68" customFormat="1" ht="63.95" customHeight="1">
      <c r="A425" s="245"/>
      <c r="B425" s="97"/>
      <c r="C425" s="98"/>
      <c r="D425" s="99"/>
      <c r="E425" s="111"/>
      <c r="F425" s="155"/>
      <c r="G425" s="225"/>
      <c r="H425" s="100"/>
      <c r="I425" s="226"/>
      <c r="J425" s="218"/>
      <c r="K425" s="124"/>
      <c r="L425" s="135"/>
      <c r="M425" s="136"/>
      <c r="N425" s="102"/>
      <c r="O425" s="103"/>
      <c r="P425" s="103"/>
      <c r="Q425" s="103"/>
      <c r="R425" s="103"/>
      <c r="S425" s="99"/>
      <c r="T425" s="99"/>
      <c r="U425" s="99"/>
      <c r="V425" s="99"/>
      <c r="W425" s="100"/>
      <c r="X425" s="100"/>
      <c r="Y425" s="104"/>
      <c r="Z425" s="119"/>
      <c r="AA425" s="119"/>
      <c r="AB425" s="120"/>
      <c r="AC425" s="137" t="str">
        <f t="shared" si="199"/>
        <v/>
      </c>
      <c r="AD425" s="131" t="str">
        <f t="shared" si="200"/>
        <v/>
      </c>
      <c r="AE425" s="105"/>
      <c r="AF425" s="101"/>
      <c r="AG425" s="107"/>
      <c r="AH425" s="169"/>
      <c r="AI425" s="170"/>
      <c r="AK425" s="146" t="b">
        <f t="shared" si="201"/>
        <v>0</v>
      </c>
      <c r="AL425" s="68">
        <f t="shared" si="202"/>
        <v>0</v>
      </c>
      <c r="AM425" s="68" t="b">
        <f t="shared" si="203"/>
        <v>1</v>
      </c>
      <c r="AN425" s="68">
        <f t="shared" si="204"/>
        <v>1</v>
      </c>
      <c r="AO425" s="68" t="b">
        <f t="shared" si="205"/>
        <v>0</v>
      </c>
      <c r="AP425" s="68">
        <f t="shared" si="206"/>
        <v>0</v>
      </c>
      <c r="AQ425" s="68" t="b">
        <f t="shared" si="207"/>
        <v>1</v>
      </c>
      <c r="AR425" s="139">
        <f t="shared" si="208"/>
        <v>1</v>
      </c>
      <c r="AS425" s="146" t="str">
        <f t="shared" si="209"/>
        <v/>
      </c>
      <c r="AT425" s="139" t="str">
        <f t="shared" si="210"/>
        <v/>
      </c>
      <c r="AU425" s="68">
        <f t="shared" si="211"/>
        <v>1</v>
      </c>
      <c r="AV425" s="68">
        <f t="shared" si="212"/>
        <v>0</v>
      </c>
      <c r="AW425" s="68">
        <f t="shared" si="213"/>
        <v>0</v>
      </c>
      <c r="AX425" s="68">
        <f t="shared" si="214"/>
        <v>0</v>
      </c>
      <c r="AY425" s="68">
        <f t="shared" si="215"/>
        <v>0</v>
      </c>
      <c r="AZ425" s="139">
        <f t="shared" si="216"/>
        <v>0</v>
      </c>
      <c r="BA425" s="68" t="str">
        <f t="shared" si="217"/>
        <v/>
      </c>
      <c r="BB425" s="68" t="str">
        <f t="shared" si="218"/>
        <v/>
      </c>
      <c r="BC425" s="146" t="str">
        <f t="shared" si="219"/>
        <v>Pain in mouth/throat</v>
      </c>
      <c r="BD425" s="68">
        <f t="shared" si="220"/>
        <v>10.4</v>
      </c>
      <c r="BE425" s="68" t="str">
        <f t="shared" si="221"/>
        <v>Pain in mouth/throat
 has a PPV of 10.4% 
 for recurrence</v>
      </c>
      <c r="BF425" s="68">
        <f t="shared" si="222"/>
        <v>0</v>
      </c>
      <c r="BG425" s="68">
        <f t="shared" si="223"/>
        <v>0</v>
      </c>
      <c r="BH425" s="68">
        <f t="shared" si="224"/>
        <v>1</v>
      </c>
      <c r="BI425" s="68">
        <f t="shared" si="225"/>
        <v>0</v>
      </c>
      <c r="BJ425" s="68">
        <f t="shared" si="226"/>
        <v>0</v>
      </c>
      <c r="BK425" s="68">
        <f t="shared" si="227"/>
        <v>0</v>
      </c>
      <c r="BL425" s="68">
        <f t="shared" si="228"/>
        <v>0</v>
      </c>
      <c r="BM425" s="139">
        <f t="shared" si="229"/>
        <v>0</v>
      </c>
    </row>
    <row r="426" spans="1:65" s="68" customFormat="1" ht="63.95" customHeight="1">
      <c r="A426" s="245"/>
      <c r="B426" s="97"/>
      <c r="C426" s="98"/>
      <c r="D426" s="99"/>
      <c r="E426" s="111"/>
      <c r="F426" s="155"/>
      <c r="G426" s="225"/>
      <c r="H426" s="100"/>
      <c r="I426" s="226"/>
      <c r="J426" s="218"/>
      <c r="K426" s="124"/>
      <c r="L426" s="135"/>
      <c r="M426" s="136"/>
      <c r="N426" s="102"/>
      <c r="O426" s="103"/>
      <c r="P426" s="103"/>
      <c r="Q426" s="103"/>
      <c r="R426" s="103"/>
      <c r="S426" s="99"/>
      <c r="T426" s="99"/>
      <c r="U426" s="99"/>
      <c r="V426" s="99"/>
      <c r="W426" s="100"/>
      <c r="X426" s="100"/>
      <c r="Y426" s="104"/>
      <c r="Z426" s="119"/>
      <c r="AA426" s="119"/>
      <c r="AB426" s="120"/>
      <c r="AC426" s="137" t="str">
        <f t="shared" si="199"/>
        <v/>
      </c>
      <c r="AD426" s="131" t="str">
        <f t="shared" si="200"/>
        <v/>
      </c>
      <c r="AE426" s="105"/>
      <c r="AF426" s="101"/>
      <c r="AG426" s="107"/>
      <c r="AH426" s="169"/>
      <c r="AI426" s="170"/>
      <c r="AK426" s="146" t="b">
        <f t="shared" si="201"/>
        <v>0</v>
      </c>
      <c r="AL426" s="68">
        <f t="shared" si="202"/>
        <v>0</v>
      </c>
      <c r="AM426" s="68" t="b">
        <f t="shared" si="203"/>
        <v>1</v>
      </c>
      <c r="AN426" s="68">
        <f t="shared" si="204"/>
        <v>1</v>
      </c>
      <c r="AO426" s="68" t="b">
        <f t="shared" si="205"/>
        <v>0</v>
      </c>
      <c r="AP426" s="68">
        <f t="shared" si="206"/>
        <v>0</v>
      </c>
      <c r="AQ426" s="68" t="b">
        <f t="shared" si="207"/>
        <v>1</v>
      </c>
      <c r="AR426" s="139">
        <f t="shared" si="208"/>
        <v>1</v>
      </c>
      <c r="AS426" s="146" t="str">
        <f t="shared" si="209"/>
        <v/>
      </c>
      <c r="AT426" s="139" t="str">
        <f t="shared" si="210"/>
        <v/>
      </c>
      <c r="AU426" s="68">
        <f t="shared" si="211"/>
        <v>1</v>
      </c>
      <c r="AV426" s="68">
        <f t="shared" si="212"/>
        <v>0</v>
      </c>
      <c r="AW426" s="68">
        <f t="shared" si="213"/>
        <v>0</v>
      </c>
      <c r="AX426" s="68">
        <f t="shared" si="214"/>
        <v>0</v>
      </c>
      <c r="AY426" s="68">
        <f t="shared" si="215"/>
        <v>0</v>
      </c>
      <c r="AZ426" s="139">
        <f t="shared" si="216"/>
        <v>0</v>
      </c>
      <c r="BA426" s="68" t="str">
        <f t="shared" si="217"/>
        <v/>
      </c>
      <c r="BB426" s="68" t="str">
        <f t="shared" si="218"/>
        <v/>
      </c>
      <c r="BC426" s="146" t="str">
        <f t="shared" si="219"/>
        <v>Pain in mouth/throat</v>
      </c>
      <c r="BD426" s="68">
        <f t="shared" si="220"/>
        <v>10.4</v>
      </c>
      <c r="BE426" s="68" t="str">
        <f t="shared" si="221"/>
        <v>Pain in mouth/throat
 has a PPV of 10.4% 
 for recurrence</v>
      </c>
      <c r="BF426" s="68">
        <f t="shared" si="222"/>
        <v>0</v>
      </c>
      <c r="BG426" s="68">
        <f t="shared" si="223"/>
        <v>0</v>
      </c>
      <c r="BH426" s="68">
        <f t="shared" si="224"/>
        <v>1</v>
      </c>
      <c r="BI426" s="68">
        <f t="shared" si="225"/>
        <v>0</v>
      </c>
      <c r="BJ426" s="68">
        <f t="shared" si="226"/>
        <v>0</v>
      </c>
      <c r="BK426" s="68">
        <f t="shared" si="227"/>
        <v>0</v>
      </c>
      <c r="BL426" s="68">
        <f t="shared" si="228"/>
        <v>0</v>
      </c>
      <c r="BM426" s="139">
        <f t="shared" si="229"/>
        <v>0</v>
      </c>
    </row>
    <row r="427" spans="1:65" s="68" customFormat="1" ht="63.95" customHeight="1">
      <c r="A427" s="245"/>
      <c r="B427" s="97"/>
      <c r="C427" s="98"/>
      <c r="D427" s="99"/>
      <c r="E427" s="111"/>
      <c r="F427" s="155"/>
      <c r="G427" s="225"/>
      <c r="H427" s="100"/>
      <c r="I427" s="226"/>
      <c r="J427" s="218"/>
      <c r="K427" s="124"/>
      <c r="L427" s="135"/>
      <c r="M427" s="136"/>
      <c r="N427" s="102"/>
      <c r="O427" s="103"/>
      <c r="P427" s="103"/>
      <c r="Q427" s="103"/>
      <c r="R427" s="103"/>
      <c r="S427" s="99"/>
      <c r="T427" s="99"/>
      <c r="U427" s="99"/>
      <c r="V427" s="99"/>
      <c r="W427" s="100"/>
      <c r="X427" s="100"/>
      <c r="Y427" s="104"/>
      <c r="Z427" s="119"/>
      <c r="AA427" s="119"/>
      <c r="AB427" s="120"/>
      <c r="AC427" s="137" t="str">
        <f t="shared" si="199"/>
        <v/>
      </c>
      <c r="AD427" s="131" t="str">
        <f t="shared" si="200"/>
        <v/>
      </c>
      <c r="AE427" s="105"/>
      <c r="AF427" s="101"/>
      <c r="AG427" s="107"/>
      <c r="AH427" s="169"/>
      <c r="AI427" s="170"/>
      <c r="AK427" s="146" t="b">
        <f t="shared" si="201"/>
        <v>0</v>
      </c>
      <c r="AL427" s="68">
        <f t="shared" si="202"/>
        <v>0</v>
      </c>
      <c r="AM427" s="68" t="b">
        <f t="shared" si="203"/>
        <v>1</v>
      </c>
      <c r="AN427" s="68">
        <f t="shared" si="204"/>
        <v>1</v>
      </c>
      <c r="AO427" s="68" t="b">
        <f t="shared" si="205"/>
        <v>0</v>
      </c>
      <c r="AP427" s="68">
        <f t="shared" si="206"/>
        <v>0</v>
      </c>
      <c r="AQ427" s="68" t="b">
        <f t="shared" si="207"/>
        <v>1</v>
      </c>
      <c r="AR427" s="139">
        <f t="shared" si="208"/>
        <v>1</v>
      </c>
      <c r="AS427" s="146" t="str">
        <f t="shared" si="209"/>
        <v/>
      </c>
      <c r="AT427" s="139" t="str">
        <f t="shared" si="210"/>
        <v/>
      </c>
      <c r="AU427" s="68">
        <f t="shared" si="211"/>
        <v>1</v>
      </c>
      <c r="AV427" s="68">
        <f t="shared" si="212"/>
        <v>0</v>
      </c>
      <c r="AW427" s="68">
        <f t="shared" si="213"/>
        <v>0</v>
      </c>
      <c r="AX427" s="68">
        <f t="shared" si="214"/>
        <v>0</v>
      </c>
      <c r="AY427" s="68">
        <f t="shared" si="215"/>
        <v>0</v>
      </c>
      <c r="AZ427" s="139">
        <f t="shared" si="216"/>
        <v>0</v>
      </c>
      <c r="BA427" s="68" t="str">
        <f t="shared" si="217"/>
        <v/>
      </c>
      <c r="BB427" s="68" t="str">
        <f t="shared" si="218"/>
        <v/>
      </c>
      <c r="BC427" s="146" t="str">
        <f t="shared" si="219"/>
        <v>Pain in mouth/throat</v>
      </c>
      <c r="BD427" s="68">
        <f t="shared" si="220"/>
        <v>10.4</v>
      </c>
      <c r="BE427" s="68" t="str">
        <f t="shared" si="221"/>
        <v>Pain in mouth/throat
 has a PPV of 10.4% 
 for recurrence</v>
      </c>
      <c r="BF427" s="68">
        <f t="shared" si="222"/>
        <v>0</v>
      </c>
      <c r="BG427" s="68">
        <f t="shared" si="223"/>
        <v>0</v>
      </c>
      <c r="BH427" s="68">
        <f t="shared" si="224"/>
        <v>1</v>
      </c>
      <c r="BI427" s="68">
        <f t="shared" si="225"/>
        <v>0</v>
      </c>
      <c r="BJ427" s="68">
        <f t="shared" si="226"/>
        <v>0</v>
      </c>
      <c r="BK427" s="68">
        <f t="shared" si="227"/>
        <v>0</v>
      </c>
      <c r="BL427" s="68">
        <f t="shared" si="228"/>
        <v>0</v>
      </c>
      <c r="BM427" s="139">
        <f t="shared" si="229"/>
        <v>0</v>
      </c>
    </row>
    <row r="428" spans="1:65" s="68" customFormat="1" ht="63.95" customHeight="1">
      <c r="A428" s="245"/>
      <c r="B428" s="97"/>
      <c r="C428" s="98"/>
      <c r="D428" s="99"/>
      <c r="E428" s="111"/>
      <c r="F428" s="155"/>
      <c r="G428" s="225"/>
      <c r="H428" s="100"/>
      <c r="I428" s="226"/>
      <c r="J428" s="218"/>
      <c r="K428" s="124"/>
      <c r="L428" s="135"/>
      <c r="M428" s="136"/>
      <c r="N428" s="102"/>
      <c r="O428" s="103"/>
      <c r="P428" s="103"/>
      <c r="Q428" s="103"/>
      <c r="R428" s="103"/>
      <c r="S428" s="99"/>
      <c r="T428" s="99"/>
      <c r="U428" s="99"/>
      <c r="V428" s="99"/>
      <c r="W428" s="100"/>
      <c r="X428" s="100"/>
      <c r="Y428" s="104"/>
      <c r="Z428" s="119"/>
      <c r="AA428" s="119"/>
      <c r="AB428" s="120"/>
      <c r="AC428" s="137" t="str">
        <f t="shared" si="199"/>
        <v/>
      </c>
      <c r="AD428" s="131" t="str">
        <f t="shared" si="200"/>
        <v/>
      </c>
      <c r="AE428" s="105"/>
      <c r="AF428" s="101"/>
      <c r="AG428" s="107"/>
      <c r="AH428" s="169"/>
      <c r="AI428" s="170"/>
      <c r="AK428" s="146" t="b">
        <f t="shared" si="201"/>
        <v>0</v>
      </c>
      <c r="AL428" s="68">
        <f t="shared" si="202"/>
        <v>0</v>
      </c>
      <c r="AM428" s="68" t="b">
        <f t="shared" si="203"/>
        <v>1</v>
      </c>
      <c r="AN428" s="68">
        <f t="shared" si="204"/>
        <v>1</v>
      </c>
      <c r="AO428" s="68" t="b">
        <f t="shared" si="205"/>
        <v>0</v>
      </c>
      <c r="AP428" s="68">
        <f t="shared" si="206"/>
        <v>0</v>
      </c>
      <c r="AQ428" s="68" t="b">
        <f t="shared" si="207"/>
        <v>1</v>
      </c>
      <c r="AR428" s="139">
        <f t="shared" si="208"/>
        <v>1</v>
      </c>
      <c r="AS428" s="146" t="str">
        <f t="shared" si="209"/>
        <v/>
      </c>
      <c r="AT428" s="139" t="str">
        <f t="shared" si="210"/>
        <v/>
      </c>
      <c r="AU428" s="68">
        <f t="shared" si="211"/>
        <v>1</v>
      </c>
      <c r="AV428" s="68">
        <f t="shared" si="212"/>
        <v>0</v>
      </c>
      <c r="AW428" s="68">
        <f t="shared" si="213"/>
        <v>0</v>
      </c>
      <c r="AX428" s="68">
        <f t="shared" si="214"/>
        <v>0</v>
      </c>
      <c r="AY428" s="68">
        <f t="shared" si="215"/>
        <v>0</v>
      </c>
      <c r="AZ428" s="139">
        <f t="shared" si="216"/>
        <v>0</v>
      </c>
      <c r="BA428" s="68" t="str">
        <f t="shared" si="217"/>
        <v/>
      </c>
      <c r="BB428" s="68" t="str">
        <f t="shared" si="218"/>
        <v/>
      </c>
      <c r="BC428" s="146" t="str">
        <f t="shared" si="219"/>
        <v>Pain in mouth/throat</v>
      </c>
      <c r="BD428" s="68">
        <f t="shared" si="220"/>
        <v>10.4</v>
      </c>
      <c r="BE428" s="68" t="str">
        <f t="shared" si="221"/>
        <v>Pain in mouth/throat
 has a PPV of 10.4% 
 for recurrence</v>
      </c>
      <c r="BF428" s="68">
        <f t="shared" si="222"/>
        <v>0</v>
      </c>
      <c r="BG428" s="68">
        <f t="shared" si="223"/>
        <v>0</v>
      </c>
      <c r="BH428" s="68">
        <f t="shared" si="224"/>
        <v>1</v>
      </c>
      <c r="BI428" s="68">
        <f t="shared" si="225"/>
        <v>0</v>
      </c>
      <c r="BJ428" s="68">
        <f t="shared" si="226"/>
        <v>0</v>
      </c>
      <c r="BK428" s="68">
        <f t="shared" si="227"/>
        <v>0</v>
      </c>
      <c r="BL428" s="68">
        <f t="shared" si="228"/>
        <v>0</v>
      </c>
      <c r="BM428" s="139">
        <f t="shared" si="229"/>
        <v>0</v>
      </c>
    </row>
    <row r="429" spans="1:65" s="68" customFormat="1" ht="63.95" customHeight="1">
      <c r="A429" s="245"/>
      <c r="B429" s="97"/>
      <c r="C429" s="98"/>
      <c r="D429" s="99"/>
      <c r="E429" s="111"/>
      <c r="F429" s="155"/>
      <c r="G429" s="225"/>
      <c r="H429" s="100"/>
      <c r="I429" s="226"/>
      <c r="J429" s="218"/>
      <c r="K429" s="124"/>
      <c r="L429" s="135"/>
      <c r="M429" s="136"/>
      <c r="N429" s="102"/>
      <c r="O429" s="103"/>
      <c r="P429" s="103"/>
      <c r="Q429" s="103"/>
      <c r="R429" s="103"/>
      <c r="S429" s="99"/>
      <c r="T429" s="99"/>
      <c r="U429" s="99"/>
      <c r="V429" s="99"/>
      <c r="W429" s="100"/>
      <c r="X429" s="100"/>
      <c r="Y429" s="104"/>
      <c r="Z429" s="119"/>
      <c r="AA429" s="119"/>
      <c r="AB429" s="120"/>
      <c r="AC429" s="137" t="str">
        <f t="shared" si="199"/>
        <v/>
      </c>
      <c r="AD429" s="131" t="str">
        <f t="shared" si="200"/>
        <v/>
      </c>
      <c r="AE429" s="105"/>
      <c r="AF429" s="101"/>
      <c r="AG429" s="107"/>
      <c r="AH429" s="169"/>
      <c r="AI429" s="170"/>
      <c r="AK429" s="146" t="b">
        <f t="shared" si="201"/>
        <v>0</v>
      </c>
      <c r="AL429" s="68">
        <f t="shared" si="202"/>
        <v>0</v>
      </c>
      <c r="AM429" s="68" t="b">
        <f t="shared" si="203"/>
        <v>1</v>
      </c>
      <c r="AN429" s="68">
        <f t="shared" si="204"/>
        <v>1</v>
      </c>
      <c r="AO429" s="68" t="b">
        <f t="shared" si="205"/>
        <v>0</v>
      </c>
      <c r="AP429" s="68">
        <f t="shared" si="206"/>
        <v>0</v>
      </c>
      <c r="AQ429" s="68" t="b">
        <f t="shared" si="207"/>
        <v>1</v>
      </c>
      <c r="AR429" s="139">
        <f t="shared" si="208"/>
        <v>1</v>
      </c>
      <c r="AS429" s="146" t="str">
        <f t="shared" si="209"/>
        <v/>
      </c>
      <c r="AT429" s="139" t="str">
        <f t="shared" si="210"/>
        <v/>
      </c>
      <c r="AU429" s="68">
        <f t="shared" si="211"/>
        <v>1</v>
      </c>
      <c r="AV429" s="68">
        <f t="shared" si="212"/>
        <v>0</v>
      </c>
      <c r="AW429" s="68">
        <f t="shared" si="213"/>
        <v>0</v>
      </c>
      <c r="AX429" s="68">
        <f t="shared" si="214"/>
        <v>0</v>
      </c>
      <c r="AY429" s="68">
        <f t="shared" si="215"/>
        <v>0</v>
      </c>
      <c r="AZ429" s="139">
        <f t="shared" si="216"/>
        <v>0</v>
      </c>
      <c r="BA429" s="68" t="str">
        <f t="shared" si="217"/>
        <v/>
      </c>
      <c r="BB429" s="68" t="str">
        <f t="shared" si="218"/>
        <v/>
      </c>
      <c r="BC429" s="146" t="str">
        <f t="shared" si="219"/>
        <v>Pain in mouth/throat</v>
      </c>
      <c r="BD429" s="68">
        <f t="shared" si="220"/>
        <v>10.4</v>
      </c>
      <c r="BE429" s="68" t="str">
        <f t="shared" si="221"/>
        <v>Pain in mouth/throat
 has a PPV of 10.4% 
 for recurrence</v>
      </c>
      <c r="BF429" s="68">
        <f t="shared" si="222"/>
        <v>0</v>
      </c>
      <c r="BG429" s="68">
        <f t="shared" si="223"/>
        <v>0</v>
      </c>
      <c r="BH429" s="68">
        <f t="shared" si="224"/>
        <v>1</v>
      </c>
      <c r="BI429" s="68">
        <f t="shared" si="225"/>
        <v>0</v>
      </c>
      <c r="BJ429" s="68">
        <f t="shared" si="226"/>
        <v>0</v>
      </c>
      <c r="BK429" s="68">
        <f t="shared" si="227"/>
        <v>0</v>
      </c>
      <c r="BL429" s="68">
        <f t="shared" si="228"/>
        <v>0</v>
      </c>
      <c r="BM429" s="139">
        <f t="shared" si="229"/>
        <v>0</v>
      </c>
    </row>
    <row r="430" spans="1:65" s="68" customFormat="1" ht="63.95" customHeight="1">
      <c r="A430" s="245"/>
      <c r="B430" s="97"/>
      <c r="C430" s="98"/>
      <c r="D430" s="99"/>
      <c r="E430" s="111"/>
      <c r="F430" s="155"/>
      <c r="G430" s="225"/>
      <c r="H430" s="100"/>
      <c r="I430" s="226"/>
      <c r="J430" s="218"/>
      <c r="K430" s="124"/>
      <c r="L430" s="135"/>
      <c r="M430" s="136"/>
      <c r="N430" s="102"/>
      <c r="O430" s="103"/>
      <c r="P430" s="103"/>
      <c r="Q430" s="103"/>
      <c r="R430" s="103"/>
      <c r="S430" s="99"/>
      <c r="T430" s="99"/>
      <c r="U430" s="99"/>
      <c r="V430" s="99"/>
      <c r="W430" s="100"/>
      <c r="X430" s="100"/>
      <c r="Y430" s="104"/>
      <c r="Z430" s="119"/>
      <c r="AA430" s="119"/>
      <c r="AB430" s="120"/>
      <c r="AC430" s="137" t="str">
        <f t="shared" si="199"/>
        <v/>
      </c>
      <c r="AD430" s="131" t="str">
        <f t="shared" si="200"/>
        <v/>
      </c>
      <c r="AE430" s="105"/>
      <c r="AF430" s="101"/>
      <c r="AG430" s="107"/>
      <c r="AH430" s="169"/>
      <c r="AI430" s="170"/>
      <c r="AK430" s="146" t="b">
        <f t="shared" si="201"/>
        <v>0</v>
      </c>
      <c r="AL430" s="68">
        <f t="shared" si="202"/>
        <v>0</v>
      </c>
      <c r="AM430" s="68" t="b">
        <f t="shared" si="203"/>
        <v>1</v>
      </c>
      <c r="AN430" s="68">
        <f t="shared" si="204"/>
        <v>1</v>
      </c>
      <c r="AO430" s="68" t="b">
        <f t="shared" si="205"/>
        <v>0</v>
      </c>
      <c r="AP430" s="68">
        <f t="shared" si="206"/>
        <v>0</v>
      </c>
      <c r="AQ430" s="68" t="b">
        <f t="shared" si="207"/>
        <v>1</v>
      </c>
      <c r="AR430" s="139">
        <f t="shared" si="208"/>
        <v>1</v>
      </c>
      <c r="AS430" s="146" t="str">
        <f t="shared" si="209"/>
        <v/>
      </c>
      <c r="AT430" s="139" t="str">
        <f t="shared" si="210"/>
        <v/>
      </c>
      <c r="AU430" s="68">
        <f t="shared" si="211"/>
        <v>1</v>
      </c>
      <c r="AV430" s="68">
        <f t="shared" si="212"/>
        <v>0</v>
      </c>
      <c r="AW430" s="68">
        <f t="shared" si="213"/>
        <v>0</v>
      </c>
      <c r="AX430" s="68">
        <f t="shared" si="214"/>
        <v>0</v>
      </c>
      <c r="AY430" s="68">
        <f t="shared" si="215"/>
        <v>0</v>
      </c>
      <c r="AZ430" s="139">
        <f t="shared" si="216"/>
        <v>0</v>
      </c>
      <c r="BA430" s="68" t="str">
        <f t="shared" si="217"/>
        <v/>
      </c>
      <c r="BB430" s="68" t="str">
        <f t="shared" si="218"/>
        <v/>
      </c>
      <c r="BC430" s="146" t="str">
        <f t="shared" si="219"/>
        <v>Pain in mouth/throat</v>
      </c>
      <c r="BD430" s="68">
        <f t="shared" si="220"/>
        <v>10.4</v>
      </c>
      <c r="BE430" s="68" t="str">
        <f t="shared" si="221"/>
        <v>Pain in mouth/throat
 has a PPV of 10.4% 
 for recurrence</v>
      </c>
      <c r="BF430" s="68">
        <f t="shared" si="222"/>
        <v>0</v>
      </c>
      <c r="BG430" s="68">
        <f t="shared" si="223"/>
        <v>0</v>
      </c>
      <c r="BH430" s="68">
        <f t="shared" si="224"/>
        <v>1</v>
      </c>
      <c r="BI430" s="68">
        <f t="shared" si="225"/>
        <v>0</v>
      </c>
      <c r="BJ430" s="68">
        <f t="shared" si="226"/>
        <v>0</v>
      </c>
      <c r="BK430" s="68">
        <f t="shared" si="227"/>
        <v>0</v>
      </c>
      <c r="BL430" s="68">
        <f t="shared" si="228"/>
        <v>0</v>
      </c>
      <c r="BM430" s="139">
        <f t="shared" si="229"/>
        <v>0</v>
      </c>
    </row>
    <row r="431" spans="1:65" s="68" customFormat="1" ht="63.95" customHeight="1">
      <c r="A431" s="245"/>
      <c r="B431" s="97"/>
      <c r="C431" s="98"/>
      <c r="D431" s="99"/>
      <c r="E431" s="111"/>
      <c r="F431" s="155"/>
      <c r="G431" s="225"/>
      <c r="H431" s="100"/>
      <c r="I431" s="226"/>
      <c r="J431" s="218"/>
      <c r="K431" s="124"/>
      <c r="L431" s="135"/>
      <c r="M431" s="136"/>
      <c r="N431" s="102"/>
      <c r="O431" s="103"/>
      <c r="P431" s="103"/>
      <c r="Q431" s="103"/>
      <c r="R431" s="103"/>
      <c r="S431" s="99"/>
      <c r="T431" s="99"/>
      <c r="U431" s="99"/>
      <c r="V431" s="99"/>
      <c r="W431" s="100"/>
      <c r="X431" s="100"/>
      <c r="Y431" s="104"/>
      <c r="Z431" s="119"/>
      <c r="AA431" s="119"/>
      <c r="AB431" s="120"/>
      <c r="AC431" s="137" t="str">
        <f t="shared" si="199"/>
        <v/>
      </c>
      <c r="AD431" s="131" t="str">
        <f t="shared" si="200"/>
        <v/>
      </c>
      <c r="AE431" s="105"/>
      <c r="AF431" s="101"/>
      <c r="AG431" s="107"/>
      <c r="AH431" s="169"/>
      <c r="AI431" s="170"/>
      <c r="AK431" s="146" t="b">
        <f t="shared" si="201"/>
        <v>0</v>
      </c>
      <c r="AL431" s="68">
        <f t="shared" si="202"/>
        <v>0</v>
      </c>
      <c r="AM431" s="68" t="b">
        <f t="shared" si="203"/>
        <v>1</v>
      </c>
      <c r="AN431" s="68">
        <f t="shared" si="204"/>
        <v>1</v>
      </c>
      <c r="AO431" s="68" t="b">
        <f t="shared" si="205"/>
        <v>0</v>
      </c>
      <c r="AP431" s="68">
        <f t="shared" si="206"/>
        <v>0</v>
      </c>
      <c r="AQ431" s="68" t="b">
        <f t="shared" si="207"/>
        <v>1</v>
      </c>
      <c r="AR431" s="139">
        <f t="shared" si="208"/>
        <v>1</v>
      </c>
      <c r="AS431" s="146" t="str">
        <f t="shared" si="209"/>
        <v/>
      </c>
      <c r="AT431" s="139" t="str">
        <f t="shared" si="210"/>
        <v/>
      </c>
      <c r="AU431" s="68">
        <f t="shared" si="211"/>
        <v>1</v>
      </c>
      <c r="AV431" s="68">
        <f t="shared" si="212"/>
        <v>0</v>
      </c>
      <c r="AW431" s="68">
        <f t="shared" si="213"/>
        <v>0</v>
      </c>
      <c r="AX431" s="68">
        <f t="shared" si="214"/>
        <v>0</v>
      </c>
      <c r="AY431" s="68">
        <f t="shared" si="215"/>
        <v>0</v>
      </c>
      <c r="AZ431" s="139">
        <f t="shared" si="216"/>
        <v>0</v>
      </c>
      <c r="BA431" s="68" t="str">
        <f t="shared" si="217"/>
        <v/>
      </c>
      <c r="BB431" s="68" t="str">
        <f t="shared" si="218"/>
        <v/>
      </c>
      <c r="BC431" s="146" t="str">
        <f t="shared" si="219"/>
        <v>Pain in mouth/throat</v>
      </c>
      <c r="BD431" s="68">
        <f t="shared" si="220"/>
        <v>10.4</v>
      </c>
      <c r="BE431" s="68" t="str">
        <f t="shared" si="221"/>
        <v>Pain in mouth/throat
 has a PPV of 10.4% 
 for recurrence</v>
      </c>
      <c r="BF431" s="68">
        <f t="shared" si="222"/>
        <v>0</v>
      </c>
      <c r="BG431" s="68">
        <f t="shared" si="223"/>
        <v>0</v>
      </c>
      <c r="BH431" s="68">
        <f t="shared" si="224"/>
        <v>1</v>
      </c>
      <c r="BI431" s="68">
        <f t="shared" si="225"/>
        <v>0</v>
      </c>
      <c r="BJ431" s="68">
        <f t="shared" si="226"/>
        <v>0</v>
      </c>
      <c r="BK431" s="68">
        <f t="shared" si="227"/>
        <v>0</v>
      </c>
      <c r="BL431" s="68">
        <f t="shared" si="228"/>
        <v>0</v>
      </c>
      <c r="BM431" s="139">
        <f t="shared" si="229"/>
        <v>0</v>
      </c>
    </row>
    <row r="432" spans="1:65" s="68" customFormat="1" ht="63.95" customHeight="1">
      <c r="A432" s="245"/>
      <c r="B432" s="97"/>
      <c r="C432" s="98"/>
      <c r="D432" s="99"/>
      <c r="E432" s="111"/>
      <c r="F432" s="155"/>
      <c r="G432" s="225"/>
      <c r="H432" s="100"/>
      <c r="I432" s="226"/>
      <c r="J432" s="218"/>
      <c r="K432" s="124"/>
      <c r="L432" s="135"/>
      <c r="M432" s="136"/>
      <c r="N432" s="102"/>
      <c r="O432" s="103"/>
      <c r="P432" s="103"/>
      <c r="Q432" s="103"/>
      <c r="R432" s="103"/>
      <c r="S432" s="99"/>
      <c r="T432" s="99"/>
      <c r="U432" s="99"/>
      <c r="V432" s="99"/>
      <c r="W432" s="100"/>
      <c r="X432" s="100"/>
      <c r="Y432" s="104"/>
      <c r="Z432" s="119"/>
      <c r="AA432" s="119"/>
      <c r="AB432" s="120"/>
      <c r="AC432" s="137" t="str">
        <f t="shared" si="199"/>
        <v/>
      </c>
      <c r="AD432" s="131" t="str">
        <f t="shared" si="200"/>
        <v/>
      </c>
      <c r="AE432" s="105"/>
      <c r="AF432" s="101"/>
      <c r="AG432" s="107"/>
      <c r="AH432" s="169"/>
      <c r="AI432" s="170"/>
      <c r="AK432" s="146" t="b">
        <f t="shared" si="201"/>
        <v>0</v>
      </c>
      <c r="AL432" s="68">
        <f t="shared" si="202"/>
        <v>0</v>
      </c>
      <c r="AM432" s="68" t="b">
        <f t="shared" si="203"/>
        <v>1</v>
      </c>
      <c r="AN432" s="68">
        <f t="shared" si="204"/>
        <v>1</v>
      </c>
      <c r="AO432" s="68" t="b">
        <f t="shared" si="205"/>
        <v>0</v>
      </c>
      <c r="AP432" s="68">
        <f t="shared" si="206"/>
        <v>0</v>
      </c>
      <c r="AQ432" s="68" t="b">
        <f t="shared" si="207"/>
        <v>1</v>
      </c>
      <c r="AR432" s="139">
        <f t="shared" si="208"/>
        <v>1</v>
      </c>
      <c r="AS432" s="146" t="str">
        <f t="shared" si="209"/>
        <v/>
      </c>
      <c r="AT432" s="139" t="str">
        <f t="shared" si="210"/>
        <v/>
      </c>
      <c r="AU432" s="68">
        <f t="shared" si="211"/>
        <v>1</v>
      </c>
      <c r="AV432" s="68">
        <f t="shared" si="212"/>
        <v>0</v>
      </c>
      <c r="AW432" s="68">
        <f t="shared" si="213"/>
        <v>0</v>
      </c>
      <c r="AX432" s="68">
        <f t="shared" si="214"/>
        <v>0</v>
      </c>
      <c r="AY432" s="68">
        <f t="shared" si="215"/>
        <v>0</v>
      </c>
      <c r="AZ432" s="139">
        <f t="shared" si="216"/>
        <v>0</v>
      </c>
      <c r="BA432" s="68" t="str">
        <f t="shared" si="217"/>
        <v/>
      </c>
      <c r="BB432" s="68" t="str">
        <f t="shared" si="218"/>
        <v/>
      </c>
      <c r="BC432" s="146" t="str">
        <f t="shared" si="219"/>
        <v>Pain in mouth/throat</v>
      </c>
      <c r="BD432" s="68">
        <f t="shared" si="220"/>
        <v>10.4</v>
      </c>
      <c r="BE432" s="68" t="str">
        <f t="shared" si="221"/>
        <v>Pain in mouth/throat
 has a PPV of 10.4% 
 for recurrence</v>
      </c>
      <c r="BF432" s="68">
        <f t="shared" si="222"/>
        <v>0</v>
      </c>
      <c r="BG432" s="68">
        <f t="shared" si="223"/>
        <v>0</v>
      </c>
      <c r="BH432" s="68">
        <f t="shared" si="224"/>
        <v>1</v>
      </c>
      <c r="BI432" s="68">
        <f t="shared" si="225"/>
        <v>0</v>
      </c>
      <c r="BJ432" s="68">
        <f t="shared" si="226"/>
        <v>0</v>
      </c>
      <c r="BK432" s="68">
        <f t="shared" si="227"/>
        <v>0</v>
      </c>
      <c r="BL432" s="68">
        <f t="shared" si="228"/>
        <v>0</v>
      </c>
      <c r="BM432" s="139">
        <f t="shared" si="229"/>
        <v>0</v>
      </c>
    </row>
    <row r="433" spans="1:65" s="68" customFormat="1" ht="63.95" customHeight="1">
      <c r="A433" s="245"/>
      <c r="B433" s="97"/>
      <c r="C433" s="98"/>
      <c r="D433" s="99"/>
      <c r="E433" s="111"/>
      <c r="F433" s="155"/>
      <c r="G433" s="225"/>
      <c r="H433" s="100"/>
      <c r="I433" s="226"/>
      <c r="J433" s="218"/>
      <c r="K433" s="124"/>
      <c r="L433" s="135"/>
      <c r="M433" s="136"/>
      <c r="N433" s="102"/>
      <c r="O433" s="103"/>
      <c r="P433" s="103"/>
      <c r="Q433" s="103"/>
      <c r="R433" s="103"/>
      <c r="S433" s="99"/>
      <c r="T433" s="99"/>
      <c r="U433" s="99"/>
      <c r="V433" s="99"/>
      <c r="W433" s="100"/>
      <c r="X433" s="100"/>
      <c r="Y433" s="104"/>
      <c r="Z433" s="119"/>
      <c r="AA433" s="119"/>
      <c r="AB433" s="120"/>
      <c r="AC433" s="137" t="str">
        <f t="shared" si="199"/>
        <v/>
      </c>
      <c r="AD433" s="131" t="str">
        <f t="shared" si="200"/>
        <v/>
      </c>
      <c r="AE433" s="105"/>
      <c r="AF433" s="101"/>
      <c r="AG433" s="107"/>
      <c r="AH433" s="169"/>
      <c r="AI433" s="170"/>
      <c r="AK433" s="146" t="b">
        <f t="shared" si="201"/>
        <v>0</v>
      </c>
      <c r="AL433" s="68">
        <f t="shared" si="202"/>
        <v>0</v>
      </c>
      <c r="AM433" s="68" t="b">
        <f t="shared" si="203"/>
        <v>1</v>
      </c>
      <c r="AN433" s="68">
        <f t="shared" si="204"/>
        <v>1</v>
      </c>
      <c r="AO433" s="68" t="b">
        <f t="shared" si="205"/>
        <v>0</v>
      </c>
      <c r="AP433" s="68">
        <f t="shared" si="206"/>
        <v>0</v>
      </c>
      <c r="AQ433" s="68" t="b">
        <f t="shared" si="207"/>
        <v>1</v>
      </c>
      <c r="AR433" s="139">
        <f t="shared" si="208"/>
        <v>1</v>
      </c>
      <c r="AS433" s="146" t="str">
        <f t="shared" si="209"/>
        <v/>
      </c>
      <c r="AT433" s="139" t="str">
        <f t="shared" si="210"/>
        <v/>
      </c>
      <c r="AU433" s="68">
        <f t="shared" si="211"/>
        <v>1</v>
      </c>
      <c r="AV433" s="68">
        <f t="shared" si="212"/>
        <v>0</v>
      </c>
      <c r="AW433" s="68">
        <f t="shared" si="213"/>
        <v>0</v>
      </c>
      <c r="AX433" s="68">
        <f t="shared" si="214"/>
        <v>0</v>
      </c>
      <c r="AY433" s="68">
        <f t="shared" si="215"/>
        <v>0</v>
      </c>
      <c r="AZ433" s="139">
        <f t="shared" si="216"/>
        <v>0</v>
      </c>
      <c r="BA433" s="68" t="str">
        <f t="shared" si="217"/>
        <v/>
      </c>
      <c r="BB433" s="68" t="str">
        <f t="shared" si="218"/>
        <v/>
      </c>
      <c r="BC433" s="146" t="str">
        <f t="shared" si="219"/>
        <v>Pain in mouth/throat</v>
      </c>
      <c r="BD433" s="68">
        <f t="shared" si="220"/>
        <v>10.4</v>
      </c>
      <c r="BE433" s="68" t="str">
        <f t="shared" si="221"/>
        <v>Pain in mouth/throat
 has a PPV of 10.4% 
 for recurrence</v>
      </c>
      <c r="BF433" s="68">
        <f t="shared" si="222"/>
        <v>0</v>
      </c>
      <c r="BG433" s="68">
        <f t="shared" si="223"/>
        <v>0</v>
      </c>
      <c r="BH433" s="68">
        <f t="shared" si="224"/>
        <v>1</v>
      </c>
      <c r="BI433" s="68">
        <f t="shared" si="225"/>
        <v>0</v>
      </c>
      <c r="BJ433" s="68">
        <f t="shared" si="226"/>
        <v>0</v>
      </c>
      <c r="BK433" s="68">
        <f t="shared" si="227"/>
        <v>0</v>
      </c>
      <c r="BL433" s="68">
        <f t="shared" si="228"/>
        <v>0</v>
      </c>
      <c r="BM433" s="139">
        <f t="shared" si="229"/>
        <v>0</v>
      </c>
    </row>
    <row r="434" spans="1:65" s="68" customFormat="1" ht="63.95" customHeight="1">
      <c r="A434" s="245"/>
      <c r="B434" s="97"/>
      <c r="C434" s="98"/>
      <c r="D434" s="99"/>
      <c r="E434" s="111"/>
      <c r="F434" s="155"/>
      <c r="G434" s="225"/>
      <c r="H434" s="100"/>
      <c r="I434" s="226"/>
      <c r="J434" s="218"/>
      <c r="K434" s="124"/>
      <c r="L434" s="135"/>
      <c r="M434" s="136"/>
      <c r="N434" s="102"/>
      <c r="O434" s="103"/>
      <c r="P434" s="103"/>
      <c r="Q434" s="103"/>
      <c r="R434" s="103"/>
      <c r="S434" s="99"/>
      <c r="T434" s="99"/>
      <c r="U434" s="99"/>
      <c r="V434" s="99"/>
      <c r="W434" s="100"/>
      <c r="X434" s="100"/>
      <c r="Y434" s="104"/>
      <c r="Z434" s="119"/>
      <c r="AA434" s="119"/>
      <c r="AB434" s="120"/>
      <c r="AC434" s="137" t="str">
        <f t="shared" si="199"/>
        <v/>
      </c>
      <c r="AD434" s="131" t="str">
        <f t="shared" si="200"/>
        <v/>
      </c>
      <c r="AE434" s="105"/>
      <c r="AF434" s="101"/>
      <c r="AG434" s="107"/>
      <c r="AH434" s="169"/>
      <c r="AI434" s="170"/>
      <c r="AK434" s="146" t="b">
        <f t="shared" si="201"/>
        <v>0</v>
      </c>
      <c r="AL434" s="68">
        <f t="shared" si="202"/>
        <v>0</v>
      </c>
      <c r="AM434" s="68" t="b">
        <f t="shared" si="203"/>
        <v>1</v>
      </c>
      <c r="AN434" s="68">
        <f t="shared" si="204"/>
        <v>1</v>
      </c>
      <c r="AO434" s="68" t="b">
        <f t="shared" si="205"/>
        <v>0</v>
      </c>
      <c r="AP434" s="68">
        <f t="shared" si="206"/>
        <v>0</v>
      </c>
      <c r="AQ434" s="68" t="b">
        <f t="shared" si="207"/>
        <v>1</v>
      </c>
      <c r="AR434" s="139">
        <f t="shared" si="208"/>
        <v>1</v>
      </c>
      <c r="AS434" s="146" t="str">
        <f t="shared" si="209"/>
        <v/>
      </c>
      <c r="AT434" s="139" t="str">
        <f t="shared" si="210"/>
        <v/>
      </c>
      <c r="AU434" s="68">
        <f t="shared" si="211"/>
        <v>1</v>
      </c>
      <c r="AV434" s="68">
        <f t="shared" si="212"/>
        <v>0</v>
      </c>
      <c r="AW434" s="68">
        <f t="shared" si="213"/>
        <v>0</v>
      </c>
      <c r="AX434" s="68">
        <f t="shared" si="214"/>
        <v>0</v>
      </c>
      <c r="AY434" s="68">
        <f t="shared" si="215"/>
        <v>0</v>
      </c>
      <c r="AZ434" s="139">
        <f t="shared" si="216"/>
        <v>0</v>
      </c>
      <c r="BA434" s="68" t="str">
        <f t="shared" si="217"/>
        <v/>
      </c>
      <c r="BB434" s="68" t="str">
        <f t="shared" si="218"/>
        <v/>
      </c>
      <c r="BC434" s="146" t="str">
        <f t="shared" si="219"/>
        <v>Pain in mouth/throat</v>
      </c>
      <c r="BD434" s="68">
        <f t="shared" si="220"/>
        <v>10.4</v>
      </c>
      <c r="BE434" s="68" t="str">
        <f t="shared" si="221"/>
        <v>Pain in mouth/throat
 has a PPV of 10.4% 
 for recurrence</v>
      </c>
      <c r="BF434" s="68">
        <f t="shared" si="222"/>
        <v>0</v>
      </c>
      <c r="BG434" s="68">
        <f t="shared" si="223"/>
        <v>0</v>
      </c>
      <c r="BH434" s="68">
        <f t="shared" si="224"/>
        <v>1</v>
      </c>
      <c r="BI434" s="68">
        <f t="shared" si="225"/>
        <v>0</v>
      </c>
      <c r="BJ434" s="68">
        <f t="shared" si="226"/>
        <v>0</v>
      </c>
      <c r="BK434" s="68">
        <f t="shared" si="227"/>
        <v>0</v>
      </c>
      <c r="BL434" s="68">
        <f t="shared" si="228"/>
        <v>0</v>
      </c>
      <c r="BM434" s="139">
        <f t="shared" si="229"/>
        <v>0</v>
      </c>
    </row>
    <row r="435" spans="1:65" s="68" customFormat="1" ht="63.95" customHeight="1">
      <c r="A435" s="245"/>
      <c r="B435" s="97"/>
      <c r="C435" s="98"/>
      <c r="D435" s="99"/>
      <c r="E435" s="111"/>
      <c r="F435" s="155"/>
      <c r="G435" s="225"/>
      <c r="H435" s="100"/>
      <c r="I435" s="226"/>
      <c r="J435" s="218"/>
      <c r="K435" s="124"/>
      <c r="L435" s="135"/>
      <c r="M435" s="136"/>
      <c r="N435" s="102"/>
      <c r="O435" s="103"/>
      <c r="P435" s="103"/>
      <c r="Q435" s="103"/>
      <c r="R435" s="103"/>
      <c r="S435" s="99"/>
      <c r="T435" s="99"/>
      <c r="U435" s="99"/>
      <c r="V435" s="99"/>
      <c r="W435" s="100"/>
      <c r="X435" s="100"/>
      <c r="Y435" s="104"/>
      <c r="Z435" s="119"/>
      <c r="AA435" s="119"/>
      <c r="AB435" s="120"/>
      <c r="AC435" s="137" t="str">
        <f t="shared" si="199"/>
        <v/>
      </c>
      <c r="AD435" s="131" t="str">
        <f t="shared" si="200"/>
        <v/>
      </c>
      <c r="AE435" s="105"/>
      <c r="AF435" s="101"/>
      <c r="AG435" s="107"/>
      <c r="AH435" s="169"/>
      <c r="AI435" s="170"/>
      <c r="AK435" s="146" t="b">
        <f t="shared" si="201"/>
        <v>0</v>
      </c>
      <c r="AL435" s="68">
        <f t="shared" si="202"/>
        <v>0</v>
      </c>
      <c r="AM435" s="68" t="b">
        <f t="shared" si="203"/>
        <v>1</v>
      </c>
      <c r="AN435" s="68">
        <f t="shared" si="204"/>
        <v>1</v>
      </c>
      <c r="AO435" s="68" t="b">
        <f t="shared" si="205"/>
        <v>0</v>
      </c>
      <c r="AP435" s="68">
        <f t="shared" si="206"/>
        <v>0</v>
      </c>
      <c r="AQ435" s="68" t="b">
        <f t="shared" si="207"/>
        <v>1</v>
      </c>
      <c r="AR435" s="139">
        <f t="shared" si="208"/>
        <v>1</v>
      </c>
      <c r="AS435" s="146" t="str">
        <f t="shared" si="209"/>
        <v/>
      </c>
      <c r="AT435" s="139" t="str">
        <f t="shared" si="210"/>
        <v/>
      </c>
      <c r="AU435" s="68">
        <f t="shared" si="211"/>
        <v>1</v>
      </c>
      <c r="AV435" s="68">
        <f t="shared" si="212"/>
        <v>0</v>
      </c>
      <c r="AW435" s="68">
        <f t="shared" si="213"/>
        <v>0</v>
      </c>
      <c r="AX435" s="68">
        <f t="shared" si="214"/>
        <v>0</v>
      </c>
      <c r="AY435" s="68">
        <f t="shared" si="215"/>
        <v>0</v>
      </c>
      <c r="AZ435" s="139">
        <f t="shared" si="216"/>
        <v>0</v>
      </c>
      <c r="BA435" s="68" t="str">
        <f t="shared" si="217"/>
        <v/>
      </c>
      <c r="BB435" s="68" t="str">
        <f t="shared" si="218"/>
        <v/>
      </c>
      <c r="BC435" s="146" t="str">
        <f t="shared" si="219"/>
        <v>Pain in mouth/throat</v>
      </c>
      <c r="BD435" s="68">
        <f t="shared" si="220"/>
        <v>10.4</v>
      </c>
      <c r="BE435" s="68" t="str">
        <f t="shared" si="221"/>
        <v>Pain in mouth/throat
 has a PPV of 10.4% 
 for recurrence</v>
      </c>
      <c r="BF435" s="68">
        <f t="shared" si="222"/>
        <v>0</v>
      </c>
      <c r="BG435" s="68">
        <f t="shared" si="223"/>
        <v>0</v>
      </c>
      <c r="BH435" s="68">
        <f t="shared" si="224"/>
        <v>1</v>
      </c>
      <c r="BI435" s="68">
        <f t="shared" si="225"/>
        <v>0</v>
      </c>
      <c r="BJ435" s="68">
        <f t="shared" si="226"/>
        <v>0</v>
      </c>
      <c r="BK435" s="68">
        <f t="shared" si="227"/>
        <v>0</v>
      </c>
      <c r="BL435" s="68">
        <f t="shared" si="228"/>
        <v>0</v>
      </c>
      <c r="BM435" s="139">
        <f t="shared" si="229"/>
        <v>0</v>
      </c>
    </row>
    <row r="436" spans="1:65" s="68" customFormat="1" ht="63.95" customHeight="1">
      <c r="A436" s="245"/>
      <c r="B436" s="97"/>
      <c r="C436" s="98"/>
      <c r="D436" s="99"/>
      <c r="E436" s="111"/>
      <c r="F436" s="155"/>
      <c r="G436" s="225"/>
      <c r="H436" s="100"/>
      <c r="I436" s="226"/>
      <c r="J436" s="218"/>
      <c r="K436" s="124"/>
      <c r="L436" s="135"/>
      <c r="M436" s="136"/>
      <c r="N436" s="102"/>
      <c r="O436" s="103"/>
      <c r="P436" s="103"/>
      <c r="Q436" s="103"/>
      <c r="R436" s="103"/>
      <c r="S436" s="99"/>
      <c r="T436" s="99"/>
      <c r="U436" s="99"/>
      <c r="V436" s="99"/>
      <c r="W436" s="100"/>
      <c r="X436" s="100"/>
      <c r="Y436" s="104"/>
      <c r="Z436" s="119"/>
      <c r="AA436" s="119"/>
      <c r="AB436" s="120"/>
      <c r="AC436" s="137" t="str">
        <f t="shared" si="199"/>
        <v/>
      </c>
      <c r="AD436" s="131" t="str">
        <f t="shared" si="200"/>
        <v/>
      </c>
      <c r="AE436" s="105"/>
      <c r="AF436" s="101"/>
      <c r="AG436" s="107"/>
      <c r="AH436" s="169"/>
      <c r="AI436" s="170"/>
      <c r="AK436" s="146" t="b">
        <f t="shared" si="201"/>
        <v>0</v>
      </c>
      <c r="AL436" s="68">
        <f t="shared" si="202"/>
        <v>0</v>
      </c>
      <c r="AM436" s="68" t="b">
        <f t="shared" si="203"/>
        <v>1</v>
      </c>
      <c r="AN436" s="68">
        <f t="shared" si="204"/>
        <v>1</v>
      </c>
      <c r="AO436" s="68" t="b">
        <f t="shared" si="205"/>
        <v>0</v>
      </c>
      <c r="AP436" s="68">
        <f t="shared" si="206"/>
        <v>0</v>
      </c>
      <c r="AQ436" s="68" t="b">
        <f t="shared" si="207"/>
        <v>1</v>
      </c>
      <c r="AR436" s="139">
        <f t="shared" si="208"/>
        <v>1</v>
      </c>
      <c r="AS436" s="146" t="str">
        <f t="shared" si="209"/>
        <v/>
      </c>
      <c r="AT436" s="139" t="str">
        <f t="shared" si="210"/>
        <v/>
      </c>
      <c r="AU436" s="68">
        <f t="shared" si="211"/>
        <v>1</v>
      </c>
      <c r="AV436" s="68">
        <f t="shared" si="212"/>
        <v>0</v>
      </c>
      <c r="AW436" s="68">
        <f t="shared" si="213"/>
        <v>0</v>
      </c>
      <c r="AX436" s="68">
        <f t="shared" si="214"/>
        <v>0</v>
      </c>
      <c r="AY436" s="68">
        <f t="shared" si="215"/>
        <v>0</v>
      </c>
      <c r="AZ436" s="139">
        <f t="shared" si="216"/>
        <v>0</v>
      </c>
      <c r="BA436" s="68" t="str">
        <f t="shared" si="217"/>
        <v/>
      </c>
      <c r="BB436" s="68" t="str">
        <f t="shared" si="218"/>
        <v/>
      </c>
      <c r="BC436" s="146" t="str">
        <f t="shared" si="219"/>
        <v>Pain in mouth/throat</v>
      </c>
      <c r="BD436" s="68">
        <f t="shared" si="220"/>
        <v>10.4</v>
      </c>
      <c r="BE436" s="68" t="str">
        <f t="shared" si="221"/>
        <v>Pain in mouth/throat
 has a PPV of 10.4% 
 for recurrence</v>
      </c>
      <c r="BF436" s="68">
        <f t="shared" si="222"/>
        <v>0</v>
      </c>
      <c r="BG436" s="68">
        <f t="shared" si="223"/>
        <v>0</v>
      </c>
      <c r="BH436" s="68">
        <f t="shared" si="224"/>
        <v>1</v>
      </c>
      <c r="BI436" s="68">
        <f t="shared" si="225"/>
        <v>0</v>
      </c>
      <c r="BJ436" s="68">
        <f t="shared" si="226"/>
        <v>0</v>
      </c>
      <c r="BK436" s="68">
        <f t="shared" si="227"/>
        <v>0</v>
      </c>
      <c r="BL436" s="68">
        <f t="shared" si="228"/>
        <v>0</v>
      </c>
      <c r="BM436" s="139">
        <f t="shared" si="229"/>
        <v>0</v>
      </c>
    </row>
    <row r="437" spans="1:65" s="68" customFormat="1" ht="63.95" customHeight="1">
      <c r="A437" s="245"/>
      <c r="B437" s="97"/>
      <c r="C437" s="98"/>
      <c r="D437" s="99"/>
      <c r="E437" s="111"/>
      <c r="F437" s="155"/>
      <c r="G437" s="225"/>
      <c r="H437" s="100"/>
      <c r="I437" s="226"/>
      <c r="J437" s="218"/>
      <c r="K437" s="124"/>
      <c r="L437" s="135"/>
      <c r="M437" s="136"/>
      <c r="N437" s="102"/>
      <c r="O437" s="103"/>
      <c r="P437" s="103"/>
      <c r="Q437" s="103"/>
      <c r="R437" s="103"/>
      <c r="S437" s="99"/>
      <c r="T437" s="99"/>
      <c r="U437" s="99"/>
      <c r="V437" s="99"/>
      <c r="W437" s="100"/>
      <c r="X437" s="100"/>
      <c r="Y437" s="104"/>
      <c r="Z437" s="119"/>
      <c r="AA437" s="119"/>
      <c r="AB437" s="120"/>
      <c r="AC437" s="137" t="str">
        <f t="shared" si="199"/>
        <v/>
      </c>
      <c r="AD437" s="131" t="str">
        <f t="shared" si="200"/>
        <v/>
      </c>
      <c r="AE437" s="105"/>
      <c r="AF437" s="101"/>
      <c r="AG437" s="107"/>
      <c r="AH437" s="169"/>
      <c r="AI437" s="170"/>
      <c r="AK437" s="146" t="b">
        <f t="shared" si="201"/>
        <v>0</v>
      </c>
      <c r="AL437" s="68">
        <f t="shared" si="202"/>
        <v>0</v>
      </c>
      <c r="AM437" s="68" t="b">
        <f t="shared" si="203"/>
        <v>1</v>
      </c>
      <c r="AN437" s="68">
        <f t="shared" si="204"/>
        <v>1</v>
      </c>
      <c r="AO437" s="68" t="b">
        <f t="shared" si="205"/>
        <v>0</v>
      </c>
      <c r="AP437" s="68">
        <f t="shared" si="206"/>
        <v>0</v>
      </c>
      <c r="AQ437" s="68" t="b">
        <f t="shared" si="207"/>
        <v>1</v>
      </c>
      <c r="AR437" s="139">
        <f t="shared" si="208"/>
        <v>1</v>
      </c>
      <c r="AS437" s="146" t="str">
        <f t="shared" si="209"/>
        <v/>
      </c>
      <c r="AT437" s="139" t="str">
        <f t="shared" si="210"/>
        <v/>
      </c>
      <c r="AU437" s="68">
        <f t="shared" si="211"/>
        <v>1</v>
      </c>
      <c r="AV437" s="68">
        <f t="shared" si="212"/>
        <v>0</v>
      </c>
      <c r="AW437" s="68">
        <f t="shared" si="213"/>
        <v>0</v>
      </c>
      <c r="AX437" s="68">
        <f t="shared" si="214"/>
        <v>0</v>
      </c>
      <c r="AY437" s="68">
        <f t="shared" si="215"/>
        <v>0</v>
      </c>
      <c r="AZ437" s="139">
        <f t="shared" si="216"/>
        <v>0</v>
      </c>
      <c r="BA437" s="68" t="str">
        <f t="shared" si="217"/>
        <v/>
      </c>
      <c r="BB437" s="68" t="str">
        <f t="shared" si="218"/>
        <v/>
      </c>
      <c r="BC437" s="146" t="str">
        <f t="shared" si="219"/>
        <v>Pain in mouth/throat</v>
      </c>
      <c r="BD437" s="68">
        <f t="shared" si="220"/>
        <v>10.4</v>
      </c>
      <c r="BE437" s="68" t="str">
        <f t="shared" si="221"/>
        <v>Pain in mouth/throat
 has a PPV of 10.4% 
 for recurrence</v>
      </c>
      <c r="BF437" s="68">
        <f t="shared" si="222"/>
        <v>0</v>
      </c>
      <c r="BG437" s="68">
        <f t="shared" si="223"/>
        <v>0</v>
      </c>
      <c r="BH437" s="68">
        <f t="shared" si="224"/>
        <v>1</v>
      </c>
      <c r="BI437" s="68">
        <f t="shared" si="225"/>
        <v>0</v>
      </c>
      <c r="BJ437" s="68">
        <f t="shared" si="226"/>
        <v>0</v>
      </c>
      <c r="BK437" s="68">
        <f t="shared" si="227"/>
        <v>0</v>
      </c>
      <c r="BL437" s="68">
        <f t="shared" si="228"/>
        <v>0</v>
      </c>
      <c r="BM437" s="139">
        <f t="shared" si="229"/>
        <v>0</v>
      </c>
    </row>
    <row r="438" spans="1:65" s="68" customFormat="1" ht="63.95" customHeight="1">
      <c r="A438" s="245"/>
      <c r="B438" s="97"/>
      <c r="C438" s="98"/>
      <c r="D438" s="99"/>
      <c r="E438" s="111"/>
      <c r="F438" s="155"/>
      <c r="G438" s="225"/>
      <c r="H438" s="100"/>
      <c r="I438" s="226"/>
      <c r="J438" s="218"/>
      <c r="K438" s="124"/>
      <c r="L438" s="135"/>
      <c r="M438" s="136"/>
      <c r="N438" s="102"/>
      <c r="O438" s="103"/>
      <c r="P438" s="103"/>
      <c r="Q438" s="103"/>
      <c r="R438" s="103"/>
      <c r="S438" s="99"/>
      <c r="T438" s="99"/>
      <c r="U438" s="99"/>
      <c r="V438" s="99"/>
      <c r="W438" s="100"/>
      <c r="X438" s="100"/>
      <c r="Y438" s="104"/>
      <c r="Z438" s="119"/>
      <c r="AA438" s="119"/>
      <c r="AB438" s="120"/>
      <c r="AC438" s="137" t="str">
        <f t="shared" si="199"/>
        <v/>
      </c>
      <c r="AD438" s="131" t="str">
        <f t="shared" si="200"/>
        <v/>
      </c>
      <c r="AE438" s="105"/>
      <c r="AF438" s="101"/>
      <c r="AG438" s="107"/>
      <c r="AH438" s="169"/>
      <c r="AI438" s="170"/>
      <c r="AK438" s="146" t="b">
        <f t="shared" si="201"/>
        <v>0</v>
      </c>
      <c r="AL438" s="68">
        <f t="shared" si="202"/>
        <v>0</v>
      </c>
      <c r="AM438" s="68" t="b">
        <f t="shared" si="203"/>
        <v>1</v>
      </c>
      <c r="AN438" s="68">
        <f t="shared" si="204"/>
        <v>1</v>
      </c>
      <c r="AO438" s="68" t="b">
        <f t="shared" si="205"/>
        <v>0</v>
      </c>
      <c r="AP438" s="68">
        <f t="shared" si="206"/>
        <v>0</v>
      </c>
      <c r="AQ438" s="68" t="b">
        <f t="shared" si="207"/>
        <v>1</v>
      </c>
      <c r="AR438" s="139">
        <f t="shared" si="208"/>
        <v>1</v>
      </c>
      <c r="AS438" s="146" t="str">
        <f t="shared" si="209"/>
        <v/>
      </c>
      <c r="AT438" s="139" t="str">
        <f t="shared" si="210"/>
        <v/>
      </c>
      <c r="AU438" s="68">
        <f t="shared" si="211"/>
        <v>1</v>
      </c>
      <c r="AV438" s="68">
        <f t="shared" si="212"/>
        <v>0</v>
      </c>
      <c r="AW438" s="68">
        <f t="shared" si="213"/>
        <v>0</v>
      </c>
      <c r="AX438" s="68">
        <f t="shared" si="214"/>
        <v>0</v>
      </c>
      <c r="AY438" s="68">
        <f t="shared" si="215"/>
        <v>0</v>
      </c>
      <c r="AZ438" s="139">
        <f t="shared" si="216"/>
        <v>0</v>
      </c>
      <c r="BA438" s="68" t="str">
        <f t="shared" si="217"/>
        <v/>
      </c>
      <c r="BB438" s="68" t="str">
        <f t="shared" si="218"/>
        <v/>
      </c>
      <c r="BC438" s="146" t="str">
        <f t="shared" si="219"/>
        <v>Pain in mouth/throat</v>
      </c>
      <c r="BD438" s="68">
        <f t="shared" si="220"/>
        <v>10.4</v>
      </c>
      <c r="BE438" s="68" t="str">
        <f t="shared" si="221"/>
        <v>Pain in mouth/throat
 has a PPV of 10.4% 
 for recurrence</v>
      </c>
      <c r="BF438" s="68">
        <f t="shared" si="222"/>
        <v>0</v>
      </c>
      <c r="BG438" s="68">
        <f t="shared" si="223"/>
        <v>0</v>
      </c>
      <c r="BH438" s="68">
        <f t="shared" si="224"/>
        <v>1</v>
      </c>
      <c r="BI438" s="68">
        <f t="shared" si="225"/>
        <v>0</v>
      </c>
      <c r="BJ438" s="68">
        <f t="shared" si="226"/>
        <v>0</v>
      </c>
      <c r="BK438" s="68">
        <f t="shared" si="227"/>
        <v>0</v>
      </c>
      <c r="BL438" s="68">
        <f t="shared" si="228"/>
        <v>0</v>
      </c>
      <c r="BM438" s="139">
        <f t="shared" si="229"/>
        <v>0</v>
      </c>
    </row>
    <row r="439" spans="1:65" s="68" customFormat="1" ht="63.95" customHeight="1">
      <c r="A439" s="245"/>
      <c r="B439" s="97"/>
      <c r="C439" s="98"/>
      <c r="D439" s="99"/>
      <c r="E439" s="111"/>
      <c r="F439" s="155"/>
      <c r="G439" s="225"/>
      <c r="H439" s="100"/>
      <c r="I439" s="226"/>
      <c r="J439" s="218"/>
      <c r="K439" s="124"/>
      <c r="L439" s="135"/>
      <c r="M439" s="136"/>
      <c r="N439" s="102"/>
      <c r="O439" s="103"/>
      <c r="P439" s="103"/>
      <c r="Q439" s="103"/>
      <c r="R439" s="103"/>
      <c r="S439" s="99"/>
      <c r="T439" s="99"/>
      <c r="U439" s="99"/>
      <c r="V439" s="99"/>
      <c r="W439" s="100"/>
      <c r="X439" s="100"/>
      <c r="Y439" s="104"/>
      <c r="Z439" s="119"/>
      <c r="AA439" s="119"/>
      <c r="AB439" s="120"/>
      <c r="AC439" s="137" t="str">
        <f t="shared" si="199"/>
        <v/>
      </c>
      <c r="AD439" s="131" t="str">
        <f t="shared" si="200"/>
        <v/>
      </c>
      <c r="AE439" s="105"/>
      <c r="AF439" s="101"/>
      <c r="AG439" s="107"/>
      <c r="AH439" s="169"/>
      <c r="AI439" s="170"/>
      <c r="AK439" s="146" t="b">
        <f t="shared" si="201"/>
        <v>0</v>
      </c>
      <c r="AL439" s="68">
        <f t="shared" si="202"/>
        <v>0</v>
      </c>
      <c r="AM439" s="68" t="b">
        <f t="shared" si="203"/>
        <v>1</v>
      </c>
      <c r="AN439" s="68">
        <f t="shared" si="204"/>
        <v>1</v>
      </c>
      <c r="AO439" s="68" t="b">
        <f t="shared" si="205"/>
        <v>0</v>
      </c>
      <c r="AP439" s="68">
        <f t="shared" si="206"/>
        <v>0</v>
      </c>
      <c r="AQ439" s="68" t="b">
        <f t="shared" si="207"/>
        <v>1</v>
      </c>
      <c r="AR439" s="139">
        <f t="shared" si="208"/>
        <v>1</v>
      </c>
      <c r="AS439" s="146" t="str">
        <f t="shared" si="209"/>
        <v/>
      </c>
      <c r="AT439" s="139" t="str">
        <f t="shared" si="210"/>
        <v/>
      </c>
      <c r="AU439" s="68">
        <f t="shared" si="211"/>
        <v>1</v>
      </c>
      <c r="AV439" s="68">
        <f t="shared" si="212"/>
        <v>0</v>
      </c>
      <c r="AW439" s="68">
        <f t="shared" si="213"/>
        <v>0</v>
      </c>
      <c r="AX439" s="68">
        <f t="shared" si="214"/>
        <v>0</v>
      </c>
      <c r="AY439" s="68">
        <f t="shared" si="215"/>
        <v>0</v>
      </c>
      <c r="AZ439" s="139">
        <f t="shared" si="216"/>
        <v>0</v>
      </c>
      <c r="BA439" s="68" t="str">
        <f t="shared" si="217"/>
        <v/>
      </c>
      <c r="BB439" s="68" t="str">
        <f t="shared" si="218"/>
        <v/>
      </c>
      <c r="BC439" s="146" t="str">
        <f t="shared" si="219"/>
        <v>Pain in mouth/throat</v>
      </c>
      <c r="BD439" s="68">
        <f t="shared" si="220"/>
        <v>10.4</v>
      </c>
      <c r="BE439" s="68" t="str">
        <f t="shared" si="221"/>
        <v>Pain in mouth/throat
 has a PPV of 10.4% 
 for recurrence</v>
      </c>
      <c r="BF439" s="68">
        <f t="shared" si="222"/>
        <v>0</v>
      </c>
      <c r="BG439" s="68">
        <f t="shared" si="223"/>
        <v>0</v>
      </c>
      <c r="BH439" s="68">
        <f t="shared" si="224"/>
        <v>1</v>
      </c>
      <c r="BI439" s="68">
        <f t="shared" si="225"/>
        <v>0</v>
      </c>
      <c r="BJ439" s="68">
        <f t="shared" si="226"/>
        <v>0</v>
      </c>
      <c r="BK439" s="68">
        <f t="shared" si="227"/>
        <v>0</v>
      </c>
      <c r="BL439" s="68">
        <f t="shared" si="228"/>
        <v>0</v>
      </c>
      <c r="BM439" s="139">
        <f t="shared" si="229"/>
        <v>0</v>
      </c>
    </row>
    <row r="440" spans="1:65" s="68" customFormat="1" ht="63.95" customHeight="1">
      <c r="A440" s="245"/>
      <c r="B440" s="97"/>
      <c r="C440" s="98"/>
      <c r="D440" s="99"/>
      <c r="E440" s="111"/>
      <c r="F440" s="155"/>
      <c r="G440" s="225"/>
      <c r="H440" s="100"/>
      <c r="I440" s="226"/>
      <c r="J440" s="218"/>
      <c r="K440" s="124"/>
      <c r="L440" s="135"/>
      <c r="M440" s="136"/>
      <c r="N440" s="102"/>
      <c r="O440" s="103"/>
      <c r="P440" s="103"/>
      <c r="Q440" s="103"/>
      <c r="R440" s="103"/>
      <c r="S440" s="99"/>
      <c r="T440" s="99"/>
      <c r="U440" s="99"/>
      <c r="V440" s="99"/>
      <c r="W440" s="100"/>
      <c r="X440" s="100"/>
      <c r="Y440" s="104"/>
      <c r="Z440" s="119"/>
      <c r="AA440" s="119"/>
      <c r="AB440" s="120"/>
      <c r="AC440" s="137" t="str">
        <f t="shared" si="199"/>
        <v/>
      </c>
      <c r="AD440" s="131" t="str">
        <f t="shared" si="200"/>
        <v/>
      </c>
      <c r="AE440" s="105"/>
      <c r="AF440" s="101"/>
      <c r="AG440" s="107"/>
      <c r="AH440" s="169"/>
      <c r="AI440" s="170"/>
      <c r="AK440" s="146" t="b">
        <f t="shared" si="201"/>
        <v>0</v>
      </c>
      <c r="AL440" s="68">
        <f t="shared" si="202"/>
        <v>0</v>
      </c>
      <c r="AM440" s="68" t="b">
        <f t="shared" si="203"/>
        <v>1</v>
      </c>
      <c r="AN440" s="68">
        <f t="shared" si="204"/>
        <v>1</v>
      </c>
      <c r="AO440" s="68" t="b">
        <f t="shared" si="205"/>
        <v>0</v>
      </c>
      <c r="AP440" s="68">
        <f t="shared" si="206"/>
        <v>0</v>
      </c>
      <c r="AQ440" s="68" t="b">
        <f t="shared" si="207"/>
        <v>1</v>
      </c>
      <c r="AR440" s="139">
        <f t="shared" si="208"/>
        <v>1</v>
      </c>
      <c r="AS440" s="146" t="str">
        <f t="shared" si="209"/>
        <v/>
      </c>
      <c r="AT440" s="139" t="str">
        <f t="shared" si="210"/>
        <v/>
      </c>
      <c r="AU440" s="68">
        <f t="shared" si="211"/>
        <v>1</v>
      </c>
      <c r="AV440" s="68">
        <f t="shared" si="212"/>
        <v>0</v>
      </c>
      <c r="AW440" s="68">
        <f t="shared" si="213"/>
        <v>0</v>
      </c>
      <c r="AX440" s="68">
        <f t="shared" si="214"/>
        <v>0</v>
      </c>
      <c r="AY440" s="68">
        <f t="shared" si="215"/>
        <v>0</v>
      </c>
      <c r="AZ440" s="139">
        <f t="shared" si="216"/>
        <v>0</v>
      </c>
      <c r="BA440" s="68" t="str">
        <f t="shared" si="217"/>
        <v/>
      </c>
      <c r="BB440" s="68" t="str">
        <f t="shared" si="218"/>
        <v/>
      </c>
      <c r="BC440" s="146" t="str">
        <f t="shared" si="219"/>
        <v>Pain in mouth/throat</v>
      </c>
      <c r="BD440" s="68">
        <f t="shared" si="220"/>
        <v>10.4</v>
      </c>
      <c r="BE440" s="68" t="str">
        <f t="shared" si="221"/>
        <v>Pain in mouth/throat
 has a PPV of 10.4% 
 for recurrence</v>
      </c>
      <c r="BF440" s="68">
        <f t="shared" si="222"/>
        <v>0</v>
      </c>
      <c r="BG440" s="68">
        <f t="shared" si="223"/>
        <v>0</v>
      </c>
      <c r="BH440" s="68">
        <f t="shared" si="224"/>
        <v>1</v>
      </c>
      <c r="BI440" s="68">
        <f t="shared" si="225"/>
        <v>0</v>
      </c>
      <c r="BJ440" s="68">
        <f t="shared" si="226"/>
        <v>0</v>
      </c>
      <c r="BK440" s="68">
        <f t="shared" si="227"/>
        <v>0</v>
      </c>
      <c r="BL440" s="68">
        <f t="shared" si="228"/>
        <v>0</v>
      </c>
      <c r="BM440" s="139">
        <f t="shared" si="229"/>
        <v>0</v>
      </c>
    </row>
    <row r="441" spans="1:65" s="68" customFormat="1" ht="63.95" customHeight="1">
      <c r="A441" s="245"/>
      <c r="B441" s="97"/>
      <c r="C441" s="98"/>
      <c r="D441" s="99"/>
      <c r="E441" s="111"/>
      <c r="F441" s="155"/>
      <c r="G441" s="225"/>
      <c r="H441" s="100"/>
      <c r="I441" s="226"/>
      <c r="J441" s="218"/>
      <c r="K441" s="124"/>
      <c r="L441" s="135"/>
      <c r="M441" s="136"/>
      <c r="N441" s="102"/>
      <c r="O441" s="103"/>
      <c r="P441" s="103"/>
      <c r="Q441" s="103"/>
      <c r="R441" s="103"/>
      <c r="S441" s="99"/>
      <c r="T441" s="99"/>
      <c r="U441" s="99"/>
      <c r="V441" s="99"/>
      <c r="W441" s="100"/>
      <c r="X441" s="100"/>
      <c r="Y441" s="104"/>
      <c r="Z441" s="119"/>
      <c r="AA441" s="119"/>
      <c r="AB441" s="120"/>
      <c r="AC441" s="137" t="str">
        <f t="shared" si="199"/>
        <v/>
      </c>
      <c r="AD441" s="131" t="str">
        <f t="shared" si="200"/>
        <v/>
      </c>
      <c r="AE441" s="105"/>
      <c r="AF441" s="101"/>
      <c r="AG441" s="107"/>
      <c r="AH441" s="169"/>
      <c r="AI441" s="170"/>
      <c r="AK441" s="146" t="b">
        <f t="shared" si="201"/>
        <v>0</v>
      </c>
      <c r="AL441" s="68">
        <f t="shared" si="202"/>
        <v>0</v>
      </c>
      <c r="AM441" s="68" t="b">
        <f t="shared" si="203"/>
        <v>1</v>
      </c>
      <c r="AN441" s="68">
        <f t="shared" si="204"/>
        <v>1</v>
      </c>
      <c r="AO441" s="68" t="b">
        <f t="shared" si="205"/>
        <v>0</v>
      </c>
      <c r="AP441" s="68">
        <f t="shared" si="206"/>
        <v>0</v>
      </c>
      <c r="AQ441" s="68" t="b">
        <f t="shared" si="207"/>
        <v>1</v>
      </c>
      <c r="AR441" s="139">
        <f t="shared" si="208"/>
        <v>1</v>
      </c>
      <c r="AS441" s="146" t="str">
        <f t="shared" si="209"/>
        <v/>
      </c>
      <c r="AT441" s="139" t="str">
        <f t="shared" si="210"/>
        <v/>
      </c>
      <c r="AU441" s="68">
        <f t="shared" si="211"/>
        <v>1</v>
      </c>
      <c r="AV441" s="68">
        <f t="shared" si="212"/>
        <v>0</v>
      </c>
      <c r="AW441" s="68">
        <f t="shared" si="213"/>
        <v>0</v>
      </c>
      <c r="AX441" s="68">
        <f t="shared" si="214"/>
        <v>0</v>
      </c>
      <c r="AY441" s="68">
        <f t="shared" si="215"/>
        <v>0</v>
      </c>
      <c r="AZ441" s="139">
        <f t="shared" si="216"/>
        <v>0</v>
      </c>
      <c r="BA441" s="68" t="str">
        <f t="shared" si="217"/>
        <v/>
      </c>
      <c r="BB441" s="68" t="str">
        <f t="shared" si="218"/>
        <v/>
      </c>
      <c r="BC441" s="146" t="str">
        <f t="shared" si="219"/>
        <v>Pain in mouth/throat</v>
      </c>
      <c r="BD441" s="68">
        <f t="shared" si="220"/>
        <v>10.4</v>
      </c>
      <c r="BE441" s="68" t="str">
        <f t="shared" si="221"/>
        <v>Pain in mouth/throat
 has a PPV of 10.4% 
 for recurrence</v>
      </c>
      <c r="BF441" s="68">
        <f t="shared" si="222"/>
        <v>0</v>
      </c>
      <c r="BG441" s="68">
        <f t="shared" si="223"/>
        <v>0</v>
      </c>
      <c r="BH441" s="68">
        <f t="shared" si="224"/>
        <v>1</v>
      </c>
      <c r="BI441" s="68">
        <f t="shared" si="225"/>
        <v>0</v>
      </c>
      <c r="BJ441" s="68">
        <f t="shared" si="226"/>
        <v>0</v>
      </c>
      <c r="BK441" s="68">
        <f t="shared" si="227"/>
        <v>0</v>
      </c>
      <c r="BL441" s="68">
        <f t="shared" si="228"/>
        <v>0</v>
      </c>
      <c r="BM441" s="139">
        <f t="shared" si="229"/>
        <v>0</v>
      </c>
    </row>
    <row r="442" spans="1:65" s="68" customFormat="1" ht="63.95" customHeight="1">
      <c r="A442" s="245"/>
      <c r="B442" s="97"/>
      <c r="C442" s="98"/>
      <c r="D442" s="99"/>
      <c r="E442" s="111"/>
      <c r="F442" s="155"/>
      <c r="G442" s="225"/>
      <c r="H442" s="100"/>
      <c r="I442" s="226"/>
      <c r="J442" s="218"/>
      <c r="K442" s="124"/>
      <c r="L442" s="135"/>
      <c r="M442" s="136"/>
      <c r="N442" s="102"/>
      <c r="O442" s="103"/>
      <c r="P442" s="103"/>
      <c r="Q442" s="103"/>
      <c r="R442" s="103"/>
      <c r="S442" s="99"/>
      <c r="T442" s="99"/>
      <c r="U442" s="99"/>
      <c r="V442" s="99"/>
      <c r="W442" s="100"/>
      <c r="X442" s="100"/>
      <c r="Y442" s="104"/>
      <c r="Z442" s="119"/>
      <c r="AA442" s="119"/>
      <c r="AB442" s="120"/>
      <c r="AC442" s="137" t="str">
        <f t="shared" si="199"/>
        <v/>
      </c>
      <c r="AD442" s="131" t="str">
        <f t="shared" si="200"/>
        <v/>
      </c>
      <c r="AE442" s="105"/>
      <c r="AF442" s="101"/>
      <c r="AG442" s="107"/>
      <c r="AH442" s="169"/>
      <c r="AI442" s="170"/>
      <c r="AK442" s="146" t="b">
        <f t="shared" si="201"/>
        <v>0</v>
      </c>
      <c r="AL442" s="68">
        <f t="shared" si="202"/>
        <v>0</v>
      </c>
      <c r="AM442" s="68" t="b">
        <f t="shared" si="203"/>
        <v>1</v>
      </c>
      <c r="AN442" s="68">
        <f t="shared" si="204"/>
        <v>1</v>
      </c>
      <c r="AO442" s="68" t="b">
        <f t="shared" si="205"/>
        <v>0</v>
      </c>
      <c r="AP442" s="68">
        <f t="shared" si="206"/>
        <v>0</v>
      </c>
      <c r="AQ442" s="68" t="b">
        <f t="shared" si="207"/>
        <v>1</v>
      </c>
      <c r="AR442" s="139">
        <f t="shared" si="208"/>
        <v>1</v>
      </c>
      <c r="AS442" s="146" t="str">
        <f t="shared" si="209"/>
        <v/>
      </c>
      <c r="AT442" s="139" t="str">
        <f t="shared" si="210"/>
        <v/>
      </c>
      <c r="AU442" s="68">
        <f t="shared" si="211"/>
        <v>1</v>
      </c>
      <c r="AV442" s="68">
        <f t="shared" si="212"/>
        <v>0</v>
      </c>
      <c r="AW442" s="68">
        <f t="shared" si="213"/>
        <v>0</v>
      </c>
      <c r="AX442" s="68">
        <f t="shared" si="214"/>
        <v>0</v>
      </c>
      <c r="AY442" s="68">
        <f t="shared" si="215"/>
        <v>0</v>
      </c>
      <c r="AZ442" s="139">
        <f t="shared" si="216"/>
        <v>0</v>
      </c>
      <c r="BA442" s="68" t="str">
        <f t="shared" si="217"/>
        <v/>
      </c>
      <c r="BB442" s="68" t="str">
        <f t="shared" si="218"/>
        <v/>
      </c>
      <c r="BC442" s="146" t="str">
        <f t="shared" si="219"/>
        <v>Pain in mouth/throat</v>
      </c>
      <c r="BD442" s="68">
        <f t="shared" si="220"/>
        <v>10.4</v>
      </c>
      <c r="BE442" s="68" t="str">
        <f t="shared" si="221"/>
        <v>Pain in mouth/throat
 has a PPV of 10.4% 
 for recurrence</v>
      </c>
      <c r="BF442" s="68">
        <f t="shared" si="222"/>
        <v>0</v>
      </c>
      <c r="BG442" s="68">
        <f t="shared" si="223"/>
        <v>0</v>
      </c>
      <c r="BH442" s="68">
        <f t="shared" si="224"/>
        <v>1</v>
      </c>
      <c r="BI442" s="68">
        <f t="shared" si="225"/>
        <v>0</v>
      </c>
      <c r="BJ442" s="68">
        <f t="shared" si="226"/>
        <v>0</v>
      </c>
      <c r="BK442" s="68">
        <f t="shared" si="227"/>
        <v>0</v>
      </c>
      <c r="BL442" s="68">
        <f t="shared" si="228"/>
        <v>0</v>
      </c>
      <c r="BM442" s="139">
        <f t="shared" si="229"/>
        <v>0</v>
      </c>
    </row>
    <row r="443" spans="1:65" s="68" customFormat="1" ht="63.95" customHeight="1">
      <c r="A443" s="245"/>
      <c r="B443" s="97"/>
      <c r="C443" s="98"/>
      <c r="D443" s="99"/>
      <c r="E443" s="111"/>
      <c r="F443" s="155"/>
      <c r="G443" s="225"/>
      <c r="H443" s="100"/>
      <c r="I443" s="226"/>
      <c r="J443" s="218"/>
      <c r="K443" s="124"/>
      <c r="L443" s="135"/>
      <c r="M443" s="136"/>
      <c r="N443" s="102"/>
      <c r="O443" s="103"/>
      <c r="P443" s="103"/>
      <c r="Q443" s="103"/>
      <c r="R443" s="103"/>
      <c r="S443" s="99"/>
      <c r="T443" s="99"/>
      <c r="U443" s="99"/>
      <c r="V443" s="99"/>
      <c r="W443" s="100"/>
      <c r="X443" s="100"/>
      <c r="Y443" s="104"/>
      <c r="Z443" s="119"/>
      <c r="AA443" s="119"/>
      <c r="AB443" s="120"/>
      <c r="AC443" s="137" t="str">
        <f t="shared" si="199"/>
        <v/>
      </c>
      <c r="AD443" s="131" t="str">
        <f t="shared" si="200"/>
        <v/>
      </c>
      <c r="AE443" s="105"/>
      <c r="AF443" s="101"/>
      <c r="AG443" s="107"/>
      <c r="AH443" s="169"/>
      <c r="AI443" s="170"/>
      <c r="AK443" s="146" t="b">
        <f t="shared" si="201"/>
        <v>0</v>
      </c>
      <c r="AL443" s="68">
        <f t="shared" si="202"/>
        <v>0</v>
      </c>
      <c r="AM443" s="68" t="b">
        <f t="shared" si="203"/>
        <v>1</v>
      </c>
      <c r="AN443" s="68">
        <f t="shared" si="204"/>
        <v>1</v>
      </c>
      <c r="AO443" s="68" t="b">
        <f t="shared" si="205"/>
        <v>0</v>
      </c>
      <c r="AP443" s="68">
        <f t="shared" si="206"/>
        <v>0</v>
      </c>
      <c r="AQ443" s="68" t="b">
        <f t="shared" si="207"/>
        <v>1</v>
      </c>
      <c r="AR443" s="139">
        <f t="shared" si="208"/>
        <v>1</v>
      </c>
      <c r="AS443" s="146" t="str">
        <f t="shared" si="209"/>
        <v/>
      </c>
      <c r="AT443" s="139" t="str">
        <f t="shared" si="210"/>
        <v/>
      </c>
      <c r="AU443" s="68">
        <f t="shared" si="211"/>
        <v>1</v>
      </c>
      <c r="AV443" s="68">
        <f t="shared" si="212"/>
        <v>0</v>
      </c>
      <c r="AW443" s="68">
        <f t="shared" si="213"/>
        <v>0</v>
      </c>
      <c r="AX443" s="68">
        <f t="shared" si="214"/>
        <v>0</v>
      </c>
      <c r="AY443" s="68">
        <f t="shared" si="215"/>
        <v>0</v>
      </c>
      <c r="AZ443" s="139">
        <f t="shared" si="216"/>
        <v>0</v>
      </c>
      <c r="BA443" s="68" t="str">
        <f t="shared" si="217"/>
        <v/>
      </c>
      <c r="BB443" s="68" t="str">
        <f t="shared" si="218"/>
        <v/>
      </c>
      <c r="BC443" s="146" t="str">
        <f t="shared" si="219"/>
        <v>Pain in mouth/throat</v>
      </c>
      <c r="BD443" s="68">
        <f t="shared" si="220"/>
        <v>10.4</v>
      </c>
      <c r="BE443" s="68" t="str">
        <f t="shared" si="221"/>
        <v>Pain in mouth/throat
 has a PPV of 10.4% 
 for recurrence</v>
      </c>
      <c r="BF443" s="68">
        <f t="shared" si="222"/>
        <v>0</v>
      </c>
      <c r="BG443" s="68">
        <f t="shared" si="223"/>
        <v>0</v>
      </c>
      <c r="BH443" s="68">
        <f t="shared" si="224"/>
        <v>1</v>
      </c>
      <c r="BI443" s="68">
        <f t="shared" si="225"/>
        <v>0</v>
      </c>
      <c r="BJ443" s="68">
        <f t="shared" si="226"/>
        <v>0</v>
      </c>
      <c r="BK443" s="68">
        <f t="shared" si="227"/>
        <v>0</v>
      </c>
      <c r="BL443" s="68">
        <f t="shared" si="228"/>
        <v>0</v>
      </c>
      <c r="BM443" s="139">
        <f t="shared" si="229"/>
        <v>0</v>
      </c>
    </row>
    <row r="444" spans="1:65" s="68" customFormat="1" ht="63.95" customHeight="1">
      <c r="A444" s="245"/>
      <c r="B444" s="97"/>
      <c r="C444" s="98"/>
      <c r="D444" s="99"/>
      <c r="E444" s="111"/>
      <c r="F444" s="155"/>
      <c r="G444" s="225"/>
      <c r="H444" s="100"/>
      <c r="I444" s="226"/>
      <c r="J444" s="218"/>
      <c r="K444" s="124"/>
      <c r="L444" s="135"/>
      <c r="M444" s="136"/>
      <c r="N444" s="102"/>
      <c r="O444" s="103"/>
      <c r="P444" s="103"/>
      <c r="Q444" s="103"/>
      <c r="R444" s="103"/>
      <c r="S444" s="99"/>
      <c r="T444" s="99"/>
      <c r="U444" s="99"/>
      <c r="V444" s="99"/>
      <c r="W444" s="100"/>
      <c r="X444" s="100"/>
      <c r="Y444" s="104"/>
      <c r="Z444" s="119"/>
      <c r="AA444" s="119"/>
      <c r="AB444" s="120"/>
      <c r="AC444" s="137" t="str">
        <f t="shared" si="199"/>
        <v/>
      </c>
      <c r="AD444" s="131" t="str">
        <f t="shared" si="200"/>
        <v/>
      </c>
      <c r="AE444" s="105"/>
      <c r="AF444" s="101"/>
      <c r="AG444" s="107"/>
      <c r="AH444" s="169"/>
      <c r="AI444" s="170"/>
      <c r="AK444" s="146" t="b">
        <f t="shared" si="201"/>
        <v>0</v>
      </c>
      <c r="AL444" s="68">
        <f t="shared" si="202"/>
        <v>0</v>
      </c>
      <c r="AM444" s="68" t="b">
        <f t="shared" si="203"/>
        <v>1</v>
      </c>
      <c r="AN444" s="68">
        <f t="shared" si="204"/>
        <v>1</v>
      </c>
      <c r="AO444" s="68" t="b">
        <f t="shared" si="205"/>
        <v>0</v>
      </c>
      <c r="AP444" s="68">
        <f t="shared" si="206"/>
        <v>0</v>
      </c>
      <c r="AQ444" s="68" t="b">
        <f t="shared" si="207"/>
        <v>1</v>
      </c>
      <c r="AR444" s="139">
        <f t="shared" si="208"/>
        <v>1</v>
      </c>
      <c r="AS444" s="146" t="str">
        <f t="shared" si="209"/>
        <v/>
      </c>
      <c r="AT444" s="139" t="str">
        <f t="shared" si="210"/>
        <v/>
      </c>
      <c r="AU444" s="68">
        <f t="shared" si="211"/>
        <v>1</v>
      </c>
      <c r="AV444" s="68">
        <f t="shared" si="212"/>
        <v>0</v>
      </c>
      <c r="AW444" s="68">
        <f t="shared" si="213"/>
        <v>0</v>
      </c>
      <c r="AX444" s="68">
        <f t="shared" si="214"/>
        <v>0</v>
      </c>
      <c r="AY444" s="68">
        <f t="shared" si="215"/>
        <v>0</v>
      </c>
      <c r="AZ444" s="139">
        <f t="shared" si="216"/>
        <v>0</v>
      </c>
      <c r="BA444" s="68" t="str">
        <f t="shared" si="217"/>
        <v/>
      </c>
      <c r="BB444" s="68" t="str">
        <f t="shared" si="218"/>
        <v/>
      </c>
      <c r="BC444" s="146" t="str">
        <f t="shared" si="219"/>
        <v>Pain in mouth/throat</v>
      </c>
      <c r="BD444" s="68">
        <f t="shared" si="220"/>
        <v>10.4</v>
      </c>
      <c r="BE444" s="68" t="str">
        <f t="shared" si="221"/>
        <v>Pain in mouth/throat
 has a PPV of 10.4% 
 for recurrence</v>
      </c>
      <c r="BF444" s="68">
        <f t="shared" si="222"/>
        <v>0</v>
      </c>
      <c r="BG444" s="68">
        <f t="shared" si="223"/>
        <v>0</v>
      </c>
      <c r="BH444" s="68">
        <f t="shared" si="224"/>
        <v>1</v>
      </c>
      <c r="BI444" s="68">
        <f t="shared" si="225"/>
        <v>0</v>
      </c>
      <c r="BJ444" s="68">
        <f t="shared" si="226"/>
        <v>0</v>
      </c>
      <c r="BK444" s="68">
        <f t="shared" si="227"/>
        <v>0</v>
      </c>
      <c r="BL444" s="68">
        <f t="shared" si="228"/>
        <v>0</v>
      </c>
      <c r="BM444" s="139">
        <f t="shared" si="229"/>
        <v>0</v>
      </c>
    </row>
    <row r="445" spans="1:65" s="68" customFormat="1" ht="63.95" customHeight="1">
      <c r="A445" s="245"/>
      <c r="B445" s="97"/>
      <c r="C445" s="98"/>
      <c r="D445" s="99"/>
      <c r="E445" s="111"/>
      <c r="F445" s="155"/>
      <c r="G445" s="225"/>
      <c r="H445" s="100"/>
      <c r="I445" s="226"/>
      <c r="J445" s="218"/>
      <c r="K445" s="124"/>
      <c r="L445" s="135"/>
      <c r="M445" s="136"/>
      <c r="N445" s="102"/>
      <c r="O445" s="103"/>
      <c r="P445" s="103"/>
      <c r="Q445" s="103"/>
      <c r="R445" s="103"/>
      <c r="S445" s="99"/>
      <c r="T445" s="99"/>
      <c r="U445" s="99"/>
      <c r="V445" s="99"/>
      <c r="W445" s="100"/>
      <c r="X445" s="100"/>
      <c r="Y445" s="104"/>
      <c r="Z445" s="119"/>
      <c r="AA445" s="119"/>
      <c r="AB445" s="120"/>
      <c r="AC445" s="137" t="str">
        <f t="shared" si="199"/>
        <v/>
      </c>
      <c r="AD445" s="131" t="str">
        <f t="shared" si="200"/>
        <v/>
      </c>
      <c r="AE445" s="105"/>
      <c r="AF445" s="101"/>
      <c r="AG445" s="107"/>
      <c r="AH445" s="169"/>
      <c r="AI445" s="170"/>
      <c r="AK445" s="146" t="b">
        <f t="shared" si="201"/>
        <v>0</v>
      </c>
      <c r="AL445" s="68">
        <f t="shared" si="202"/>
        <v>0</v>
      </c>
      <c r="AM445" s="68" t="b">
        <f t="shared" si="203"/>
        <v>1</v>
      </c>
      <c r="AN445" s="68">
        <f t="shared" si="204"/>
        <v>1</v>
      </c>
      <c r="AO445" s="68" t="b">
        <f t="shared" si="205"/>
        <v>0</v>
      </c>
      <c r="AP445" s="68">
        <f t="shared" si="206"/>
        <v>0</v>
      </c>
      <c r="AQ445" s="68" t="b">
        <f t="shared" si="207"/>
        <v>1</v>
      </c>
      <c r="AR445" s="139">
        <f t="shared" si="208"/>
        <v>1</v>
      </c>
      <c r="AS445" s="146" t="str">
        <f t="shared" si="209"/>
        <v/>
      </c>
      <c r="AT445" s="139" t="str">
        <f t="shared" si="210"/>
        <v/>
      </c>
      <c r="AU445" s="68">
        <f t="shared" si="211"/>
        <v>1</v>
      </c>
      <c r="AV445" s="68">
        <f t="shared" si="212"/>
        <v>0</v>
      </c>
      <c r="AW445" s="68">
        <f t="shared" si="213"/>
        <v>0</v>
      </c>
      <c r="AX445" s="68">
        <f t="shared" si="214"/>
        <v>0</v>
      </c>
      <c r="AY445" s="68">
        <f t="shared" si="215"/>
        <v>0</v>
      </c>
      <c r="AZ445" s="139">
        <f t="shared" si="216"/>
        <v>0</v>
      </c>
      <c r="BA445" s="68" t="str">
        <f t="shared" si="217"/>
        <v/>
      </c>
      <c r="BB445" s="68" t="str">
        <f t="shared" si="218"/>
        <v/>
      </c>
      <c r="BC445" s="146" t="str">
        <f t="shared" si="219"/>
        <v>Pain in mouth/throat</v>
      </c>
      <c r="BD445" s="68">
        <f t="shared" si="220"/>
        <v>10.4</v>
      </c>
      <c r="BE445" s="68" t="str">
        <f t="shared" si="221"/>
        <v>Pain in mouth/throat
 has a PPV of 10.4% 
 for recurrence</v>
      </c>
      <c r="BF445" s="68">
        <f t="shared" si="222"/>
        <v>0</v>
      </c>
      <c r="BG445" s="68">
        <f t="shared" si="223"/>
        <v>0</v>
      </c>
      <c r="BH445" s="68">
        <f t="shared" si="224"/>
        <v>1</v>
      </c>
      <c r="BI445" s="68">
        <f t="shared" si="225"/>
        <v>0</v>
      </c>
      <c r="BJ445" s="68">
        <f t="shared" si="226"/>
        <v>0</v>
      </c>
      <c r="BK445" s="68">
        <f t="shared" si="227"/>
        <v>0</v>
      </c>
      <c r="BL445" s="68">
        <f t="shared" si="228"/>
        <v>0</v>
      </c>
      <c r="BM445" s="139">
        <f t="shared" si="229"/>
        <v>0</v>
      </c>
    </row>
    <row r="446" spans="1:65" s="68" customFormat="1" ht="63.95" customHeight="1">
      <c r="A446" s="245"/>
      <c r="B446" s="97"/>
      <c r="C446" s="98"/>
      <c r="D446" s="99"/>
      <c r="E446" s="111"/>
      <c r="F446" s="155"/>
      <c r="G446" s="225"/>
      <c r="H446" s="100"/>
      <c r="I446" s="226"/>
      <c r="J446" s="218"/>
      <c r="K446" s="124"/>
      <c r="L446" s="135"/>
      <c r="M446" s="136"/>
      <c r="N446" s="102"/>
      <c r="O446" s="103"/>
      <c r="P446" s="103"/>
      <c r="Q446" s="103"/>
      <c r="R446" s="103"/>
      <c r="S446" s="99"/>
      <c r="T446" s="99"/>
      <c r="U446" s="99"/>
      <c r="V446" s="99"/>
      <c r="W446" s="100"/>
      <c r="X446" s="100"/>
      <c r="Y446" s="104"/>
      <c r="Z446" s="119"/>
      <c r="AA446" s="119"/>
      <c r="AB446" s="120"/>
      <c r="AC446" s="137" t="str">
        <f t="shared" si="199"/>
        <v/>
      </c>
      <c r="AD446" s="131" t="str">
        <f t="shared" si="200"/>
        <v/>
      </c>
      <c r="AE446" s="105"/>
      <c r="AF446" s="101"/>
      <c r="AG446" s="107"/>
      <c r="AH446" s="169"/>
      <c r="AI446" s="170"/>
      <c r="AK446" s="146" t="b">
        <f t="shared" si="201"/>
        <v>0</v>
      </c>
      <c r="AL446" s="68">
        <f t="shared" si="202"/>
        <v>0</v>
      </c>
      <c r="AM446" s="68" t="b">
        <f t="shared" si="203"/>
        <v>1</v>
      </c>
      <c r="AN446" s="68">
        <f t="shared" si="204"/>
        <v>1</v>
      </c>
      <c r="AO446" s="68" t="b">
        <f t="shared" si="205"/>
        <v>0</v>
      </c>
      <c r="AP446" s="68">
        <f t="shared" si="206"/>
        <v>0</v>
      </c>
      <c r="AQ446" s="68" t="b">
        <f t="shared" si="207"/>
        <v>1</v>
      </c>
      <c r="AR446" s="139">
        <f t="shared" si="208"/>
        <v>1</v>
      </c>
      <c r="AS446" s="146" t="str">
        <f t="shared" si="209"/>
        <v/>
      </c>
      <c r="AT446" s="139" t="str">
        <f t="shared" si="210"/>
        <v/>
      </c>
      <c r="AU446" s="68">
        <f t="shared" si="211"/>
        <v>1</v>
      </c>
      <c r="AV446" s="68">
        <f t="shared" si="212"/>
        <v>0</v>
      </c>
      <c r="AW446" s="68">
        <f t="shared" si="213"/>
        <v>0</v>
      </c>
      <c r="AX446" s="68">
        <f t="shared" si="214"/>
        <v>0</v>
      </c>
      <c r="AY446" s="68">
        <f t="shared" si="215"/>
        <v>0</v>
      </c>
      <c r="AZ446" s="139">
        <f t="shared" si="216"/>
        <v>0</v>
      </c>
      <c r="BA446" s="68" t="str">
        <f t="shared" si="217"/>
        <v/>
      </c>
      <c r="BB446" s="68" t="str">
        <f t="shared" si="218"/>
        <v/>
      </c>
      <c r="BC446" s="146" t="str">
        <f t="shared" si="219"/>
        <v>Pain in mouth/throat</v>
      </c>
      <c r="BD446" s="68">
        <f t="shared" si="220"/>
        <v>10.4</v>
      </c>
      <c r="BE446" s="68" t="str">
        <f t="shared" si="221"/>
        <v>Pain in mouth/throat
 has a PPV of 10.4% 
 for recurrence</v>
      </c>
      <c r="BF446" s="68">
        <f t="shared" si="222"/>
        <v>0</v>
      </c>
      <c r="BG446" s="68">
        <f t="shared" si="223"/>
        <v>0</v>
      </c>
      <c r="BH446" s="68">
        <f t="shared" si="224"/>
        <v>1</v>
      </c>
      <c r="BI446" s="68">
        <f t="shared" si="225"/>
        <v>0</v>
      </c>
      <c r="BJ446" s="68">
        <f t="shared" si="226"/>
        <v>0</v>
      </c>
      <c r="BK446" s="68">
        <f t="shared" si="227"/>
        <v>0</v>
      </c>
      <c r="BL446" s="68">
        <f t="shared" si="228"/>
        <v>0</v>
      </c>
      <c r="BM446" s="139">
        <f t="shared" si="229"/>
        <v>0</v>
      </c>
    </row>
    <row r="447" spans="1:65" s="68" customFormat="1" ht="63.95" customHeight="1">
      <c r="A447" s="245"/>
      <c r="B447" s="97"/>
      <c r="C447" s="98"/>
      <c r="D447" s="99"/>
      <c r="E447" s="111"/>
      <c r="F447" s="155"/>
      <c r="G447" s="225"/>
      <c r="H447" s="100"/>
      <c r="I447" s="226"/>
      <c r="J447" s="218"/>
      <c r="K447" s="124"/>
      <c r="L447" s="135"/>
      <c r="M447" s="136"/>
      <c r="N447" s="102"/>
      <c r="O447" s="103"/>
      <c r="P447" s="103"/>
      <c r="Q447" s="103"/>
      <c r="R447" s="103"/>
      <c r="S447" s="99"/>
      <c r="T447" s="99"/>
      <c r="U447" s="99"/>
      <c r="V447" s="99"/>
      <c r="W447" s="100"/>
      <c r="X447" s="100"/>
      <c r="Y447" s="104"/>
      <c r="Z447" s="119"/>
      <c r="AA447" s="119"/>
      <c r="AB447" s="120"/>
      <c r="AC447" s="137" t="str">
        <f t="shared" si="199"/>
        <v/>
      </c>
      <c r="AD447" s="131" t="str">
        <f t="shared" si="200"/>
        <v/>
      </c>
      <c r="AE447" s="105"/>
      <c r="AF447" s="101"/>
      <c r="AG447" s="107"/>
      <c r="AH447" s="169"/>
      <c r="AI447" s="170"/>
      <c r="AK447" s="146" t="b">
        <f t="shared" si="201"/>
        <v>0</v>
      </c>
      <c r="AL447" s="68">
        <f t="shared" si="202"/>
        <v>0</v>
      </c>
      <c r="AM447" s="68" t="b">
        <f t="shared" si="203"/>
        <v>1</v>
      </c>
      <c r="AN447" s="68">
        <f t="shared" si="204"/>
        <v>1</v>
      </c>
      <c r="AO447" s="68" t="b">
        <f t="shared" si="205"/>
        <v>0</v>
      </c>
      <c r="AP447" s="68">
        <f t="shared" si="206"/>
        <v>0</v>
      </c>
      <c r="AQ447" s="68" t="b">
        <f t="shared" si="207"/>
        <v>1</v>
      </c>
      <c r="AR447" s="139">
        <f t="shared" si="208"/>
        <v>1</v>
      </c>
      <c r="AS447" s="146" t="str">
        <f t="shared" si="209"/>
        <v/>
      </c>
      <c r="AT447" s="139" t="str">
        <f t="shared" si="210"/>
        <v/>
      </c>
      <c r="AU447" s="68">
        <f t="shared" si="211"/>
        <v>1</v>
      </c>
      <c r="AV447" s="68">
        <f t="shared" si="212"/>
        <v>0</v>
      </c>
      <c r="AW447" s="68">
        <f t="shared" si="213"/>
        <v>0</v>
      </c>
      <c r="AX447" s="68">
        <f t="shared" si="214"/>
        <v>0</v>
      </c>
      <c r="AY447" s="68">
        <f t="shared" si="215"/>
        <v>0</v>
      </c>
      <c r="AZ447" s="139">
        <f t="shared" si="216"/>
        <v>0</v>
      </c>
      <c r="BA447" s="68" t="str">
        <f t="shared" si="217"/>
        <v/>
      </c>
      <c r="BB447" s="68" t="str">
        <f t="shared" si="218"/>
        <v/>
      </c>
      <c r="BC447" s="146" t="str">
        <f t="shared" si="219"/>
        <v>Pain in mouth/throat</v>
      </c>
      <c r="BD447" s="68">
        <f t="shared" si="220"/>
        <v>10.4</v>
      </c>
      <c r="BE447" s="68" t="str">
        <f t="shared" si="221"/>
        <v>Pain in mouth/throat
 has a PPV of 10.4% 
 for recurrence</v>
      </c>
      <c r="BF447" s="68">
        <f t="shared" si="222"/>
        <v>0</v>
      </c>
      <c r="BG447" s="68">
        <f t="shared" si="223"/>
        <v>0</v>
      </c>
      <c r="BH447" s="68">
        <f t="shared" si="224"/>
        <v>1</v>
      </c>
      <c r="BI447" s="68">
        <f t="shared" si="225"/>
        <v>0</v>
      </c>
      <c r="BJ447" s="68">
        <f t="shared" si="226"/>
        <v>0</v>
      </c>
      <c r="BK447" s="68">
        <f t="shared" si="227"/>
        <v>0</v>
      </c>
      <c r="BL447" s="68">
        <f t="shared" si="228"/>
        <v>0</v>
      </c>
      <c r="BM447" s="139">
        <f t="shared" si="229"/>
        <v>0</v>
      </c>
    </row>
    <row r="448" spans="1:65" s="68" customFormat="1" ht="63.95" customHeight="1">
      <c r="A448" s="245"/>
      <c r="B448" s="97"/>
      <c r="C448" s="98"/>
      <c r="D448" s="99"/>
      <c r="E448" s="111"/>
      <c r="F448" s="155"/>
      <c r="G448" s="225"/>
      <c r="H448" s="100"/>
      <c r="I448" s="226"/>
      <c r="J448" s="218"/>
      <c r="K448" s="124"/>
      <c r="L448" s="135"/>
      <c r="M448" s="136"/>
      <c r="N448" s="102"/>
      <c r="O448" s="103"/>
      <c r="P448" s="103"/>
      <c r="Q448" s="103"/>
      <c r="R448" s="103"/>
      <c r="S448" s="99"/>
      <c r="T448" s="99"/>
      <c r="U448" s="99"/>
      <c r="V448" s="99"/>
      <c r="W448" s="100"/>
      <c r="X448" s="100"/>
      <c r="Y448" s="104"/>
      <c r="Z448" s="119"/>
      <c r="AA448" s="119"/>
      <c r="AB448" s="120"/>
      <c r="AC448" s="137" t="str">
        <f t="shared" si="199"/>
        <v/>
      </c>
      <c r="AD448" s="131" t="str">
        <f t="shared" si="200"/>
        <v/>
      </c>
      <c r="AE448" s="105"/>
      <c r="AF448" s="101"/>
      <c r="AG448" s="107"/>
      <c r="AH448" s="169"/>
      <c r="AI448" s="170"/>
      <c r="AK448" s="146" t="b">
        <f t="shared" si="201"/>
        <v>0</v>
      </c>
      <c r="AL448" s="68">
        <f t="shared" si="202"/>
        <v>0</v>
      </c>
      <c r="AM448" s="68" t="b">
        <f t="shared" si="203"/>
        <v>1</v>
      </c>
      <c r="AN448" s="68">
        <f t="shared" si="204"/>
        <v>1</v>
      </c>
      <c r="AO448" s="68" t="b">
        <f t="shared" si="205"/>
        <v>0</v>
      </c>
      <c r="AP448" s="68">
        <f t="shared" si="206"/>
        <v>0</v>
      </c>
      <c r="AQ448" s="68" t="b">
        <f t="shared" si="207"/>
        <v>1</v>
      </c>
      <c r="AR448" s="139">
        <f t="shared" si="208"/>
        <v>1</v>
      </c>
      <c r="AS448" s="146" t="str">
        <f t="shared" si="209"/>
        <v/>
      </c>
      <c r="AT448" s="139" t="str">
        <f t="shared" si="210"/>
        <v/>
      </c>
      <c r="AU448" s="68">
        <f t="shared" si="211"/>
        <v>1</v>
      </c>
      <c r="AV448" s="68">
        <f t="shared" si="212"/>
        <v>0</v>
      </c>
      <c r="AW448" s="68">
        <f t="shared" si="213"/>
        <v>0</v>
      </c>
      <c r="AX448" s="68">
        <f t="shared" si="214"/>
        <v>0</v>
      </c>
      <c r="AY448" s="68">
        <f t="shared" si="215"/>
        <v>0</v>
      </c>
      <c r="AZ448" s="139">
        <f t="shared" si="216"/>
        <v>0</v>
      </c>
      <c r="BA448" s="68" t="str">
        <f t="shared" si="217"/>
        <v/>
      </c>
      <c r="BB448" s="68" t="str">
        <f t="shared" si="218"/>
        <v/>
      </c>
      <c r="BC448" s="146" t="str">
        <f t="shared" si="219"/>
        <v>Pain in mouth/throat</v>
      </c>
      <c r="BD448" s="68">
        <f t="shared" si="220"/>
        <v>10.4</v>
      </c>
      <c r="BE448" s="68" t="str">
        <f t="shared" si="221"/>
        <v>Pain in mouth/throat
 has a PPV of 10.4% 
 for recurrence</v>
      </c>
      <c r="BF448" s="68">
        <f t="shared" si="222"/>
        <v>0</v>
      </c>
      <c r="BG448" s="68">
        <f t="shared" si="223"/>
        <v>0</v>
      </c>
      <c r="BH448" s="68">
        <f t="shared" si="224"/>
        <v>1</v>
      </c>
      <c r="BI448" s="68">
        <f t="shared" si="225"/>
        <v>0</v>
      </c>
      <c r="BJ448" s="68">
        <f t="shared" si="226"/>
        <v>0</v>
      </c>
      <c r="BK448" s="68">
        <f t="shared" si="227"/>
        <v>0</v>
      </c>
      <c r="BL448" s="68">
        <f t="shared" si="228"/>
        <v>0</v>
      </c>
      <c r="BM448" s="139">
        <f t="shared" si="229"/>
        <v>0</v>
      </c>
    </row>
    <row r="449" spans="1:65" s="68" customFormat="1" ht="63.95" customHeight="1">
      <c r="A449" s="245"/>
      <c r="B449" s="97"/>
      <c r="C449" s="98"/>
      <c r="D449" s="99"/>
      <c r="E449" s="111"/>
      <c r="F449" s="155"/>
      <c r="G449" s="225"/>
      <c r="H449" s="100"/>
      <c r="I449" s="226"/>
      <c r="J449" s="218"/>
      <c r="K449" s="124"/>
      <c r="L449" s="135"/>
      <c r="M449" s="136"/>
      <c r="N449" s="102"/>
      <c r="O449" s="103"/>
      <c r="P449" s="103"/>
      <c r="Q449" s="103"/>
      <c r="R449" s="103"/>
      <c r="S449" s="99"/>
      <c r="T449" s="99"/>
      <c r="U449" s="99"/>
      <c r="V449" s="99"/>
      <c r="W449" s="100"/>
      <c r="X449" s="100"/>
      <c r="Y449" s="104"/>
      <c r="Z449" s="119"/>
      <c r="AA449" s="119"/>
      <c r="AB449" s="120"/>
      <c r="AC449" s="137" t="str">
        <f t="shared" si="199"/>
        <v/>
      </c>
      <c r="AD449" s="131" t="str">
        <f t="shared" si="200"/>
        <v/>
      </c>
      <c r="AE449" s="105"/>
      <c r="AF449" s="101"/>
      <c r="AG449" s="107"/>
      <c r="AH449" s="169"/>
      <c r="AI449" s="170"/>
      <c r="AK449" s="146" t="b">
        <f t="shared" si="201"/>
        <v>0</v>
      </c>
      <c r="AL449" s="68">
        <f t="shared" si="202"/>
        <v>0</v>
      </c>
      <c r="AM449" s="68" t="b">
        <f t="shared" si="203"/>
        <v>1</v>
      </c>
      <c r="AN449" s="68">
        <f t="shared" si="204"/>
        <v>1</v>
      </c>
      <c r="AO449" s="68" t="b">
        <f t="shared" si="205"/>
        <v>0</v>
      </c>
      <c r="AP449" s="68">
        <f t="shared" si="206"/>
        <v>0</v>
      </c>
      <c r="AQ449" s="68" t="b">
        <f t="shared" si="207"/>
        <v>1</v>
      </c>
      <c r="AR449" s="139">
        <f t="shared" si="208"/>
        <v>1</v>
      </c>
      <c r="AS449" s="146" t="str">
        <f t="shared" si="209"/>
        <v/>
      </c>
      <c r="AT449" s="139" t="str">
        <f t="shared" si="210"/>
        <v/>
      </c>
      <c r="AU449" s="68">
        <f t="shared" si="211"/>
        <v>1</v>
      </c>
      <c r="AV449" s="68">
        <f t="shared" si="212"/>
        <v>0</v>
      </c>
      <c r="AW449" s="68">
        <f t="shared" si="213"/>
        <v>0</v>
      </c>
      <c r="AX449" s="68">
        <f t="shared" si="214"/>
        <v>0</v>
      </c>
      <c r="AY449" s="68">
        <f t="shared" si="215"/>
        <v>0</v>
      </c>
      <c r="AZ449" s="139">
        <f t="shared" si="216"/>
        <v>0</v>
      </c>
      <c r="BA449" s="68" t="str">
        <f t="shared" si="217"/>
        <v/>
      </c>
      <c r="BB449" s="68" t="str">
        <f t="shared" si="218"/>
        <v/>
      </c>
      <c r="BC449" s="146" t="str">
        <f t="shared" si="219"/>
        <v>Pain in mouth/throat</v>
      </c>
      <c r="BD449" s="68">
        <f t="shared" si="220"/>
        <v>10.4</v>
      </c>
      <c r="BE449" s="68" t="str">
        <f t="shared" si="221"/>
        <v>Pain in mouth/throat
 has a PPV of 10.4% 
 for recurrence</v>
      </c>
      <c r="BF449" s="68">
        <f t="shared" si="222"/>
        <v>0</v>
      </c>
      <c r="BG449" s="68">
        <f t="shared" si="223"/>
        <v>0</v>
      </c>
      <c r="BH449" s="68">
        <f t="shared" si="224"/>
        <v>1</v>
      </c>
      <c r="BI449" s="68">
        <f t="shared" si="225"/>
        <v>0</v>
      </c>
      <c r="BJ449" s="68">
        <f t="shared" si="226"/>
        <v>0</v>
      </c>
      <c r="BK449" s="68">
        <f t="shared" si="227"/>
        <v>0</v>
      </c>
      <c r="BL449" s="68">
        <f t="shared" si="228"/>
        <v>0</v>
      </c>
      <c r="BM449" s="139">
        <f t="shared" si="229"/>
        <v>0</v>
      </c>
    </row>
    <row r="450" spans="1:65" s="68" customFormat="1" ht="63.95" customHeight="1">
      <c r="A450" s="245"/>
      <c r="B450" s="97"/>
      <c r="C450" s="98"/>
      <c r="D450" s="99"/>
      <c r="E450" s="111"/>
      <c r="F450" s="155"/>
      <c r="G450" s="225"/>
      <c r="H450" s="100"/>
      <c r="I450" s="226"/>
      <c r="J450" s="218"/>
      <c r="K450" s="124"/>
      <c r="L450" s="135"/>
      <c r="M450" s="136"/>
      <c r="N450" s="102"/>
      <c r="O450" s="103"/>
      <c r="P450" s="103"/>
      <c r="Q450" s="103"/>
      <c r="R450" s="103"/>
      <c r="S450" s="99"/>
      <c r="T450" s="99"/>
      <c r="U450" s="99"/>
      <c r="V450" s="99"/>
      <c r="W450" s="100"/>
      <c r="X450" s="100"/>
      <c r="Y450" s="104"/>
      <c r="Z450" s="119"/>
      <c r="AA450" s="119"/>
      <c r="AB450" s="120"/>
      <c r="AC450" s="137" t="str">
        <f t="shared" si="199"/>
        <v/>
      </c>
      <c r="AD450" s="131" t="str">
        <f t="shared" si="200"/>
        <v/>
      </c>
      <c r="AE450" s="105"/>
      <c r="AF450" s="101"/>
      <c r="AG450" s="107"/>
      <c r="AH450" s="169"/>
      <c r="AI450" s="170"/>
      <c r="AK450" s="146" t="b">
        <f t="shared" si="201"/>
        <v>0</v>
      </c>
      <c r="AL450" s="68">
        <f t="shared" si="202"/>
        <v>0</v>
      </c>
      <c r="AM450" s="68" t="b">
        <f t="shared" si="203"/>
        <v>1</v>
      </c>
      <c r="AN450" s="68">
        <f t="shared" si="204"/>
        <v>1</v>
      </c>
      <c r="AO450" s="68" t="b">
        <f t="shared" si="205"/>
        <v>0</v>
      </c>
      <c r="AP450" s="68">
        <f t="shared" si="206"/>
        <v>0</v>
      </c>
      <c r="AQ450" s="68" t="b">
        <f t="shared" si="207"/>
        <v>1</v>
      </c>
      <c r="AR450" s="139">
        <f t="shared" si="208"/>
        <v>1</v>
      </c>
      <c r="AS450" s="146" t="str">
        <f t="shared" si="209"/>
        <v/>
      </c>
      <c r="AT450" s="139" t="str">
        <f t="shared" si="210"/>
        <v/>
      </c>
      <c r="AU450" s="68">
        <f t="shared" si="211"/>
        <v>1</v>
      </c>
      <c r="AV450" s="68">
        <f t="shared" si="212"/>
        <v>0</v>
      </c>
      <c r="AW450" s="68">
        <f t="shared" si="213"/>
        <v>0</v>
      </c>
      <c r="AX450" s="68">
        <f t="shared" si="214"/>
        <v>0</v>
      </c>
      <c r="AY450" s="68">
        <f t="shared" si="215"/>
        <v>0</v>
      </c>
      <c r="AZ450" s="139">
        <f t="shared" si="216"/>
        <v>0</v>
      </c>
      <c r="BA450" s="68" t="str">
        <f t="shared" si="217"/>
        <v/>
      </c>
      <c r="BB450" s="68" t="str">
        <f t="shared" si="218"/>
        <v/>
      </c>
      <c r="BC450" s="146" t="str">
        <f t="shared" si="219"/>
        <v>Pain in mouth/throat</v>
      </c>
      <c r="BD450" s="68">
        <f t="shared" si="220"/>
        <v>10.4</v>
      </c>
      <c r="BE450" s="68" t="str">
        <f t="shared" si="221"/>
        <v>Pain in mouth/throat
 has a PPV of 10.4% 
 for recurrence</v>
      </c>
      <c r="BF450" s="68">
        <f t="shared" si="222"/>
        <v>0</v>
      </c>
      <c r="BG450" s="68">
        <f t="shared" si="223"/>
        <v>0</v>
      </c>
      <c r="BH450" s="68">
        <f t="shared" si="224"/>
        <v>1</v>
      </c>
      <c r="BI450" s="68">
        <f t="shared" si="225"/>
        <v>0</v>
      </c>
      <c r="BJ450" s="68">
        <f t="shared" si="226"/>
        <v>0</v>
      </c>
      <c r="BK450" s="68">
        <f t="shared" si="227"/>
        <v>0</v>
      </c>
      <c r="BL450" s="68">
        <f t="shared" si="228"/>
        <v>0</v>
      </c>
      <c r="BM450" s="139">
        <f t="shared" si="229"/>
        <v>0</v>
      </c>
    </row>
    <row r="451" spans="1:65" s="68" customFormat="1" ht="63.95" customHeight="1">
      <c r="A451" s="245"/>
      <c r="B451" s="97"/>
      <c r="C451" s="98"/>
      <c r="D451" s="99"/>
      <c r="E451" s="111"/>
      <c r="F451" s="155"/>
      <c r="G451" s="225"/>
      <c r="H451" s="100"/>
      <c r="I451" s="226"/>
      <c r="J451" s="218"/>
      <c r="K451" s="124"/>
      <c r="L451" s="135"/>
      <c r="M451" s="136"/>
      <c r="N451" s="102"/>
      <c r="O451" s="103"/>
      <c r="P451" s="103"/>
      <c r="Q451" s="103"/>
      <c r="R451" s="103"/>
      <c r="S451" s="99"/>
      <c r="T451" s="99"/>
      <c r="U451" s="99"/>
      <c r="V451" s="99"/>
      <c r="W451" s="100"/>
      <c r="X451" s="100"/>
      <c r="Y451" s="104"/>
      <c r="Z451" s="119"/>
      <c r="AA451" s="119"/>
      <c r="AB451" s="120"/>
      <c r="AC451" s="137" t="str">
        <f t="shared" si="199"/>
        <v/>
      </c>
      <c r="AD451" s="131" t="str">
        <f t="shared" si="200"/>
        <v/>
      </c>
      <c r="AE451" s="105"/>
      <c r="AF451" s="101"/>
      <c r="AG451" s="107"/>
      <c r="AH451" s="169"/>
      <c r="AI451" s="170"/>
      <c r="AK451" s="146" t="b">
        <f t="shared" si="201"/>
        <v>0</v>
      </c>
      <c r="AL451" s="68">
        <f t="shared" si="202"/>
        <v>0</v>
      </c>
      <c r="AM451" s="68" t="b">
        <f t="shared" si="203"/>
        <v>1</v>
      </c>
      <c r="AN451" s="68">
        <f t="shared" si="204"/>
        <v>1</v>
      </c>
      <c r="AO451" s="68" t="b">
        <f t="shared" si="205"/>
        <v>0</v>
      </c>
      <c r="AP451" s="68">
        <f t="shared" si="206"/>
        <v>0</v>
      </c>
      <c r="AQ451" s="68" t="b">
        <f t="shared" si="207"/>
        <v>1</v>
      </c>
      <c r="AR451" s="139">
        <f t="shared" si="208"/>
        <v>1</v>
      </c>
      <c r="AS451" s="146" t="str">
        <f t="shared" si="209"/>
        <v/>
      </c>
      <c r="AT451" s="139" t="str">
        <f t="shared" si="210"/>
        <v/>
      </c>
      <c r="AU451" s="68">
        <f t="shared" si="211"/>
        <v>1</v>
      </c>
      <c r="AV451" s="68">
        <f t="shared" si="212"/>
        <v>0</v>
      </c>
      <c r="AW451" s="68">
        <f t="shared" si="213"/>
        <v>0</v>
      </c>
      <c r="AX451" s="68">
        <f t="shared" si="214"/>
        <v>0</v>
      </c>
      <c r="AY451" s="68">
        <f t="shared" si="215"/>
        <v>0</v>
      </c>
      <c r="AZ451" s="139">
        <f t="shared" si="216"/>
        <v>0</v>
      </c>
      <c r="BA451" s="68" t="str">
        <f t="shared" si="217"/>
        <v/>
      </c>
      <c r="BB451" s="68" t="str">
        <f t="shared" si="218"/>
        <v/>
      </c>
      <c r="BC451" s="146" t="str">
        <f t="shared" si="219"/>
        <v>Pain in mouth/throat</v>
      </c>
      <c r="BD451" s="68">
        <f t="shared" si="220"/>
        <v>10.4</v>
      </c>
      <c r="BE451" s="68" t="str">
        <f t="shared" si="221"/>
        <v>Pain in mouth/throat
 has a PPV of 10.4% 
 for recurrence</v>
      </c>
      <c r="BF451" s="68">
        <f t="shared" si="222"/>
        <v>0</v>
      </c>
      <c r="BG451" s="68">
        <f t="shared" si="223"/>
        <v>0</v>
      </c>
      <c r="BH451" s="68">
        <f t="shared" si="224"/>
        <v>1</v>
      </c>
      <c r="BI451" s="68">
        <f t="shared" si="225"/>
        <v>0</v>
      </c>
      <c r="BJ451" s="68">
        <f t="shared" si="226"/>
        <v>0</v>
      </c>
      <c r="BK451" s="68">
        <f t="shared" si="227"/>
        <v>0</v>
      </c>
      <c r="BL451" s="68">
        <f t="shared" si="228"/>
        <v>0</v>
      </c>
      <c r="BM451" s="139">
        <f t="shared" si="229"/>
        <v>0</v>
      </c>
    </row>
    <row r="452" spans="1:65" s="68" customFormat="1" ht="63.95" customHeight="1">
      <c r="A452" s="245"/>
      <c r="B452" s="97"/>
      <c r="C452" s="98"/>
      <c r="D452" s="99"/>
      <c r="E452" s="111"/>
      <c r="F452" s="155"/>
      <c r="G452" s="225"/>
      <c r="H452" s="100"/>
      <c r="I452" s="226"/>
      <c r="J452" s="218"/>
      <c r="K452" s="124"/>
      <c r="L452" s="135"/>
      <c r="M452" s="136"/>
      <c r="N452" s="102"/>
      <c r="O452" s="103"/>
      <c r="P452" s="103"/>
      <c r="Q452" s="103"/>
      <c r="R452" s="103"/>
      <c r="S452" s="99"/>
      <c r="T452" s="99"/>
      <c r="U452" s="99"/>
      <c r="V452" s="99"/>
      <c r="W452" s="100"/>
      <c r="X452" s="100"/>
      <c r="Y452" s="104"/>
      <c r="Z452" s="119"/>
      <c r="AA452" s="119"/>
      <c r="AB452" s="120"/>
      <c r="AC452" s="137" t="str">
        <f t="shared" si="199"/>
        <v/>
      </c>
      <c r="AD452" s="131" t="str">
        <f t="shared" si="200"/>
        <v/>
      </c>
      <c r="AE452" s="105"/>
      <c r="AF452" s="101"/>
      <c r="AG452" s="107"/>
      <c r="AH452" s="169"/>
      <c r="AI452" s="170"/>
      <c r="AK452" s="146" t="b">
        <f t="shared" si="201"/>
        <v>0</v>
      </c>
      <c r="AL452" s="68">
        <f t="shared" si="202"/>
        <v>0</v>
      </c>
      <c r="AM452" s="68" t="b">
        <f t="shared" si="203"/>
        <v>1</v>
      </c>
      <c r="AN452" s="68">
        <f t="shared" si="204"/>
        <v>1</v>
      </c>
      <c r="AO452" s="68" t="b">
        <f t="shared" si="205"/>
        <v>0</v>
      </c>
      <c r="AP452" s="68">
        <f t="shared" si="206"/>
        <v>0</v>
      </c>
      <c r="AQ452" s="68" t="b">
        <f t="shared" si="207"/>
        <v>1</v>
      </c>
      <c r="AR452" s="139">
        <f t="shared" si="208"/>
        <v>1</v>
      </c>
      <c r="AS452" s="146" t="str">
        <f t="shared" si="209"/>
        <v/>
      </c>
      <c r="AT452" s="139" t="str">
        <f t="shared" si="210"/>
        <v/>
      </c>
      <c r="AU452" s="68">
        <f t="shared" si="211"/>
        <v>1</v>
      </c>
      <c r="AV452" s="68">
        <f t="shared" si="212"/>
        <v>0</v>
      </c>
      <c r="AW452" s="68">
        <f t="shared" si="213"/>
        <v>0</v>
      </c>
      <c r="AX452" s="68">
        <f t="shared" si="214"/>
        <v>0</v>
      </c>
      <c r="AY452" s="68">
        <f t="shared" si="215"/>
        <v>0</v>
      </c>
      <c r="AZ452" s="139">
        <f t="shared" si="216"/>
        <v>0</v>
      </c>
      <c r="BA452" s="68" t="str">
        <f t="shared" si="217"/>
        <v/>
      </c>
      <c r="BB452" s="68" t="str">
        <f t="shared" si="218"/>
        <v/>
      </c>
      <c r="BC452" s="146" t="str">
        <f t="shared" si="219"/>
        <v>Pain in mouth/throat</v>
      </c>
      <c r="BD452" s="68">
        <f t="shared" si="220"/>
        <v>10.4</v>
      </c>
      <c r="BE452" s="68" t="str">
        <f t="shared" si="221"/>
        <v>Pain in mouth/throat
 has a PPV of 10.4% 
 for recurrence</v>
      </c>
      <c r="BF452" s="68">
        <f t="shared" si="222"/>
        <v>0</v>
      </c>
      <c r="BG452" s="68">
        <f t="shared" si="223"/>
        <v>0</v>
      </c>
      <c r="BH452" s="68">
        <f t="shared" si="224"/>
        <v>1</v>
      </c>
      <c r="BI452" s="68">
        <f t="shared" si="225"/>
        <v>0</v>
      </c>
      <c r="BJ452" s="68">
        <f t="shared" si="226"/>
        <v>0</v>
      </c>
      <c r="BK452" s="68">
        <f t="shared" si="227"/>
        <v>0</v>
      </c>
      <c r="BL452" s="68">
        <f t="shared" si="228"/>
        <v>0</v>
      </c>
      <c r="BM452" s="139">
        <f t="shared" si="229"/>
        <v>0</v>
      </c>
    </row>
    <row r="453" spans="1:65" s="68" customFormat="1" ht="63.95" customHeight="1">
      <c r="A453" s="245"/>
      <c r="B453" s="97"/>
      <c r="C453" s="98"/>
      <c r="D453" s="99"/>
      <c r="E453" s="111"/>
      <c r="F453" s="155"/>
      <c r="G453" s="225"/>
      <c r="H453" s="100"/>
      <c r="I453" s="226"/>
      <c r="J453" s="218"/>
      <c r="K453" s="124"/>
      <c r="L453" s="135"/>
      <c r="M453" s="136"/>
      <c r="N453" s="102"/>
      <c r="O453" s="103"/>
      <c r="P453" s="103"/>
      <c r="Q453" s="103"/>
      <c r="R453" s="103"/>
      <c r="S453" s="99"/>
      <c r="T453" s="99"/>
      <c r="U453" s="99"/>
      <c r="V453" s="99"/>
      <c r="W453" s="100"/>
      <c r="X453" s="100"/>
      <c r="Y453" s="104"/>
      <c r="Z453" s="119"/>
      <c r="AA453" s="119"/>
      <c r="AB453" s="120"/>
      <c r="AC453" s="137" t="str">
        <f t="shared" si="199"/>
        <v/>
      </c>
      <c r="AD453" s="131" t="str">
        <f t="shared" si="200"/>
        <v/>
      </c>
      <c r="AE453" s="105"/>
      <c r="AF453" s="101"/>
      <c r="AG453" s="107"/>
      <c r="AH453" s="169"/>
      <c r="AI453" s="170"/>
      <c r="AK453" s="146" t="b">
        <f t="shared" si="201"/>
        <v>0</v>
      </c>
      <c r="AL453" s="68">
        <f t="shared" si="202"/>
        <v>0</v>
      </c>
      <c r="AM453" s="68" t="b">
        <f t="shared" si="203"/>
        <v>1</v>
      </c>
      <c r="AN453" s="68">
        <f t="shared" si="204"/>
        <v>1</v>
      </c>
      <c r="AO453" s="68" t="b">
        <f t="shared" si="205"/>
        <v>0</v>
      </c>
      <c r="AP453" s="68">
        <f t="shared" si="206"/>
        <v>0</v>
      </c>
      <c r="AQ453" s="68" t="b">
        <f t="shared" si="207"/>
        <v>1</v>
      </c>
      <c r="AR453" s="139">
        <f t="shared" si="208"/>
        <v>1</v>
      </c>
      <c r="AS453" s="146" t="str">
        <f t="shared" si="209"/>
        <v/>
      </c>
      <c r="AT453" s="139" t="str">
        <f t="shared" si="210"/>
        <v/>
      </c>
      <c r="AU453" s="68">
        <f t="shared" si="211"/>
        <v>1</v>
      </c>
      <c r="AV453" s="68">
        <f t="shared" si="212"/>
        <v>0</v>
      </c>
      <c r="AW453" s="68">
        <f t="shared" si="213"/>
        <v>0</v>
      </c>
      <c r="AX453" s="68">
        <f t="shared" si="214"/>
        <v>0</v>
      </c>
      <c r="AY453" s="68">
        <f t="shared" si="215"/>
        <v>0</v>
      </c>
      <c r="AZ453" s="139">
        <f t="shared" si="216"/>
        <v>0</v>
      </c>
      <c r="BA453" s="68" t="str">
        <f t="shared" si="217"/>
        <v/>
      </c>
      <c r="BB453" s="68" t="str">
        <f t="shared" si="218"/>
        <v/>
      </c>
      <c r="BC453" s="146" t="str">
        <f t="shared" si="219"/>
        <v>Pain in mouth/throat</v>
      </c>
      <c r="BD453" s="68">
        <f t="shared" si="220"/>
        <v>10.4</v>
      </c>
      <c r="BE453" s="68" t="str">
        <f t="shared" si="221"/>
        <v>Pain in mouth/throat
 has a PPV of 10.4% 
 for recurrence</v>
      </c>
      <c r="BF453" s="68">
        <f t="shared" si="222"/>
        <v>0</v>
      </c>
      <c r="BG453" s="68">
        <f t="shared" si="223"/>
        <v>0</v>
      </c>
      <c r="BH453" s="68">
        <f t="shared" si="224"/>
        <v>1</v>
      </c>
      <c r="BI453" s="68">
        <f t="shared" si="225"/>
        <v>0</v>
      </c>
      <c r="BJ453" s="68">
        <f t="shared" si="226"/>
        <v>0</v>
      </c>
      <c r="BK453" s="68">
        <f t="shared" si="227"/>
        <v>0</v>
      </c>
      <c r="BL453" s="68">
        <f t="shared" si="228"/>
        <v>0</v>
      </c>
      <c r="BM453" s="139">
        <f t="shared" si="229"/>
        <v>0</v>
      </c>
    </row>
    <row r="454" spans="1:65" s="68" customFormat="1" ht="63.95" customHeight="1">
      <c r="A454" s="245"/>
      <c r="B454" s="97"/>
      <c r="C454" s="98"/>
      <c r="D454" s="99"/>
      <c r="E454" s="111"/>
      <c r="F454" s="155"/>
      <c r="G454" s="225"/>
      <c r="H454" s="100"/>
      <c r="I454" s="226"/>
      <c r="J454" s="218"/>
      <c r="K454" s="124"/>
      <c r="L454" s="135"/>
      <c r="M454" s="136"/>
      <c r="N454" s="102"/>
      <c r="O454" s="103"/>
      <c r="P454" s="103"/>
      <c r="Q454" s="103"/>
      <c r="R454" s="103"/>
      <c r="S454" s="99"/>
      <c r="T454" s="99"/>
      <c r="U454" s="99"/>
      <c r="V454" s="99"/>
      <c r="W454" s="100"/>
      <c r="X454" s="100"/>
      <c r="Y454" s="104"/>
      <c r="Z454" s="119"/>
      <c r="AA454" s="119"/>
      <c r="AB454" s="120"/>
      <c r="AC454" s="137" t="str">
        <f t="shared" si="199"/>
        <v/>
      </c>
      <c r="AD454" s="131" t="str">
        <f t="shared" si="200"/>
        <v/>
      </c>
      <c r="AE454" s="105"/>
      <c r="AF454" s="101"/>
      <c r="AG454" s="107"/>
      <c r="AH454" s="169"/>
      <c r="AI454" s="170"/>
      <c r="AK454" s="146" t="b">
        <f t="shared" si="201"/>
        <v>0</v>
      </c>
      <c r="AL454" s="68">
        <f t="shared" si="202"/>
        <v>0</v>
      </c>
      <c r="AM454" s="68" t="b">
        <f t="shared" si="203"/>
        <v>1</v>
      </c>
      <c r="AN454" s="68">
        <f t="shared" si="204"/>
        <v>1</v>
      </c>
      <c r="AO454" s="68" t="b">
        <f t="shared" si="205"/>
        <v>0</v>
      </c>
      <c r="AP454" s="68">
        <f t="shared" si="206"/>
        <v>0</v>
      </c>
      <c r="AQ454" s="68" t="b">
        <f t="shared" si="207"/>
        <v>1</v>
      </c>
      <c r="AR454" s="139">
        <f t="shared" si="208"/>
        <v>1</v>
      </c>
      <c r="AS454" s="146" t="str">
        <f t="shared" si="209"/>
        <v/>
      </c>
      <c r="AT454" s="139" t="str">
        <f t="shared" si="210"/>
        <v/>
      </c>
      <c r="AU454" s="68">
        <f t="shared" si="211"/>
        <v>1</v>
      </c>
      <c r="AV454" s="68">
        <f t="shared" si="212"/>
        <v>0</v>
      </c>
      <c r="AW454" s="68">
        <f t="shared" si="213"/>
        <v>0</v>
      </c>
      <c r="AX454" s="68">
        <f t="shared" si="214"/>
        <v>0</v>
      </c>
      <c r="AY454" s="68">
        <f t="shared" si="215"/>
        <v>0</v>
      </c>
      <c r="AZ454" s="139">
        <f t="shared" si="216"/>
        <v>0</v>
      </c>
      <c r="BA454" s="68" t="str">
        <f t="shared" si="217"/>
        <v/>
      </c>
      <c r="BB454" s="68" t="str">
        <f t="shared" si="218"/>
        <v/>
      </c>
      <c r="BC454" s="146" t="str">
        <f t="shared" si="219"/>
        <v>Pain in mouth/throat</v>
      </c>
      <c r="BD454" s="68">
        <f t="shared" si="220"/>
        <v>10.4</v>
      </c>
      <c r="BE454" s="68" t="str">
        <f t="shared" si="221"/>
        <v>Pain in mouth/throat
 has a PPV of 10.4% 
 for recurrence</v>
      </c>
      <c r="BF454" s="68">
        <f t="shared" si="222"/>
        <v>0</v>
      </c>
      <c r="BG454" s="68">
        <f t="shared" si="223"/>
        <v>0</v>
      </c>
      <c r="BH454" s="68">
        <f t="shared" si="224"/>
        <v>1</v>
      </c>
      <c r="BI454" s="68">
        <f t="shared" si="225"/>
        <v>0</v>
      </c>
      <c r="BJ454" s="68">
        <f t="shared" si="226"/>
        <v>0</v>
      </c>
      <c r="BK454" s="68">
        <f t="shared" si="227"/>
        <v>0</v>
      </c>
      <c r="BL454" s="68">
        <f t="shared" si="228"/>
        <v>0</v>
      </c>
      <c r="BM454" s="139">
        <f t="shared" si="229"/>
        <v>0</v>
      </c>
    </row>
    <row r="455" spans="1:65" s="68" customFormat="1" ht="63.95" customHeight="1">
      <c r="A455" s="245"/>
      <c r="B455" s="97"/>
      <c r="C455" s="98"/>
      <c r="D455" s="99"/>
      <c r="E455" s="111"/>
      <c r="F455" s="155"/>
      <c r="G455" s="225"/>
      <c r="H455" s="100"/>
      <c r="I455" s="226"/>
      <c r="J455" s="218"/>
      <c r="K455" s="124"/>
      <c r="L455" s="135"/>
      <c r="M455" s="136"/>
      <c r="N455" s="102"/>
      <c r="O455" s="103"/>
      <c r="P455" s="103"/>
      <c r="Q455" s="103"/>
      <c r="R455" s="103"/>
      <c r="S455" s="99"/>
      <c r="T455" s="99"/>
      <c r="U455" s="99"/>
      <c r="V455" s="99"/>
      <c r="W455" s="100"/>
      <c r="X455" s="100"/>
      <c r="Y455" s="104"/>
      <c r="Z455" s="119"/>
      <c r="AA455" s="119"/>
      <c r="AB455" s="120"/>
      <c r="AC455" s="137" t="str">
        <f t="shared" si="199"/>
        <v/>
      </c>
      <c r="AD455" s="131" t="str">
        <f t="shared" si="200"/>
        <v/>
      </c>
      <c r="AE455" s="105"/>
      <c r="AF455" s="101"/>
      <c r="AG455" s="107"/>
      <c r="AH455" s="169"/>
      <c r="AI455" s="170"/>
      <c r="AK455" s="146" t="b">
        <f t="shared" si="201"/>
        <v>0</v>
      </c>
      <c r="AL455" s="68">
        <f t="shared" si="202"/>
        <v>0</v>
      </c>
      <c r="AM455" s="68" t="b">
        <f t="shared" si="203"/>
        <v>1</v>
      </c>
      <c r="AN455" s="68">
        <f t="shared" si="204"/>
        <v>1</v>
      </c>
      <c r="AO455" s="68" t="b">
        <f t="shared" si="205"/>
        <v>0</v>
      </c>
      <c r="AP455" s="68">
        <f t="shared" si="206"/>
        <v>0</v>
      </c>
      <c r="AQ455" s="68" t="b">
        <f t="shared" si="207"/>
        <v>1</v>
      </c>
      <c r="AR455" s="139">
        <f t="shared" si="208"/>
        <v>1</v>
      </c>
      <c r="AS455" s="146" t="str">
        <f t="shared" si="209"/>
        <v/>
      </c>
      <c r="AT455" s="139" t="str">
        <f t="shared" si="210"/>
        <v/>
      </c>
      <c r="AU455" s="68">
        <f t="shared" si="211"/>
        <v>1</v>
      </c>
      <c r="AV455" s="68">
        <f t="shared" si="212"/>
        <v>0</v>
      </c>
      <c r="AW455" s="68">
        <f t="shared" si="213"/>
        <v>0</v>
      </c>
      <c r="AX455" s="68">
        <f t="shared" si="214"/>
        <v>0</v>
      </c>
      <c r="AY455" s="68">
        <f t="shared" si="215"/>
        <v>0</v>
      </c>
      <c r="AZ455" s="139">
        <f t="shared" si="216"/>
        <v>0</v>
      </c>
      <c r="BA455" s="68" t="str">
        <f t="shared" si="217"/>
        <v/>
      </c>
      <c r="BB455" s="68" t="str">
        <f t="shared" si="218"/>
        <v/>
      </c>
      <c r="BC455" s="146" t="str">
        <f t="shared" si="219"/>
        <v>Pain in mouth/throat</v>
      </c>
      <c r="BD455" s="68">
        <f t="shared" si="220"/>
        <v>10.4</v>
      </c>
      <c r="BE455" s="68" t="str">
        <f t="shared" si="221"/>
        <v>Pain in mouth/throat
 has a PPV of 10.4% 
 for recurrence</v>
      </c>
      <c r="BF455" s="68">
        <f t="shared" si="222"/>
        <v>0</v>
      </c>
      <c r="BG455" s="68">
        <f t="shared" si="223"/>
        <v>0</v>
      </c>
      <c r="BH455" s="68">
        <f t="shared" si="224"/>
        <v>1</v>
      </c>
      <c r="BI455" s="68">
        <f t="shared" si="225"/>
        <v>0</v>
      </c>
      <c r="BJ455" s="68">
        <f t="shared" si="226"/>
        <v>0</v>
      </c>
      <c r="BK455" s="68">
        <f t="shared" si="227"/>
        <v>0</v>
      </c>
      <c r="BL455" s="68">
        <f t="shared" si="228"/>
        <v>0</v>
      </c>
      <c r="BM455" s="139">
        <f t="shared" si="229"/>
        <v>0</v>
      </c>
    </row>
    <row r="456" spans="1:65" s="68" customFormat="1" ht="63.95" customHeight="1">
      <c r="A456" s="245"/>
      <c r="B456" s="97"/>
      <c r="C456" s="98"/>
      <c r="D456" s="99"/>
      <c r="E456" s="111"/>
      <c r="F456" s="155"/>
      <c r="G456" s="225"/>
      <c r="H456" s="100"/>
      <c r="I456" s="226"/>
      <c r="J456" s="218"/>
      <c r="K456" s="124"/>
      <c r="L456" s="135"/>
      <c r="M456" s="136"/>
      <c r="N456" s="102"/>
      <c r="O456" s="103"/>
      <c r="P456" s="103"/>
      <c r="Q456" s="103"/>
      <c r="R456" s="103"/>
      <c r="S456" s="99"/>
      <c r="T456" s="99"/>
      <c r="U456" s="99"/>
      <c r="V456" s="99"/>
      <c r="W456" s="100"/>
      <c r="X456" s="100"/>
      <c r="Y456" s="104"/>
      <c r="Z456" s="119"/>
      <c r="AA456" s="119"/>
      <c r="AB456" s="120"/>
      <c r="AC456" s="137" t="str">
        <f t="shared" si="199"/>
        <v/>
      </c>
      <c r="AD456" s="131" t="str">
        <f t="shared" si="200"/>
        <v/>
      </c>
      <c r="AE456" s="105"/>
      <c r="AF456" s="101"/>
      <c r="AG456" s="107"/>
      <c r="AH456" s="169"/>
      <c r="AI456" s="170"/>
      <c r="AK456" s="146" t="b">
        <f t="shared" si="201"/>
        <v>0</v>
      </c>
      <c r="AL456" s="68">
        <f t="shared" si="202"/>
        <v>0</v>
      </c>
      <c r="AM456" s="68" t="b">
        <f t="shared" si="203"/>
        <v>1</v>
      </c>
      <c r="AN456" s="68">
        <f t="shared" si="204"/>
        <v>1</v>
      </c>
      <c r="AO456" s="68" t="b">
        <f t="shared" si="205"/>
        <v>0</v>
      </c>
      <c r="AP456" s="68">
        <f t="shared" si="206"/>
        <v>0</v>
      </c>
      <c r="AQ456" s="68" t="b">
        <f t="shared" si="207"/>
        <v>1</v>
      </c>
      <c r="AR456" s="139">
        <f t="shared" si="208"/>
        <v>1</v>
      </c>
      <c r="AS456" s="146" t="str">
        <f t="shared" si="209"/>
        <v/>
      </c>
      <c r="AT456" s="139" t="str">
        <f t="shared" si="210"/>
        <v/>
      </c>
      <c r="AU456" s="68">
        <f t="shared" si="211"/>
        <v>1</v>
      </c>
      <c r="AV456" s="68">
        <f t="shared" si="212"/>
        <v>0</v>
      </c>
      <c r="AW456" s="68">
        <f t="shared" si="213"/>
        <v>0</v>
      </c>
      <c r="AX456" s="68">
        <f t="shared" si="214"/>
        <v>0</v>
      </c>
      <c r="AY456" s="68">
        <f t="shared" si="215"/>
        <v>0</v>
      </c>
      <c r="AZ456" s="139">
        <f t="shared" si="216"/>
        <v>0</v>
      </c>
      <c r="BA456" s="68" t="str">
        <f t="shared" si="217"/>
        <v/>
      </c>
      <c r="BB456" s="68" t="str">
        <f t="shared" si="218"/>
        <v/>
      </c>
      <c r="BC456" s="146" t="str">
        <f t="shared" si="219"/>
        <v>Pain in mouth/throat</v>
      </c>
      <c r="BD456" s="68">
        <f t="shared" si="220"/>
        <v>10.4</v>
      </c>
      <c r="BE456" s="68" t="str">
        <f t="shared" si="221"/>
        <v>Pain in mouth/throat
 has a PPV of 10.4% 
 for recurrence</v>
      </c>
      <c r="BF456" s="68">
        <f t="shared" si="222"/>
        <v>0</v>
      </c>
      <c r="BG456" s="68">
        <f t="shared" si="223"/>
        <v>0</v>
      </c>
      <c r="BH456" s="68">
        <f t="shared" si="224"/>
        <v>1</v>
      </c>
      <c r="BI456" s="68">
        <f t="shared" si="225"/>
        <v>0</v>
      </c>
      <c r="BJ456" s="68">
        <f t="shared" si="226"/>
        <v>0</v>
      </c>
      <c r="BK456" s="68">
        <f t="shared" si="227"/>
        <v>0</v>
      </c>
      <c r="BL456" s="68">
        <f t="shared" si="228"/>
        <v>0</v>
      </c>
      <c r="BM456" s="139">
        <f t="shared" si="229"/>
        <v>0</v>
      </c>
    </row>
    <row r="457" spans="1:65" s="68" customFormat="1" ht="63.95" customHeight="1">
      <c r="A457" s="245"/>
      <c r="B457" s="97"/>
      <c r="C457" s="98"/>
      <c r="D457" s="99"/>
      <c r="E457" s="111"/>
      <c r="F457" s="155"/>
      <c r="G457" s="225"/>
      <c r="H457" s="100"/>
      <c r="I457" s="226"/>
      <c r="J457" s="218"/>
      <c r="K457" s="124"/>
      <c r="L457" s="135"/>
      <c r="M457" s="136"/>
      <c r="N457" s="102"/>
      <c r="O457" s="103"/>
      <c r="P457" s="103"/>
      <c r="Q457" s="103"/>
      <c r="R457" s="103"/>
      <c r="S457" s="99"/>
      <c r="T457" s="99"/>
      <c r="U457" s="99"/>
      <c r="V457" s="99"/>
      <c r="W457" s="100"/>
      <c r="X457" s="100"/>
      <c r="Y457" s="104"/>
      <c r="Z457" s="119"/>
      <c r="AA457" s="119"/>
      <c r="AB457" s="120"/>
      <c r="AC457" s="137" t="str">
        <f t="shared" si="199"/>
        <v/>
      </c>
      <c r="AD457" s="131" t="str">
        <f t="shared" si="200"/>
        <v/>
      </c>
      <c r="AE457" s="105"/>
      <c r="AF457" s="101"/>
      <c r="AG457" s="107"/>
      <c r="AH457" s="169"/>
      <c r="AI457" s="170"/>
      <c r="AK457" s="146" t="b">
        <f t="shared" si="201"/>
        <v>0</v>
      </c>
      <c r="AL457" s="68">
        <f t="shared" si="202"/>
        <v>0</v>
      </c>
      <c r="AM457" s="68" t="b">
        <f t="shared" si="203"/>
        <v>1</v>
      </c>
      <c r="AN457" s="68">
        <f t="shared" si="204"/>
        <v>1</v>
      </c>
      <c r="AO457" s="68" t="b">
        <f t="shared" si="205"/>
        <v>0</v>
      </c>
      <c r="AP457" s="68">
        <f t="shared" si="206"/>
        <v>0</v>
      </c>
      <c r="AQ457" s="68" t="b">
        <f t="shared" si="207"/>
        <v>1</v>
      </c>
      <c r="AR457" s="139">
        <f t="shared" si="208"/>
        <v>1</v>
      </c>
      <c r="AS457" s="146" t="str">
        <f t="shared" si="209"/>
        <v/>
      </c>
      <c r="AT457" s="139" t="str">
        <f t="shared" si="210"/>
        <v/>
      </c>
      <c r="AU457" s="68">
        <f t="shared" si="211"/>
        <v>1</v>
      </c>
      <c r="AV457" s="68">
        <f t="shared" si="212"/>
        <v>0</v>
      </c>
      <c r="AW457" s="68">
        <f t="shared" si="213"/>
        <v>0</v>
      </c>
      <c r="AX457" s="68">
        <f t="shared" si="214"/>
        <v>0</v>
      </c>
      <c r="AY457" s="68">
        <f t="shared" si="215"/>
        <v>0</v>
      </c>
      <c r="AZ457" s="139">
        <f t="shared" si="216"/>
        <v>0</v>
      </c>
      <c r="BA457" s="68" t="str">
        <f t="shared" si="217"/>
        <v/>
      </c>
      <c r="BB457" s="68" t="str">
        <f t="shared" si="218"/>
        <v/>
      </c>
      <c r="BC457" s="146" t="str">
        <f t="shared" si="219"/>
        <v>Pain in mouth/throat</v>
      </c>
      <c r="BD457" s="68">
        <f t="shared" si="220"/>
        <v>10.4</v>
      </c>
      <c r="BE457" s="68" t="str">
        <f t="shared" si="221"/>
        <v>Pain in mouth/throat
 has a PPV of 10.4% 
 for recurrence</v>
      </c>
      <c r="BF457" s="68">
        <f t="shared" si="222"/>
        <v>0</v>
      </c>
      <c r="BG457" s="68">
        <f t="shared" si="223"/>
        <v>0</v>
      </c>
      <c r="BH457" s="68">
        <f t="shared" si="224"/>
        <v>1</v>
      </c>
      <c r="BI457" s="68">
        <f t="shared" si="225"/>
        <v>0</v>
      </c>
      <c r="BJ457" s="68">
        <f t="shared" si="226"/>
        <v>0</v>
      </c>
      <c r="BK457" s="68">
        <f t="shared" si="227"/>
        <v>0</v>
      </c>
      <c r="BL457" s="68">
        <f t="shared" si="228"/>
        <v>0</v>
      </c>
      <c r="BM457" s="139">
        <f t="shared" si="229"/>
        <v>0</v>
      </c>
    </row>
    <row r="458" spans="1:65" s="68" customFormat="1" ht="63.95" customHeight="1">
      <c r="A458" s="245"/>
      <c r="B458" s="97"/>
      <c r="C458" s="98"/>
      <c r="D458" s="99"/>
      <c r="E458" s="111"/>
      <c r="F458" s="155"/>
      <c r="G458" s="225"/>
      <c r="H458" s="100"/>
      <c r="I458" s="226"/>
      <c r="J458" s="218"/>
      <c r="K458" s="124"/>
      <c r="L458" s="135"/>
      <c r="M458" s="136"/>
      <c r="N458" s="102"/>
      <c r="O458" s="103"/>
      <c r="P458" s="103"/>
      <c r="Q458" s="103"/>
      <c r="R458" s="103"/>
      <c r="S458" s="99"/>
      <c r="T458" s="99"/>
      <c r="U458" s="99"/>
      <c r="V458" s="99"/>
      <c r="W458" s="100"/>
      <c r="X458" s="100"/>
      <c r="Y458" s="104"/>
      <c r="Z458" s="119"/>
      <c r="AA458" s="119"/>
      <c r="AB458" s="120"/>
      <c r="AC458" s="137" t="str">
        <f t="shared" si="199"/>
        <v/>
      </c>
      <c r="AD458" s="131" t="str">
        <f t="shared" si="200"/>
        <v/>
      </c>
      <c r="AE458" s="105"/>
      <c r="AF458" s="101"/>
      <c r="AG458" s="107"/>
      <c r="AH458" s="169"/>
      <c r="AI458" s="170"/>
      <c r="AK458" s="146" t="b">
        <f t="shared" si="201"/>
        <v>0</v>
      </c>
      <c r="AL458" s="68">
        <f t="shared" si="202"/>
        <v>0</v>
      </c>
      <c r="AM458" s="68" t="b">
        <f t="shared" si="203"/>
        <v>1</v>
      </c>
      <c r="AN458" s="68">
        <f t="shared" si="204"/>
        <v>1</v>
      </c>
      <c r="AO458" s="68" t="b">
        <f t="shared" si="205"/>
        <v>0</v>
      </c>
      <c r="AP458" s="68">
        <f t="shared" si="206"/>
        <v>0</v>
      </c>
      <c r="AQ458" s="68" t="b">
        <f t="shared" si="207"/>
        <v>1</v>
      </c>
      <c r="AR458" s="139">
        <f t="shared" si="208"/>
        <v>1</v>
      </c>
      <c r="AS458" s="146" t="str">
        <f t="shared" si="209"/>
        <v/>
      </c>
      <c r="AT458" s="139" t="str">
        <f t="shared" si="210"/>
        <v/>
      </c>
      <c r="AU458" s="68">
        <f t="shared" si="211"/>
        <v>1</v>
      </c>
      <c r="AV458" s="68">
        <f t="shared" si="212"/>
        <v>0</v>
      </c>
      <c r="AW458" s="68">
        <f t="shared" si="213"/>
        <v>0</v>
      </c>
      <c r="AX458" s="68">
        <f t="shared" si="214"/>
        <v>0</v>
      </c>
      <c r="AY458" s="68">
        <f t="shared" si="215"/>
        <v>0</v>
      </c>
      <c r="AZ458" s="139">
        <f t="shared" si="216"/>
        <v>0</v>
      </c>
      <c r="BA458" s="68" t="str">
        <f t="shared" si="217"/>
        <v/>
      </c>
      <c r="BB458" s="68" t="str">
        <f t="shared" si="218"/>
        <v/>
      </c>
      <c r="BC458" s="146" t="str">
        <f t="shared" si="219"/>
        <v>Pain in mouth/throat</v>
      </c>
      <c r="BD458" s="68">
        <f t="shared" si="220"/>
        <v>10.4</v>
      </c>
      <c r="BE458" s="68" t="str">
        <f t="shared" si="221"/>
        <v>Pain in mouth/throat
 has a PPV of 10.4% 
 for recurrence</v>
      </c>
      <c r="BF458" s="68">
        <f t="shared" si="222"/>
        <v>0</v>
      </c>
      <c r="BG458" s="68">
        <f t="shared" si="223"/>
        <v>0</v>
      </c>
      <c r="BH458" s="68">
        <f t="shared" si="224"/>
        <v>1</v>
      </c>
      <c r="BI458" s="68">
        <f t="shared" si="225"/>
        <v>0</v>
      </c>
      <c r="BJ458" s="68">
        <f t="shared" si="226"/>
        <v>0</v>
      </c>
      <c r="BK458" s="68">
        <f t="shared" si="227"/>
        <v>0</v>
      </c>
      <c r="BL458" s="68">
        <f t="shared" si="228"/>
        <v>0</v>
      </c>
      <c r="BM458" s="139">
        <f t="shared" si="229"/>
        <v>0</v>
      </c>
    </row>
    <row r="459" spans="1:65" s="68" customFormat="1" ht="63.95" customHeight="1">
      <c r="A459" s="245"/>
      <c r="B459" s="97"/>
      <c r="C459" s="98"/>
      <c r="D459" s="99"/>
      <c r="E459" s="111"/>
      <c r="F459" s="155"/>
      <c r="G459" s="225"/>
      <c r="H459" s="100"/>
      <c r="I459" s="226"/>
      <c r="J459" s="218"/>
      <c r="K459" s="124"/>
      <c r="L459" s="135"/>
      <c r="M459" s="136"/>
      <c r="N459" s="102"/>
      <c r="O459" s="103"/>
      <c r="P459" s="103"/>
      <c r="Q459" s="103"/>
      <c r="R459" s="103"/>
      <c r="S459" s="99"/>
      <c r="T459" s="99"/>
      <c r="U459" s="99"/>
      <c r="V459" s="99"/>
      <c r="W459" s="100"/>
      <c r="X459" s="100"/>
      <c r="Y459" s="104"/>
      <c r="Z459" s="119"/>
      <c r="AA459" s="119"/>
      <c r="AB459" s="120"/>
      <c r="AC459" s="137" t="str">
        <f t="shared" si="199"/>
        <v/>
      </c>
      <c r="AD459" s="131" t="str">
        <f t="shared" si="200"/>
        <v/>
      </c>
      <c r="AE459" s="105"/>
      <c r="AF459" s="101"/>
      <c r="AG459" s="107"/>
      <c r="AH459" s="169"/>
      <c r="AI459" s="170"/>
      <c r="AK459" s="146" t="b">
        <f t="shared" si="201"/>
        <v>0</v>
      </c>
      <c r="AL459" s="68">
        <f t="shared" si="202"/>
        <v>0</v>
      </c>
      <c r="AM459" s="68" t="b">
        <f t="shared" si="203"/>
        <v>1</v>
      </c>
      <c r="AN459" s="68">
        <f t="shared" si="204"/>
        <v>1</v>
      </c>
      <c r="AO459" s="68" t="b">
        <f t="shared" si="205"/>
        <v>0</v>
      </c>
      <c r="AP459" s="68">
        <f t="shared" si="206"/>
        <v>0</v>
      </c>
      <c r="AQ459" s="68" t="b">
        <f t="shared" si="207"/>
        <v>1</v>
      </c>
      <c r="AR459" s="139">
        <f t="shared" si="208"/>
        <v>1</v>
      </c>
      <c r="AS459" s="146" t="str">
        <f t="shared" si="209"/>
        <v/>
      </c>
      <c r="AT459" s="139" t="str">
        <f t="shared" si="210"/>
        <v/>
      </c>
      <c r="AU459" s="68">
        <f t="shared" si="211"/>
        <v>1</v>
      </c>
      <c r="AV459" s="68">
        <f t="shared" si="212"/>
        <v>0</v>
      </c>
      <c r="AW459" s="68">
        <f t="shared" si="213"/>
        <v>0</v>
      </c>
      <c r="AX459" s="68">
        <f t="shared" si="214"/>
        <v>0</v>
      </c>
      <c r="AY459" s="68">
        <f t="shared" si="215"/>
        <v>0</v>
      </c>
      <c r="AZ459" s="139">
        <f t="shared" si="216"/>
        <v>0</v>
      </c>
      <c r="BA459" s="68" t="str">
        <f t="shared" si="217"/>
        <v/>
      </c>
      <c r="BB459" s="68" t="str">
        <f t="shared" si="218"/>
        <v/>
      </c>
      <c r="BC459" s="146" t="str">
        <f t="shared" si="219"/>
        <v>Pain in mouth/throat</v>
      </c>
      <c r="BD459" s="68">
        <f t="shared" si="220"/>
        <v>10.4</v>
      </c>
      <c r="BE459" s="68" t="str">
        <f t="shared" si="221"/>
        <v>Pain in mouth/throat
 has a PPV of 10.4% 
 for recurrence</v>
      </c>
      <c r="BF459" s="68">
        <f t="shared" si="222"/>
        <v>0</v>
      </c>
      <c r="BG459" s="68">
        <f t="shared" si="223"/>
        <v>0</v>
      </c>
      <c r="BH459" s="68">
        <f t="shared" si="224"/>
        <v>1</v>
      </c>
      <c r="BI459" s="68">
        <f t="shared" si="225"/>
        <v>0</v>
      </c>
      <c r="BJ459" s="68">
        <f t="shared" si="226"/>
        <v>0</v>
      </c>
      <c r="BK459" s="68">
        <f t="shared" si="227"/>
        <v>0</v>
      </c>
      <c r="BL459" s="68">
        <f t="shared" si="228"/>
        <v>0</v>
      </c>
      <c r="BM459" s="139">
        <f t="shared" si="229"/>
        <v>0</v>
      </c>
    </row>
    <row r="460" spans="1:65" s="68" customFormat="1" ht="63.95" customHeight="1">
      <c r="A460" s="245"/>
      <c r="B460" s="97"/>
      <c r="C460" s="98"/>
      <c r="D460" s="99"/>
      <c r="E460" s="111"/>
      <c r="F460" s="155"/>
      <c r="G460" s="225"/>
      <c r="H460" s="100"/>
      <c r="I460" s="226"/>
      <c r="J460" s="218"/>
      <c r="K460" s="124"/>
      <c r="L460" s="135"/>
      <c r="M460" s="136"/>
      <c r="N460" s="102"/>
      <c r="O460" s="103"/>
      <c r="P460" s="103"/>
      <c r="Q460" s="103"/>
      <c r="R460" s="103"/>
      <c r="S460" s="99"/>
      <c r="T460" s="99"/>
      <c r="U460" s="99"/>
      <c r="V460" s="99"/>
      <c r="W460" s="100"/>
      <c r="X460" s="100"/>
      <c r="Y460" s="104"/>
      <c r="Z460" s="119"/>
      <c r="AA460" s="119"/>
      <c r="AB460" s="120"/>
      <c r="AC460" s="137" t="str">
        <f t="shared" si="199"/>
        <v/>
      </c>
      <c r="AD460" s="131" t="str">
        <f t="shared" si="200"/>
        <v/>
      </c>
      <c r="AE460" s="105"/>
      <c r="AF460" s="101"/>
      <c r="AG460" s="107"/>
      <c r="AH460" s="169"/>
      <c r="AI460" s="170"/>
      <c r="AK460" s="146" t="b">
        <f t="shared" si="201"/>
        <v>0</v>
      </c>
      <c r="AL460" s="68">
        <f t="shared" si="202"/>
        <v>0</v>
      </c>
      <c r="AM460" s="68" t="b">
        <f t="shared" si="203"/>
        <v>1</v>
      </c>
      <c r="AN460" s="68">
        <f t="shared" si="204"/>
        <v>1</v>
      </c>
      <c r="AO460" s="68" t="b">
        <f t="shared" si="205"/>
        <v>0</v>
      </c>
      <c r="AP460" s="68">
        <f t="shared" si="206"/>
        <v>0</v>
      </c>
      <c r="AQ460" s="68" t="b">
        <f t="shared" si="207"/>
        <v>1</v>
      </c>
      <c r="AR460" s="139">
        <f t="shared" si="208"/>
        <v>1</v>
      </c>
      <c r="AS460" s="146" t="str">
        <f t="shared" si="209"/>
        <v/>
      </c>
      <c r="AT460" s="139" t="str">
        <f t="shared" si="210"/>
        <v/>
      </c>
      <c r="AU460" s="68">
        <f t="shared" si="211"/>
        <v>1</v>
      </c>
      <c r="AV460" s="68">
        <f t="shared" si="212"/>
        <v>0</v>
      </c>
      <c r="AW460" s="68">
        <f t="shared" si="213"/>
        <v>0</v>
      </c>
      <c r="AX460" s="68">
        <f t="shared" si="214"/>
        <v>0</v>
      </c>
      <c r="AY460" s="68">
        <f t="shared" si="215"/>
        <v>0</v>
      </c>
      <c r="AZ460" s="139">
        <f t="shared" si="216"/>
        <v>0</v>
      </c>
      <c r="BA460" s="68" t="str">
        <f t="shared" si="217"/>
        <v/>
      </c>
      <c r="BB460" s="68" t="str">
        <f t="shared" si="218"/>
        <v/>
      </c>
      <c r="BC460" s="146" t="str">
        <f t="shared" si="219"/>
        <v>Pain in mouth/throat</v>
      </c>
      <c r="BD460" s="68">
        <f t="shared" si="220"/>
        <v>10.4</v>
      </c>
      <c r="BE460" s="68" t="str">
        <f t="shared" si="221"/>
        <v>Pain in mouth/throat
 has a PPV of 10.4% 
 for recurrence</v>
      </c>
      <c r="BF460" s="68">
        <f t="shared" si="222"/>
        <v>0</v>
      </c>
      <c r="BG460" s="68">
        <f t="shared" si="223"/>
        <v>0</v>
      </c>
      <c r="BH460" s="68">
        <f t="shared" si="224"/>
        <v>1</v>
      </c>
      <c r="BI460" s="68">
        <f t="shared" si="225"/>
        <v>0</v>
      </c>
      <c r="BJ460" s="68">
        <f t="shared" si="226"/>
        <v>0</v>
      </c>
      <c r="BK460" s="68">
        <f t="shared" si="227"/>
        <v>0</v>
      </c>
      <c r="BL460" s="68">
        <f t="shared" si="228"/>
        <v>0</v>
      </c>
      <c r="BM460" s="139">
        <f t="shared" si="229"/>
        <v>0</v>
      </c>
    </row>
    <row r="461" spans="1:65" s="68" customFormat="1" ht="63.95" customHeight="1">
      <c r="A461" s="245"/>
      <c r="B461" s="97"/>
      <c r="C461" s="98"/>
      <c r="D461" s="99"/>
      <c r="E461" s="111"/>
      <c r="F461" s="155"/>
      <c r="G461" s="225"/>
      <c r="H461" s="100"/>
      <c r="I461" s="226"/>
      <c r="J461" s="218"/>
      <c r="K461" s="124"/>
      <c r="L461" s="135"/>
      <c r="M461" s="136"/>
      <c r="N461" s="102"/>
      <c r="O461" s="103"/>
      <c r="P461" s="103"/>
      <c r="Q461" s="103"/>
      <c r="R461" s="103"/>
      <c r="S461" s="99"/>
      <c r="T461" s="99"/>
      <c r="U461" s="99"/>
      <c r="V461" s="99"/>
      <c r="W461" s="100"/>
      <c r="X461" s="100"/>
      <c r="Y461" s="104"/>
      <c r="Z461" s="119"/>
      <c r="AA461" s="119"/>
      <c r="AB461" s="120"/>
      <c r="AC461" s="137" t="str">
        <f t="shared" si="199"/>
        <v/>
      </c>
      <c r="AD461" s="131" t="str">
        <f t="shared" si="200"/>
        <v/>
      </c>
      <c r="AE461" s="105"/>
      <c r="AF461" s="101"/>
      <c r="AG461" s="107"/>
      <c r="AH461" s="169"/>
      <c r="AI461" s="170"/>
      <c r="AK461" s="146" t="b">
        <f t="shared" si="201"/>
        <v>0</v>
      </c>
      <c r="AL461" s="68">
        <f t="shared" si="202"/>
        <v>0</v>
      </c>
      <c r="AM461" s="68" t="b">
        <f t="shared" si="203"/>
        <v>1</v>
      </c>
      <c r="AN461" s="68">
        <f t="shared" si="204"/>
        <v>1</v>
      </c>
      <c r="AO461" s="68" t="b">
        <f t="shared" si="205"/>
        <v>0</v>
      </c>
      <c r="AP461" s="68">
        <f t="shared" si="206"/>
        <v>0</v>
      </c>
      <c r="AQ461" s="68" t="b">
        <f t="shared" si="207"/>
        <v>1</v>
      </c>
      <c r="AR461" s="139">
        <f t="shared" si="208"/>
        <v>1</v>
      </c>
      <c r="AS461" s="146" t="str">
        <f t="shared" si="209"/>
        <v/>
      </c>
      <c r="AT461" s="139" t="str">
        <f t="shared" si="210"/>
        <v/>
      </c>
      <c r="AU461" s="68">
        <f t="shared" si="211"/>
        <v>1</v>
      </c>
      <c r="AV461" s="68">
        <f t="shared" si="212"/>
        <v>0</v>
      </c>
      <c r="AW461" s="68">
        <f t="shared" si="213"/>
        <v>0</v>
      </c>
      <c r="AX461" s="68">
        <f t="shared" si="214"/>
        <v>0</v>
      </c>
      <c r="AY461" s="68">
        <f t="shared" si="215"/>
        <v>0</v>
      </c>
      <c r="AZ461" s="139">
        <f t="shared" si="216"/>
        <v>0</v>
      </c>
      <c r="BA461" s="68" t="str">
        <f t="shared" si="217"/>
        <v/>
      </c>
      <c r="BB461" s="68" t="str">
        <f t="shared" si="218"/>
        <v/>
      </c>
      <c r="BC461" s="146" t="str">
        <f t="shared" si="219"/>
        <v>Pain in mouth/throat</v>
      </c>
      <c r="BD461" s="68">
        <f t="shared" si="220"/>
        <v>10.4</v>
      </c>
      <c r="BE461" s="68" t="str">
        <f t="shared" si="221"/>
        <v>Pain in mouth/throat
 has a PPV of 10.4% 
 for recurrence</v>
      </c>
      <c r="BF461" s="68">
        <f t="shared" si="222"/>
        <v>0</v>
      </c>
      <c r="BG461" s="68">
        <f t="shared" si="223"/>
        <v>0</v>
      </c>
      <c r="BH461" s="68">
        <f t="shared" si="224"/>
        <v>1</v>
      </c>
      <c r="BI461" s="68">
        <f t="shared" si="225"/>
        <v>0</v>
      </c>
      <c r="BJ461" s="68">
        <f t="shared" si="226"/>
        <v>0</v>
      </c>
      <c r="BK461" s="68">
        <f t="shared" si="227"/>
        <v>0</v>
      </c>
      <c r="BL461" s="68">
        <f t="shared" si="228"/>
        <v>0</v>
      </c>
      <c r="BM461" s="139">
        <f t="shared" si="229"/>
        <v>0</v>
      </c>
    </row>
    <row r="462" spans="1:65" s="68" customFormat="1" ht="63.95" customHeight="1">
      <c r="A462" s="245"/>
      <c r="B462" s="97"/>
      <c r="C462" s="98"/>
      <c r="D462" s="99"/>
      <c r="E462" s="111"/>
      <c r="F462" s="155"/>
      <c r="G462" s="225"/>
      <c r="H462" s="100"/>
      <c r="I462" s="226"/>
      <c r="J462" s="218"/>
      <c r="K462" s="124"/>
      <c r="L462" s="135"/>
      <c r="M462" s="136"/>
      <c r="N462" s="102"/>
      <c r="O462" s="103"/>
      <c r="P462" s="103"/>
      <c r="Q462" s="103"/>
      <c r="R462" s="103"/>
      <c r="S462" s="99"/>
      <c r="T462" s="99"/>
      <c r="U462" s="99"/>
      <c r="V462" s="99"/>
      <c r="W462" s="100"/>
      <c r="X462" s="100"/>
      <c r="Y462" s="104"/>
      <c r="Z462" s="119"/>
      <c r="AA462" s="119"/>
      <c r="AB462" s="120"/>
      <c r="AC462" s="137" t="str">
        <f t="shared" si="199"/>
        <v/>
      </c>
      <c r="AD462" s="131" t="str">
        <f t="shared" si="200"/>
        <v/>
      </c>
      <c r="AE462" s="105"/>
      <c r="AF462" s="101"/>
      <c r="AG462" s="107"/>
      <c r="AH462" s="169"/>
      <c r="AI462" s="170"/>
      <c r="AK462" s="146" t="b">
        <f t="shared" si="201"/>
        <v>0</v>
      </c>
      <c r="AL462" s="68">
        <f t="shared" si="202"/>
        <v>0</v>
      </c>
      <c r="AM462" s="68" t="b">
        <f t="shared" si="203"/>
        <v>1</v>
      </c>
      <c r="AN462" s="68">
        <f t="shared" si="204"/>
        <v>1</v>
      </c>
      <c r="AO462" s="68" t="b">
        <f t="shared" si="205"/>
        <v>0</v>
      </c>
      <c r="AP462" s="68">
        <f t="shared" si="206"/>
        <v>0</v>
      </c>
      <c r="AQ462" s="68" t="b">
        <f t="shared" si="207"/>
        <v>1</v>
      </c>
      <c r="AR462" s="139">
        <f t="shared" si="208"/>
        <v>1</v>
      </c>
      <c r="AS462" s="146" t="str">
        <f t="shared" si="209"/>
        <v/>
      </c>
      <c r="AT462" s="139" t="str">
        <f t="shared" si="210"/>
        <v/>
      </c>
      <c r="AU462" s="68">
        <f t="shared" si="211"/>
        <v>1</v>
      </c>
      <c r="AV462" s="68">
        <f t="shared" si="212"/>
        <v>0</v>
      </c>
      <c r="AW462" s="68">
        <f t="shared" si="213"/>
        <v>0</v>
      </c>
      <c r="AX462" s="68">
        <f t="shared" si="214"/>
        <v>0</v>
      </c>
      <c r="AY462" s="68">
        <f t="shared" si="215"/>
        <v>0</v>
      </c>
      <c r="AZ462" s="139">
        <f t="shared" si="216"/>
        <v>0</v>
      </c>
      <c r="BA462" s="68" t="str">
        <f t="shared" si="217"/>
        <v/>
      </c>
      <c r="BB462" s="68" t="str">
        <f t="shared" si="218"/>
        <v/>
      </c>
      <c r="BC462" s="146" t="str">
        <f t="shared" si="219"/>
        <v>Pain in mouth/throat</v>
      </c>
      <c r="BD462" s="68">
        <f t="shared" si="220"/>
        <v>10.4</v>
      </c>
      <c r="BE462" s="68" t="str">
        <f t="shared" si="221"/>
        <v>Pain in mouth/throat
 has a PPV of 10.4% 
 for recurrence</v>
      </c>
      <c r="BF462" s="68">
        <f t="shared" si="222"/>
        <v>0</v>
      </c>
      <c r="BG462" s="68">
        <f t="shared" si="223"/>
        <v>0</v>
      </c>
      <c r="BH462" s="68">
        <f t="shared" si="224"/>
        <v>1</v>
      </c>
      <c r="BI462" s="68">
        <f t="shared" si="225"/>
        <v>0</v>
      </c>
      <c r="BJ462" s="68">
        <f t="shared" si="226"/>
        <v>0</v>
      </c>
      <c r="BK462" s="68">
        <f t="shared" si="227"/>
        <v>0</v>
      </c>
      <c r="BL462" s="68">
        <f t="shared" si="228"/>
        <v>0</v>
      </c>
      <c r="BM462" s="139">
        <f t="shared" si="229"/>
        <v>0</v>
      </c>
    </row>
    <row r="463" spans="1:65" s="68" customFormat="1" ht="63.95" customHeight="1">
      <c r="A463" s="245"/>
      <c r="B463" s="97"/>
      <c r="C463" s="98"/>
      <c r="D463" s="99"/>
      <c r="E463" s="111"/>
      <c r="F463" s="155"/>
      <c r="G463" s="225"/>
      <c r="H463" s="100"/>
      <c r="I463" s="226"/>
      <c r="J463" s="218"/>
      <c r="K463" s="124"/>
      <c r="L463" s="135"/>
      <c r="M463" s="136"/>
      <c r="N463" s="102"/>
      <c r="O463" s="103"/>
      <c r="P463" s="103"/>
      <c r="Q463" s="103"/>
      <c r="R463" s="103"/>
      <c r="S463" s="99"/>
      <c r="T463" s="99"/>
      <c r="U463" s="99"/>
      <c r="V463" s="99"/>
      <c r="W463" s="100"/>
      <c r="X463" s="100"/>
      <c r="Y463" s="104"/>
      <c r="Z463" s="119"/>
      <c r="AA463" s="119"/>
      <c r="AB463" s="120"/>
      <c r="AC463" s="137" t="str">
        <f t="shared" si="199"/>
        <v/>
      </c>
      <c r="AD463" s="131" t="str">
        <f t="shared" si="200"/>
        <v/>
      </c>
      <c r="AE463" s="105"/>
      <c r="AF463" s="101"/>
      <c r="AG463" s="107"/>
      <c r="AH463" s="169"/>
      <c r="AI463" s="170"/>
      <c r="AK463" s="146" t="b">
        <f t="shared" si="201"/>
        <v>0</v>
      </c>
      <c r="AL463" s="68">
        <f t="shared" si="202"/>
        <v>0</v>
      </c>
      <c r="AM463" s="68" t="b">
        <f t="shared" si="203"/>
        <v>1</v>
      </c>
      <c r="AN463" s="68">
        <f t="shared" si="204"/>
        <v>1</v>
      </c>
      <c r="AO463" s="68" t="b">
        <f t="shared" si="205"/>
        <v>0</v>
      </c>
      <c r="AP463" s="68">
        <f t="shared" si="206"/>
        <v>0</v>
      </c>
      <c r="AQ463" s="68" t="b">
        <f t="shared" si="207"/>
        <v>1</v>
      </c>
      <c r="AR463" s="139">
        <f t="shared" si="208"/>
        <v>1</v>
      </c>
      <c r="AS463" s="146" t="str">
        <f t="shared" si="209"/>
        <v/>
      </c>
      <c r="AT463" s="139" t="str">
        <f t="shared" si="210"/>
        <v/>
      </c>
      <c r="AU463" s="68">
        <f t="shared" si="211"/>
        <v>1</v>
      </c>
      <c r="AV463" s="68">
        <f t="shared" si="212"/>
        <v>0</v>
      </c>
      <c r="AW463" s="68">
        <f t="shared" si="213"/>
        <v>0</v>
      </c>
      <c r="AX463" s="68">
        <f t="shared" si="214"/>
        <v>0</v>
      </c>
      <c r="AY463" s="68">
        <f t="shared" si="215"/>
        <v>0</v>
      </c>
      <c r="AZ463" s="139">
        <f t="shared" si="216"/>
        <v>0</v>
      </c>
      <c r="BA463" s="68" t="str">
        <f t="shared" si="217"/>
        <v/>
      </c>
      <c r="BB463" s="68" t="str">
        <f t="shared" si="218"/>
        <v/>
      </c>
      <c r="BC463" s="146" t="str">
        <f t="shared" si="219"/>
        <v>Pain in mouth/throat</v>
      </c>
      <c r="BD463" s="68">
        <f t="shared" si="220"/>
        <v>10.4</v>
      </c>
      <c r="BE463" s="68" t="str">
        <f t="shared" si="221"/>
        <v>Pain in mouth/throat
 has a PPV of 10.4% 
 for recurrence</v>
      </c>
      <c r="BF463" s="68">
        <f t="shared" si="222"/>
        <v>0</v>
      </c>
      <c r="BG463" s="68">
        <f t="shared" si="223"/>
        <v>0</v>
      </c>
      <c r="BH463" s="68">
        <f t="shared" si="224"/>
        <v>1</v>
      </c>
      <c r="BI463" s="68">
        <f t="shared" si="225"/>
        <v>0</v>
      </c>
      <c r="BJ463" s="68">
        <f t="shared" si="226"/>
        <v>0</v>
      </c>
      <c r="BK463" s="68">
        <f t="shared" si="227"/>
        <v>0</v>
      </c>
      <c r="BL463" s="68">
        <f t="shared" si="228"/>
        <v>0</v>
      </c>
      <c r="BM463" s="139">
        <f t="shared" si="229"/>
        <v>0</v>
      </c>
    </row>
    <row r="464" spans="1:65" s="68" customFormat="1" ht="63.95" customHeight="1">
      <c r="A464" s="245"/>
      <c r="B464" s="97"/>
      <c r="C464" s="98"/>
      <c r="D464" s="99"/>
      <c r="E464" s="111"/>
      <c r="F464" s="155"/>
      <c r="G464" s="225"/>
      <c r="H464" s="100"/>
      <c r="I464" s="226"/>
      <c r="J464" s="218"/>
      <c r="K464" s="124"/>
      <c r="L464" s="135"/>
      <c r="M464" s="136"/>
      <c r="N464" s="102"/>
      <c r="O464" s="103"/>
      <c r="P464" s="103"/>
      <c r="Q464" s="103"/>
      <c r="R464" s="103"/>
      <c r="S464" s="99"/>
      <c r="T464" s="99"/>
      <c r="U464" s="99"/>
      <c r="V464" s="99"/>
      <c r="W464" s="100"/>
      <c r="X464" s="100"/>
      <c r="Y464" s="104"/>
      <c r="Z464" s="119"/>
      <c r="AA464" s="119"/>
      <c r="AB464" s="120"/>
      <c r="AC464" s="137" t="str">
        <f t="shared" si="199"/>
        <v/>
      </c>
      <c r="AD464" s="131" t="str">
        <f t="shared" si="200"/>
        <v/>
      </c>
      <c r="AE464" s="105"/>
      <c r="AF464" s="101"/>
      <c r="AG464" s="107"/>
      <c r="AH464" s="169"/>
      <c r="AI464" s="170"/>
      <c r="AK464" s="146" t="b">
        <f t="shared" si="201"/>
        <v>0</v>
      </c>
      <c r="AL464" s="68">
        <f t="shared" si="202"/>
        <v>0</v>
      </c>
      <c r="AM464" s="68" t="b">
        <f t="shared" si="203"/>
        <v>1</v>
      </c>
      <c r="AN464" s="68">
        <f t="shared" si="204"/>
        <v>1</v>
      </c>
      <c r="AO464" s="68" t="b">
        <f t="shared" si="205"/>
        <v>0</v>
      </c>
      <c r="AP464" s="68">
        <f t="shared" si="206"/>
        <v>0</v>
      </c>
      <c r="AQ464" s="68" t="b">
        <f t="shared" si="207"/>
        <v>1</v>
      </c>
      <c r="AR464" s="139">
        <f t="shared" si="208"/>
        <v>1</v>
      </c>
      <c r="AS464" s="146" t="str">
        <f t="shared" si="209"/>
        <v/>
      </c>
      <c r="AT464" s="139" t="str">
        <f t="shared" si="210"/>
        <v/>
      </c>
      <c r="AU464" s="68">
        <f t="shared" si="211"/>
        <v>1</v>
      </c>
      <c r="AV464" s="68">
        <f t="shared" si="212"/>
        <v>0</v>
      </c>
      <c r="AW464" s="68">
        <f t="shared" si="213"/>
        <v>0</v>
      </c>
      <c r="AX464" s="68">
        <f t="shared" si="214"/>
        <v>0</v>
      </c>
      <c r="AY464" s="68">
        <f t="shared" si="215"/>
        <v>0</v>
      </c>
      <c r="AZ464" s="139">
        <f t="shared" si="216"/>
        <v>0</v>
      </c>
      <c r="BA464" s="68" t="str">
        <f t="shared" si="217"/>
        <v/>
      </c>
      <c r="BB464" s="68" t="str">
        <f t="shared" si="218"/>
        <v/>
      </c>
      <c r="BC464" s="146" t="str">
        <f t="shared" si="219"/>
        <v>Pain in mouth/throat</v>
      </c>
      <c r="BD464" s="68">
        <f t="shared" si="220"/>
        <v>10.4</v>
      </c>
      <c r="BE464" s="68" t="str">
        <f t="shared" si="221"/>
        <v>Pain in mouth/throat
 has a PPV of 10.4% 
 for recurrence</v>
      </c>
      <c r="BF464" s="68">
        <f t="shared" si="222"/>
        <v>0</v>
      </c>
      <c r="BG464" s="68">
        <f t="shared" si="223"/>
        <v>0</v>
      </c>
      <c r="BH464" s="68">
        <f t="shared" si="224"/>
        <v>1</v>
      </c>
      <c r="BI464" s="68">
        <f t="shared" si="225"/>
        <v>0</v>
      </c>
      <c r="BJ464" s="68">
        <f t="shared" si="226"/>
        <v>0</v>
      </c>
      <c r="BK464" s="68">
        <f t="shared" si="227"/>
        <v>0</v>
      </c>
      <c r="BL464" s="68">
        <f t="shared" si="228"/>
        <v>0</v>
      </c>
      <c r="BM464" s="139">
        <f t="shared" si="229"/>
        <v>0</v>
      </c>
    </row>
    <row r="465" spans="1:65" s="68" customFormat="1" ht="63.95" customHeight="1">
      <c r="A465" s="245"/>
      <c r="B465" s="97"/>
      <c r="C465" s="98"/>
      <c r="D465" s="99"/>
      <c r="E465" s="111"/>
      <c r="F465" s="155"/>
      <c r="G465" s="225"/>
      <c r="H465" s="100"/>
      <c r="I465" s="226"/>
      <c r="J465" s="218"/>
      <c r="K465" s="124"/>
      <c r="L465" s="135"/>
      <c r="M465" s="136"/>
      <c r="N465" s="102"/>
      <c r="O465" s="103"/>
      <c r="P465" s="103"/>
      <c r="Q465" s="103"/>
      <c r="R465" s="103"/>
      <c r="S465" s="99"/>
      <c r="T465" s="99"/>
      <c r="U465" s="99"/>
      <c r="V465" s="99"/>
      <c r="W465" s="100"/>
      <c r="X465" s="100"/>
      <c r="Y465" s="104"/>
      <c r="Z465" s="119"/>
      <c r="AA465" s="119"/>
      <c r="AB465" s="120"/>
      <c r="AC465" s="137" t="str">
        <f t="shared" ref="AC465:AC528" si="230">AS465</f>
        <v/>
      </c>
      <c r="AD465" s="131" t="str">
        <f t="shared" ref="AD465:AD528" si="231">AT465</f>
        <v/>
      </c>
      <c r="AE465" s="105"/>
      <c r="AF465" s="101"/>
      <c r="AG465" s="107"/>
      <c r="AH465" s="169"/>
      <c r="AI465" s="170"/>
      <c r="AK465" s="146" t="b">
        <f t="shared" ref="AK465:AK528" si="232">AND(K465&lt;&gt;"",L465&lt;&gt;"",M465&lt;&gt;"",N465&lt;&gt;"",O465&lt;&gt;"",P465&lt;&gt;"",Q465&lt;&gt;"",R465&lt;&gt;"",S465&lt;&gt;"", T465&lt;&gt;"", U465&lt;&gt;"", V465&lt;&gt;"", W465&lt;&gt;"", X465&lt;&gt;"", Y465&lt;&gt;"", Z465&lt;&gt;"", AA465&lt;&gt;"", AB465&lt;&gt;"")</f>
        <v>0</v>
      </c>
      <c r="AL465" s="68">
        <f t="shared" ref="AL465:AL528" si="233">IF(AK465=TRUE, 1, 0)</f>
        <v>0</v>
      </c>
      <c r="AM465" s="68" t="b">
        <f t="shared" ref="AM465:AM528" si="234">AND(K465="",L465="",M465="",N465="",O465="",P465="",Q465="",R465="",S465="", T465="", U465="", V465="", W465="", X465="", Y465="", Z465="", AA465="", AB465="")</f>
        <v>1</v>
      </c>
      <c r="AN465" s="68">
        <f t="shared" ref="AN465:AN528" si="235">IF(AM465=TRUE, 1, 0)</f>
        <v>1</v>
      </c>
      <c r="AO465" s="68" t="b">
        <f t="shared" ref="AO465:AO528" si="236">AND(B465&lt;&gt;"", C465&lt;&gt;"", D465&lt;&gt;"", G465&lt;&gt;"",H465&lt;&gt;"",I465&lt;&gt;"",E465&lt;&gt;"",F465&lt;&gt;"",J465&lt;&gt;"")</f>
        <v>0</v>
      </c>
      <c r="AP465" s="68">
        <f t="shared" ref="AP465:AP528" si="237">IF(AO465=TRUE, 1, 0)</f>
        <v>0</v>
      </c>
      <c r="AQ465" s="68" t="b">
        <f t="shared" ref="AQ465:AQ528" si="238">AND(B465="", C465="", D465="", G465="",H465="",I465="",E465="",F465="",J465="")</f>
        <v>1</v>
      </c>
      <c r="AR465" s="139">
        <f t="shared" ref="AR465:AR528" si="239">IF(AQ465=TRUE, 1, 0)</f>
        <v>1</v>
      </c>
      <c r="AS465" s="146" t="str">
        <f t="shared" ref="AS465:AS528" si="240">IF(AU465=1, "", IF(AV465=1,AV$9, IF(AW465=1,AW$9, IF(AX465=1,AX$9, IF(AY465=1,AY$9, IF(AZ465=1, AZ$9, IF(J465="Yes",BB465, IF(J465="No", BA465, "Whoops!"))))))))</f>
        <v/>
      </c>
      <c r="AT465" s="139" t="str">
        <f t="shared" ref="AT465:AT528" si="241">IF(AS465="","", IF(AS465=BB465, BE465,""))</f>
        <v/>
      </c>
      <c r="AU465" s="68">
        <f t="shared" ref="AU465:AU528" si="242">IF(AND(B465="", AR465=1), 1, 0)</f>
        <v>1</v>
      </c>
      <c r="AV465" s="68">
        <f t="shared" ref="AV465:AV528" si="243">IF(AND(B465="", AR465=0, AP465=0), 1, 0)</f>
        <v>0</v>
      </c>
      <c r="AW465" s="68">
        <f t="shared" ref="AW465:AW528" si="244">IF(AND(B465&lt;&gt;"", AR465=0, AP465=0), 1, 0)</f>
        <v>0</v>
      </c>
      <c r="AX465" s="68">
        <f t="shared" ref="AX465:AX528" si="245">IF(AND(B465&lt;&gt;"", AP465=1, J465="No", AN465=0), 1, 0)</f>
        <v>0</v>
      </c>
      <c r="AY465" s="68">
        <f t="shared" ref="AY465:AY528" si="246">IF(AND(B465&lt;&gt;"", AP465=1, J465="Yes", AL465=0), 1, 0)</f>
        <v>0</v>
      </c>
      <c r="AZ465" s="139">
        <f t="shared" ref="AZ465:AZ528" si="247">IF(AND(SUM(AU465:AY465)=0, OR(F465="thyroid", F465="skin")), 1, 0)</f>
        <v>0</v>
      </c>
      <c r="BA465" s="68" t="str">
        <f t="shared" ref="BA465:BA528" si="248">IF(J465="No",VLOOKUP(E465,AK$2:AM$8,3,FALSE)&amp;BA$9&amp;" at "&amp;E465&amp;BB$13,"")</f>
        <v/>
      </c>
      <c r="BB465" s="68" t="str">
        <f t="shared" ref="BB465:BB528" si="249">IF(SUM(AU465:AY465)=0,VLOOKUP(E465,AK$2:AM$8,2,FALSE)&amp;BB$9&amp;" at "&amp;E465&amp;BB$13, "")</f>
        <v/>
      </c>
      <c r="BC465" s="146" t="str">
        <f t="shared" ref="BC465:BC528" si="250">IF(BF465=1,BF$2,IF(BG465=1,BF$3,IF(BH465=1,BF$4,IF(BI465=1,BF$5,IF(BJ465=1,BF$6,IF(BK465=1,BF$7,IF(BL465=1,BF$8,IF(BM465=1,BF$9))))))))</f>
        <v>Pain in mouth/throat</v>
      </c>
      <c r="BD465" s="68">
        <f t="shared" ref="BD465:BD528" si="251">IF(BF465=1,BG$2,IF(BG465=1,BG$3,IF(BH465=1,BG$4,IF(BI465=1,BG$5,IF(BJ465=1,BG$6,IF(BK465=1,BG$7,IF(BL465=1,BG$8,IF(BM465=1,BG$9))))))))</f>
        <v>10.4</v>
      </c>
      <c r="BE465" s="68" t="str">
        <f t="shared" ref="BE465:BE528" si="252">IF(SUM(BF465:BM465)&gt;0, BC465&amp;CHAR(10)&amp;BE$7&amp;BD465&amp;BE$8, BE$6)</f>
        <v>Pain in mouth/throat
 has a PPV of 10.4% 
 for recurrence</v>
      </c>
      <c r="BF465" s="68">
        <f t="shared" ref="BF465:BF528" si="253">IF(N465="Yes", 1, 0)</f>
        <v>0</v>
      </c>
      <c r="BG465" s="68">
        <f t="shared" ref="BG465:BG528" si="254">IF(AB465="Yes", 1, 0)</f>
        <v>0</v>
      </c>
      <c r="BH465" s="68">
        <f t="shared" ref="BH465:BH528" si="255">IF(OR(S465="Yes",P465&lt;&gt;"No"), 1, 0)</f>
        <v>1</v>
      </c>
      <c r="BI465" s="68">
        <f t="shared" ref="BI465:BI528" si="256">IF(Z465="Yes", 1, 0)</f>
        <v>0</v>
      </c>
      <c r="BJ465" s="68">
        <f t="shared" ref="BJ465:BJ528" si="257">IF(L465="Yes", 1, 0)</f>
        <v>0</v>
      </c>
      <c r="BK465" s="68">
        <f t="shared" ref="BK465:BK528" si="258">IF(OR(R465="Intermittent", R465="Persistent"), 1, 0)</f>
        <v>0</v>
      </c>
      <c r="BL465" s="68">
        <f t="shared" ref="BL465:BL528" si="259">IF(AA465="Yes", 1, 0)</f>
        <v>0</v>
      </c>
      <c r="BM465" s="139">
        <f t="shared" ref="BM465:BM528" si="260">IF(V465="Yes", 1, 0)</f>
        <v>0</v>
      </c>
    </row>
    <row r="466" spans="1:65" s="68" customFormat="1" ht="63.95" customHeight="1">
      <c r="A466" s="245"/>
      <c r="B466" s="97"/>
      <c r="C466" s="98"/>
      <c r="D466" s="99"/>
      <c r="E466" s="111"/>
      <c r="F466" s="155"/>
      <c r="G466" s="225"/>
      <c r="H466" s="100"/>
      <c r="I466" s="226"/>
      <c r="J466" s="218"/>
      <c r="K466" s="124"/>
      <c r="L466" s="135"/>
      <c r="M466" s="136"/>
      <c r="N466" s="102"/>
      <c r="O466" s="103"/>
      <c r="P466" s="103"/>
      <c r="Q466" s="103"/>
      <c r="R466" s="103"/>
      <c r="S466" s="99"/>
      <c r="T466" s="99"/>
      <c r="U466" s="99"/>
      <c r="V466" s="99"/>
      <c r="W466" s="100"/>
      <c r="X466" s="100"/>
      <c r="Y466" s="104"/>
      <c r="Z466" s="119"/>
      <c r="AA466" s="119"/>
      <c r="AB466" s="120"/>
      <c r="AC466" s="137" t="str">
        <f t="shared" si="230"/>
        <v/>
      </c>
      <c r="AD466" s="131" t="str">
        <f t="shared" si="231"/>
        <v/>
      </c>
      <c r="AE466" s="105"/>
      <c r="AF466" s="101"/>
      <c r="AG466" s="107"/>
      <c r="AH466" s="169"/>
      <c r="AI466" s="170"/>
      <c r="AK466" s="146" t="b">
        <f t="shared" si="232"/>
        <v>0</v>
      </c>
      <c r="AL466" s="68">
        <f t="shared" si="233"/>
        <v>0</v>
      </c>
      <c r="AM466" s="68" t="b">
        <f t="shared" si="234"/>
        <v>1</v>
      </c>
      <c r="AN466" s="68">
        <f t="shared" si="235"/>
        <v>1</v>
      </c>
      <c r="AO466" s="68" t="b">
        <f t="shared" si="236"/>
        <v>0</v>
      </c>
      <c r="AP466" s="68">
        <f t="shared" si="237"/>
        <v>0</v>
      </c>
      <c r="AQ466" s="68" t="b">
        <f t="shared" si="238"/>
        <v>1</v>
      </c>
      <c r="AR466" s="139">
        <f t="shared" si="239"/>
        <v>1</v>
      </c>
      <c r="AS466" s="146" t="str">
        <f t="shared" si="240"/>
        <v/>
      </c>
      <c r="AT466" s="139" t="str">
        <f t="shared" si="241"/>
        <v/>
      </c>
      <c r="AU466" s="68">
        <f t="shared" si="242"/>
        <v>1</v>
      </c>
      <c r="AV466" s="68">
        <f t="shared" si="243"/>
        <v>0</v>
      </c>
      <c r="AW466" s="68">
        <f t="shared" si="244"/>
        <v>0</v>
      </c>
      <c r="AX466" s="68">
        <f t="shared" si="245"/>
        <v>0</v>
      </c>
      <c r="AY466" s="68">
        <f t="shared" si="246"/>
        <v>0</v>
      </c>
      <c r="AZ466" s="139">
        <f t="shared" si="247"/>
        <v>0</v>
      </c>
      <c r="BA466" s="68" t="str">
        <f t="shared" si="248"/>
        <v/>
      </c>
      <c r="BB466" s="68" t="str">
        <f t="shared" si="249"/>
        <v/>
      </c>
      <c r="BC466" s="146" t="str">
        <f t="shared" si="250"/>
        <v>Pain in mouth/throat</v>
      </c>
      <c r="BD466" s="68">
        <f t="shared" si="251"/>
        <v>10.4</v>
      </c>
      <c r="BE466" s="68" t="str">
        <f t="shared" si="252"/>
        <v>Pain in mouth/throat
 has a PPV of 10.4% 
 for recurrence</v>
      </c>
      <c r="BF466" s="68">
        <f t="shared" si="253"/>
        <v>0</v>
      </c>
      <c r="BG466" s="68">
        <f t="shared" si="254"/>
        <v>0</v>
      </c>
      <c r="BH466" s="68">
        <f t="shared" si="255"/>
        <v>1</v>
      </c>
      <c r="BI466" s="68">
        <f t="shared" si="256"/>
        <v>0</v>
      </c>
      <c r="BJ466" s="68">
        <f t="shared" si="257"/>
        <v>0</v>
      </c>
      <c r="BK466" s="68">
        <f t="shared" si="258"/>
        <v>0</v>
      </c>
      <c r="BL466" s="68">
        <f t="shared" si="259"/>
        <v>0</v>
      </c>
      <c r="BM466" s="139">
        <f t="shared" si="260"/>
        <v>0</v>
      </c>
    </row>
    <row r="467" spans="1:65" s="68" customFormat="1" ht="63.95" customHeight="1">
      <c r="A467" s="245"/>
      <c r="B467" s="97"/>
      <c r="C467" s="98"/>
      <c r="D467" s="99"/>
      <c r="E467" s="111"/>
      <c r="F467" s="155"/>
      <c r="G467" s="225"/>
      <c r="H467" s="100"/>
      <c r="I467" s="226"/>
      <c r="J467" s="218"/>
      <c r="K467" s="124"/>
      <c r="L467" s="135"/>
      <c r="M467" s="136"/>
      <c r="N467" s="102"/>
      <c r="O467" s="103"/>
      <c r="P467" s="103"/>
      <c r="Q467" s="103"/>
      <c r="R467" s="103"/>
      <c r="S467" s="99"/>
      <c r="T467" s="99"/>
      <c r="U467" s="99"/>
      <c r="V467" s="99"/>
      <c r="W467" s="100"/>
      <c r="X467" s="100"/>
      <c r="Y467" s="104"/>
      <c r="Z467" s="119"/>
      <c r="AA467" s="119"/>
      <c r="AB467" s="120"/>
      <c r="AC467" s="137" t="str">
        <f t="shared" si="230"/>
        <v/>
      </c>
      <c r="AD467" s="131" t="str">
        <f t="shared" si="231"/>
        <v/>
      </c>
      <c r="AE467" s="105"/>
      <c r="AF467" s="101"/>
      <c r="AG467" s="107"/>
      <c r="AH467" s="169"/>
      <c r="AI467" s="170"/>
      <c r="AK467" s="146" t="b">
        <f t="shared" si="232"/>
        <v>0</v>
      </c>
      <c r="AL467" s="68">
        <f t="shared" si="233"/>
        <v>0</v>
      </c>
      <c r="AM467" s="68" t="b">
        <f t="shared" si="234"/>
        <v>1</v>
      </c>
      <c r="AN467" s="68">
        <f t="shared" si="235"/>
        <v>1</v>
      </c>
      <c r="AO467" s="68" t="b">
        <f t="shared" si="236"/>
        <v>0</v>
      </c>
      <c r="AP467" s="68">
        <f t="shared" si="237"/>
        <v>0</v>
      </c>
      <c r="AQ467" s="68" t="b">
        <f t="shared" si="238"/>
        <v>1</v>
      </c>
      <c r="AR467" s="139">
        <f t="shared" si="239"/>
        <v>1</v>
      </c>
      <c r="AS467" s="146" t="str">
        <f t="shared" si="240"/>
        <v/>
      </c>
      <c r="AT467" s="139" t="str">
        <f t="shared" si="241"/>
        <v/>
      </c>
      <c r="AU467" s="68">
        <f t="shared" si="242"/>
        <v>1</v>
      </c>
      <c r="AV467" s="68">
        <f t="shared" si="243"/>
        <v>0</v>
      </c>
      <c r="AW467" s="68">
        <f t="shared" si="244"/>
        <v>0</v>
      </c>
      <c r="AX467" s="68">
        <f t="shared" si="245"/>
        <v>0</v>
      </c>
      <c r="AY467" s="68">
        <f t="shared" si="246"/>
        <v>0</v>
      </c>
      <c r="AZ467" s="139">
        <f t="shared" si="247"/>
        <v>0</v>
      </c>
      <c r="BA467" s="68" t="str">
        <f t="shared" si="248"/>
        <v/>
      </c>
      <c r="BB467" s="68" t="str">
        <f t="shared" si="249"/>
        <v/>
      </c>
      <c r="BC467" s="146" t="str">
        <f t="shared" si="250"/>
        <v>Pain in mouth/throat</v>
      </c>
      <c r="BD467" s="68">
        <f t="shared" si="251"/>
        <v>10.4</v>
      </c>
      <c r="BE467" s="68" t="str">
        <f t="shared" si="252"/>
        <v>Pain in mouth/throat
 has a PPV of 10.4% 
 for recurrence</v>
      </c>
      <c r="BF467" s="68">
        <f t="shared" si="253"/>
        <v>0</v>
      </c>
      <c r="BG467" s="68">
        <f t="shared" si="254"/>
        <v>0</v>
      </c>
      <c r="BH467" s="68">
        <f t="shared" si="255"/>
        <v>1</v>
      </c>
      <c r="BI467" s="68">
        <f t="shared" si="256"/>
        <v>0</v>
      </c>
      <c r="BJ467" s="68">
        <f t="shared" si="257"/>
        <v>0</v>
      </c>
      <c r="BK467" s="68">
        <f t="shared" si="258"/>
        <v>0</v>
      </c>
      <c r="BL467" s="68">
        <f t="shared" si="259"/>
        <v>0</v>
      </c>
      <c r="BM467" s="139">
        <f t="shared" si="260"/>
        <v>0</v>
      </c>
    </row>
    <row r="468" spans="1:65" s="68" customFormat="1" ht="63.95" customHeight="1">
      <c r="A468" s="245"/>
      <c r="B468" s="97"/>
      <c r="C468" s="98"/>
      <c r="D468" s="99"/>
      <c r="E468" s="111"/>
      <c r="F468" s="155"/>
      <c r="G468" s="225"/>
      <c r="H468" s="100"/>
      <c r="I468" s="226"/>
      <c r="J468" s="218"/>
      <c r="K468" s="124"/>
      <c r="L468" s="135"/>
      <c r="M468" s="136"/>
      <c r="N468" s="102"/>
      <c r="O468" s="103"/>
      <c r="P468" s="103"/>
      <c r="Q468" s="103"/>
      <c r="R468" s="103"/>
      <c r="S468" s="99"/>
      <c r="T468" s="99"/>
      <c r="U468" s="99"/>
      <c r="V468" s="99"/>
      <c r="W468" s="100"/>
      <c r="X468" s="100"/>
      <c r="Y468" s="104"/>
      <c r="Z468" s="119"/>
      <c r="AA468" s="119"/>
      <c r="AB468" s="120"/>
      <c r="AC468" s="137" t="str">
        <f t="shared" si="230"/>
        <v/>
      </c>
      <c r="AD468" s="131" t="str">
        <f t="shared" si="231"/>
        <v/>
      </c>
      <c r="AE468" s="105"/>
      <c r="AF468" s="101"/>
      <c r="AG468" s="107"/>
      <c r="AH468" s="169"/>
      <c r="AI468" s="170"/>
      <c r="AK468" s="146" t="b">
        <f t="shared" si="232"/>
        <v>0</v>
      </c>
      <c r="AL468" s="68">
        <f t="shared" si="233"/>
        <v>0</v>
      </c>
      <c r="AM468" s="68" t="b">
        <f t="shared" si="234"/>
        <v>1</v>
      </c>
      <c r="AN468" s="68">
        <f t="shared" si="235"/>
        <v>1</v>
      </c>
      <c r="AO468" s="68" t="b">
        <f t="shared" si="236"/>
        <v>0</v>
      </c>
      <c r="AP468" s="68">
        <f t="shared" si="237"/>
        <v>0</v>
      </c>
      <c r="AQ468" s="68" t="b">
        <f t="shared" si="238"/>
        <v>1</v>
      </c>
      <c r="AR468" s="139">
        <f t="shared" si="239"/>
        <v>1</v>
      </c>
      <c r="AS468" s="146" t="str">
        <f t="shared" si="240"/>
        <v/>
      </c>
      <c r="AT468" s="139" t="str">
        <f t="shared" si="241"/>
        <v/>
      </c>
      <c r="AU468" s="68">
        <f t="shared" si="242"/>
        <v>1</v>
      </c>
      <c r="AV468" s="68">
        <f t="shared" si="243"/>
        <v>0</v>
      </c>
      <c r="AW468" s="68">
        <f t="shared" si="244"/>
        <v>0</v>
      </c>
      <c r="AX468" s="68">
        <f t="shared" si="245"/>
        <v>0</v>
      </c>
      <c r="AY468" s="68">
        <f t="shared" si="246"/>
        <v>0</v>
      </c>
      <c r="AZ468" s="139">
        <f t="shared" si="247"/>
        <v>0</v>
      </c>
      <c r="BA468" s="68" t="str">
        <f t="shared" si="248"/>
        <v/>
      </c>
      <c r="BB468" s="68" t="str">
        <f t="shared" si="249"/>
        <v/>
      </c>
      <c r="BC468" s="146" t="str">
        <f t="shared" si="250"/>
        <v>Pain in mouth/throat</v>
      </c>
      <c r="BD468" s="68">
        <f t="shared" si="251"/>
        <v>10.4</v>
      </c>
      <c r="BE468" s="68" t="str">
        <f t="shared" si="252"/>
        <v>Pain in mouth/throat
 has a PPV of 10.4% 
 for recurrence</v>
      </c>
      <c r="BF468" s="68">
        <f t="shared" si="253"/>
        <v>0</v>
      </c>
      <c r="BG468" s="68">
        <f t="shared" si="254"/>
        <v>0</v>
      </c>
      <c r="BH468" s="68">
        <f t="shared" si="255"/>
        <v>1</v>
      </c>
      <c r="BI468" s="68">
        <f t="shared" si="256"/>
        <v>0</v>
      </c>
      <c r="BJ468" s="68">
        <f t="shared" si="257"/>
        <v>0</v>
      </c>
      <c r="BK468" s="68">
        <f t="shared" si="258"/>
        <v>0</v>
      </c>
      <c r="BL468" s="68">
        <f t="shared" si="259"/>
        <v>0</v>
      </c>
      <c r="BM468" s="139">
        <f t="shared" si="260"/>
        <v>0</v>
      </c>
    </row>
    <row r="469" spans="1:65" s="68" customFormat="1" ht="63.95" customHeight="1">
      <c r="A469" s="245"/>
      <c r="B469" s="97"/>
      <c r="C469" s="98"/>
      <c r="D469" s="99"/>
      <c r="E469" s="111"/>
      <c r="F469" s="155"/>
      <c r="G469" s="225"/>
      <c r="H469" s="100"/>
      <c r="I469" s="226"/>
      <c r="J469" s="218"/>
      <c r="K469" s="124"/>
      <c r="L469" s="135"/>
      <c r="M469" s="136"/>
      <c r="N469" s="102"/>
      <c r="O469" s="103"/>
      <c r="P469" s="103"/>
      <c r="Q469" s="103"/>
      <c r="R469" s="103"/>
      <c r="S469" s="99"/>
      <c r="T469" s="99"/>
      <c r="U469" s="99"/>
      <c r="V469" s="99"/>
      <c r="W469" s="100"/>
      <c r="X469" s="100"/>
      <c r="Y469" s="104"/>
      <c r="Z469" s="119"/>
      <c r="AA469" s="119"/>
      <c r="AB469" s="120"/>
      <c r="AC469" s="137" t="str">
        <f t="shared" si="230"/>
        <v/>
      </c>
      <c r="AD469" s="131" t="str">
        <f t="shared" si="231"/>
        <v/>
      </c>
      <c r="AE469" s="105"/>
      <c r="AF469" s="101"/>
      <c r="AG469" s="107"/>
      <c r="AH469" s="169"/>
      <c r="AI469" s="170"/>
      <c r="AK469" s="146" t="b">
        <f t="shared" si="232"/>
        <v>0</v>
      </c>
      <c r="AL469" s="68">
        <f t="shared" si="233"/>
        <v>0</v>
      </c>
      <c r="AM469" s="68" t="b">
        <f t="shared" si="234"/>
        <v>1</v>
      </c>
      <c r="AN469" s="68">
        <f t="shared" si="235"/>
        <v>1</v>
      </c>
      <c r="AO469" s="68" t="b">
        <f t="shared" si="236"/>
        <v>0</v>
      </c>
      <c r="AP469" s="68">
        <f t="shared" si="237"/>
        <v>0</v>
      </c>
      <c r="AQ469" s="68" t="b">
        <f t="shared" si="238"/>
        <v>1</v>
      </c>
      <c r="AR469" s="139">
        <f t="shared" si="239"/>
        <v>1</v>
      </c>
      <c r="AS469" s="146" t="str">
        <f t="shared" si="240"/>
        <v/>
      </c>
      <c r="AT469" s="139" t="str">
        <f t="shared" si="241"/>
        <v/>
      </c>
      <c r="AU469" s="68">
        <f t="shared" si="242"/>
        <v>1</v>
      </c>
      <c r="AV469" s="68">
        <f t="shared" si="243"/>
        <v>0</v>
      </c>
      <c r="AW469" s="68">
        <f t="shared" si="244"/>
        <v>0</v>
      </c>
      <c r="AX469" s="68">
        <f t="shared" si="245"/>
        <v>0</v>
      </c>
      <c r="AY469" s="68">
        <f t="shared" si="246"/>
        <v>0</v>
      </c>
      <c r="AZ469" s="139">
        <f t="shared" si="247"/>
        <v>0</v>
      </c>
      <c r="BA469" s="68" t="str">
        <f t="shared" si="248"/>
        <v/>
      </c>
      <c r="BB469" s="68" t="str">
        <f t="shared" si="249"/>
        <v/>
      </c>
      <c r="BC469" s="146" t="str">
        <f t="shared" si="250"/>
        <v>Pain in mouth/throat</v>
      </c>
      <c r="BD469" s="68">
        <f t="shared" si="251"/>
        <v>10.4</v>
      </c>
      <c r="BE469" s="68" t="str">
        <f t="shared" si="252"/>
        <v>Pain in mouth/throat
 has a PPV of 10.4% 
 for recurrence</v>
      </c>
      <c r="BF469" s="68">
        <f t="shared" si="253"/>
        <v>0</v>
      </c>
      <c r="BG469" s="68">
        <f t="shared" si="254"/>
        <v>0</v>
      </c>
      <c r="BH469" s="68">
        <f t="shared" si="255"/>
        <v>1</v>
      </c>
      <c r="BI469" s="68">
        <f t="shared" si="256"/>
        <v>0</v>
      </c>
      <c r="BJ469" s="68">
        <f t="shared" si="257"/>
        <v>0</v>
      </c>
      <c r="BK469" s="68">
        <f t="shared" si="258"/>
        <v>0</v>
      </c>
      <c r="BL469" s="68">
        <f t="shared" si="259"/>
        <v>0</v>
      </c>
      <c r="BM469" s="139">
        <f t="shared" si="260"/>
        <v>0</v>
      </c>
    </row>
    <row r="470" spans="1:65" s="68" customFormat="1" ht="63.95" customHeight="1">
      <c r="A470" s="245"/>
      <c r="B470" s="97"/>
      <c r="C470" s="98"/>
      <c r="D470" s="99"/>
      <c r="E470" s="111"/>
      <c r="F470" s="155"/>
      <c r="G470" s="225"/>
      <c r="H470" s="100"/>
      <c r="I470" s="226"/>
      <c r="J470" s="218"/>
      <c r="K470" s="124"/>
      <c r="L470" s="135"/>
      <c r="M470" s="136"/>
      <c r="N470" s="102"/>
      <c r="O470" s="103"/>
      <c r="P470" s="103"/>
      <c r="Q470" s="103"/>
      <c r="R470" s="103"/>
      <c r="S470" s="99"/>
      <c r="T470" s="99"/>
      <c r="U470" s="99"/>
      <c r="V470" s="99"/>
      <c r="W470" s="100"/>
      <c r="X470" s="100"/>
      <c r="Y470" s="104"/>
      <c r="Z470" s="119"/>
      <c r="AA470" s="119"/>
      <c r="AB470" s="120"/>
      <c r="AC470" s="137" t="str">
        <f t="shared" si="230"/>
        <v/>
      </c>
      <c r="AD470" s="131" t="str">
        <f t="shared" si="231"/>
        <v/>
      </c>
      <c r="AE470" s="105"/>
      <c r="AF470" s="101"/>
      <c r="AG470" s="107"/>
      <c r="AH470" s="169"/>
      <c r="AI470" s="170"/>
      <c r="AK470" s="146" t="b">
        <f t="shared" si="232"/>
        <v>0</v>
      </c>
      <c r="AL470" s="68">
        <f t="shared" si="233"/>
        <v>0</v>
      </c>
      <c r="AM470" s="68" t="b">
        <f t="shared" si="234"/>
        <v>1</v>
      </c>
      <c r="AN470" s="68">
        <f t="shared" si="235"/>
        <v>1</v>
      </c>
      <c r="AO470" s="68" t="b">
        <f t="shared" si="236"/>
        <v>0</v>
      </c>
      <c r="AP470" s="68">
        <f t="shared" si="237"/>
        <v>0</v>
      </c>
      <c r="AQ470" s="68" t="b">
        <f t="shared" si="238"/>
        <v>1</v>
      </c>
      <c r="AR470" s="139">
        <f t="shared" si="239"/>
        <v>1</v>
      </c>
      <c r="AS470" s="146" t="str">
        <f t="shared" si="240"/>
        <v/>
      </c>
      <c r="AT470" s="139" t="str">
        <f t="shared" si="241"/>
        <v/>
      </c>
      <c r="AU470" s="68">
        <f t="shared" si="242"/>
        <v>1</v>
      </c>
      <c r="AV470" s="68">
        <f t="shared" si="243"/>
        <v>0</v>
      </c>
      <c r="AW470" s="68">
        <f t="shared" si="244"/>
        <v>0</v>
      </c>
      <c r="AX470" s="68">
        <f t="shared" si="245"/>
        <v>0</v>
      </c>
      <c r="AY470" s="68">
        <f t="shared" si="246"/>
        <v>0</v>
      </c>
      <c r="AZ470" s="139">
        <f t="shared" si="247"/>
        <v>0</v>
      </c>
      <c r="BA470" s="68" t="str">
        <f t="shared" si="248"/>
        <v/>
      </c>
      <c r="BB470" s="68" t="str">
        <f t="shared" si="249"/>
        <v/>
      </c>
      <c r="BC470" s="146" t="str">
        <f t="shared" si="250"/>
        <v>Pain in mouth/throat</v>
      </c>
      <c r="BD470" s="68">
        <f t="shared" si="251"/>
        <v>10.4</v>
      </c>
      <c r="BE470" s="68" t="str">
        <f t="shared" si="252"/>
        <v>Pain in mouth/throat
 has a PPV of 10.4% 
 for recurrence</v>
      </c>
      <c r="BF470" s="68">
        <f t="shared" si="253"/>
        <v>0</v>
      </c>
      <c r="BG470" s="68">
        <f t="shared" si="254"/>
        <v>0</v>
      </c>
      <c r="BH470" s="68">
        <f t="shared" si="255"/>
        <v>1</v>
      </c>
      <c r="BI470" s="68">
        <f t="shared" si="256"/>
        <v>0</v>
      </c>
      <c r="BJ470" s="68">
        <f t="shared" si="257"/>
        <v>0</v>
      </c>
      <c r="BK470" s="68">
        <f t="shared" si="258"/>
        <v>0</v>
      </c>
      <c r="BL470" s="68">
        <f t="shared" si="259"/>
        <v>0</v>
      </c>
      <c r="BM470" s="139">
        <f t="shared" si="260"/>
        <v>0</v>
      </c>
    </row>
    <row r="471" spans="1:65" s="68" customFormat="1" ht="63.95" customHeight="1">
      <c r="A471" s="245"/>
      <c r="B471" s="97"/>
      <c r="C471" s="98"/>
      <c r="D471" s="99"/>
      <c r="E471" s="111"/>
      <c r="F471" s="155"/>
      <c r="G471" s="225"/>
      <c r="H471" s="100"/>
      <c r="I471" s="226"/>
      <c r="J471" s="218"/>
      <c r="K471" s="124"/>
      <c r="L471" s="135"/>
      <c r="M471" s="136"/>
      <c r="N471" s="102"/>
      <c r="O471" s="103"/>
      <c r="P471" s="103"/>
      <c r="Q471" s="103"/>
      <c r="R471" s="103"/>
      <c r="S471" s="99"/>
      <c r="T471" s="99"/>
      <c r="U471" s="99"/>
      <c r="V471" s="99"/>
      <c r="W471" s="100"/>
      <c r="X471" s="100"/>
      <c r="Y471" s="104"/>
      <c r="Z471" s="119"/>
      <c r="AA471" s="119"/>
      <c r="AB471" s="120"/>
      <c r="AC471" s="137" t="str">
        <f t="shared" si="230"/>
        <v/>
      </c>
      <c r="AD471" s="131" t="str">
        <f t="shared" si="231"/>
        <v/>
      </c>
      <c r="AE471" s="105"/>
      <c r="AF471" s="101"/>
      <c r="AG471" s="107"/>
      <c r="AH471" s="169"/>
      <c r="AI471" s="170"/>
      <c r="AK471" s="146" t="b">
        <f t="shared" si="232"/>
        <v>0</v>
      </c>
      <c r="AL471" s="68">
        <f t="shared" si="233"/>
        <v>0</v>
      </c>
      <c r="AM471" s="68" t="b">
        <f t="shared" si="234"/>
        <v>1</v>
      </c>
      <c r="AN471" s="68">
        <f t="shared" si="235"/>
        <v>1</v>
      </c>
      <c r="AO471" s="68" t="b">
        <f t="shared" si="236"/>
        <v>0</v>
      </c>
      <c r="AP471" s="68">
        <f t="shared" si="237"/>
        <v>0</v>
      </c>
      <c r="AQ471" s="68" t="b">
        <f t="shared" si="238"/>
        <v>1</v>
      </c>
      <c r="AR471" s="139">
        <f t="shared" si="239"/>
        <v>1</v>
      </c>
      <c r="AS471" s="146" t="str">
        <f t="shared" si="240"/>
        <v/>
      </c>
      <c r="AT471" s="139" t="str">
        <f t="shared" si="241"/>
        <v/>
      </c>
      <c r="AU471" s="68">
        <f t="shared" si="242"/>
        <v>1</v>
      </c>
      <c r="AV471" s="68">
        <f t="shared" si="243"/>
        <v>0</v>
      </c>
      <c r="AW471" s="68">
        <f t="shared" si="244"/>
        <v>0</v>
      </c>
      <c r="AX471" s="68">
        <f t="shared" si="245"/>
        <v>0</v>
      </c>
      <c r="AY471" s="68">
        <f t="shared" si="246"/>
        <v>0</v>
      </c>
      <c r="AZ471" s="139">
        <f t="shared" si="247"/>
        <v>0</v>
      </c>
      <c r="BA471" s="68" t="str">
        <f t="shared" si="248"/>
        <v/>
      </c>
      <c r="BB471" s="68" t="str">
        <f t="shared" si="249"/>
        <v/>
      </c>
      <c r="BC471" s="146" t="str">
        <f t="shared" si="250"/>
        <v>Pain in mouth/throat</v>
      </c>
      <c r="BD471" s="68">
        <f t="shared" si="251"/>
        <v>10.4</v>
      </c>
      <c r="BE471" s="68" t="str">
        <f t="shared" si="252"/>
        <v>Pain in mouth/throat
 has a PPV of 10.4% 
 for recurrence</v>
      </c>
      <c r="BF471" s="68">
        <f t="shared" si="253"/>
        <v>0</v>
      </c>
      <c r="BG471" s="68">
        <f t="shared" si="254"/>
        <v>0</v>
      </c>
      <c r="BH471" s="68">
        <f t="shared" si="255"/>
        <v>1</v>
      </c>
      <c r="BI471" s="68">
        <f t="shared" si="256"/>
        <v>0</v>
      </c>
      <c r="BJ471" s="68">
        <f t="shared" si="257"/>
        <v>0</v>
      </c>
      <c r="BK471" s="68">
        <f t="shared" si="258"/>
        <v>0</v>
      </c>
      <c r="BL471" s="68">
        <f t="shared" si="259"/>
        <v>0</v>
      </c>
      <c r="BM471" s="139">
        <f t="shared" si="260"/>
        <v>0</v>
      </c>
    </row>
    <row r="472" spans="1:65" s="68" customFormat="1" ht="63.95" customHeight="1">
      <c r="A472" s="245"/>
      <c r="B472" s="97"/>
      <c r="C472" s="98"/>
      <c r="D472" s="99"/>
      <c r="E472" s="111"/>
      <c r="F472" s="155"/>
      <c r="G472" s="225"/>
      <c r="H472" s="100"/>
      <c r="I472" s="226"/>
      <c r="J472" s="218"/>
      <c r="K472" s="124"/>
      <c r="L472" s="135"/>
      <c r="M472" s="136"/>
      <c r="N472" s="102"/>
      <c r="O472" s="103"/>
      <c r="P472" s="103"/>
      <c r="Q472" s="103"/>
      <c r="R472" s="103"/>
      <c r="S472" s="99"/>
      <c r="T472" s="99"/>
      <c r="U472" s="99"/>
      <c r="V472" s="99"/>
      <c r="W472" s="100"/>
      <c r="X472" s="100"/>
      <c r="Y472" s="104"/>
      <c r="Z472" s="119"/>
      <c r="AA472" s="119"/>
      <c r="AB472" s="120"/>
      <c r="AC472" s="137" t="str">
        <f t="shared" si="230"/>
        <v/>
      </c>
      <c r="AD472" s="131" t="str">
        <f t="shared" si="231"/>
        <v/>
      </c>
      <c r="AE472" s="105"/>
      <c r="AF472" s="101"/>
      <c r="AG472" s="107"/>
      <c r="AH472" s="169"/>
      <c r="AI472" s="170"/>
      <c r="AK472" s="146" t="b">
        <f t="shared" si="232"/>
        <v>0</v>
      </c>
      <c r="AL472" s="68">
        <f t="shared" si="233"/>
        <v>0</v>
      </c>
      <c r="AM472" s="68" t="b">
        <f t="shared" si="234"/>
        <v>1</v>
      </c>
      <c r="AN472" s="68">
        <f t="shared" si="235"/>
        <v>1</v>
      </c>
      <c r="AO472" s="68" t="b">
        <f t="shared" si="236"/>
        <v>0</v>
      </c>
      <c r="AP472" s="68">
        <f t="shared" si="237"/>
        <v>0</v>
      </c>
      <c r="AQ472" s="68" t="b">
        <f t="shared" si="238"/>
        <v>1</v>
      </c>
      <c r="AR472" s="139">
        <f t="shared" si="239"/>
        <v>1</v>
      </c>
      <c r="AS472" s="146" t="str">
        <f t="shared" si="240"/>
        <v/>
      </c>
      <c r="AT472" s="139" t="str">
        <f t="shared" si="241"/>
        <v/>
      </c>
      <c r="AU472" s="68">
        <f t="shared" si="242"/>
        <v>1</v>
      </c>
      <c r="AV472" s="68">
        <f t="shared" si="243"/>
        <v>0</v>
      </c>
      <c r="AW472" s="68">
        <f t="shared" si="244"/>
        <v>0</v>
      </c>
      <c r="AX472" s="68">
        <f t="shared" si="245"/>
        <v>0</v>
      </c>
      <c r="AY472" s="68">
        <f t="shared" si="246"/>
        <v>0</v>
      </c>
      <c r="AZ472" s="139">
        <f t="shared" si="247"/>
        <v>0</v>
      </c>
      <c r="BA472" s="68" t="str">
        <f t="shared" si="248"/>
        <v/>
      </c>
      <c r="BB472" s="68" t="str">
        <f t="shared" si="249"/>
        <v/>
      </c>
      <c r="BC472" s="146" t="str">
        <f t="shared" si="250"/>
        <v>Pain in mouth/throat</v>
      </c>
      <c r="BD472" s="68">
        <f t="shared" si="251"/>
        <v>10.4</v>
      </c>
      <c r="BE472" s="68" t="str">
        <f t="shared" si="252"/>
        <v>Pain in mouth/throat
 has a PPV of 10.4% 
 for recurrence</v>
      </c>
      <c r="BF472" s="68">
        <f t="shared" si="253"/>
        <v>0</v>
      </c>
      <c r="BG472" s="68">
        <f t="shared" si="254"/>
        <v>0</v>
      </c>
      <c r="BH472" s="68">
        <f t="shared" si="255"/>
        <v>1</v>
      </c>
      <c r="BI472" s="68">
        <f t="shared" si="256"/>
        <v>0</v>
      </c>
      <c r="BJ472" s="68">
        <f t="shared" si="257"/>
        <v>0</v>
      </c>
      <c r="BK472" s="68">
        <f t="shared" si="258"/>
        <v>0</v>
      </c>
      <c r="BL472" s="68">
        <f t="shared" si="259"/>
        <v>0</v>
      </c>
      <c r="BM472" s="139">
        <f t="shared" si="260"/>
        <v>0</v>
      </c>
    </row>
    <row r="473" spans="1:65" s="68" customFormat="1" ht="63.95" customHeight="1">
      <c r="A473" s="245"/>
      <c r="B473" s="97"/>
      <c r="C473" s="98"/>
      <c r="D473" s="99"/>
      <c r="E473" s="111"/>
      <c r="F473" s="155"/>
      <c r="G473" s="225"/>
      <c r="H473" s="100"/>
      <c r="I473" s="226"/>
      <c r="J473" s="218"/>
      <c r="K473" s="124"/>
      <c r="L473" s="135"/>
      <c r="M473" s="136"/>
      <c r="N473" s="102"/>
      <c r="O473" s="103"/>
      <c r="P473" s="103"/>
      <c r="Q473" s="103"/>
      <c r="R473" s="103"/>
      <c r="S473" s="99"/>
      <c r="T473" s="99"/>
      <c r="U473" s="99"/>
      <c r="V473" s="99"/>
      <c r="W473" s="100"/>
      <c r="X473" s="100"/>
      <c r="Y473" s="104"/>
      <c r="Z473" s="119"/>
      <c r="AA473" s="119"/>
      <c r="AB473" s="120"/>
      <c r="AC473" s="137" t="str">
        <f t="shared" si="230"/>
        <v/>
      </c>
      <c r="AD473" s="131" t="str">
        <f t="shared" si="231"/>
        <v/>
      </c>
      <c r="AE473" s="105"/>
      <c r="AF473" s="101"/>
      <c r="AG473" s="107"/>
      <c r="AH473" s="169"/>
      <c r="AI473" s="170"/>
      <c r="AK473" s="146" t="b">
        <f t="shared" si="232"/>
        <v>0</v>
      </c>
      <c r="AL473" s="68">
        <f t="shared" si="233"/>
        <v>0</v>
      </c>
      <c r="AM473" s="68" t="b">
        <f t="shared" si="234"/>
        <v>1</v>
      </c>
      <c r="AN473" s="68">
        <f t="shared" si="235"/>
        <v>1</v>
      </c>
      <c r="AO473" s="68" t="b">
        <f t="shared" si="236"/>
        <v>0</v>
      </c>
      <c r="AP473" s="68">
        <f t="shared" si="237"/>
        <v>0</v>
      </c>
      <c r="AQ473" s="68" t="b">
        <f t="shared" si="238"/>
        <v>1</v>
      </c>
      <c r="AR473" s="139">
        <f t="shared" si="239"/>
        <v>1</v>
      </c>
      <c r="AS473" s="146" t="str">
        <f t="shared" si="240"/>
        <v/>
      </c>
      <c r="AT473" s="139" t="str">
        <f t="shared" si="241"/>
        <v/>
      </c>
      <c r="AU473" s="68">
        <f t="shared" si="242"/>
        <v>1</v>
      </c>
      <c r="AV473" s="68">
        <f t="shared" si="243"/>
        <v>0</v>
      </c>
      <c r="AW473" s="68">
        <f t="shared" si="244"/>
        <v>0</v>
      </c>
      <c r="AX473" s="68">
        <f t="shared" si="245"/>
        <v>0</v>
      </c>
      <c r="AY473" s="68">
        <f t="shared" si="246"/>
        <v>0</v>
      </c>
      <c r="AZ473" s="139">
        <f t="shared" si="247"/>
        <v>0</v>
      </c>
      <c r="BA473" s="68" t="str">
        <f t="shared" si="248"/>
        <v/>
      </c>
      <c r="BB473" s="68" t="str">
        <f t="shared" si="249"/>
        <v/>
      </c>
      <c r="BC473" s="146" t="str">
        <f t="shared" si="250"/>
        <v>Pain in mouth/throat</v>
      </c>
      <c r="BD473" s="68">
        <f t="shared" si="251"/>
        <v>10.4</v>
      </c>
      <c r="BE473" s="68" t="str">
        <f t="shared" si="252"/>
        <v>Pain in mouth/throat
 has a PPV of 10.4% 
 for recurrence</v>
      </c>
      <c r="BF473" s="68">
        <f t="shared" si="253"/>
        <v>0</v>
      </c>
      <c r="BG473" s="68">
        <f t="shared" si="254"/>
        <v>0</v>
      </c>
      <c r="BH473" s="68">
        <f t="shared" si="255"/>
        <v>1</v>
      </c>
      <c r="BI473" s="68">
        <f t="shared" si="256"/>
        <v>0</v>
      </c>
      <c r="BJ473" s="68">
        <f t="shared" si="257"/>
        <v>0</v>
      </c>
      <c r="BK473" s="68">
        <f t="shared" si="258"/>
        <v>0</v>
      </c>
      <c r="BL473" s="68">
        <f t="shared" si="259"/>
        <v>0</v>
      </c>
      <c r="BM473" s="139">
        <f t="shared" si="260"/>
        <v>0</v>
      </c>
    </row>
    <row r="474" spans="1:65" s="68" customFormat="1" ht="63.95" customHeight="1">
      <c r="A474" s="245"/>
      <c r="B474" s="97"/>
      <c r="C474" s="98"/>
      <c r="D474" s="99"/>
      <c r="E474" s="111"/>
      <c r="F474" s="155"/>
      <c r="G474" s="225"/>
      <c r="H474" s="100"/>
      <c r="I474" s="226"/>
      <c r="J474" s="218"/>
      <c r="K474" s="124"/>
      <c r="L474" s="135"/>
      <c r="M474" s="136"/>
      <c r="N474" s="102"/>
      <c r="O474" s="103"/>
      <c r="P474" s="103"/>
      <c r="Q474" s="103"/>
      <c r="R474" s="103"/>
      <c r="S474" s="99"/>
      <c r="T474" s="99"/>
      <c r="U474" s="99"/>
      <c r="V474" s="99"/>
      <c r="W474" s="100"/>
      <c r="X474" s="100"/>
      <c r="Y474" s="104"/>
      <c r="Z474" s="119"/>
      <c r="AA474" s="119"/>
      <c r="AB474" s="120"/>
      <c r="AC474" s="137" t="str">
        <f t="shared" si="230"/>
        <v/>
      </c>
      <c r="AD474" s="131" t="str">
        <f t="shared" si="231"/>
        <v/>
      </c>
      <c r="AE474" s="105"/>
      <c r="AF474" s="101"/>
      <c r="AG474" s="107"/>
      <c r="AH474" s="169"/>
      <c r="AI474" s="170"/>
      <c r="AK474" s="146" t="b">
        <f t="shared" si="232"/>
        <v>0</v>
      </c>
      <c r="AL474" s="68">
        <f t="shared" si="233"/>
        <v>0</v>
      </c>
      <c r="AM474" s="68" t="b">
        <f t="shared" si="234"/>
        <v>1</v>
      </c>
      <c r="AN474" s="68">
        <f t="shared" si="235"/>
        <v>1</v>
      </c>
      <c r="AO474" s="68" t="b">
        <f t="shared" si="236"/>
        <v>0</v>
      </c>
      <c r="AP474" s="68">
        <f t="shared" si="237"/>
        <v>0</v>
      </c>
      <c r="AQ474" s="68" t="b">
        <f t="shared" si="238"/>
        <v>1</v>
      </c>
      <c r="AR474" s="139">
        <f t="shared" si="239"/>
        <v>1</v>
      </c>
      <c r="AS474" s="146" t="str">
        <f t="shared" si="240"/>
        <v/>
      </c>
      <c r="AT474" s="139" t="str">
        <f t="shared" si="241"/>
        <v/>
      </c>
      <c r="AU474" s="68">
        <f t="shared" si="242"/>
        <v>1</v>
      </c>
      <c r="AV474" s="68">
        <f t="shared" si="243"/>
        <v>0</v>
      </c>
      <c r="AW474" s="68">
        <f t="shared" si="244"/>
        <v>0</v>
      </c>
      <c r="AX474" s="68">
        <f t="shared" si="245"/>
        <v>0</v>
      </c>
      <c r="AY474" s="68">
        <f t="shared" si="246"/>
        <v>0</v>
      </c>
      <c r="AZ474" s="139">
        <f t="shared" si="247"/>
        <v>0</v>
      </c>
      <c r="BA474" s="68" t="str">
        <f t="shared" si="248"/>
        <v/>
      </c>
      <c r="BB474" s="68" t="str">
        <f t="shared" si="249"/>
        <v/>
      </c>
      <c r="BC474" s="146" t="str">
        <f t="shared" si="250"/>
        <v>Pain in mouth/throat</v>
      </c>
      <c r="BD474" s="68">
        <f t="shared" si="251"/>
        <v>10.4</v>
      </c>
      <c r="BE474" s="68" t="str">
        <f t="shared" si="252"/>
        <v>Pain in mouth/throat
 has a PPV of 10.4% 
 for recurrence</v>
      </c>
      <c r="BF474" s="68">
        <f t="shared" si="253"/>
        <v>0</v>
      </c>
      <c r="BG474" s="68">
        <f t="shared" si="254"/>
        <v>0</v>
      </c>
      <c r="BH474" s="68">
        <f t="shared" si="255"/>
        <v>1</v>
      </c>
      <c r="BI474" s="68">
        <f t="shared" si="256"/>
        <v>0</v>
      </c>
      <c r="BJ474" s="68">
        <f t="shared" si="257"/>
        <v>0</v>
      </c>
      <c r="BK474" s="68">
        <f t="shared" si="258"/>
        <v>0</v>
      </c>
      <c r="BL474" s="68">
        <f t="shared" si="259"/>
        <v>0</v>
      </c>
      <c r="BM474" s="139">
        <f t="shared" si="260"/>
        <v>0</v>
      </c>
    </row>
    <row r="475" spans="1:65" s="68" customFormat="1" ht="63.95" customHeight="1">
      <c r="A475" s="245"/>
      <c r="B475" s="97"/>
      <c r="C475" s="98"/>
      <c r="D475" s="99"/>
      <c r="E475" s="111"/>
      <c r="F475" s="155"/>
      <c r="G475" s="225"/>
      <c r="H475" s="100"/>
      <c r="I475" s="226"/>
      <c r="J475" s="218"/>
      <c r="K475" s="124"/>
      <c r="L475" s="135"/>
      <c r="M475" s="136"/>
      <c r="N475" s="102"/>
      <c r="O475" s="103"/>
      <c r="P475" s="103"/>
      <c r="Q475" s="103"/>
      <c r="R475" s="103"/>
      <c r="S475" s="99"/>
      <c r="T475" s="99"/>
      <c r="U475" s="99"/>
      <c r="V475" s="99"/>
      <c r="W475" s="100"/>
      <c r="X475" s="100"/>
      <c r="Y475" s="104"/>
      <c r="Z475" s="119"/>
      <c r="AA475" s="119"/>
      <c r="AB475" s="120"/>
      <c r="AC475" s="137" t="str">
        <f t="shared" si="230"/>
        <v/>
      </c>
      <c r="AD475" s="131" t="str">
        <f t="shared" si="231"/>
        <v/>
      </c>
      <c r="AE475" s="105"/>
      <c r="AF475" s="101"/>
      <c r="AG475" s="107"/>
      <c r="AH475" s="169"/>
      <c r="AI475" s="170"/>
      <c r="AK475" s="146" t="b">
        <f t="shared" si="232"/>
        <v>0</v>
      </c>
      <c r="AL475" s="68">
        <f t="shared" si="233"/>
        <v>0</v>
      </c>
      <c r="AM475" s="68" t="b">
        <f t="shared" si="234"/>
        <v>1</v>
      </c>
      <c r="AN475" s="68">
        <f t="shared" si="235"/>
        <v>1</v>
      </c>
      <c r="AO475" s="68" t="b">
        <f t="shared" si="236"/>
        <v>0</v>
      </c>
      <c r="AP475" s="68">
        <f t="shared" si="237"/>
        <v>0</v>
      </c>
      <c r="AQ475" s="68" t="b">
        <f t="shared" si="238"/>
        <v>1</v>
      </c>
      <c r="AR475" s="139">
        <f t="shared" si="239"/>
        <v>1</v>
      </c>
      <c r="AS475" s="146" t="str">
        <f t="shared" si="240"/>
        <v/>
      </c>
      <c r="AT475" s="139" t="str">
        <f t="shared" si="241"/>
        <v/>
      </c>
      <c r="AU475" s="68">
        <f t="shared" si="242"/>
        <v>1</v>
      </c>
      <c r="AV475" s="68">
        <f t="shared" si="243"/>
        <v>0</v>
      </c>
      <c r="AW475" s="68">
        <f t="shared" si="244"/>
        <v>0</v>
      </c>
      <c r="AX475" s="68">
        <f t="shared" si="245"/>
        <v>0</v>
      </c>
      <c r="AY475" s="68">
        <f t="shared" si="246"/>
        <v>0</v>
      </c>
      <c r="AZ475" s="139">
        <f t="shared" si="247"/>
        <v>0</v>
      </c>
      <c r="BA475" s="68" t="str">
        <f t="shared" si="248"/>
        <v/>
      </c>
      <c r="BB475" s="68" t="str">
        <f t="shared" si="249"/>
        <v/>
      </c>
      <c r="BC475" s="146" t="str">
        <f t="shared" si="250"/>
        <v>Pain in mouth/throat</v>
      </c>
      <c r="BD475" s="68">
        <f t="shared" si="251"/>
        <v>10.4</v>
      </c>
      <c r="BE475" s="68" t="str">
        <f t="shared" si="252"/>
        <v>Pain in mouth/throat
 has a PPV of 10.4% 
 for recurrence</v>
      </c>
      <c r="BF475" s="68">
        <f t="shared" si="253"/>
        <v>0</v>
      </c>
      <c r="BG475" s="68">
        <f t="shared" si="254"/>
        <v>0</v>
      </c>
      <c r="BH475" s="68">
        <f t="shared" si="255"/>
        <v>1</v>
      </c>
      <c r="BI475" s="68">
        <f t="shared" si="256"/>
        <v>0</v>
      </c>
      <c r="BJ475" s="68">
        <f t="shared" si="257"/>
        <v>0</v>
      </c>
      <c r="BK475" s="68">
        <f t="shared" si="258"/>
        <v>0</v>
      </c>
      <c r="BL475" s="68">
        <f t="shared" si="259"/>
        <v>0</v>
      </c>
      <c r="BM475" s="139">
        <f t="shared" si="260"/>
        <v>0</v>
      </c>
    </row>
    <row r="476" spans="1:65" s="68" customFormat="1" ht="63.95" customHeight="1">
      <c r="A476" s="245"/>
      <c r="B476" s="97"/>
      <c r="C476" s="98"/>
      <c r="D476" s="99"/>
      <c r="E476" s="111"/>
      <c r="F476" s="155"/>
      <c r="G476" s="225"/>
      <c r="H476" s="100"/>
      <c r="I476" s="226"/>
      <c r="J476" s="218"/>
      <c r="K476" s="124"/>
      <c r="L476" s="135"/>
      <c r="M476" s="136"/>
      <c r="N476" s="102"/>
      <c r="O476" s="103"/>
      <c r="P476" s="103"/>
      <c r="Q476" s="103"/>
      <c r="R476" s="103"/>
      <c r="S476" s="99"/>
      <c r="T476" s="99"/>
      <c r="U476" s="99"/>
      <c r="V476" s="99"/>
      <c r="W476" s="100"/>
      <c r="X476" s="100"/>
      <c r="Y476" s="104"/>
      <c r="Z476" s="119"/>
      <c r="AA476" s="119"/>
      <c r="AB476" s="120"/>
      <c r="AC476" s="137" t="str">
        <f t="shared" si="230"/>
        <v/>
      </c>
      <c r="AD476" s="131" t="str">
        <f t="shared" si="231"/>
        <v/>
      </c>
      <c r="AE476" s="105"/>
      <c r="AF476" s="101"/>
      <c r="AG476" s="107"/>
      <c r="AH476" s="169"/>
      <c r="AI476" s="170"/>
      <c r="AK476" s="146" t="b">
        <f t="shared" si="232"/>
        <v>0</v>
      </c>
      <c r="AL476" s="68">
        <f t="shared" si="233"/>
        <v>0</v>
      </c>
      <c r="AM476" s="68" t="b">
        <f t="shared" si="234"/>
        <v>1</v>
      </c>
      <c r="AN476" s="68">
        <f t="shared" si="235"/>
        <v>1</v>
      </c>
      <c r="AO476" s="68" t="b">
        <f t="shared" si="236"/>
        <v>0</v>
      </c>
      <c r="AP476" s="68">
        <f t="shared" si="237"/>
        <v>0</v>
      </c>
      <c r="AQ476" s="68" t="b">
        <f t="shared" si="238"/>
        <v>1</v>
      </c>
      <c r="AR476" s="139">
        <f t="shared" si="239"/>
        <v>1</v>
      </c>
      <c r="AS476" s="146" t="str">
        <f t="shared" si="240"/>
        <v/>
      </c>
      <c r="AT476" s="139" t="str">
        <f t="shared" si="241"/>
        <v/>
      </c>
      <c r="AU476" s="68">
        <f t="shared" si="242"/>
        <v>1</v>
      </c>
      <c r="AV476" s="68">
        <f t="shared" si="243"/>
        <v>0</v>
      </c>
      <c r="AW476" s="68">
        <f t="shared" si="244"/>
        <v>0</v>
      </c>
      <c r="AX476" s="68">
        <f t="shared" si="245"/>
        <v>0</v>
      </c>
      <c r="AY476" s="68">
        <f t="shared" si="246"/>
        <v>0</v>
      </c>
      <c r="AZ476" s="139">
        <f t="shared" si="247"/>
        <v>0</v>
      </c>
      <c r="BA476" s="68" t="str">
        <f t="shared" si="248"/>
        <v/>
      </c>
      <c r="BB476" s="68" t="str">
        <f t="shared" si="249"/>
        <v/>
      </c>
      <c r="BC476" s="146" t="str">
        <f t="shared" si="250"/>
        <v>Pain in mouth/throat</v>
      </c>
      <c r="BD476" s="68">
        <f t="shared" si="251"/>
        <v>10.4</v>
      </c>
      <c r="BE476" s="68" t="str">
        <f t="shared" si="252"/>
        <v>Pain in mouth/throat
 has a PPV of 10.4% 
 for recurrence</v>
      </c>
      <c r="BF476" s="68">
        <f t="shared" si="253"/>
        <v>0</v>
      </c>
      <c r="BG476" s="68">
        <f t="shared" si="254"/>
        <v>0</v>
      </c>
      <c r="BH476" s="68">
        <f t="shared" si="255"/>
        <v>1</v>
      </c>
      <c r="BI476" s="68">
        <f t="shared" si="256"/>
        <v>0</v>
      </c>
      <c r="BJ476" s="68">
        <f t="shared" si="257"/>
        <v>0</v>
      </c>
      <c r="BK476" s="68">
        <f t="shared" si="258"/>
        <v>0</v>
      </c>
      <c r="BL476" s="68">
        <f t="shared" si="259"/>
        <v>0</v>
      </c>
      <c r="BM476" s="139">
        <f t="shared" si="260"/>
        <v>0</v>
      </c>
    </row>
    <row r="477" spans="1:65" s="68" customFormat="1" ht="63.95" customHeight="1">
      <c r="A477" s="245"/>
      <c r="B477" s="97"/>
      <c r="C477" s="98"/>
      <c r="D477" s="99"/>
      <c r="E477" s="111"/>
      <c r="F477" s="155"/>
      <c r="G477" s="225"/>
      <c r="H477" s="100"/>
      <c r="I477" s="226"/>
      <c r="J477" s="218"/>
      <c r="K477" s="124"/>
      <c r="L477" s="135"/>
      <c r="M477" s="136"/>
      <c r="N477" s="102"/>
      <c r="O477" s="103"/>
      <c r="P477" s="103"/>
      <c r="Q477" s="103"/>
      <c r="R477" s="103"/>
      <c r="S477" s="99"/>
      <c r="T477" s="99"/>
      <c r="U477" s="99"/>
      <c r="V477" s="99"/>
      <c r="W477" s="100"/>
      <c r="X477" s="100"/>
      <c r="Y477" s="104"/>
      <c r="Z477" s="119"/>
      <c r="AA477" s="119"/>
      <c r="AB477" s="120"/>
      <c r="AC477" s="137" t="str">
        <f t="shared" si="230"/>
        <v/>
      </c>
      <c r="AD477" s="131" t="str">
        <f t="shared" si="231"/>
        <v/>
      </c>
      <c r="AE477" s="105"/>
      <c r="AF477" s="101"/>
      <c r="AG477" s="107"/>
      <c r="AH477" s="169"/>
      <c r="AI477" s="170"/>
      <c r="AK477" s="146" t="b">
        <f t="shared" si="232"/>
        <v>0</v>
      </c>
      <c r="AL477" s="68">
        <f t="shared" si="233"/>
        <v>0</v>
      </c>
      <c r="AM477" s="68" t="b">
        <f t="shared" si="234"/>
        <v>1</v>
      </c>
      <c r="AN477" s="68">
        <f t="shared" si="235"/>
        <v>1</v>
      </c>
      <c r="AO477" s="68" t="b">
        <f t="shared" si="236"/>
        <v>0</v>
      </c>
      <c r="AP477" s="68">
        <f t="shared" si="237"/>
        <v>0</v>
      </c>
      <c r="AQ477" s="68" t="b">
        <f t="shared" si="238"/>
        <v>1</v>
      </c>
      <c r="AR477" s="139">
        <f t="shared" si="239"/>
        <v>1</v>
      </c>
      <c r="AS477" s="146" t="str">
        <f t="shared" si="240"/>
        <v/>
      </c>
      <c r="AT477" s="139" t="str">
        <f t="shared" si="241"/>
        <v/>
      </c>
      <c r="AU477" s="68">
        <f t="shared" si="242"/>
        <v>1</v>
      </c>
      <c r="AV477" s="68">
        <f t="shared" si="243"/>
        <v>0</v>
      </c>
      <c r="AW477" s="68">
        <f t="shared" si="244"/>
        <v>0</v>
      </c>
      <c r="AX477" s="68">
        <f t="shared" si="245"/>
        <v>0</v>
      </c>
      <c r="AY477" s="68">
        <f t="shared" si="246"/>
        <v>0</v>
      </c>
      <c r="AZ477" s="139">
        <f t="shared" si="247"/>
        <v>0</v>
      </c>
      <c r="BA477" s="68" t="str">
        <f t="shared" si="248"/>
        <v/>
      </c>
      <c r="BB477" s="68" t="str">
        <f t="shared" si="249"/>
        <v/>
      </c>
      <c r="BC477" s="146" t="str">
        <f t="shared" si="250"/>
        <v>Pain in mouth/throat</v>
      </c>
      <c r="BD477" s="68">
        <f t="shared" si="251"/>
        <v>10.4</v>
      </c>
      <c r="BE477" s="68" t="str">
        <f t="shared" si="252"/>
        <v>Pain in mouth/throat
 has a PPV of 10.4% 
 for recurrence</v>
      </c>
      <c r="BF477" s="68">
        <f t="shared" si="253"/>
        <v>0</v>
      </c>
      <c r="BG477" s="68">
        <f t="shared" si="254"/>
        <v>0</v>
      </c>
      <c r="BH477" s="68">
        <f t="shared" si="255"/>
        <v>1</v>
      </c>
      <c r="BI477" s="68">
        <f t="shared" si="256"/>
        <v>0</v>
      </c>
      <c r="BJ477" s="68">
        <f t="shared" si="257"/>
        <v>0</v>
      </c>
      <c r="BK477" s="68">
        <f t="shared" si="258"/>
        <v>0</v>
      </c>
      <c r="BL477" s="68">
        <f t="shared" si="259"/>
        <v>0</v>
      </c>
      <c r="BM477" s="139">
        <f t="shared" si="260"/>
        <v>0</v>
      </c>
    </row>
    <row r="478" spans="1:65" s="68" customFormat="1" ht="63.95" customHeight="1">
      <c r="A478" s="245"/>
      <c r="B478" s="97"/>
      <c r="C478" s="98"/>
      <c r="D478" s="99"/>
      <c r="E478" s="111"/>
      <c r="F478" s="155"/>
      <c r="G478" s="225"/>
      <c r="H478" s="100"/>
      <c r="I478" s="226"/>
      <c r="J478" s="218"/>
      <c r="K478" s="124"/>
      <c r="L478" s="135"/>
      <c r="M478" s="136"/>
      <c r="N478" s="102"/>
      <c r="O478" s="103"/>
      <c r="P478" s="103"/>
      <c r="Q478" s="103"/>
      <c r="R478" s="103"/>
      <c r="S478" s="99"/>
      <c r="T478" s="99"/>
      <c r="U478" s="99"/>
      <c r="V478" s="99"/>
      <c r="W478" s="100"/>
      <c r="X478" s="100"/>
      <c r="Y478" s="104"/>
      <c r="Z478" s="119"/>
      <c r="AA478" s="119"/>
      <c r="AB478" s="120"/>
      <c r="AC478" s="137" t="str">
        <f t="shared" si="230"/>
        <v/>
      </c>
      <c r="AD478" s="131" t="str">
        <f t="shared" si="231"/>
        <v/>
      </c>
      <c r="AE478" s="105"/>
      <c r="AF478" s="101"/>
      <c r="AG478" s="107"/>
      <c r="AH478" s="169"/>
      <c r="AI478" s="170"/>
      <c r="AK478" s="146" t="b">
        <f t="shared" si="232"/>
        <v>0</v>
      </c>
      <c r="AL478" s="68">
        <f t="shared" si="233"/>
        <v>0</v>
      </c>
      <c r="AM478" s="68" t="b">
        <f t="shared" si="234"/>
        <v>1</v>
      </c>
      <c r="AN478" s="68">
        <f t="shared" si="235"/>
        <v>1</v>
      </c>
      <c r="AO478" s="68" t="b">
        <f t="shared" si="236"/>
        <v>0</v>
      </c>
      <c r="AP478" s="68">
        <f t="shared" si="237"/>
        <v>0</v>
      </c>
      <c r="AQ478" s="68" t="b">
        <f t="shared" si="238"/>
        <v>1</v>
      </c>
      <c r="AR478" s="139">
        <f t="shared" si="239"/>
        <v>1</v>
      </c>
      <c r="AS478" s="146" t="str">
        <f t="shared" si="240"/>
        <v/>
      </c>
      <c r="AT478" s="139" t="str">
        <f t="shared" si="241"/>
        <v/>
      </c>
      <c r="AU478" s="68">
        <f t="shared" si="242"/>
        <v>1</v>
      </c>
      <c r="AV478" s="68">
        <f t="shared" si="243"/>
        <v>0</v>
      </c>
      <c r="AW478" s="68">
        <f t="shared" si="244"/>
        <v>0</v>
      </c>
      <c r="AX478" s="68">
        <f t="shared" si="245"/>
        <v>0</v>
      </c>
      <c r="AY478" s="68">
        <f t="shared" si="246"/>
        <v>0</v>
      </c>
      <c r="AZ478" s="139">
        <f t="shared" si="247"/>
        <v>0</v>
      </c>
      <c r="BA478" s="68" t="str">
        <f t="shared" si="248"/>
        <v/>
      </c>
      <c r="BB478" s="68" t="str">
        <f t="shared" si="249"/>
        <v/>
      </c>
      <c r="BC478" s="146" t="str">
        <f t="shared" si="250"/>
        <v>Pain in mouth/throat</v>
      </c>
      <c r="BD478" s="68">
        <f t="shared" si="251"/>
        <v>10.4</v>
      </c>
      <c r="BE478" s="68" t="str">
        <f t="shared" si="252"/>
        <v>Pain in mouth/throat
 has a PPV of 10.4% 
 for recurrence</v>
      </c>
      <c r="BF478" s="68">
        <f t="shared" si="253"/>
        <v>0</v>
      </c>
      <c r="BG478" s="68">
        <f t="shared" si="254"/>
        <v>0</v>
      </c>
      <c r="BH478" s="68">
        <f t="shared" si="255"/>
        <v>1</v>
      </c>
      <c r="BI478" s="68">
        <f t="shared" si="256"/>
        <v>0</v>
      </c>
      <c r="BJ478" s="68">
        <f t="shared" si="257"/>
        <v>0</v>
      </c>
      <c r="BK478" s="68">
        <f t="shared" si="258"/>
        <v>0</v>
      </c>
      <c r="BL478" s="68">
        <f t="shared" si="259"/>
        <v>0</v>
      </c>
      <c r="BM478" s="139">
        <f t="shared" si="260"/>
        <v>0</v>
      </c>
    </row>
    <row r="479" spans="1:65" s="68" customFormat="1" ht="63.95" customHeight="1">
      <c r="A479" s="245"/>
      <c r="B479" s="97"/>
      <c r="C479" s="98"/>
      <c r="D479" s="99"/>
      <c r="E479" s="111"/>
      <c r="F479" s="155"/>
      <c r="G479" s="225"/>
      <c r="H479" s="100"/>
      <c r="I479" s="226"/>
      <c r="J479" s="218"/>
      <c r="K479" s="124"/>
      <c r="L479" s="135"/>
      <c r="M479" s="136"/>
      <c r="N479" s="102"/>
      <c r="O479" s="103"/>
      <c r="P479" s="103"/>
      <c r="Q479" s="103"/>
      <c r="R479" s="103"/>
      <c r="S479" s="99"/>
      <c r="T479" s="99"/>
      <c r="U479" s="99"/>
      <c r="V479" s="99"/>
      <c r="W479" s="100"/>
      <c r="X479" s="100"/>
      <c r="Y479" s="104"/>
      <c r="Z479" s="119"/>
      <c r="AA479" s="119"/>
      <c r="AB479" s="120"/>
      <c r="AC479" s="137" t="str">
        <f t="shared" si="230"/>
        <v/>
      </c>
      <c r="AD479" s="131" t="str">
        <f t="shared" si="231"/>
        <v/>
      </c>
      <c r="AE479" s="105"/>
      <c r="AF479" s="101"/>
      <c r="AG479" s="107"/>
      <c r="AH479" s="169"/>
      <c r="AI479" s="170"/>
      <c r="AK479" s="146" t="b">
        <f t="shared" si="232"/>
        <v>0</v>
      </c>
      <c r="AL479" s="68">
        <f t="shared" si="233"/>
        <v>0</v>
      </c>
      <c r="AM479" s="68" t="b">
        <f t="shared" si="234"/>
        <v>1</v>
      </c>
      <c r="AN479" s="68">
        <f t="shared" si="235"/>
        <v>1</v>
      </c>
      <c r="AO479" s="68" t="b">
        <f t="shared" si="236"/>
        <v>0</v>
      </c>
      <c r="AP479" s="68">
        <f t="shared" si="237"/>
        <v>0</v>
      </c>
      <c r="AQ479" s="68" t="b">
        <f t="shared" si="238"/>
        <v>1</v>
      </c>
      <c r="AR479" s="139">
        <f t="shared" si="239"/>
        <v>1</v>
      </c>
      <c r="AS479" s="146" t="str">
        <f t="shared" si="240"/>
        <v/>
      </c>
      <c r="AT479" s="139" t="str">
        <f t="shared" si="241"/>
        <v/>
      </c>
      <c r="AU479" s="68">
        <f t="shared" si="242"/>
        <v>1</v>
      </c>
      <c r="AV479" s="68">
        <f t="shared" si="243"/>
        <v>0</v>
      </c>
      <c r="AW479" s="68">
        <f t="shared" si="244"/>
        <v>0</v>
      </c>
      <c r="AX479" s="68">
        <f t="shared" si="245"/>
        <v>0</v>
      </c>
      <c r="AY479" s="68">
        <f t="shared" si="246"/>
        <v>0</v>
      </c>
      <c r="AZ479" s="139">
        <f t="shared" si="247"/>
        <v>0</v>
      </c>
      <c r="BA479" s="68" t="str">
        <f t="shared" si="248"/>
        <v/>
      </c>
      <c r="BB479" s="68" t="str">
        <f t="shared" si="249"/>
        <v/>
      </c>
      <c r="BC479" s="146" t="str">
        <f t="shared" si="250"/>
        <v>Pain in mouth/throat</v>
      </c>
      <c r="BD479" s="68">
        <f t="shared" si="251"/>
        <v>10.4</v>
      </c>
      <c r="BE479" s="68" t="str">
        <f t="shared" si="252"/>
        <v>Pain in mouth/throat
 has a PPV of 10.4% 
 for recurrence</v>
      </c>
      <c r="BF479" s="68">
        <f t="shared" si="253"/>
        <v>0</v>
      </c>
      <c r="BG479" s="68">
        <f t="shared" si="254"/>
        <v>0</v>
      </c>
      <c r="BH479" s="68">
        <f t="shared" si="255"/>
        <v>1</v>
      </c>
      <c r="BI479" s="68">
        <f t="shared" si="256"/>
        <v>0</v>
      </c>
      <c r="BJ479" s="68">
        <f t="shared" si="257"/>
        <v>0</v>
      </c>
      <c r="BK479" s="68">
        <f t="shared" si="258"/>
        <v>0</v>
      </c>
      <c r="BL479" s="68">
        <f t="shared" si="259"/>
        <v>0</v>
      </c>
      <c r="BM479" s="139">
        <f t="shared" si="260"/>
        <v>0</v>
      </c>
    </row>
    <row r="480" spans="1:65" s="68" customFormat="1" ht="63.95" customHeight="1">
      <c r="A480" s="245"/>
      <c r="B480" s="97"/>
      <c r="C480" s="98"/>
      <c r="D480" s="99"/>
      <c r="E480" s="111"/>
      <c r="F480" s="155"/>
      <c r="G480" s="225"/>
      <c r="H480" s="100"/>
      <c r="I480" s="226"/>
      <c r="J480" s="218"/>
      <c r="K480" s="124"/>
      <c r="L480" s="135"/>
      <c r="M480" s="136"/>
      <c r="N480" s="102"/>
      <c r="O480" s="103"/>
      <c r="P480" s="103"/>
      <c r="Q480" s="103"/>
      <c r="R480" s="103"/>
      <c r="S480" s="99"/>
      <c r="T480" s="99"/>
      <c r="U480" s="99"/>
      <c r="V480" s="99"/>
      <c r="W480" s="100"/>
      <c r="X480" s="100"/>
      <c r="Y480" s="104"/>
      <c r="Z480" s="119"/>
      <c r="AA480" s="119"/>
      <c r="AB480" s="120"/>
      <c r="AC480" s="137" t="str">
        <f t="shared" si="230"/>
        <v/>
      </c>
      <c r="AD480" s="131" t="str">
        <f t="shared" si="231"/>
        <v/>
      </c>
      <c r="AE480" s="105"/>
      <c r="AF480" s="101"/>
      <c r="AG480" s="107"/>
      <c r="AH480" s="169"/>
      <c r="AI480" s="170"/>
      <c r="AK480" s="146" t="b">
        <f t="shared" si="232"/>
        <v>0</v>
      </c>
      <c r="AL480" s="68">
        <f t="shared" si="233"/>
        <v>0</v>
      </c>
      <c r="AM480" s="68" t="b">
        <f t="shared" si="234"/>
        <v>1</v>
      </c>
      <c r="AN480" s="68">
        <f t="shared" si="235"/>
        <v>1</v>
      </c>
      <c r="AO480" s="68" t="b">
        <f t="shared" si="236"/>
        <v>0</v>
      </c>
      <c r="AP480" s="68">
        <f t="shared" si="237"/>
        <v>0</v>
      </c>
      <c r="AQ480" s="68" t="b">
        <f t="shared" si="238"/>
        <v>1</v>
      </c>
      <c r="AR480" s="139">
        <f t="shared" si="239"/>
        <v>1</v>
      </c>
      <c r="AS480" s="146" t="str">
        <f t="shared" si="240"/>
        <v/>
      </c>
      <c r="AT480" s="139" t="str">
        <f t="shared" si="241"/>
        <v/>
      </c>
      <c r="AU480" s="68">
        <f t="shared" si="242"/>
        <v>1</v>
      </c>
      <c r="AV480" s="68">
        <f t="shared" si="243"/>
        <v>0</v>
      </c>
      <c r="AW480" s="68">
        <f t="shared" si="244"/>
        <v>0</v>
      </c>
      <c r="AX480" s="68">
        <f t="shared" si="245"/>
        <v>0</v>
      </c>
      <c r="AY480" s="68">
        <f t="shared" si="246"/>
        <v>0</v>
      </c>
      <c r="AZ480" s="139">
        <f t="shared" si="247"/>
        <v>0</v>
      </c>
      <c r="BA480" s="68" t="str">
        <f t="shared" si="248"/>
        <v/>
      </c>
      <c r="BB480" s="68" t="str">
        <f t="shared" si="249"/>
        <v/>
      </c>
      <c r="BC480" s="146" t="str">
        <f t="shared" si="250"/>
        <v>Pain in mouth/throat</v>
      </c>
      <c r="BD480" s="68">
        <f t="shared" si="251"/>
        <v>10.4</v>
      </c>
      <c r="BE480" s="68" t="str">
        <f t="shared" si="252"/>
        <v>Pain in mouth/throat
 has a PPV of 10.4% 
 for recurrence</v>
      </c>
      <c r="BF480" s="68">
        <f t="shared" si="253"/>
        <v>0</v>
      </c>
      <c r="BG480" s="68">
        <f t="shared" si="254"/>
        <v>0</v>
      </c>
      <c r="BH480" s="68">
        <f t="shared" si="255"/>
        <v>1</v>
      </c>
      <c r="BI480" s="68">
        <f t="shared" si="256"/>
        <v>0</v>
      </c>
      <c r="BJ480" s="68">
        <f t="shared" si="257"/>
        <v>0</v>
      </c>
      <c r="BK480" s="68">
        <f t="shared" si="258"/>
        <v>0</v>
      </c>
      <c r="BL480" s="68">
        <f t="shared" si="259"/>
        <v>0</v>
      </c>
      <c r="BM480" s="139">
        <f t="shared" si="260"/>
        <v>0</v>
      </c>
    </row>
    <row r="481" spans="1:65" s="68" customFormat="1" ht="63.95" customHeight="1">
      <c r="A481" s="245"/>
      <c r="B481" s="97"/>
      <c r="C481" s="98"/>
      <c r="D481" s="99"/>
      <c r="E481" s="111"/>
      <c r="F481" s="155"/>
      <c r="G481" s="225"/>
      <c r="H481" s="100"/>
      <c r="I481" s="226"/>
      <c r="J481" s="218"/>
      <c r="K481" s="124"/>
      <c r="L481" s="135"/>
      <c r="M481" s="136"/>
      <c r="N481" s="102"/>
      <c r="O481" s="103"/>
      <c r="P481" s="103"/>
      <c r="Q481" s="103"/>
      <c r="R481" s="103"/>
      <c r="S481" s="99"/>
      <c r="T481" s="99"/>
      <c r="U481" s="99"/>
      <c r="V481" s="99"/>
      <c r="W481" s="100"/>
      <c r="X481" s="100"/>
      <c r="Y481" s="104"/>
      <c r="Z481" s="119"/>
      <c r="AA481" s="119"/>
      <c r="AB481" s="120"/>
      <c r="AC481" s="137" t="str">
        <f t="shared" si="230"/>
        <v/>
      </c>
      <c r="AD481" s="131" t="str">
        <f t="shared" si="231"/>
        <v/>
      </c>
      <c r="AE481" s="105"/>
      <c r="AF481" s="101"/>
      <c r="AG481" s="107"/>
      <c r="AH481" s="169"/>
      <c r="AI481" s="170"/>
      <c r="AK481" s="146" t="b">
        <f t="shared" si="232"/>
        <v>0</v>
      </c>
      <c r="AL481" s="68">
        <f t="shared" si="233"/>
        <v>0</v>
      </c>
      <c r="AM481" s="68" t="b">
        <f t="shared" si="234"/>
        <v>1</v>
      </c>
      <c r="AN481" s="68">
        <f t="shared" si="235"/>
        <v>1</v>
      </c>
      <c r="AO481" s="68" t="b">
        <f t="shared" si="236"/>
        <v>0</v>
      </c>
      <c r="AP481" s="68">
        <f t="shared" si="237"/>
        <v>0</v>
      </c>
      <c r="AQ481" s="68" t="b">
        <f t="shared" si="238"/>
        <v>1</v>
      </c>
      <c r="AR481" s="139">
        <f t="shared" si="239"/>
        <v>1</v>
      </c>
      <c r="AS481" s="146" t="str">
        <f t="shared" si="240"/>
        <v/>
      </c>
      <c r="AT481" s="139" t="str">
        <f t="shared" si="241"/>
        <v/>
      </c>
      <c r="AU481" s="68">
        <f t="shared" si="242"/>
        <v>1</v>
      </c>
      <c r="AV481" s="68">
        <f t="shared" si="243"/>
        <v>0</v>
      </c>
      <c r="AW481" s="68">
        <f t="shared" si="244"/>
        <v>0</v>
      </c>
      <c r="AX481" s="68">
        <f t="shared" si="245"/>
        <v>0</v>
      </c>
      <c r="AY481" s="68">
        <f t="shared" si="246"/>
        <v>0</v>
      </c>
      <c r="AZ481" s="139">
        <f t="shared" si="247"/>
        <v>0</v>
      </c>
      <c r="BA481" s="68" t="str">
        <f t="shared" si="248"/>
        <v/>
      </c>
      <c r="BB481" s="68" t="str">
        <f t="shared" si="249"/>
        <v/>
      </c>
      <c r="BC481" s="146" t="str">
        <f t="shared" si="250"/>
        <v>Pain in mouth/throat</v>
      </c>
      <c r="BD481" s="68">
        <f t="shared" si="251"/>
        <v>10.4</v>
      </c>
      <c r="BE481" s="68" t="str">
        <f t="shared" si="252"/>
        <v>Pain in mouth/throat
 has a PPV of 10.4% 
 for recurrence</v>
      </c>
      <c r="BF481" s="68">
        <f t="shared" si="253"/>
        <v>0</v>
      </c>
      <c r="BG481" s="68">
        <f t="shared" si="254"/>
        <v>0</v>
      </c>
      <c r="BH481" s="68">
        <f t="shared" si="255"/>
        <v>1</v>
      </c>
      <c r="BI481" s="68">
        <f t="shared" si="256"/>
        <v>0</v>
      </c>
      <c r="BJ481" s="68">
        <f t="shared" si="257"/>
        <v>0</v>
      </c>
      <c r="BK481" s="68">
        <f t="shared" si="258"/>
        <v>0</v>
      </c>
      <c r="BL481" s="68">
        <f t="shared" si="259"/>
        <v>0</v>
      </c>
      <c r="BM481" s="139">
        <f t="shared" si="260"/>
        <v>0</v>
      </c>
    </row>
    <row r="482" spans="1:65" s="68" customFormat="1" ht="63.95" customHeight="1">
      <c r="A482" s="245"/>
      <c r="B482" s="97"/>
      <c r="C482" s="98"/>
      <c r="D482" s="99"/>
      <c r="E482" s="111"/>
      <c r="F482" s="155"/>
      <c r="G482" s="225"/>
      <c r="H482" s="100"/>
      <c r="I482" s="226"/>
      <c r="J482" s="218"/>
      <c r="K482" s="124"/>
      <c r="L482" s="135"/>
      <c r="M482" s="136"/>
      <c r="N482" s="102"/>
      <c r="O482" s="103"/>
      <c r="P482" s="103"/>
      <c r="Q482" s="103"/>
      <c r="R482" s="103"/>
      <c r="S482" s="99"/>
      <c r="T482" s="99"/>
      <c r="U482" s="99"/>
      <c r="V482" s="99"/>
      <c r="W482" s="100"/>
      <c r="X482" s="100"/>
      <c r="Y482" s="104"/>
      <c r="Z482" s="119"/>
      <c r="AA482" s="119"/>
      <c r="AB482" s="120"/>
      <c r="AC482" s="137" t="str">
        <f t="shared" si="230"/>
        <v/>
      </c>
      <c r="AD482" s="131" t="str">
        <f t="shared" si="231"/>
        <v/>
      </c>
      <c r="AE482" s="105"/>
      <c r="AF482" s="101"/>
      <c r="AG482" s="107"/>
      <c r="AH482" s="169"/>
      <c r="AI482" s="170"/>
      <c r="AK482" s="146" t="b">
        <f t="shared" si="232"/>
        <v>0</v>
      </c>
      <c r="AL482" s="68">
        <f t="shared" si="233"/>
        <v>0</v>
      </c>
      <c r="AM482" s="68" t="b">
        <f t="shared" si="234"/>
        <v>1</v>
      </c>
      <c r="AN482" s="68">
        <f t="shared" si="235"/>
        <v>1</v>
      </c>
      <c r="AO482" s="68" t="b">
        <f t="shared" si="236"/>
        <v>0</v>
      </c>
      <c r="AP482" s="68">
        <f t="shared" si="237"/>
        <v>0</v>
      </c>
      <c r="AQ482" s="68" t="b">
        <f t="shared" si="238"/>
        <v>1</v>
      </c>
      <c r="AR482" s="139">
        <f t="shared" si="239"/>
        <v>1</v>
      </c>
      <c r="AS482" s="146" t="str">
        <f t="shared" si="240"/>
        <v/>
      </c>
      <c r="AT482" s="139" t="str">
        <f t="shared" si="241"/>
        <v/>
      </c>
      <c r="AU482" s="68">
        <f t="shared" si="242"/>
        <v>1</v>
      </c>
      <c r="AV482" s="68">
        <f t="shared" si="243"/>
        <v>0</v>
      </c>
      <c r="AW482" s="68">
        <f t="shared" si="244"/>
        <v>0</v>
      </c>
      <c r="AX482" s="68">
        <f t="shared" si="245"/>
        <v>0</v>
      </c>
      <c r="AY482" s="68">
        <f t="shared" si="246"/>
        <v>0</v>
      </c>
      <c r="AZ482" s="139">
        <f t="shared" si="247"/>
        <v>0</v>
      </c>
      <c r="BA482" s="68" t="str">
        <f t="shared" si="248"/>
        <v/>
      </c>
      <c r="BB482" s="68" t="str">
        <f t="shared" si="249"/>
        <v/>
      </c>
      <c r="BC482" s="146" t="str">
        <f t="shared" si="250"/>
        <v>Pain in mouth/throat</v>
      </c>
      <c r="BD482" s="68">
        <f t="shared" si="251"/>
        <v>10.4</v>
      </c>
      <c r="BE482" s="68" t="str">
        <f t="shared" si="252"/>
        <v>Pain in mouth/throat
 has a PPV of 10.4% 
 for recurrence</v>
      </c>
      <c r="BF482" s="68">
        <f t="shared" si="253"/>
        <v>0</v>
      </c>
      <c r="BG482" s="68">
        <f t="shared" si="254"/>
        <v>0</v>
      </c>
      <c r="BH482" s="68">
        <f t="shared" si="255"/>
        <v>1</v>
      </c>
      <c r="BI482" s="68">
        <f t="shared" si="256"/>
        <v>0</v>
      </c>
      <c r="BJ482" s="68">
        <f t="shared" si="257"/>
        <v>0</v>
      </c>
      <c r="BK482" s="68">
        <f t="shared" si="258"/>
        <v>0</v>
      </c>
      <c r="BL482" s="68">
        <f t="shared" si="259"/>
        <v>0</v>
      </c>
      <c r="BM482" s="139">
        <f t="shared" si="260"/>
        <v>0</v>
      </c>
    </row>
    <row r="483" spans="1:65" s="68" customFormat="1" ht="63.95" customHeight="1">
      <c r="A483" s="245"/>
      <c r="B483" s="97"/>
      <c r="C483" s="98"/>
      <c r="D483" s="99"/>
      <c r="E483" s="111"/>
      <c r="F483" s="155"/>
      <c r="G483" s="225"/>
      <c r="H483" s="100"/>
      <c r="I483" s="226"/>
      <c r="J483" s="218"/>
      <c r="K483" s="124"/>
      <c r="L483" s="135"/>
      <c r="M483" s="136"/>
      <c r="N483" s="102"/>
      <c r="O483" s="103"/>
      <c r="P483" s="103"/>
      <c r="Q483" s="103"/>
      <c r="R483" s="103"/>
      <c r="S483" s="99"/>
      <c r="T483" s="99"/>
      <c r="U483" s="99"/>
      <c r="V483" s="99"/>
      <c r="W483" s="100"/>
      <c r="X483" s="100"/>
      <c r="Y483" s="104"/>
      <c r="Z483" s="119"/>
      <c r="AA483" s="119"/>
      <c r="AB483" s="120"/>
      <c r="AC483" s="137" t="str">
        <f t="shared" si="230"/>
        <v/>
      </c>
      <c r="AD483" s="131" t="str">
        <f t="shared" si="231"/>
        <v/>
      </c>
      <c r="AE483" s="105"/>
      <c r="AF483" s="101"/>
      <c r="AG483" s="107"/>
      <c r="AH483" s="169"/>
      <c r="AI483" s="170"/>
      <c r="AK483" s="146" t="b">
        <f t="shared" si="232"/>
        <v>0</v>
      </c>
      <c r="AL483" s="68">
        <f t="shared" si="233"/>
        <v>0</v>
      </c>
      <c r="AM483" s="68" t="b">
        <f t="shared" si="234"/>
        <v>1</v>
      </c>
      <c r="AN483" s="68">
        <f t="shared" si="235"/>
        <v>1</v>
      </c>
      <c r="AO483" s="68" t="b">
        <f t="shared" si="236"/>
        <v>0</v>
      </c>
      <c r="AP483" s="68">
        <f t="shared" si="237"/>
        <v>0</v>
      </c>
      <c r="AQ483" s="68" t="b">
        <f t="shared" si="238"/>
        <v>1</v>
      </c>
      <c r="AR483" s="139">
        <f t="shared" si="239"/>
        <v>1</v>
      </c>
      <c r="AS483" s="146" t="str">
        <f t="shared" si="240"/>
        <v/>
      </c>
      <c r="AT483" s="139" t="str">
        <f t="shared" si="241"/>
        <v/>
      </c>
      <c r="AU483" s="68">
        <f t="shared" si="242"/>
        <v>1</v>
      </c>
      <c r="AV483" s="68">
        <f t="shared" si="243"/>
        <v>0</v>
      </c>
      <c r="AW483" s="68">
        <f t="shared" si="244"/>
        <v>0</v>
      </c>
      <c r="AX483" s="68">
        <f t="shared" si="245"/>
        <v>0</v>
      </c>
      <c r="AY483" s="68">
        <f t="shared" si="246"/>
        <v>0</v>
      </c>
      <c r="AZ483" s="139">
        <f t="shared" si="247"/>
        <v>0</v>
      </c>
      <c r="BA483" s="68" t="str">
        <f t="shared" si="248"/>
        <v/>
      </c>
      <c r="BB483" s="68" t="str">
        <f t="shared" si="249"/>
        <v/>
      </c>
      <c r="BC483" s="146" t="str">
        <f t="shared" si="250"/>
        <v>Pain in mouth/throat</v>
      </c>
      <c r="BD483" s="68">
        <f t="shared" si="251"/>
        <v>10.4</v>
      </c>
      <c r="BE483" s="68" t="str">
        <f t="shared" si="252"/>
        <v>Pain in mouth/throat
 has a PPV of 10.4% 
 for recurrence</v>
      </c>
      <c r="BF483" s="68">
        <f t="shared" si="253"/>
        <v>0</v>
      </c>
      <c r="BG483" s="68">
        <f t="shared" si="254"/>
        <v>0</v>
      </c>
      <c r="BH483" s="68">
        <f t="shared" si="255"/>
        <v>1</v>
      </c>
      <c r="BI483" s="68">
        <f t="shared" si="256"/>
        <v>0</v>
      </c>
      <c r="BJ483" s="68">
        <f t="shared" si="257"/>
        <v>0</v>
      </c>
      <c r="BK483" s="68">
        <f t="shared" si="258"/>
        <v>0</v>
      </c>
      <c r="BL483" s="68">
        <f t="shared" si="259"/>
        <v>0</v>
      </c>
      <c r="BM483" s="139">
        <f t="shared" si="260"/>
        <v>0</v>
      </c>
    </row>
    <row r="484" spans="1:65" s="68" customFormat="1" ht="63.95" customHeight="1">
      <c r="A484" s="245"/>
      <c r="B484" s="97"/>
      <c r="C484" s="98"/>
      <c r="D484" s="99"/>
      <c r="E484" s="111"/>
      <c r="F484" s="155"/>
      <c r="G484" s="225"/>
      <c r="H484" s="100"/>
      <c r="I484" s="226"/>
      <c r="J484" s="218"/>
      <c r="K484" s="124"/>
      <c r="L484" s="135"/>
      <c r="M484" s="136"/>
      <c r="N484" s="102"/>
      <c r="O484" s="103"/>
      <c r="P484" s="103"/>
      <c r="Q484" s="103"/>
      <c r="R484" s="103"/>
      <c r="S484" s="99"/>
      <c r="T484" s="99"/>
      <c r="U484" s="99"/>
      <c r="V484" s="99"/>
      <c r="W484" s="100"/>
      <c r="X484" s="100"/>
      <c r="Y484" s="104"/>
      <c r="Z484" s="119"/>
      <c r="AA484" s="119"/>
      <c r="AB484" s="120"/>
      <c r="AC484" s="137" t="str">
        <f t="shared" si="230"/>
        <v/>
      </c>
      <c r="AD484" s="131" t="str">
        <f t="shared" si="231"/>
        <v/>
      </c>
      <c r="AE484" s="105"/>
      <c r="AF484" s="101"/>
      <c r="AG484" s="107"/>
      <c r="AH484" s="169"/>
      <c r="AI484" s="170"/>
      <c r="AK484" s="146" t="b">
        <f t="shared" si="232"/>
        <v>0</v>
      </c>
      <c r="AL484" s="68">
        <f t="shared" si="233"/>
        <v>0</v>
      </c>
      <c r="AM484" s="68" t="b">
        <f t="shared" si="234"/>
        <v>1</v>
      </c>
      <c r="AN484" s="68">
        <f t="shared" si="235"/>
        <v>1</v>
      </c>
      <c r="AO484" s="68" t="b">
        <f t="shared" si="236"/>
        <v>0</v>
      </c>
      <c r="AP484" s="68">
        <f t="shared" si="237"/>
        <v>0</v>
      </c>
      <c r="AQ484" s="68" t="b">
        <f t="shared" si="238"/>
        <v>1</v>
      </c>
      <c r="AR484" s="139">
        <f t="shared" si="239"/>
        <v>1</v>
      </c>
      <c r="AS484" s="146" t="str">
        <f t="shared" si="240"/>
        <v/>
      </c>
      <c r="AT484" s="139" t="str">
        <f t="shared" si="241"/>
        <v/>
      </c>
      <c r="AU484" s="68">
        <f t="shared" si="242"/>
        <v>1</v>
      </c>
      <c r="AV484" s="68">
        <f t="shared" si="243"/>
        <v>0</v>
      </c>
      <c r="AW484" s="68">
        <f t="shared" si="244"/>
        <v>0</v>
      </c>
      <c r="AX484" s="68">
        <f t="shared" si="245"/>
        <v>0</v>
      </c>
      <c r="AY484" s="68">
        <f t="shared" si="246"/>
        <v>0</v>
      </c>
      <c r="AZ484" s="139">
        <f t="shared" si="247"/>
        <v>0</v>
      </c>
      <c r="BA484" s="68" t="str">
        <f t="shared" si="248"/>
        <v/>
      </c>
      <c r="BB484" s="68" t="str">
        <f t="shared" si="249"/>
        <v/>
      </c>
      <c r="BC484" s="146" t="str">
        <f t="shared" si="250"/>
        <v>Pain in mouth/throat</v>
      </c>
      <c r="BD484" s="68">
        <f t="shared" si="251"/>
        <v>10.4</v>
      </c>
      <c r="BE484" s="68" t="str">
        <f t="shared" si="252"/>
        <v>Pain in mouth/throat
 has a PPV of 10.4% 
 for recurrence</v>
      </c>
      <c r="BF484" s="68">
        <f t="shared" si="253"/>
        <v>0</v>
      </c>
      <c r="BG484" s="68">
        <f t="shared" si="254"/>
        <v>0</v>
      </c>
      <c r="BH484" s="68">
        <f t="shared" si="255"/>
        <v>1</v>
      </c>
      <c r="BI484" s="68">
        <f t="shared" si="256"/>
        <v>0</v>
      </c>
      <c r="BJ484" s="68">
        <f t="shared" si="257"/>
        <v>0</v>
      </c>
      <c r="BK484" s="68">
        <f t="shared" si="258"/>
        <v>0</v>
      </c>
      <c r="BL484" s="68">
        <f t="shared" si="259"/>
        <v>0</v>
      </c>
      <c r="BM484" s="139">
        <f t="shared" si="260"/>
        <v>0</v>
      </c>
    </row>
    <row r="485" spans="1:65" s="68" customFormat="1" ht="63.95" customHeight="1">
      <c r="A485" s="245"/>
      <c r="B485" s="97"/>
      <c r="C485" s="98"/>
      <c r="D485" s="99"/>
      <c r="E485" s="111"/>
      <c r="F485" s="155"/>
      <c r="G485" s="225"/>
      <c r="H485" s="100"/>
      <c r="I485" s="226"/>
      <c r="J485" s="218"/>
      <c r="K485" s="124"/>
      <c r="L485" s="135"/>
      <c r="M485" s="136"/>
      <c r="N485" s="102"/>
      <c r="O485" s="103"/>
      <c r="P485" s="103"/>
      <c r="Q485" s="103"/>
      <c r="R485" s="103"/>
      <c r="S485" s="99"/>
      <c r="T485" s="99"/>
      <c r="U485" s="99"/>
      <c r="V485" s="99"/>
      <c r="W485" s="100"/>
      <c r="X485" s="100"/>
      <c r="Y485" s="104"/>
      <c r="Z485" s="119"/>
      <c r="AA485" s="119"/>
      <c r="AB485" s="120"/>
      <c r="AC485" s="137" t="str">
        <f t="shared" si="230"/>
        <v/>
      </c>
      <c r="AD485" s="131" t="str">
        <f t="shared" si="231"/>
        <v/>
      </c>
      <c r="AE485" s="105"/>
      <c r="AF485" s="101"/>
      <c r="AG485" s="107"/>
      <c r="AH485" s="169"/>
      <c r="AI485" s="170"/>
      <c r="AK485" s="146" t="b">
        <f t="shared" si="232"/>
        <v>0</v>
      </c>
      <c r="AL485" s="68">
        <f t="shared" si="233"/>
        <v>0</v>
      </c>
      <c r="AM485" s="68" t="b">
        <f t="shared" si="234"/>
        <v>1</v>
      </c>
      <c r="AN485" s="68">
        <f t="shared" si="235"/>
        <v>1</v>
      </c>
      <c r="AO485" s="68" t="b">
        <f t="shared" si="236"/>
        <v>0</v>
      </c>
      <c r="AP485" s="68">
        <f t="shared" si="237"/>
        <v>0</v>
      </c>
      <c r="AQ485" s="68" t="b">
        <f t="shared" si="238"/>
        <v>1</v>
      </c>
      <c r="AR485" s="139">
        <f t="shared" si="239"/>
        <v>1</v>
      </c>
      <c r="AS485" s="146" t="str">
        <f t="shared" si="240"/>
        <v/>
      </c>
      <c r="AT485" s="139" t="str">
        <f t="shared" si="241"/>
        <v/>
      </c>
      <c r="AU485" s="68">
        <f t="shared" si="242"/>
        <v>1</v>
      </c>
      <c r="AV485" s="68">
        <f t="shared" si="243"/>
        <v>0</v>
      </c>
      <c r="AW485" s="68">
        <f t="shared" si="244"/>
        <v>0</v>
      </c>
      <c r="AX485" s="68">
        <f t="shared" si="245"/>
        <v>0</v>
      </c>
      <c r="AY485" s="68">
        <f t="shared" si="246"/>
        <v>0</v>
      </c>
      <c r="AZ485" s="139">
        <f t="shared" si="247"/>
        <v>0</v>
      </c>
      <c r="BA485" s="68" t="str">
        <f t="shared" si="248"/>
        <v/>
      </c>
      <c r="BB485" s="68" t="str">
        <f t="shared" si="249"/>
        <v/>
      </c>
      <c r="BC485" s="146" t="str">
        <f t="shared" si="250"/>
        <v>Pain in mouth/throat</v>
      </c>
      <c r="BD485" s="68">
        <f t="shared" si="251"/>
        <v>10.4</v>
      </c>
      <c r="BE485" s="68" t="str">
        <f t="shared" si="252"/>
        <v>Pain in mouth/throat
 has a PPV of 10.4% 
 for recurrence</v>
      </c>
      <c r="BF485" s="68">
        <f t="shared" si="253"/>
        <v>0</v>
      </c>
      <c r="BG485" s="68">
        <f t="shared" si="254"/>
        <v>0</v>
      </c>
      <c r="BH485" s="68">
        <f t="shared" si="255"/>
        <v>1</v>
      </c>
      <c r="BI485" s="68">
        <f t="shared" si="256"/>
        <v>0</v>
      </c>
      <c r="BJ485" s="68">
        <f t="shared" si="257"/>
        <v>0</v>
      </c>
      <c r="BK485" s="68">
        <f t="shared" si="258"/>
        <v>0</v>
      </c>
      <c r="BL485" s="68">
        <f t="shared" si="259"/>
        <v>0</v>
      </c>
      <c r="BM485" s="139">
        <f t="shared" si="260"/>
        <v>0</v>
      </c>
    </row>
    <row r="486" spans="1:65" s="68" customFormat="1" ht="63.95" customHeight="1">
      <c r="A486" s="245"/>
      <c r="B486" s="97"/>
      <c r="C486" s="98"/>
      <c r="D486" s="99"/>
      <c r="E486" s="111"/>
      <c r="F486" s="155"/>
      <c r="G486" s="225"/>
      <c r="H486" s="100"/>
      <c r="I486" s="226"/>
      <c r="J486" s="218"/>
      <c r="K486" s="124"/>
      <c r="L486" s="135"/>
      <c r="M486" s="136"/>
      <c r="N486" s="102"/>
      <c r="O486" s="103"/>
      <c r="P486" s="103"/>
      <c r="Q486" s="103"/>
      <c r="R486" s="103"/>
      <c r="S486" s="99"/>
      <c r="T486" s="99"/>
      <c r="U486" s="99"/>
      <c r="V486" s="99"/>
      <c r="W486" s="100"/>
      <c r="X486" s="100"/>
      <c r="Y486" s="104"/>
      <c r="Z486" s="119"/>
      <c r="AA486" s="119"/>
      <c r="AB486" s="120"/>
      <c r="AC486" s="137" t="str">
        <f t="shared" si="230"/>
        <v/>
      </c>
      <c r="AD486" s="131" t="str">
        <f t="shared" si="231"/>
        <v/>
      </c>
      <c r="AE486" s="105"/>
      <c r="AF486" s="101"/>
      <c r="AG486" s="107"/>
      <c r="AH486" s="169"/>
      <c r="AI486" s="170"/>
      <c r="AK486" s="146" t="b">
        <f t="shared" si="232"/>
        <v>0</v>
      </c>
      <c r="AL486" s="68">
        <f t="shared" si="233"/>
        <v>0</v>
      </c>
      <c r="AM486" s="68" t="b">
        <f t="shared" si="234"/>
        <v>1</v>
      </c>
      <c r="AN486" s="68">
        <f t="shared" si="235"/>
        <v>1</v>
      </c>
      <c r="AO486" s="68" t="b">
        <f t="shared" si="236"/>
        <v>0</v>
      </c>
      <c r="AP486" s="68">
        <f t="shared" si="237"/>
        <v>0</v>
      </c>
      <c r="AQ486" s="68" t="b">
        <f t="shared" si="238"/>
        <v>1</v>
      </c>
      <c r="AR486" s="139">
        <f t="shared" si="239"/>
        <v>1</v>
      </c>
      <c r="AS486" s="146" t="str">
        <f t="shared" si="240"/>
        <v/>
      </c>
      <c r="AT486" s="139" t="str">
        <f t="shared" si="241"/>
        <v/>
      </c>
      <c r="AU486" s="68">
        <f t="shared" si="242"/>
        <v>1</v>
      </c>
      <c r="AV486" s="68">
        <f t="shared" si="243"/>
        <v>0</v>
      </c>
      <c r="AW486" s="68">
        <f t="shared" si="244"/>
        <v>0</v>
      </c>
      <c r="AX486" s="68">
        <f t="shared" si="245"/>
        <v>0</v>
      </c>
      <c r="AY486" s="68">
        <f t="shared" si="246"/>
        <v>0</v>
      </c>
      <c r="AZ486" s="139">
        <f t="shared" si="247"/>
        <v>0</v>
      </c>
      <c r="BA486" s="68" t="str">
        <f t="shared" si="248"/>
        <v/>
      </c>
      <c r="BB486" s="68" t="str">
        <f t="shared" si="249"/>
        <v/>
      </c>
      <c r="BC486" s="146" t="str">
        <f t="shared" si="250"/>
        <v>Pain in mouth/throat</v>
      </c>
      <c r="BD486" s="68">
        <f t="shared" si="251"/>
        <v>10.4</v>
      </c>
      <c r="BE486" s="68" t="str">
        <f t="shared" si="252"/>
        <v>Pain in mouth/throat
 has a PPV of 10.4% 
 for recurrence</v>
      </c>
      <c r="BF486" s="68">
        <f t="shared" si="253"/>
        <v>0</v>
      </c>
      <c r="BG486" s="68">
        <f t="shared" si="254"/>
        <v>0</v>
      </c>
      <c r="BH486" s="68">
        <f t="shared" si="255"/>
        <v>1</v>
      </c>
      <c r="BI486" s="68">
        <f t="shared" si="256"/>
        <v>0</v>
      </c>
      <c r="BJ486" s="68">
        <f t="shared" si="257"/>
        <v>0</v>
      </c>
      <c r="BK486" s="68">
        <f t="shared" si="258"/>
        <v>0</v>
      </c>
      <c r="BL486" s="68">
        <f t="shared" si="259"/>
        <v>0</v>
      </c>
      <c r="BM486" s="139">
        <f t="shared" si="260"/>
        <v>0</v>
      </c>
    </row>
    <row r="487" spans="1:65" s="68" customFormat="1" ht="63.95" customHeight="1">
      <c r="A487" s="245"/>
      <c r="B487" s="97"/>
      <c r="C487" s="98"/>
      <c r="D487" s="99"/>
      <c r="E487" s="111"/>
      <c r="F487" s="155"/>
      <c r="G487" s="225"/>
      <c r="H487" s="100"/>
      <c r="I487" s="226"/>
      <c r="J487" s="218"/>
      <c r="K487" s="124"/>
      <c r="L487" s="135"/>
      <c r="M487" s="136"/>
      <c r="N487" s="102"/>
      <c r="O487" s="103"/>
      <c r="P487" s="103"/>
      <c r="Q487" s="103"/>
      <c r="R487" s="103"/>
      <c r="S487" s="99"/>
      <c r="T487" s="99"/>
      <c r="U487" s="99"/>
      <c r="V487" s="99"/>
      <c r="W487" s="100"/>
      <c r="X487" s="100"/>
      <c r="Y487" s="104"/>
      <c r="Z487" s="119"/>
      <c r="AA487" s="119"/>
      <c r="AB487" s="120"/>
      <c r="AC487" s="137" t="str">
        <f t="shared" si="230"/>
        <v/>
      </c>
      <c r="AD487" s="131" t="str">
        <f t="shared" si="231"/>
        <v/>
      </c>
      <c r="AE487" s="105"/>
      <c r="AF487" s="101"/>
      <c r="AG487" s="107"/>
      <c r="AH487" s="169"/>
      <c r="AI487" s="170"/>
      <c r="AK487" s="146" t="b">
        <f t="shared" si="232"/>
        <v>0</v>
      </c>
      <c r="AL487" s="68">
        <f t="shared" si="233"/>
        <v>0</v>
      </c>
      <c r="AM487" s="68" t="b">
        <f t="shared" si="234"/>
        <v>1</v>
      </c>
      <c r="AN487" s="68">
        <f t="shared" si="235"/>
        <v>1</v>
      </c>
      <c r="AO487" s="68" t="b">
        <f t="shared" si="236"/>
        <v>0</v>
      </c>
      <c r="AP487" s="68">
        <f t="shared" si="237"/>
        <v>0</v>
      </c>
      <c r="AQ487" s="68" t="b">
        <f t="shared" si="238"/>
        <v>1</v>
      </c>
      <c r="AR487" s="139">
        <f t="shared" si="239"/>
        <v>1</v>
      </c>
      <c r="AS487" s="146" t="str">
        <f t="shared" si="240"/>
        <v/>
      </c>
      <c r="AT487" s="139" t="str">
        <f t="shared" si="241"/>
        <v/>
      </c>
      <c r="AU487" s="68">
        <f t="shared" si="242"/>
        <v>1</v>
      </c>
      <c r="AV487" s="68">
        <f t="shared" si="243"/>
        <v>0</v>
      </c>
      <c r="AW487" s="68">
        <f t="shared" si="244"/>
        <v>0</v>
      </c>
      <c r="AX487" s="68">
        <f t="shared" si="245"/>
        <v>0</v>
      </c>
      <c r="AY487" s="68">
        <f t="shared" si="246"/>
        <v>0</v>
      </c>
      <c r="AZ487" s="139">
        <f t="shared" si="247"/>
        <v>0</v>
      </c>
      <c r="BA487" s="68" t="str">
        <f t="shared" si="248"/>
        <v/>
      </c>
      <c r="BB487" s="68" t="str">
        <f t="shared" si="249"/>
        <v/>
      </c>
      <c r="BC487" s="146" t="str">
        <f t="shared" si="250"/>
        <v>Pain in mouth/throat</v>
      </c>
      <c r="BD487" s="68">
        <f t="shared" si="251"/>
        <v>10.4</v>
      </c>
      <c r="BE487" s="68" t="str">
        <f t="shared" si="252"/>
        <v>Pain in mouth/throat
 has a PPV of 10.4% 
 for recurrence</v>
      </c>
      <c r="BF487" s="68">
        <f t="shared" si="253"/>
        <v>0</v>
      </c>
      <c r="BG487" s="68">
        <f t="shared" si="254"/>
        <v>0</v>
      </c>
      <c r="BH487" s="68">
        <f t="shared" si="255"/>
        <v>1</v>
      </c>
      <c r="BI487" s="68">
        <f t="shared" si="256"/>
        <v>0</v>
      </c>
      <c r="BJ487" s="68">
        <f t="shared" si="257"/>
        <v>0</v>
      </c>
      <c r="BK487" s="68">
        <f t="shared" si="258"/>
        <v>0</v>
      </c>
      <c r="BL487" s="68">
        <f t="shared" si="259"/>
        <v>0</v>
      </c>
      <c r="BM487" s="139">
        <f t="shared" si="260"/>
        <v>0</v>
      </c>
    </row>
    <row r="488" spans="1:65" s="68" customFormat="1" ht="63.95" customHeight="1">
      <c r="A488" s="245"/>
      <c r="B488" s="97"/>
      <c r="C488" s="98"/>
      <c r="D488" s="99"/>
      <c r="E488" s="111"/>
      <c r="F488" s="155"/>
      <c r="G488" s="225"/>
      <c r="H488" s="100"/>
      <c r="I488" s="226"/>
      <c r="J488" s="218"/>
      <c r="K488" s="124"/>
      <c r="L488" s="135"/>
      <c r="M488" s="136"/>
      <c r="N488" s="102"/>
      <c r="O488" s="103"/>
      <c r="P488" s="103"/>
      <c r="Q488" s="103"/>
      <c r="R488" s="103"/>
      <c r="S488" s="99"/>
      <c r="T488" s="99"/>
      <c r="U488" s="99"/>
      <c r="V488" s="99"/>
      <c r="W488" s="100"/>
      <c r="X488" s="100"/>
      <c r="Y488" s="104"/>
      <c r="Z488" s="119"/>
      <c r="AA488" s="119"/>
      <c r="AB488" s="120"/>
      <c r="AC488" s="137" t="str">
        <f t="shared" si="230"/>
        <v/>
      </c>
      <c r="AD488" s="131" t="str">
        <f t="shared" si="231"/>
        <v/>
      </c>
      <c r="AE488" s="105"/>
      <c r="AF488" s="101"/>
      <c r="AG488" s="107"/>
      <c r="AH488" s="169"/>
      <c r="AI488" s="170"/>
      <c r="AK488" s="146" t="b">
        <f t="shared" si="232"/>
        <v>0</v>
      </c>
      <c r="AL488" s="68">
        <f t="shared" si="233"/>
        <v>0</v>
      </c>
      <c r="AM488" s="68" t="b">
        <f t="shared" si="234"/>
        <v>1</v>
      </c>
      <c r="AN488" s="68">
        <f t="shared" si="235"/>
        <v>1</v>
      </c>
      <c r="AO488" s="68" t="b">
        <f t="shared" si="236"/>
        <v>0</v>
      </c>
      <c r="AP488" s="68">
        <f t="shared" si="237"/>
        <v>0</v>
      </c>
      <c r="AQ488" s="68" t="b">
        <f t="shared" si="238"/>
        <v>1</v>
      </c>
      <c r="AR488" s="139">
        <f t="shared" si="239"/>
        <v>1</v>
      </c>
      <c r="AS488" s="146" t="str">
        <f t="shared" si="240"/>
        <v/>
      </c>
      <c r="AT488" s="139" t="str">
        <f t="shared" si="241"/>
        <v/>
      </c>
      <c r="AU488" s="68">
        <f t="shared" si="242"/>
        <v>1</v>
      </c>
      <c r="AV488" s="68">
        <f t="shared" si="243"/>
        <v>0</v>
      </c>
      <c r="AW488" s="68">
        <f t="shared" si="244"/>
        <v>0</v>
      </c>
      <c r="AX488" s="68">
        <f t="shared" si="245"/>
        <v>0</v>
      </c>
      <c r="AY488" s="68">
        <f t="shared" si="246"/>
        <v>0</v>
      </c>
      <c r="AZ488" s="139">
        <f t="shared" si="247"/>
        <v>0</v>
      </c>
      <c r="BA488" s="68" t="str">
        <f t="shared" si="248"/>
        <v/>
      </c>
      <c r="BB488" s="68" t="str">
        <f t="shared" si="249"/>
        <v/>
      </c>
      <c r="BC488" s="146" t="str">
        <f t="shared" si="250"/>
        <v>Pain in mouth/throat</v>
      </c>
      <c r="BD488" s="68">
        <f t="shared" si="251"/>
        <v>10.4</v>
      </c>
      <c r="BE488" s="68" t="str">
        <f t="shared" si="252"/>
        <v>Pain in mouth/throat
 has a PPV of 10.4% 
 for recurrence</v>
      </c>
      <c r="BF488" s="68">
        <f t="shared" si="253"/>
        <v>0</v>
      </c>
      <c r="BG488" s="68">
        <f t="shared" si="254"/>
        <v>0</v>
      </c>
      <c r="BH488" s="68">
        <f t="shared" si="255"/>
        <v>1</v>
      </c>
      <c r="BI488" s="68">
        <f t="shared" si="256"/>
        <v>0</v>
      </c>
      <c r="BJ488" s="68">
        <f t="shared" si="257"/>
        <v>0</v>
      </c>
      <c r="BK488" s="68">
        <f t="shared" si="258"/>
        <v>0</v>
      </c>
      <c r="BL488" s="68">
        <f t="shared" si="259"/>
        <v>0</v>
      </c>
      <c r="BM488" s="139">
        <f t="shared" si="260"/>
        <v>0</v>
      </c>
    </row>
    <row r="489" spans="1:65" s="68" customFormat="1" ht="63.95" customHeight="1">
      <c r="A489" s="245"/>
      <c r="B489" s="97"/>
      <c r="C489" s="98"/>
      <c r="D489" s="99"/>
      <c r="E489" s="111"/>
      <c r="F489" s="155"/>
      <c r="G489" s="225"/>
      <c r="H489" s="100"/>
      <c r="I489" s="226"/>
      <c r="J489" s="218"/>
      <c r="K489" s="124"/>
      <c r="L489" s="135"/>
      <c r="M489" s="136"/>
      <c r="N489" s="102"/>
      <c r="O489" s="103"/>
      <c r="P489" s="103"/>
      <c r="Q489" s="103"/>
      <c r="R489" s="103"/>
      <c r="S489" s="99"/>
      <c r="T489" s="99"/>
      <c r="U489" s="99"/>
      <c r="V489" s="99"/>
      <c r="W489" s="100"/>
      <c r="X489" s="100"/>
      <c r="Y489" s="104"/>
      <c r="Z489" s="119"/>
      <c r="AA489" s="119"/>
      <c r="AB489" s="120"/>
      <c r="AC489" s="137" t="str">
        <f t="shared" si="230"/>
        <v/>
      </c>
      <c r="AD489" s="131" t="str">
        <f t="shared" si="231"/>
        <v/>
      </c>
      <c r="AE489" s="105"/>
      <c r="AF489" s="101"/>
      <c r="AG489" s="107"/>
      <c r="AH489" s="169"/>
      <c r="AI489" s="170"/>
      <c r="AK489" s="146" t="b">
        <f t="shared" si="232"/>
        <v>0</v>
      </c>
      <c r="AL489" s="68">
        <f t="shared" si="233"/>
        <v>0</v>
      </c>
      <c r="AM489" s="68" t="b">
        <f t="shared" si="234"/>
        <v>1</v>
      </c>
      <c r="AN489" s="68">
        <f t="shared" si="235"/>
        <v>1</v>
      </c>
      <c r="AO489" s="68" t="b">
        <f t="shared" si="236"/>
        <v>0</v>
      </c>
      <c r="AP489" s="68">
        <f t="shared" si="237"/>
        <v>0</v>
      </c>
      <c r="AQ489" s="68" t="b">
        <f t="shared" si="238"/>
        <v>1</v>
      </c>
      <c r="AR489" s="139">
        <f t="shared" si="239"/>
        <v>1</v>
      </c>
      <c r="AS489" s="146" t="str">
        <f t="shared" si="240"/>
        <v/>
      </c>
      <c r="AT489" s="139" t="str">
        <f t="shared" si="241"/>
        <v/>
      </c>
      <c r="AU489" s="68">
        <f t="shared" si="242"/>
        <v>1</v>
      </c>
      <c r="AV489" s="68">
        <f t="shared" si="243"/>
        <v>0</v>
      </c>
      <c r="AW489" s="68">
        <f t="shared" si="244"/>
        <v>0</v>
      </c>
      <c r="AX489" s="68">
        <f t="shared" si="245"/>
        <v>0</v>
      </c>
      <c r="AY489" s="68">
        <f t="shared" si="246"/>
        <v>0</v>
      </c>
      <c r="AZ489" s="139">
        <f t="shared" si="247"/>
        <v>0</v>
      </c>
      <c r="BA489" s="68" t="str">
        <f t="shared" si="248"/>
        <v/>
      </c>
      <c r="BB489" s="68" t="str">
        <f t="shared" si="249"/>
        <v/>
      </c>
      <c r="BC489" s="146" t="str">
        <f t="shared" si="250"/>
        <v>Pain in mouth/throat</v>
      </c>
      <c r="BD489" s="68">
        <f t="shared" si="251"/>
        <v>10.4</v>
      </c>
      <c r="BE489" s="68" t="str">
        <f t="shared" si="252"/>
        <v>Pain in mouth/throat
 has a PPV of 10.4% 
 for recurrence</v>
      </c>
      <c r="BF489" s="68">
        <f t="shared" si="253"/>
        <v>0</v>
      </c>
      <c r="BG489" s="68">
        <f t="shared" si="254"/>
        <v>0</v>
      </c>
      <c r="BH489" s="68">
        <f t="shared" si="255"/>
        <v>1</v>
      </c>
      <c r="BI489" s="68">
        <f t="shared" si="256"/>
        <v>0</v>
      </c>
      <c r="BJ489" s="68">
        <f t="shared" si="257"/>
        <v>0</v>
      </c>
      <c r="BK489" s="68">
        <f t="shared" si="258"/>
        <v>0</v>
      </c>
      <c r="BL489" s="68">
        <f t="shared" si="259"/>
        <v>0</v>
      </c>
      <c r="BM489" s="139">
        <f t="shared" si="260"/>
        <v>0</v>
      </c>
    </row>
    <row r="490" spans="1:65" s="68" customFormat="1" ht="63.95" customHeight="1">
      <c r="A490" s="245"/>
      <c r="B490" s="97"/>
      <c r="C490" s="98"/>
      <c r="D490" s="99"/>
      <c r="E490" s="111"/>
      <c r="F490" s="155"/>
      <c r="G490" s="225"/>
      <c r="H490" s="100"/>
      <c r="I490" s="226"/>
      <c r="J490" s="218"/>
      <c r="K490" s="124"/>
      <c r="L490" s="135"/>
      <c r="M490" s="136"/>
      <c r="N490" s="102"/>
      <c r="O490" s="103"/>
      <c r="P490" s="103"/>
      <c r="Q490" s="103"/>
      <c r="R490" s="103"/>
      <c r="S490" s="99"/>
      <c r="T490" s="99"/>
      <c r="U490" s="99"/>
      <c r="V490" s="99"/>
      <c r="W490" s="100"/>
      <c r="X490" s="100"/>
      <c r="Y490" s="104"/>
      <c r="Z490" s="119"/>
      <c r="AA490" s="119"/>
      <c r="AB490" s="120"/>
      <c r="AC490" s="137" t="str">
        <f t="shared" si="230"/>
        <v/>
      </c>
      <c r="AD490" s="131" t="str">
        <f t="shared" si="231"/>
        <v/>
      </c>
      <c r="AE490" s="105"/>
      <c r="AF490" s="101"/>
      <c r="AG490" s="107"/>
      <c r="AH490" s="169"/>
      <c r="AI490" s="170"/>
      <c r="AK490" s="146" t="b">
        <f t="shared" si="232"/>
        <v>0</v>
      </c>
      <c r="AL490" s="68">
        <f t="shared" si="233"/>
        <v>0</v>
      </c>
      <c r="AM490" s="68" t="b">
        <f t="shared" si="234"/>
        <v>1</v>
      </c>
      <c r="AN490" s="68">
        <f t="shared" si="235"/>
        <v>1</v>
      </c>
      <c r="AO490" s="68" t="b">
        <f t="shared" si="236"/>
        <v>0</v>
      </c>
      <c r="AP490" s="68">
        <f t="shared" si="237"/>
        <v>0</v>
      </c>
      <c r="AQ490" s="68" t="b">
        <f t="shared" si="238"/>
        <v>1</v>
      </c>
      <c r="AR490" s="139">
        <f t="shared" si="239"/>
        <v>1</v>
      </c>
      <c r="AS490" s="146" t="str">
        <f t="shared" si="240"/>
        <v/>
      </c>
      <c r="AT490" s="139" t="str">
        <f t="shared" si="241"/>
        <v/>
      </c>
      <c r="AU490" s="68">
        <f t="shared" si="242"/>
        <v>1</v>
      </c>
      <c r="AV490" s="68">
        <f t="shared" si="243"/>
        <v>0</v>
      </c>
      <c r="AW490" s="68">
        <f t="shared" si="244"/>
        <v>0</v>
      </c>
      <c r="AX490" s="68">
        <f t="shared" si="245"/>
        <v>0</v>
      </c>
      <c r="AY490" s="68">
        <f t="shared" si="246"/>
        <v>0</v>
      </c>
      <c r="AZ490" s="139">
        <f t="shared" si="247"/>
        <v>0</v>
      </c>
      <c r="BA490" s="68" t="str">
        <f t="shared" si="248"/>
        <v/>
      </c>
      <c r="BB490" s="68" t="str">
        <f t="shared" si="249"/>
        <v/>
      </c>
      <c r="BC490" s="146" t="str">
        <f t="shared" si="250"/>
        <v>Pain in mouth/throat</v>
      </c>
      <c r="BD490" s="68">
        <f t="shared" si="251"/>
        <v>10.4</v>
      </c>
      <c r="BE490" s="68" t="str">
        <f t="shared" si="252"/>
        <v>Pain in mouth/throat
 has a PPV of 10.4% 
 for recurrence</v>
      </c>
      <c r="BF490" s="68">
        <f t="shared" si="253"/>
        <v>0</v>
      </c>
      <c r="BG490" s="68">
        <f t="shared" si="254"/>
        <v>0</v>
      </c>
      <c r="BH490" s="68">
        <f t="shared" si="255"/>
        <v>1</v>
      </c>
      <c r="BI490" s="68">
        <f t="shared" si="256"/>
        <v>0</v>
      </c>
      <c r="BJ490" s="68">
        <f t="shared" si="257"/>
        <v>0</v>
      </c>
      <c r="BK490" s="68">
        <f t="shared" si="258"/>
        <v>0</v>
      </c>
      <c r="BL490" s="68">
        <f t="shared" si="259"/>
        <v>0</v>
      </c>
      <c r="BM490" s="139">
        <f t="shared" si="260"/>
        <v>0</v>
      </c>
    </row>
    <row r="491" spans="1:65" s="68" customFormat="1" ht="63.95" customHeight="1">
      <c r="A491" s="245"/>
      <c r="B491" s="97"/>
      <c r="C491" s="98"/>
      <c r="D491" s="99"/>
      <c r="E491" s="111"/>
      <c r="F491" s="155"/>
      <c r="G491" s="225"/>
      <c r="H491" s="100"/>
      <c r="I491" s="226"/>
      <c r="J491" s="218"/>
      <c r="K491" s="124"/>
      <c r="L491" s="135"/>
      <c r="M491" s="136"/>
      <c r="N491" s="102"/>
      <c r="O491" s="103"/>
      <c r="P491" s="103"/>
      <c r="Q491" s="103"/>
      <c r="R491" s="103"/>
      <c r="S491" s="99"/>
      <c r="T491" s="99"/>
      <c r="U491" s="99"/>
      <c r="V491" s="99"/>
      <c r="W491" s="100"/>
      <c r="X491" s="100"/>
      <c r="Y491" s="104"/>
      <c r="Z491" s="119"/>
      <c r="AA491" s="119"/>
      <c r="AB491" s="120"/>
      <c r="AC491" s="137" t="str">
        <f t="shared" si="230"/>
        <v/>
      </c>
      <c r="AD491" s="131" t="str">
        <f t="shared" si="231"/>
        <v/>
      </c>
      <c r="AE491" s="105"/>
      <c r="AF491" s="101"/>
      <c r="AG491" s="107"/>
      <c r="AH491" s="169"/>
      <c r="AI491" s="170"/>
      <c r="AK491" s="146" t="b">
        <f t="shared" si="232"/>
        <v>0</v>
      </c>
      <c r="AL491" s="68">
        <f t="shared" si="233"/>
        <v>0</v>
      </c>
      <c r="AM491" s="68" t="b">
        <f t="shared" si="234"/>
        <v>1</v>
      </c>
      <c r="AN491" s="68">
        <f t="shared" si="235"/>
        <v>1</v>
      </c>
      <c r="AO491" s="68" t="b">
        <f t="shared" si="236"/>
        <v>0</v>
      </c>
      <c r="AP491" s="68">
        <f t="shared" si="237"/>
        <v>0</v>
      </c>
      <c r="AQ491" s="68" t="b">
        <f t="shared" si="238"/>
        <v>1</v>
      </c>
      <c r="AR491" s="139">
        <f t="shared" si="239"/>
        <v>1</v>
      </c>
      <c r="AS491" s="146" t="str">
        <f t="shared" si="240"/>
        <v/>
      </c>
      <c r="AT491" s="139" t="str">
        <f t="shared" si="241"/>
        <v/>
      </c>
      <c r="AU491" s="68">
        <f t="shared" si="242"/>
        <v>1</v>
      </c>
      <c r="AV491" s="68">
        <f t="shared" si="243"/>
        <v>0</v>
      </c>
      <c r="AW491" s="68">
        <f t="shared" si="244"/>
        <v>0</v>
      </c>
      <c r="AX491" s="68">
        <f t="shared" si="245"/>
        <v>0</v>
      </c>
      <c r="AY491" s="68">
        <f t="shared" si="246"/>
        <v>0</v>
      </c>
      <c r="AZ491" s="139">
        <f t="shared" si="247"/>
        <v>0</v>
      </c>
      <c r="BA491" s="68" t="str">
        <f t="shared" si="248"/>
        <v/>
      </c>
      <c r="BB491" s="68" t="str">
        <f t="shared" si="249"/>
        <v/>
      </c>
      <c r="BC491" s="146" t="str">
        <f t="shared" si="250"/>
        <v>Pain in mouth/throat</v>
      </c>
      <c r="BD491" s="68">
        <f t="shared" si="251"/>
        <v>10.4</v>
      </c>
      <c r="BE491" s="68" t="str">
        <f t="shared" si="252"/>
        <v>Pain in mouth/throat
 has a PPV of 10.4% 
 for recurrence</v>
      </c>
      <c r="BF491" s="68">
        <f t="shared" si="253"/>
        <v>0</v>
      </c>
      <c r="BG491" s="68">
        <f t="shared" si="254"/>
        <v>0</v>
      </c>
      <c r="BH491" s="68">
        <f t="shared" si="255"/>
        <v>1</v>
      </c>
      <c r="BI491" s="68">
        <f t="shared" si="256"/>
        <v>0</v>
      </c>
      <c r="BJ491" s="68">
        <f t="shared" si="257"/>
        <v>0</v>
      </c>
      <c r="BK491" s="68">
        <f t="shared" si="258"/>
        <v>0</v>
      </c>
      <c r="BL491" s="68">
        <f t="shared" si="259"/>
        <v>0</v>
      </c>
      <c r="BM491" s="139">
        <f t="shared" si="260"/>
        <v>0</v>
      </c>
    </row>
    <row r="492" spans="1:65" s="68" customFormat="1" ht="63.95" customHeight="1">
      <c r="A492" s="245"/>
      <c r="B492" s="97"/>
      <c r="C492" s="98"/>
      <c r="D492" s="99"/>
      <c r="E492" s="111"/>
      <c r="F492" s="155"/>
      <c r="G492" s="225"/>
      <c r="H492" s="100"/>
      <c r="I492" s="226"/>
      <c r="J492" s="218"/>
      <c r="K492" s="124"/>
      <c r="L492" s="135"/>
      <c r="M492" s="136"/>
      <c r="N492" s="102"/>
      <c r="O492" s="103"/>
      <c r="P492" s="103"/>
      <c r="Q492" s="103"/>
      <c r="R492" s="103"/>
      <c r="S492" s="99"/>
      <c r="T492" s="99"/>
      <c r="U492" s="99"/>
      <c r="V492" s="99"/>
      <c r="W492" s="100"/>
      <c r="X492" s="100"/>
      <c r="Y492" s="104"/>
      <c r="Z492" s="119"/>
      <c r="AA492" s="119"/>
      <c r="AB492" s="120"/>
      <c r="AC492" s="137" t="str">
        <f t="shared" si="230"/>
        <v/>
      </c>
      <c r="AD492" s="131" t="str">
        <f t="shared" si="231"/>
        <v/>
      </c>
      <c r="AE492" s="105"/>
      <c r="AF492" s="101"/>
      <c r="AG492" s="107"/>
      <c r="AH492" s="169"/>
      <c r="AI492" s="170"/>
      <c r="AK492" s="146" t="b">
        <f t="shared" si="232"/>
        <v>0</v>
      </c>
      <c r="AL492" s="68">
        <f t="shared" si="233"/>
        <v>0</v>
      </c>
      <c r="AM492" s="68" t="b">
        <f t="shared" si="234"/>
        <v>1</v>
      </c>
      <c r="AN492" s="68">
        <f t="shared" si="235"/>
        <v>1</v>
      </c>
      <c r="AO492" s="68" t="b">
        <f t="shared" si="236"/>
        <v>0</v>
      </c>
      <c r="AP492" s="68">
        <f t="shared" si="237"/>
        <v>0</v>
      </c>
      <c r="AQ492" s="68" t="b">
        <f t="shared" si="238"/>
        <v>1</v>
      </c>
      <c r="AR492" s="139">
        <f t="shared" si="239"/>
        <v>1</v>
      </c>
      <c r="AS492" s="146" t="str">
        <f t="shared" si="240"/>
        <v/>
      </c>
      <c r="AT492" s="139" t="str">
        <f t="shared" si="241"/>
        <v/>
      </c>
      <c r="AU492" s="68">
        <f t="shared" si="242"/>
        <v>1</v>
      </c>
      <c r="AV492" s="68">
        <f t="shared" si="243"/>
        <v>0</v>
      </c>
      <c r="AW492" s="68">
        <f t="shared" si="244"/>
        <v>0</v>
      </c>
      <c r="AX492" s="68">
        <f t="shared" si="245"/>
        <v>0</v>
      </c>
      <c r="AY492" s="68">
        <f t="shared" si="246"/>
        <v>0</v>
      </c>
      <c r="AZ492" s="139">
        <f t="shared" si="247"/>
        <v>0</v>
      </c>
      <c r="BA492" s="68" t="str">
        <f t="shared" si="248"/>
        <v/>
      </c>
      <c r="BB492" s="68" t="str">
        <f t="shared" si="249"/>
        <v/>
      </c>
      <c r="BC492" s="146" t="str">
        <f t="shared" si="250"/>
        <v>Pain in mouth/throat</v>
      </c>
      <c r="BD492" s="68">
        <f t="shared" si="251"/>
        <v>10.4</v>
      </c>
      <c r="BE492" s="68" t="str">
        <f t="shared" si="252"/>
        <v>Pain in mouth/throat
 has a PPV of 10.4% 
 for recurrence</v>
      </c>
      <c r="BF492" s="68">
        <f t="shared" si="253"/>
        <v>0</v>
      </c>
      <c r="BG492" s="68">
        <f t="shared" si="254"/>
        <v>0</v>
      </c>
      <c r="BH492" s="68">
        <f t="shared" si="255"/>
        <v>1</v>
      </c>
      <c r="BI492" s="68">
        <f t="shared" si="256"/>
        <v>0</v>
      </c>
      <c r="BJ492" s="68">
        <f t="shared" si="257"/>
        <v>0</v>
      </c>
      <c r="BK492" s="68">
        <f t="shared" si="258"/>
        <v>0</v>
      </c>
      <c r="BL492" s="68">
        <f t="shared" si="259"/>
        <v>0</v>
      </c>
      <c r="BM492" s="139">
        <f t="shared" si="260"/>
        <v>0</v>
      </c>
    </row>
    <row r="493" spans="1:65" s="68" customFormat="1" ht="63.95" customHeight="1">
      <c r="A493" s="245"/>
      <c r="B493" s="97"/>
      <c r="C493" s="98"/>
      <c r="D493" s="99"/>
      <c r="E493" s="111"/>
      <c r="F493" s="155"/>
      <c r="G493" s="225"/>
      <c r="H493" s="100"/>
      <c r="I493" s="226"/>
      <c r="J493" s="218"/>
      <c r="K493" s="124"/>
      <c r="L493" s="135"/>
      <c r="M493" s="136"/>
      <c r="N493" s="102"/>
      <c r="O493" s="103"/>
      <c r="P493" s="103"/>
      <c r="Q493" s="103"/>
      <c r="R493" s="103"/>
      <c r="S493" s="99"/>
      <c r="T493" s="99"/>
      <c r="U493" s="99"/>
      <c r="V493" s="99"/>
      <c r="W493" s="100"/>
      <c r="X493" s="100"/>
      <c r="Y493" s="104"/>
      <c r="Z493" s="119"/>
      <c r="AA493" s="119"/>
      <c r="AB493" s="120"/>
      <c r="AC493" s="137" t="str">
        <f t="shared" si="230"/>
        <v/>
      </c>
      <c r="AD493" s="131" t="str">
        <f t="shared" si="231"/>
        <v/>
      </c>
      <c r="AE493" s="105"/>
      <c r="AF493" s="101"/>
      <c r="AG493" s="107"/>
      <c r="AH493" s="169"/>
      <c r="AI493" s="170"/>
      <c r="AK493" s="146" t="b">
        <f t="shared" si="232"/>
        <v>0</v>
      </c>
      <c r="AL493" s="68">
        <f t="shared" si="233"/>
        <v>0</v>
      </c>
      <c r="AM493" s="68" t="b">
        <f t="shared" si="234"/>
        <v>1</v>
      </c>
      <c r="AN493" s="68">
        <f t="shared" si="235"/>
        <v>1</v>
      </c>
      <c r="AO493" s="68" t="b">
        <f t="shared" si="236"/>
        <v>0</v>
      </c>
      <c r="AP493" s="68">
        <f t="shared" si="237"/>
        <v>0</v>
      </c>
      <c r="AQ493" s="68" t="b">
        <f t="shared" si="238"/>
        <v>1</v>
      </c>
      <c r="AR493" s="139">
        <f t="shared" si="239"/>
        <v>1</v>
      </c>
      <c r="AS493" s="146" t="str">
        <f t="shared" si="240"/>
        <v/>
      </c>
      <c r="AT493" s="139" t="str">
        <f t="shared" si="241"/>
        <v/>
      </c>
      <c r="AU493" s="68">
        <f t="shared" si="242"/>
        <v>1</v>
      </c>
      <c r="AV493" s="68">
        <f t="shared" si="243"/>
        <v>0</v>
      </c>
      <c r="AW493" s="68">
        <f t="shared" si="244"/>
        <v>0</v>
      </c>
      <c r="AX493" s="68">
        <f t="shared" si="245"/>
        <v>0</v>
      </c>
      <c r="AY493" s="68">
        <f t="shared" si="246"/>
        <v>0</v>
      </c>
      <c r="AZ493" s="139">
        <f t="shared" si="247"/>
        <v>0</v>
      </c>
      <c r="BA493" s="68" t="str">
        <f t="shared" si="248"/>
        <v/>
      </c>
      <c r="BB493" s="68" t="str">
        <f t="shared" si="249"/>
        <v/>
      </c>
      <c r="BC493" s="146" t="str">
        <f t="shared" si="250"/>
        <v>Pain in mouth/throat</v>
      </c>
      <c r="BD493" s="68">
        <f t="shared" si="251"/>
        <v>10.4</v>
      </c>
      <c r="BE493" s="68" t="str">
        <f t="shared" si="252"/>
        <v>Pain in mouth/throat
 has a PPV of 10.4% 
 for recurrence</v>
      </c>
      <c r="BF493" s="68">
        <f t="shared" si="253"/>
        <v>0</v>
      </c>
      <c r="BG493" s="68">
        <f t="shared" si="254"/>
        <v>0</v>
      </c>
      <c r="BH493" s="68">
        <f t="shared" si="255"/>
        <v>1</v>
      </c>
      <c r="BI493" s="68">
        <f t="shared" si="256"/>
        <v>0</v>
      </c>
      <c r="BJ493" s="68">
        <f t="shared" si="257"/>
        <v>0</v>
      </c>
      <c r="BK493" s="68">
        <f t="shared" si="258"/>
        <v>0</v>
      </c>
      <c r="BL493" s="68">
        <f t="shared" si="259"/>
        <v>0</v>
      </c>
      <c r="BM493" s="139">
        <f t="shared" si="260"/>
        <v>0</v>
      </c>
    </row>
    <row r="494" spans="1:65" s="68" customFormat="1" ht="63.95" customHeight="1">
      <c r="A494" s="245"/>
      <c r="B494" s="97"/>
      <c r="C494" s="98"/>
      <c r="D494" s="99"/>
      <c r="E494" s="111"/>
      <c r="F494" s="155"/>
      <c r="G494" s="225"/>
      <c r="H494" s="100"/>
      <c r="I494" s="226"/>
      <c r="J494" s="218"/>
      <c r="K494" s="124"/>
      <c r="L494" s="135"/>
      <c r="M494" s="136"/>
      <c r="N494" s="102"/>
      <c r="O494" s="103"/>
      <c r="P494" s="103"/>
      <c r="Q494" s="103"/>
      <c r="R494" s="103"/>
      <c r="S494" s="99"/>
      <c r="T494" s="99"/>
      <c r="U494" s="99"/>
      <c r="V494" s="99"/>
      <c r="W494" s="100"/>
      <c r="X494" s="100"/>
      <c r="Y494" s="104"/>
      <c r="Z494" s="119"/>
      <c r="AA494" s="119"/>
      <c r="AB494" s="120"/>
      <c r="AC494" s="137" t="str">
        <f t="shared" si="230"/>
        <v/>
      </c>
      <c r="AD494" s="131" t="str">
        <f t="shared" si="231"/>
        <v/>
      </c>
      <c r="AE494" s="105"/>
      <c r="AF494" s="101"/>
      <c r="AG494" s="107"/>
      <c r="AH494" s="169"/>
      <c r="AI494" s="170"/>
      <c r="AK494" s="146" t="b">
        <f t="shared" si="232"/>
        <v>0</v>
      </c>
      <c r="AL494" s="68">
        <f t="shared" si="233"/>
        <v>0</v>
      </c>
      <c r="AM494" s="68" t="b">
        <f t="shared" si="234"/>
        <v>1</v>
      </c>
      <c r="AN494" s="68">
        <f t="shared" si="235"/>
        <v>1</v>
      </c>
      <c r="AO494" s="68" t="b">
        <f t="shared" si="236"/>
        <v>0</v>
      </c>
      <c r="AP494" s="68">
        <f t="shared" si="237"/>
        <v>0</v>
      </c>
      <c r="AQ494" s="68" t="b">
        <f t="shared" si="238"/>
        <v>1</v>
      </c>
      <c r="AR494" s="139">
        <f t="shared" si="239"/>
        <v>1</v>
      </c>
      <c r="AS494" s="146" t="str">
        <f t="shared" si="240"/>
        <v/>
      </c>
      <c r="AT494" s="139" t="str">
        <f t="shared" si="241"/>
        <v/>
      </c>
      <c r="AU494" s="68">
        <f t="shared" si="242"/>
        <v>1</v>
      </c>
      <c r="AV494" s="68">
        <f t="shared" si="243"/>
        <v>0</v>
      </c>
      <c r="AW494" s="68">
        <f t="shared" si="244"/>
        <v>0</v>
      </c>
      <c r="AX494" s="68">
        <f t="shared" si="245"/>
        <v>0</v>
      </c>
      <c r="AY494" s="68">
        <f t="shared" si="246"/>
        <v>0</v>
      </c>
      <c r="AZ494" s="139">
        <f t="shared" si="247"/>
        <v>0</v>
      </c>
      <c r="BA494" s="68" t="str">
        <f t="shared" si="248"/>
        <v/>
      </c>
      <c r="BB494" s="68" t="str">
        <f t="shared" si="249"/>
        <v/>
      </c>
      <c r="BC494" s="146" t="str">
        <f t="shared" si="250"/>
        <v>Pain in mouth/throat</v>
      </c>
      <c r="BD494" s="68">
        <f t="shared" si="251"/>
        <v>10.4</v>
      </c>
      <c r="BE494" s="68" t="str">
        <f t="shared" si="252"/>
        <v>Pain in mouth/throat
 has a PPV of 10.4% 
 for recurrence</v>
      </c>
      <c r="BF494" s="68">
        <f t="shared" si="253"/>
        <v>0</v>
      </c>
      <c r="BG494" s="68">
        <f t="shared" si="254"/>
        <v>0</v>
      </c>
      <c r="BH494" s="68">
        <f t="shared" si="255"/>
        <v>1</v>
      </c>
      <c r="BI494" s="68">
        <f t="shared" si="256"/>
        <v>0</v>
      </c>
      <c r="BJ494" s="68">
        <f t="shared" si="257"/>
        <v>0</v>
      </c>
      <c r="BK494" s="68">
        <f t="shared" si="258"/>
        <v>0</v>
      </c>
      <c r="BL494" s="68">
        <f t="shared" si="259"/>
        <v>0</v>
      </c>
      <c r="BM494" s="139">
        <f t="shared" si="260"/>
        <v>0</v>
      </c>
    </row>
    <row r="495" spans="1:65" s="68" customFormat="1" ht="63.95" customHeight="1">
      <c r="A495" s="245"/>
      <c r="B495" s="97"/>
      <c r="C495" s="98"/>
      <c r="D495" s="99"/>
      <c r="E495" s="111"/>
      <c r="F495" s="155"/>
      <c r="G495" s="225"/>
      <c r="H495" s="100"/>
      <c r="I495" s="226"/>
      <c r="J495" s="218"/>
      <c r="K495" s="124"/>
      <c r="L495" s="135"/>
      <c r="M495" s="136"/>
      <c r="N495" s="102"/>
      <c r="O495" s="103"/>
      <c r="P495" s="103"/>
      <c r="Q495" s="103"/>
      <c r="R495" s="103"/>
      <c r="S495" s="99"/>
      <c r="T495" s="99"/>
      <c r="U495" s="99"/>
      <c r="V495" s="99"/>
      <c r="W495" s="100"/>
      <c r="X495" s="100"/>
      <c r="Y495" s="104"/>
      <c r="Z495" s="119"/>
      <c r="AA495" s="119"/>
      <c r="AB495" s="120"/>
      <c r="AC495" s="137" t="str">
        <f t="shared" si="230"/>
        <v/>
      </c>
      <c r="AD495" s="131" t="str">
        <f t="shared" si="231"/>
        <v/>
      </c>
      <c r="AE495" s="105"/>
      <c r="AF495" s="101"/>
      <c r="AG495" s="107"/>
      <c r="AH495" s="169"/>
      <c r="AI495" s="170"/>
      <c r="AK495" s="146" t="b">
        <f t="shared" si="232"/>
        <v>0</v>
      </c>
      <c r="AL495" s="68">
        <f t="shared" si="233"/>
        <v>0</v>
      </c>
      <c r="AM495" s="68" t="b">
        <f t="shared" si="234"/>
        <v>1</v>
      </c>
      <c r="AN495" s="68">
        <f t="shared" si="235"/>
        <v>1</v>
      </c>
      <c r="AO495" s="68" t="b">
        <f t="shared" si="236"/>
        <v>0</v>
      </c>
      <c r="AP495" s="68">
        <f t="shared" si="237"/>
        <v>0</v>
      </c>
      <c r="AQ495" s="68" t="b">
        <f t="shared" si="238"/>
        <v>1</v>
      </c>
      <c r="AR495" s="139">
        <f t="shared" si="239"/>
        <v>1</v>
      </c>
      <c r="AS495" s="146" t="str">
        <f t="shared" si="240"/>
        <v/>
      </c>
      <c r="AT495" s="139" t="str">
        <f t="shared" si="241"/>
        <v/>
      </c>
      <c r="AU495" s="68">
        <f t="shared" si="242"/>
        <v>1</v>
      </c>
      <c r="AV495" s="68">
        <f t="shared" si="243"/>
        <v>0</v>
      </c>
      <c r="AW495" s="68">
        <f t="shared" si="244"/>
        <v>0</v>
      </c>
      <c r="AX495" s="68">
        <f t="shared" si="245"/>
        <v>0</v>
      </c>
      <c r="AY495" s="68">
        <f t="shared" si="246"/>
        <v>0</v>
      </c>
      <c r="AZ495" s="139">
        <f t="shared" si="247"/>
        <v>0</v>
      </c>
      <c r="BA495" s="68" t="str">
        <f t="shared" si="248"/>
        <v/>
      </c>
      <c r="BB495" s="68" t="str">
        <f t="shared" si="249"/>
        <v/>
      </c>
      <c r="BC495" s="146" t="str">
        <f t="shared" si="250"/>
        <v>Pain in mouth/throat</v>
      </c>
      <c r="BD495" s="68">
        <f t="shared" si="251"/>
        <v>10.4</v>
      </c>
      <c r="BE495" s="68" t="str">
        <f t="shared" si="252"/>
        <v>Pain in mouth/throat
 has a PPV of 10.4% 
 for recurrence</v>
      </c>
      <c r="BF495" s="68">
        <f t="shared" si="253"/>
        <v>0</v>
      </c>
      <c r="BG495" s="68">
        <f t="shared" si="254"/>
        <v>0</v>
      </c>
      <c r="BH495" s="68">
        <f t="shared" si="255"/>
        <v>1</v>
      </c>
      <c r="BI495" s="68">
        <f t="shared" si="256"/>
        <v>0</v>
      </c>
      <c r="BJ495" s="68">
        <f t="shared" si="257"/>
        <v>0</v>
      </c>
      <c r="BK495" s="68">
        <f t="shared" si="258"/>
        <v>0</v>
      </c>
      <c r="BL495" s="68">
        <f t="shared" si="259"/>
        <v>0</v>
      </c>
      <c r="BM495" s="139">
        <f t="shared" si="260"/>
        <v>0</v>
      </c>
    </row>
    <row r="496" spans="1:65" s="68" customFormat="1" ht="63.95" customHeight="1">
      <c r="A496" s="245"/>
      <c r="B496" s="97"/>
      <c r="C496" s="98"/>
      <c r="D496" s="99"/>
      <c r="E496" s="111"/>
      <c r="F496" s="155"/>
      <c r="G496" s="225"/>
      <c r="H496" s="100"/>
      <c r="I496" s="226"/>
      <c r="J496" s="218"/>
      <c r="K496" s="124"/>
      <c r="L496" s="135"/>
      <c r="M496" s="136"/>
      <c r="N496" s="102"/>
      <c r="O496" s="103"/>
      <c r="P496" s="103"/>
      <c r="Q496" s="103"/>
      <c r="R496" s="103"/>
      <c r="S496" s="99"/>
      <c r="T496" s="99"/>
      <c r="U496" s="99"/>
      <c r="V496" s="99"/>
      <c r="W496" s="100"/>
      <c r="X496" s="100"/>
      <c r="Y496" s="104"/>
      <c r="Z496" s="119"/>
      <c r="AA496" s="119"/>
      <c r="AB496" s="120"/>
      <c r="AC496" s="137" t="str">
        <f t="shared" si="230"/>
        <v/>
      </c>
      <c r="AD496" s="131" t="str">
        <f t="shared" si="231"/>
        <v/>
      </c>
      <c r="AE496" s="105"/>
      <c r="AF496" s="101"/>
      <c r="AG496" s="107"/>
      <c r="AH496" s="169"/>
      <c r="AI496" s="170"/>
      <c r="AK496" s="146" t="b">
        <f t="shared" si="232"/>
        <v>0</v>
      </c>
      <c r="AL496" s="68">
        <f t="shared" si="233"/>
        <v>0</v>
      </c>
      <c r="AM496" s="68" t="b">
        <f t="shared" si="234"/>
        <v>1</v>
      </c>
      <c r="AN496" s="68">
        <f t="shared" si="235"/>
        <v>1</v>
      </c>
      <c r="AO496" s="68" t="b">
        <f t="shared" si="236"/>
        <v>0</v>
      </c>
      <c r="AP496" s="68">
        <f t="shared" si="237"/>
        <v>0</v>
      </c>
      <c r="AQ496" s="68" t="b">
        <f t="shared" si="238"/>
        <v>1</v>
      </c>
      <c r="AR496" s="139">
        <f t="shared" si="239"/>
        <v>1</v>
      </c>
      <c r="AS496" s="146" t="str">
        <f t="shared" si="240"/>
        <v/>
      </c>
      <c r="AT496" s="139" t="str">
        <f t="shared" si="241"/>
        <v/>
      </c>
      <c r="AU496" s="68">
        <f t="shared" si="242"/>
        <v>1</v>
      </c>
      <c r="AV496" s="68">
        <f t="shared" si="243"/>
        <v>0</v>
      </c>
      <c r="AW496" s="68">
        <f t="shared" si="244"/>
        <v>0</v>
      </c>
      <c r="AX496" s="68">
        <f t="shared" si="245"/>
        <v>0</v>
      </c>
      <c r="AY496" s="68">
        <f t="shared" si="246"/>
        <v>0</v>
      </c>
      <c r="AZ496" s="139">
        <f t="shared" si="247"/>
        <v>0</v>
      </c>
      <c r="BA496" s="68" t="str">
        <f t="shared" si="248"/>
        <v/>
      </c>
      <c r="BB496" s="68" t="str">
        <f t="shared" si="249"/>
        <v/>
      </c>
      <c r="BC496" s="146" t="str">
        <f t="shared" si="250"/>
        <v>Pain in mouth/throat</v>
      </c>
      <c r="BD496" s="68">
        <f t="shared" si="251"/>
        <v>10.4</v>
      </c>
      <c r="BE496" s="68" t="str">
        <f t="shared" si="252"/>
        <v>Pain in mouth/throat
 has a PPV of 10.4% 
 for recurrence</v>
      </c>
      <c r="BF496" s="68">
        <f t="shared" si="253"/>
        <v>0</v>
      </c>
      <c r="BG496" s="68">
        <f t="shared" si="254"/>
        <v>0</v>
      </c>
      <c r="BH496" s="68">
        <f t="shared" si="255"/>
        <v>1</v>
      </c>
      <c r="BI496" s="68">
        <f t="shared" si="256"/>
        <v>0</v>
      </c>
      <c r="BJ496" s="68">
        <f t="shared" si="257"/>
        <v>0</v>
      </c>
      <c r="BK496" s="68">
        <f t="shared" si="258"/>
        <v>0</v>
      </c>
      <c r="BL496" s="68">
        <f t="shared" si="259"/>
        <v>0</v>
      </c>
      <c r="BM496" s="139">
        <f t="shared" si="260"/>
        <v>0</v>
      </c>
    </row>
    <row r="497" spans="1:65" s="68" customFormat="1" ht="63.95" customHeight="1">
      <c r="A497" s="245"/>
      <c r="B497" s="97"/>
      <c r="C497" s="98"/>
      <c r="D497" s="99"/>
      <c r="E497" s="111"/>
      <c r="F497" s="155"/>
      <c r="G497" s="225"/>
      <c r="H497" s="100"/>
      <c r="I497" s="226"/>
      <c r="J497" s="218"/>
      <c r="K497" s="124"/>
      <c r="L497" s="135"/>
      <c r="M497" s="136"/>
      <c r="N497" s="102"/>
      <c r="O497" s="103"/>
      <c r="P497" s="103"/>
      <c r="Q497" s="103"/>
      <c r="R497" s="103"/>
      <c r="S497" s="99"/>
      <c r="T497" s="99"/>
      <c r="U497" s="99"/>
      <c r="V497" s="99"/>
      <c r="W497" s="100"/>
      <c r="X497" s="100"/>
      <c r="Y497" s="104"/>
      <c r="Z497" s="119"/>
      <c r="AA497" s="119"/>
      <c r="AB497" s="120"/>
      <c r="AC497" s="137" t="str">
        <f t="shared" si="230"/>
        <v/>
      </c>
      <c r="AD497" s="131" t="str">
        <f t="shared" si="231"/>
        <v/>
      </c>
      <c r="AE497" s="105"/>
      <c r="AF497" s="101"/>
      <c r="AG497" s="107"/>
      <c r="AH497" s="169"/>
      <c r="AI497" s="170"/>
      <c r="AK497" s="146" t="b">
        <f t="shared" si="232"/>
        <v>0</v>
      </c>
      <c r="AL497" s="68">
        <f t="shared" si="233"/>
        <v>0</v>
      </c>
      <c r="AM497" s="68" t="b">
        <f t="shared" si="234"/>
        <v>1</v>
      </c>
      <c r="AN497" s="68">
        <f t="shared" si="235"/>
        <v>1</v>
      </c>
      <c r="AO497" s="68" t="b">
        <f t="shared" si="236"/>
        <v>0</v>
      </c>
      <c r="AP497" s="68">
        <f t="shared" si="237"/>
        <v>0</v>
      </c>
      <c r="AQ497" s="68" t="b">
        <f t="shared" si="238"/>
        <v>1</v>
      </c>
      <c r="AR497" s="139">
        <f t="shared" si="239"/>
        <v>1</v>
      </c>
      <c r="AS497" s="146" t="str">
        <f t="shared" si="240"/>
        <v/>
      </c>
      <c r="AT497" s="139" t="str">
        <f t="shared" si="241"/>
        <v/>
      </c>
      <c r="AU497" s="68">
        <f t="shared" si="242"/>
        <v>1</v>
      </c>
      <c r="AV497" s="68">
        <f t="shared" si="243"/>
        <v>0</v>
      </c>
      <c r="AW497" s="68">
        <f t="shared" si="244"/>
        <v>0</v>
      </c>
      <c r="AX497" s="68">
        <f t="shared" si="245"/>
        <v>0</v>
      </c>
      <c r="AY497" s="68">
        <f t="shared" si="246"/>
        <v>0</v>
      </c>
      <c r="AZ497" s="139">
        <f t="shared" si="247"/>
        <v>0</v>
      </c>
      <c r="BA497" s="68" t="str">
        <f t="shared" si="248"/>
        <v/>
      </c>
      <c r="BB497" s="68" t="str">
        <f t="shared" si="249"/>
        <v/>
      </c>
      <c r="BC497" s="146" t="str">
        <f t="shared" si="250"/>
        <v>Pain in mouth/throat</v>
      </c>
      <c r="BD497" s="68">
        <f t="shared" si="251"/>
        <v>10.4</v>
      </c>
      <c r="BE497" s="68" t="str">
        <f t="shared" si="252"/>
        <v>Pain in mouth/throat
 has a PPV of 10.4% 
 for recurrence</v>
      </c>
      <c r="BF497" s="68">
        <f t="shared" si="253"/>
        <v>0</v>
      </c>
      <c r="BG497" s="68">
        <f t="shared" si="254"/>
        <v>0</v>
      </c>
      <c r="BH497" s="68">
        <f t="shared" si="255"/>
        <v>1</v>
      </c>
      <c r="BI497" s="68">
        <f t="shared" si="256"/>
        <v>0</v>
      </c>
      <c r="BJ497" s="68">
        <f t="shared" si="257"/>
        <v>0</v>
      </c>
      <c r="BK497" s="68">
        <f t="shared" si="258"/>
        <v>0</v>
      </c>
      <c r="BL497" s="68">
        <f t="shared" si="259"/>
        <v>0</v>
      </c>
      <c r="BM497" s="139">
        <f t="shared" si="260"/>
        <v>0</v>
      </c>
    </row>
    <row r="498" spans="1:65" s="68" customFormat="1" ht="63.95" customHeight="1">
      <c r="A498" s="245"/>
      <c r="B498" s="97"/>
      <c r="C498" s="98"/>
      <c r="D498" s="99"/>
      <c r="E498" s="111"/>
      <c r="F498" s="155"/>
      <c r="G498" s="225"/>
      <c r="H498" s="100"/>
      <c r="I498" s="226"/>
      <c r="J498" s="218"/>
      <c r="K498" s="124"/>
      <c r="L498" s="135"/>
      <c r="M498" s="136"/>
      <c r="N498" s="102"/>
      <c r="O498" s="103"/>
      <c r="P498" s="103"/>
      <c r="Q498" s="103"/>
      <c r="R498" s="103"/>
      <c r="S498" s="99"/>
      <c r="T498" s="99"/>
      <c r="U498" s="99"/>
      <c r="V498" s="99"/>
      <c r="W498" s="100"/>
      <c r="X498" s="100"/>
      <c r="Y498" s="104"/>
      <c r="Z498" s="119"/>
      <c r="AA498" s="119"/>
      <c r="AB498" s="120"/>
      <c r="AC498" s="137" t="str">
        <f t="shared" si="230"/>
        <v/>
      </c>
      <c r="AD498" s="131" t="str">
        <f t="shared" si="231"/>
        <v/>
      </c>
      <c r="AE498" s="105"/>
      <c r="AF498" s="101"/>
      <c r="AG498" s="107"/>
      <c r="AH498" s="169"/>
      <c r="AI498" s="170"/>
      <c r="AK498" s="146" t="b">
        <f t="shared" si="232"/>
        <v>0</v>
      </c>
      <c r="AL498" s="68">
        <f t="shared" si="233"/>
        <v>0</v>
      </c>
      <c r="AM498" s="68" t="b">
        <f t="shared" si="234"/>
        <v>1</v>
      </c>
      <c r="AN498" s="68">
        <f t="shared" si="235"/>
        <v>1</v>
      </c>
      <c r="AO498" s="68" t="b">
        <f t="shared" si="236"/>
        <v>0</v>
      </c>
      <c r="AP498" s="68">
        <f t="shared" si="237"/>
        <v>0</v>
      </c>
      <c r="AQ498" s="68" t="b">
        <f t="shared" si="238"/>
        <v>1</v>
      </c>
      <c r="AR498" s="139">
        <f t="shared" si="239"/>
        <v>1</v>
      </c>
      <c r="AS498" s="146" t="str">
        <f t="shared" si="240"/>
        <v/>
      </c>
      <c r="AT498" s="139" t="str">
        <f t="shared" si="241"/>
        <v/>
      </c>
      <c r="AU498" s="68">
        <f t="shared" si="242"/>
        <v>1</v>
      </c>
      <c r="AV498" s="68">
        <f t="shared" si="243"/>
        <v>0</v>
      </c>
      <c r="AW498" s="68">
        <f t="shared" si="244"/>
        <v>0</v>
      </c>
      <c r="AX498" s="68">
        <f t="shared" si="245"/>
        <v>0</v>
      </c>
      <c r="AY498" s="68">
        <f t="shared" si="246"/>
        <v>0</v>
      </c>
      <c r="AZ498" s="139">
        <f t="shared" si="247"/>
        <v>0</v>
      </c>
      <c r="BA498" s="68" t="str">
        <f t="shared" si="248"/>
        <v/>
      </c>
      <c r="BB498" s="68" t="str">
        <f t="shared" si="249"/>
        <v/>
      </c>
      <c r="BC498" s="146" t="str">
        <f t="shared" si="250"/>
        <v>Pain in mouth/throat</v>
      </c>
      <c r="BD498" s="68">
        <f t="shared" si="251"/>
        <v>10.4</v>
      </c>
      <c r="BE498" s="68" t="str">
        <f t="shared" si="252"/>
        <v>Pain in mouth/throat
 has a PPV of 10.4% 
 for recurrence</v>
      </c>
      <c r="BF498" s="68">
        <f t="shared" si="253"/>
        <v>0</v>
      </c>
      <c r="BG498" s="68">
        <f t="shared" si="254"/>
        <v>0</v>
      </c>
      <c r="BH498" s="68">
        <f t="shared" si="255"/>
        <v>1</v>
      </c>
      <c r="BI498" s="68">
        <f t="shared" si="256"/>
        <v>0</v>
      </c>
      <c r="BJ498" s="68">
        <f t="shared" si="257"/>
        <v>0</v>
      </c>
      <c r="BK498" s="68">
        <f t="shared" si="258"/>
        <v>0</v>
      </c>
      <c r="BL498" s="68">
        <f t="shared" si="259"/>
        <v>0</v>
      </c>
      <c r="BM498" s="139">
        <f t="shared" si="260"/>
        <v>0</v>
      </c>
    </row>
    <row r="499" spans="1:65" s="68" customFormat="1" ht="63.95" customHeight="1">
      <c r="A499" s="245"/>
      <c r="B499" s="97"/>
      <c r="C499" s="98"/>
      <c r="D499" s="99"/>
      <c r="E499" s="111"/>
      <c r="F499" s="155"/>
      <c r="G499" s="225"/>
      <c r="H499" s="100"/>
      <c r="I499" s="226"/>
      <c r="J499" s="218"/>
      <c r="K499" s="124"/>
      <c r="L499" s="135"/>
      <c r="M499" s="136"/>
      <c r="N499" s="102"/>
      <c r="O499" s="103"/>
      <c r="P499" s="103"/>
      <c r="Q499" s="103"/>
      <c r="R499" s="103"/>
      <c r="S499" s="99"/>
      <c r="T499" s="99"/>
      <c r="U499" s="99"/>
      <c r="V499" s="99"/>
      <c r="W499" s="100"/>
      <c r="X499" s="100"/>
      <c r="Y499" s="104"/>
      <c r="Z499" s="119"/>
      <c r="AA499" s="119"/>
      <c r="AB499" s="120"/>
      <c r="AC499" s="137" t="str">
        <f t="shared" si="230"/>
        <v/>
      </c>
      <c r="AD499" s="131" t="str">
        <f t="shared" si="231"/>
        <v/>
      </c>
      <c r="AE499" s="105"/>
      <c r="AF499" s="101"/>
      <c r="AG499" s="107"/>
      <c r="AH499" s="169"/>
      <c r="AI499" s="170"/>
      <c r="AK499" s="146" t="b">
        <f t="shared" si="232"/>
        <v>0</v>
      </c>
      <c r="AL499" s="68">
        <f t="shared" si="233"/>
        <v>0</v>
      </c>
      <c r="AM499" s="68" t="b">
        <f t="shared" si="234"/>
        <v>1</v>
      </c>
      <c r="AN499" s="68">
        <f t="shared" si="235"/>
        <v>1</v>
      </c>
      <c r="AO499" s="68" t="b">
        <f t="shared" si="236"/>
        <v>0</v>
      </c>
      <c r="AP499" s="68">
        <f t="shared" si="237"/>
        <v>0</v>
      </c>
      <c r="AQ499" s="68" t="b">
        <f t="shared" si="238"/>
        <v>1</v>
      </c>
      <c r="AR499" s="139">
        <f t="shared" si="239"/>
        <v>1</v>
      </c>
      <c r="AS499" s="146" t="str">
        <f t="shared" si="240"/>
        <v/>
      </c>
      <c r="AT499" s="139" t="str">
        <f t="shared" si="241"/>
        <v/>
      </c>
      <c r="AU499" s="68">
        <f t="shared" si="242"/>
        <v>1</v>
      </c>
      <c r="AV499" s="68">
        <f t="shared" si="243"/>
        <v>0</v>
      </c>
      <c r="AW499" s="68">
        <f t="shared" si="244"/>
        <v>0</v>
      </c>
      <c r="AX499" s="68">
        <f t="shared" si="245"/>
        <v>0</v>
      </c>
      <c r="AY499" s="68">
        <f t="shared" si="246"/>
        <v>0</v>
      </c>
      <c r="AZ499" s="139">
        <f t="shared" si="247"/>
        <v>0</v>
      </c>
      <c r="BA499" s="68" t="str">
        <f t="shared" si="248"/>
        <v/>
      </c>
      <c r="BB499" s="68" t="str">
        <f t="shared" si="249"/>
        <v/>
      </c>
      <c r="BC499" s="146" t="str">
        <f t="shared" si="250"/>
        <v>Pain in mouth/throat</v>
      </c>
      <c r="BD499" s="68">
        <f t="shared" si="251"/>
        <v>10.4</v>
      </c>
      <c r="BE499" s="68" t="str">
        <f t="shared" si="252"/>
        <v>Pain in mouth/throat
 has a PPV of 10.4% 
 for recurrence</v>
      </c>
      <c r="BF499" s="68">
        <f t="shared" si="253"/>
        <v>0</v>
      </c>
      <c r="BG499" s="68">
        <f t="shared" si="254"/>
        <v>0</v>
      </c>
      <c r="BH499" s="68">
        <f t="shared" si="255"/>
        <v>1</v>
      </c>
      <c r="BI499" s="68">
        <f t="shared" si="256"/>
        <v>0</v>
      </c>
      <c r="BJ499" s="68">
        <f t="shared" si="257"/>
        <v>0</v>
      </c>
      <c r="BK499" s="68">
        <f t="shared" si="258"/>
        <v>0</v>
      </c>
      <c r="BL499" s="68">
        <f t="shared" si="259"/>
        <v>0</v>
      </c>
      <c r="BM499" s="139">
        <f t="shared" si="260"/>
        <v>0</v>
      </c>
    </row>
    <row r="500" spans="1:65" s="68" customFormat="1" ht="63.95" customHeight="1">
      <c r="A500" s="245"/>
      <c r="B500" s="97"/>
      <c r="C500" s="98"/>
      <c r="D500" s="99"/>
      <c r="E500" s="111"/>
      <c r="F500" s="155"/>
      <c r="G500" s="225"/>
      <c r="H500" s="100"/>
      <c r="I500" s="226"/>
      <c r="J500" s="218"/>
      <c r="K500" s="124"/>
      <c r="L500" s="135"/>
      <c r="M500" s="136"/>
      <c r="N500" s="102"/>
      <c r="O500" s="103"/>
      <c r="P500" s="103"/>
      <c r="Q500" s="103"/>
      <c r="R500" s="103"/>
      <c r="S500" s="99"/>
      <c r="T500" s="99"/>
      <c r="U500" s="99"/>
      <c r="V500" s="99"/>
      <c r="W500" s="100"/>
      <c r="X500" s="100"/>
      <c r="Y500" s="104"/>
      <c r="Z500" s="119"/>
      <c r="AA500" s="119"/>
      <c r="AB500" s="120"/>
      <c r="AC500" s="137" t="str">
        <f t="shared" si="230"/>
        <v/>
      </c>
      <c r="AD500" s="131" t="str">
        <f t="shared" si="231"/>
        <v/>
      </c>
      <c r="AE500" s="105"/>
      <c r="AF500" s="101"/>
      <c r="AG500" s="107"/>
      <c r="AH500" s="169"/>
      <c r="AI500" s="170"/>
      <c r="AK500" s="146" t="b">
        <f t="shared" si="232"/>
        <v>0</v>
      </c>
      <c r="AL500" s="68">
        <f t="shared" si="233"/>
        <v>0</v>
      </c>
      <c r="AM500" s="68" t="b">
        <f t="shared" si="234"/>
        <v>1</v>
      </c>
      <c r="AN500" s="68">
        <f t="shared" si="235"/>
        <v>1</v>
      </c>
      <c r="AO500" s="68" t="b">
        <f t="shared" si="236"/>
        <v>0</v>
      </c>
      <c r="AP500" s="68">
        <f t="shared" si="237"/>
        <v>0</v>
      </c>
      <c r="AQ500" s="68" t="b">
        <f t="shared" si="238"/>
        <v>1</v>
      </c>
      <c r="AR500" s="139">
        <f t="shared" si="239"/>
        <v>1</v>
      </c>
      <c r="AS500" s="146" t="str">
        <f t="shared" si="240"/>
        <v/>
      </c>
      <c r="AT500" s="139" t="str">
        <f t="shared" si="241"/>
        <v/>
      </c>
      <c r="AU500" s="68">
        <f t="shared" si="242"/>
        <v>1</v>
      </c>
      <c r="AV500" s="68">
        <f t="shared" si="243"/>
        <v>0</v>
      </c>
      <c r="AW500" s="68">
        <f t="shared" si="244"/>
        <v>0</v>
      </c>
      <c r="AX500" s="68">
        <f t="shared" si="245"/>
        <v>0</v>
      </c>
      <c r="AY500" s="68">
        <f t="shared" si="246"/>
        <v>0</v>
      </c>
      <c r="AZ500" s="139">
        <f t="shared" si="247"/>
        <v>0</v>
      </c>
      <c r="BA500" s="68" t="str">
        <f t="shared" si="248"/>
        <v/>
      </c>
      <c r="BB500" s="68" t="str">
        <f t="shared" si="249"/>
        <v/>
      </c>
      <c r="BC500" s="146" t="str">
        <f t="shared" si="250"/>
        <v>Pain in mouth/throat</v>
      </c>
      <c r="BD500" s="68">
        <f t="shared" si="251"/>
        <v>10.4</v>
      </c>
      <c r="BE500" s="68" t="str">
        <f t="shared" si="252"/>
        <v>Pain in mouth/throat
 has a PPV of 10.4% 
 for recurrence</v>
      </c>
      <c r="BF500" s="68">
        <f t="shared" si="253"/>
        <v>0</v>
      </c>
      <c r="BG500" s="68">
        <f t="shared" si="254"/>
        <v>0</v>
      </c>
      <c r="BH500" s="68">
        <f t="shared" si="255"/>
        <v>1</v>
      </c>
      <c r="BI500" s="68">
        <f t="shared" si="256"/>
        <v>0</v>
      </c>
      <c r="BJ500" s="68">
        <f t="shared" si="257"/>
        <v>0</v>
      </c>
      <c r="BK500" s="68">
        <f t="shared" si="258"/>
        <v>0</v>
      </c>
      <c r="BL500" s="68">
        <f t="shared" si="259"/>
        <v>0</v>
      </c>
      <c r="BM500" s="139">
        <f t="shared" si="260"/>
        <v>0</v>
      </c>
    </row>
    <row r="501" spans="1:65" s="68" customFormat="1" ht="63.95" customHeight="1">
      <c r="A501" s="245"/>
      <c r="B501" s="97"/>
      <c r="C501" s="98"/>
      <c r="D501" s="99"/>
      <c r="E501" s="111"/>
      <c r="F501" s="155"/>
      <c r="G501" s="225"/>
      <c r="H501" s="100"/>
      <c r="I501" s="226"/>
      <c r="J501" s="218"/>
      <c r="K501" s="124"/>
      <c r="L501" s="135"/>
      <c r="M501" s="136"/>
      <c r="N501" s="102"/>
      <c r="O501" s="103"/>
      <c r="P501" s="103"/>
      <c r="Q501" s="103"/>
      <c r="R501" s="103"/>
      <c r="S501" s="99"/>
      <c r="T501" s="99"/>
      <c r="U501" s="99"/>
      <c r="V501" s="99"/>
      <c r="W501" s="100"/>
      <c r="X501" s="100"/>
      <c r="Y501" s="104"/>
      <c r="Z501" s="119"/>
      <c r="AA501" s="119"/>
      <c r="AB501" s="120"/>
      <c r="AC501" s="137" t="str">
        <f t="shared" si="230"/>
        <v/>
      </c>
      <c r="AD501" s="131" t="str">
        <f t="shared" si="231"/>
        <v/>
      </c>
      <c r="AE501" s="105"/>
      <c r="AF501" s="101"/>
      <c r="AG501" s="107"/>
      <c r="AH501" s="169"/>
      <c r="AI501" s="170"/>
      <c r="AK501" s="146" t="b">
        <f t="shared" si="232"/>
        <v>0</v>
      </c>
      <c r="AL501" s="68">
        <f t="shared" si="233"/>
        <v>0</v>
      </c>
      <c r="AM501" s="68" t="b">
        <f t="shared" si="234"/>
        <v>1</v>
      </c>
      <c r="AN501" s="68">
        <f t="shared" si="235"/>
        <v>1</v>
      </c>
      <c r="AO501" s="68" t="b">
        <f t="shared" si="236"/>
        <v>0</v>
      </c>
      <c r="AP501" s="68">
        <f t="shared" si="237"/>
        <v>0</v>
      </c>
      <c r="AQ501" s="68" t="b">
        <f t="shared" si="238"/>
        <v>1</v>
      </c>
      <c r="AR501" s="139">
        <f t="shared" si="239"/>
        <v>1</v>
      </c>
      <c r="AS501" s="146" t="str">
        <f t="shared" si="240"/>
        <v/>
      </c>
      <c r="AT501" s="139" t="str">
        <f t="shared" si="241"/>
        <v/>
      </c>
      <c r="AU501" s="68">
        <f t="shared" si="242"/>
        <v>1</v>
      </c>
      <c r="AV501" s="68">
        <f t="shared" si="243"/>
        <v>0</v>
      </c>
      <c r="AW501" s="68">
        <f t="shared" si="244"/>
        <v>0</v>
      </c>
      <c r="AX501" s="68">
        <f t="shared" si="245"/>
        <v>0</v>
      </c>
      <c r="AY501" s="68">
        <f t="shared" si="246"/>
        <v>0</v>
      </c>
      <c r="AZ501" s="139">
        <f t="shared" si="247"/>
        <v>0</v>
      </c>
      <c r="BA501" s="68" t="str">
        <f t="shared" si="248"/>
        <v/>
      </c>
      <c r="BB501" s="68" t="str">
        <f t="shared" si="249"/>
        <v/>
      </c>
      <c r="BC501" s="146" t="str">
        <f t="shared" si="250"/>
        <v>Pain in mouth/throat</v>
      </c>
      <c r="BD501" s="68">
        <f t="shared" si="251"/>
        <v>10.4</v>
      </c>
      <c r="BE501" s="68" t="str">
        <f t="shared" si="252"/>
        <v>Pain in mouth/throat
 has a PPV of 10.4% 
 for recurrence</v>
      </c>
      <c r="BF501" s="68">
        <f t="shared" si="253"/>
        <v>0</v>
      </c>
      <c r="BG501" s="68">
        <f t="shared" si="254"/>
        <v>0</v>
      </c>
      <c r="BH501" s="68">
        <f t="shared" si="255"/>
        <v>1</v>
      </c>
      <c r="BI501" s="68">
        <f t="shared" si="256"/>
        <v>0</v>
      </c>
      <c r="BJ501" s="68">
        <f t="shared" si="257"/>
        <v>0</v>
      </c>
      <c r="BK501" s="68">
        <f t="shared" si="258"/>
        <v>0</v>
      </c>
      <c r="BL501" s="68">
        <f t="shared" si="259"/>
        <v>0</v>
      </c>
      <c r="BM501" s="139">
        <f t="shared" si="260"/>
        <v>0</v>
      </c>
    </row>
    <row r="502" spans="1:65" s="68" customFormat="1" ht="63.95" customHeight="1">
      <c r="A502" s="245"/>
      <c r="B502" s="97"/>
      <c r="C502" s="98"/>
      <c r="D502" s="99"/>
      <c r="E502" s="111"/>
      <c r="F502" s="155"/>
      <c r="G502" s="225"/>
      <c r="H502" s="100"/>
      <c r="I502" s="226"/>
      <c r="J502" s="218"/>
      <c r="K502" s="124"/>
      <c r="L502" s="135"/>
      <c r="M502" s="136"/>
      <c r="N502" s="102"/>
      <c r="O502" s="103"/>
      <c r="P502" s="103"/>
      <c r="Q502" s="103"/>
      <c r="R502" s="103"/>
      <c r="S502" s="99"/>
      <c r="T502" s="99"/>
      <c r="U502" s="99"/>
      <c r="V502" s="99"/>
      <c r="W502" s="100"/>
      <c r="X502" s="100"/>
      <c r="Y502" s="104"/>
      <c r="Z502" s="119"/>
      <c r="AA502" s="119"/>
      <c r="AB502" s="120"/>
      <c r="AC502" s="137" t="str">
        <f t="shared" si="230"/>
        <v/>
      </c>
      <c r="AD502" s="131" t="str">
        <f t="shared" si="231"/>
        <v/>
      </c>
      <c r="AE502" s="105"/>
      <c r="AF502" s="101"/>
      <c r="AG502" s="107"/>
      <c r="AH502" s="169"/>
      <c r="AI502" s="170"/>
      <c r="AK502" s="146" t="b">
        <f t="shared" si="232"/>
        <v>0</v>
      </c>
      <c r="AL502" s="68">
        <f t="shared" si="233"/>
        <v>0</v>
      </c>
      <c r="AM502" s="68" t="b">
        <f t="shared" si="234"/>
        <v>1</v>
      </c>
      <c r="AN502" s="68">
        <f t="shared" si="235"/>
        <v>1</v>
      </c>
      <c r="AO502" s="68" t="b">
        <f t="shared" si="236"/>
        <v>0</v>
      </c>
      <c r="AP502" s="68">
        <f t="shared" si="237"/>
        <v>0</v>
      </c>
      <c r="AQ502" s="68" t="b">
        <f t="shared" si="238"/>
        <v>1</v>
      </c>
      <c r="AR502" s="139">
        <f t="shared" si="239"/>
        <v>1</v>
      </c>
      <c r="AS502" s="146" t="str">
        <f t="shared" si="240"/>
        <v/>
      </c>
      <c r="AT502" s="139" t="str">
        <f t="shared" si="241"/>
        <v/>
      </c>
      <c r="AU502" s="68">
        <f t="shared" si="242"/>
        <v>1</v>
      </c>
      <c r="AV502" s="68">
        <f t="shared" si="243"/>
        <v>0</v>
      </c>
      <c r="AW502" s="68">
        <f t="shared" si="244"/>
        <v>0</v>
      </c>
      <c r="AX502" s="68">
        <f t="shared" si="245"/>
        <v>0</v>
      </c>
      <c r="AY502" s="68">
        <f t="shared" si="246"/>
        <v>0</v>
      </c>
      <c r="AZ502" s="139">
        <f t="shared" si="247"/>
        <v>0</v>
      </c>
      <c r="BA502" s="68" t="str">
        <f t="shared" si="248"/>
        <v/>
      </c>
      <c r="BB502" s="68" t="str">
        <f t="shared" si="249"/>
        <v/>
      </c>
      <c r="BC502" s="146" t="str">
        <f t="shared" si="250"/>
        <v>Pain in mouth/throat</v>
      </c>
      <c r="BD502" s="68">
        <f t="shared" si="251"/>
        <v>10.4</v>
      </c>
      <c r="BE502" s="68" t="str">
        <f t="shared" si="252"/>
        <v>Pain in mouth/throat
 has a PPV of 10.4% 
 for recurrence</v>
      </c>
      <c r="BF502" s="68">
        <f t="shared" si="253"/>
        <v>0</v>
      </c>
      <c r="BG502" s="68">
        <f t="shared" si="254"/>
        <v>0</v>
      </c>
      <c r="BH502" s="68">
        <f t="shared" si="255"/>
        <v>1</v>
      </c>
      <c r="BI502" s="68">
        <f t="shared" si="256"/>
        <v>0</v>
      </c>
      <c r="BJ502" s="68">
        <f t="shared" si="257"/>
        <v>0</v>
      </c>
      <c r="BK502" s="68">
        <f t="shared" si="258"/>
        <v>0</v>
      </c>
      <c r="BL502" s="68">
        <f t="shared" si="259"/>
        <v>0</v>
      </c>
      <c r="BM502" s="139">
        <f t="shared" si="260"/>
        <v>0</v>
      </c>
    </row>
    <row r="503" spans="1:65" s="68" customFormat="1" ht="63.95" customHeight="1">
      <c r="A503" s="245"/>
      <c r="B503" s="97"/>
      <c r="C503" s="98"/>
      <c r="D503" s="99"/>
      <c r="E503" s="111"/>
      <c r="F503" s="155"/>
      <c r="G503" s="225"/>
      <c r="H503" s="100"/>
      <c r="I503" s="226"/>
      <c r="J503" s="218"/>
      <c r="K503" s="124"/>
      <c r="L503" s="135"/>
      <c r="M503" s="136"/>
      <c r="N503" s="102"/>
      <c r="O503" s="103"/>
      <c r="P503" s="103"/>
      <c r="Q503" s="103"/>
      <c r="R503" s="103"/>
      <c r="S503" s="99"/>
      <c r="T503" s="99"/>
      <c r="U503" s="99"/>
      <c r="V503" s="99"/>
      <c r="W503" s="100"/>
      <c r="X503" s="100"/>
      <c r="Y503" s="104"/>
      <c r="Z503" s="119"/>
      <c r="AA503" s="119"/>
      <c r="AB503" s="120"/>
      <c r="AC503" s="137" t="str">
        <f t="shared" si="230"/>
        <v/>
      </c>
      <c r="AD503" s="131" t="str">
        <f t="shared" si="231"/>
        <v/>
      </c>
      <c r="AE503" s="105"/>
      <c r="AF503" s="101"/>
      <c r="AG503" s="107"/>
      <c r="AH503" s="169"/>
      <c r="AI503" s="170"/>
      <c r="AK503" s="146" t="b">
        <f t="shared" si="232"/>
        <v>0</v>
      </c>
      <c r="AL503" s="68">
        <f t="shared" si="233"/>
        <v>0</v>
      </c>
      <c r="AM503" s="68" t="b">
        <f t="shared" si="234"/>
        <v>1</v>
      </c>
      <c r="AN503" s="68">
        <f t="shared" si="235"/>
        <v>1</v>
      </c>
      <c r="AO503" s="68" t="b">
        <f t="shared" si="236"/>
        <v>0</v>
      </c>
      <c r="AP503" s="68">
        <f t="shared" si="237"/>
        <v>0</v>
      </c>
      <c r="AQ503" s="68" t="b">
        <f t="shared" si="238"/>
        <v>1</v>
      </c>
      <c r="AR503" s="139">
        <f t="shared" si="239"/>
        <v>1</v>
      </c>
      <c r="AS503" s="146" t="str">
        <f t="shared" si="240"/>
        <v/>
      </c>
      <c r="AT503" s="139" t="str">
        <f t="shared" si="241"/>
        <v/>
      </c>
      <c r="AU503" s="68">
        <f t="shared" si="242"/>
        <v>1</v>
      </c>
      <c r="AV503" s="68">
        <f t="shared" si="243"/>
        <v>0</v>
      </c>
      <c r="AW503" s="68">
        <f t="shared" si="244"/>
        <v>0</v>
      </c>
      <c r="AX503" s="68">
        <f t="shared" si="245"/>
        <v>0</v>
      </c>
      <c r="AY503" s="68">
        <f t="shared" si="246"/>
        <v>0</v>
      </c>
      <c r="AZ503" s="139">
        <f t="shared" si="247"/>
        <v>0</v>
      </c>
      <c r="BA503" s="68" t="str">
        <f t="shared" si="248"/>
        <v/>
      </c>
      <c r="BB503" s="68" t="str">
        <f t="shared" si="249"/>
        <v/>
      </c>
      <c r="BC503" s="146" t="str">
        <f t="shared" si="250"/>
        <v>Pain in mouth/throat</v>
      </c>
      <c r="BD503" s="68">
        <f t="shared" si="251"/>
        <v>10.4</v>
      </c>
      <c r="BE503" s="68" t="str">
        <f t="shared" si="252"/>
        <v>Pain in mouth/throat
 has a PPV of 10.4% 
 for recurrence</v>
      </c>
      <c r="BF503" s="68">
        <f t="shared" si="253"/>
        <v>0</v>
      </c>
      <c r="BG503" s="68">
        <f t="shared" si="254"/>
        <v>0</v>
      </c>
      <c r="BH503" s="68">
        <f t="shared" si="255"/>
        <v>1</v>
      </c>
      <c r="BI503" s="68">
        <f t="shared" si="256"/>
        <v>0</v>
      </c>
      <c r="BJ503" s="68">
        <f t="shared" si="257"/>
        <v>0</v>
      </c>
      <c r="BK503" s="68">
        <f t="shared" si="258"/>
        <v>0</v>
      </c>
      <c r="BL503" s="68">
        <f t="shared" si="259"/>
        <v>0</v>
      </c>
      <c r="BM503" s="139">
        <f t="shared" si="260"/>
        <v>0</v>
      </c>
    </row>
    <row r="504" spans="1:65" s="68" customFormat="1" ht="63.95" customHeight="1">
      <c r="A504" s="245"/>
      <c r="B504" s="97"/>
      <c r="C504" s="98"/>
      <c r="D504" s="99"/>
      <c r="E504" s="111"/>
      <c r="F504" s="155"/>
      <c r="G504" s="225"/>
      <c r="H504" s="100"/>
      <c r="I504" s="226"/>
      <c r="J504" s="218"/>
      <c r="K504" s="124"/>
      <c r="L504" s="135"/>
      <c r="M504" s="136"/>
      <c r="N504" s="102"/>
      <c r="O504" s="103"/>
      <c r="P504" s="103"/>
      <c r="Q504" s="103"/>
      <c r="R504" s="103"/>
      <c r="S504" s="99"/>
      <c r="T504" s="99"/>
      <c r="U504" s="99"/>
      <c r="V504" s="99"/>
      <c r="W504" s="100"/>
      <c r="X504" s="100"/>
      <c r="Y504" s="104"/>
      <c r="Z504" s="119"/>
      <c r="AA504" s="119"/>
      <c r="AB504" s="120"/>
      <c r="AC504" s="137" t="str">
        <f t="shared" si="230"/>
        <v/>
      </c>
      <c r="AD504" s="131" t="str">
        <f t="shared" si="231"/>
        <v/>
      </c>
      <c r="AE504" s="105"/>
      <c r="AF504" s="101"/>
      <c r="AG504" s="107"/>
      <c r="AH504" s="169"/>
      <c r="AI504" s="170"/>
      <c r="AK504" s="146" t="b">
        <f t="shared" si="232"/>
        <v>0</v>
      </c>
      <c r="AL504" s="68">
        <f t="shared" si="233"/>
        <v>0</v>
      </c>
      <c r="AM504" s="68" t="b">
        <f t="shared" si="234"/>
        <v>1</v>
      </c>
      <c r="AN504" s="68">
        <f t="shared" si="235"/>
        <v>1</v>
      </c>
      <c r="AO504" s="68" t="b">
        <f t="shared" si="236"/>
        <v>0</v>
      </c>
      <c r="AP504" s="68">
        <f t="shared" si="237"/>
        <v>0</v>
      </c>
      <c r="AQ504" s="68" t="b">
        <f t="shared" si="238"/>
        <v>1</v>
      </c>
      <c r="AR504" s="139">
        <f t="shared" si="239"/>
        <v>1</v>
      </c>
      <c r="AS504" s="146" t="str">
        <f t="shared" si="240"/>
        <v/>
      </c>
      <c r="AT504" s="139" t="str">
        <f t="shared" si="241"/>
        <v/>
      </c>
      <c r="AU504" s="68">
        <f t="shared" si="242"/>
        <v>1</v>
      </c>
      <c r="AV504" s="68">
        <f t="shared" si="243"/>
        <v>0</v>
      </c>
      <c r="AW504" s="68">
        <f t="shared" si="244"/>
        <v>0</v>
      </c>
      <c r="AX504" s="68">
        <f t="shared" si="245"/>
        <v>0</v>
      </c>
      <c r="AY504" s="68">
        <f t="shared" si="246"/>
        <v>0</v>
      </c>
      <c r="AZ504" s="139">
        <f t="shared" si="247"/>
        <v>0</v>
      </c>
      <c r="BA504" s="68" t="str">
        <f t="shared" si="248"/>
        <v/>
      </c>
      <c r="BB504" s="68" t="str">
        <f t="shared" si="249"/>
        <v/>
      </c>
      <c r="BC504" s="146" t="str">
        <f t="shared" si="250"/>
        <v>Pain in mouth/throat</v>
      </c>
      <c r="BD504" s="68">
        <f t="shared" si="251"/>
        <v>10.4</v>
      </c>
      <c r="BE504" s="68" t="str">
        <f t="shared" si="252"/>
        <v>Pain in mouth/throat
 has a PPV of 10.4% 
 for recurrence</v>
      </c>
      <c r="BF504" s="68">
        <f t="shared" si="253"/>
        <v>0</v>
      </c>
      <c r="BG504" s="68">
        <f t="shared" si="254"/>
        <v>0</v>
      </c>
      <c r="BH504" s="68">
        <f t="shared" si="255"/>
        <v>1</v>
      </c>
      <c r="BI504" s="68">
        <f t="shared" si="256"/>
        <v>0</v>
      </c>
      <c r="BJ504" s="68">
        <f t="shared" si="257"/>
        <v>0</v>
      </c>
      <c r="BK504" s="68">
        <f t="shared" si="258"/>
        <v>0</v>
      </c>
      <c r="BL504" s="68">
        <f t="shared" si="259"/>
        <v>0</v>
      </c>
      <c r="BM504" s="139">
        <f t="shared" si="260"/>
        <v>0</v>
      </c>
    </row>
    <row r="505" spans="1:65" s="68" customFormat="1" ht="63.95" customHeight="1">
      <c r="A505" s="245"/>
      <c r="B505" s="97"/>
      <c r="C505" s="98"/>
      <c r="D505" s="99"/>
      <c r="E505" s="111"/>
      <c r="F505" s="155"/>
      <c r="G505" s="225"/>
      <c r="H505" s="100"/>
      <c r="I505" s="226"/>
      <c r="J505" s="218"/>
      <c r="K505" s="124"/>
      <c r="L505" s="135"/>
      <c r="M505" s="136"/>
      <c r="N505" s="102"/>
      <c r="O505" s="103"/>
      <c r="P505" s="103"/>
      <c r="Q505" s="103"/>
      <c r="R505" s="103"/>
      <c r="S505" s="99"/>
      <c r="T505" s="99"/>
      <c r="U505" s="99"/>
      <c r="V505" s="99"/>
      <c r="W505" s="100"/>
      <c r="X505" s="100"/>
      <c r="Y505" s="104"/>
      <c r="Z505" s="119"/>
      <c r="AA505" s="119"/>
      <c r="AB505" s="120"/>
      <c r="AC505" s="137" t="str">
        <f t="shared" si="230"/>
        <v/>
      </c>
      <c r="AD505" s="131" t="str">
        <f t="shared" si="231"/>
        <v/>
      </c>
      <c r="AE505" s="105"/>
      <c r="AF505" s="101"/>
      <c r="AG505" s="107"/>
      <c r="AH505" s="169"/>
      <c r="AI505" s="170"/>
      <c r="AK505" s="146" t="b">
        <f t="shared" si="232"/>
        <v>0</v>
      </c>
      <c r="AL505" s="68">
        <f t="shared" si="233"/>
        <v>0</v>
      </c>
      <c r="AM505" s="68" t="b">
        <f t="shared" si="234"/>
        <v>1</v>
      </c>
      <c r="AN505" s="68">
        <f t="shared" si="235"/>
        <v>1</v>
      </c>
      <c r="AO505" s="68" t="b">
        <f t="shared" si="236"/>
        <v>0</v>
      </c>
      <c r="AP505" s="68">
        <f t="shared" si="237"/>
        <v>0</v>
      </c>
      <c r="AQ505" s="68" t="b">
        <f t="shared" si="238"/>
        <v>1</v>
      </c>
      <c r="AR505" s="139">
        <f t="shared" si="239"/>
        <v>1</v>
      </c>
      <c r="AS505" s="146" t="str">
        <f t="shared" si="240"/>
        <v/>
      </c>
      <c r="AT505" s="139" t="str">
        <f t="shared" si="241"/>
        <v/>
      </c>
      <c r="AU505" s="68">
        <f t="shared" si="242"/>
        <v>1</v>
      </c>
      <c r="AV505" s="68">
        <f t="shared" si="243"/>
        <v>0</v>
      </c>
      <c r="AW505" s="68">
        <f t="shared" si="244"/>
        <v>0</v>
      </c>
      <c r="AX505" s="68">
        <f t="shared" si="245"/>
        <v>0</v>
      </c>
      <c r="AY505" s="68">
        <f t="shared" si="246"/>
        <v>0</v>
      </c>
      <c r="AZ505" s="139">
        <f t="shared" si="247"/>
        <v>0</v>
      </c>
      <c r="BA505" s="68" t="str">
        <f t="shared" si="248"/>
        <v/>
      </c>
      <c r="BB505" s="68" t="str">
        <f t="shared" si="249"/>
        <v/>
      </c>
      <c r="BC505" s="146" t="str">
        <f t="shared" si="250"/>
        <v>Pain in mouth/throat</v>
      </c>
      <c r="BD505" s="68">
        <f t="shared" si="251"/>
        <v>10.4</v>
      </c>
      <c r="BE505" s="68" t="str">
        <f t="shared" si="252"/>
        <v>Pain in mouth/throat
 has a PPV of 10.4% 
 for recurrence</v>
      </c>
      <c r="BF505" s="68">
        <f t="shared" si="253"/>
        <v>0</v>
      </c>
      <c r="BG505" s="68">
        <f t="shared" si="254"/>
        <v>0</v>
      </c>
      <c r="BH505" s="68">
        <f t="shared" si="255"/>
        <v>1</v>
      </c>
      <c r="BI505" s="68">
        <f t="shared" si="256"/>
        <v>0</v>
      </c>
      <c r="BJ505" s="68">
        <f t="shared" si="257"/>
        <v>0</v>
      </c>
      <c r="BK505" s="68">
        <f t="shared" si="258"/>
        <v>0</v>
      </c>
      <c r="BL505" s="68">
        <f t="shared" si="259"/>
        <v>0</v>
      </c>
      <c r="BM505" s="139">
        <f t="shared" si="260"/>
        <v>0</v>
      </c>
    </row>
    <row r="506" spans="1:65" s="68" customFormat="1" ht="63.95" customHeight="1">
      <c r="A506" s="245"/>
      <c r="B506" s="97"/>
      <c r="C506" s="98"/>
      <c r="D506" s="99"/>
      <c r="E506" s="111"/>
      <c r="F506" s="155"/>
      <c r="G506" s="225"/>
      <c r="H506" s="100"/>
      <c r="I506" s="226"/>
      <c r="J506" s="218"/>
      <c r="K506" s="124"/>
      <c r="L506" s="135"/>
      <c r="M506" s="136"/>
      <c r="N506" s="102"/>
      <c r="O506" s="103"/>
      <c r="P506" s="103"/>
      <c r="Q506" s="103"/>
      <c r="R506" s="103"/>
      <c r="S506" s="99"/>
      <c r="T506" s="99"/>
      <c r="U506" s="99"/>
      <c r="V506" s="99"/>
      <c r="W506" s="100"/>
      <c r="X506" s="100"/>
      <c r="Y506" s="104"/>
      <c r="Z506" s="119"/>
      <c r="AA506" s="119"/>
      <c r="AB506" s="120"/>
      <c r="AC506" s="137" t="str">
        <f t="shared" si="230"/>
        <v/>
      </c>
      <c r="AD506" s="131" t="str">
        <f t="shared" si="231"/>
        <v/>
      </c>
      <c r="AE506" s="105"/>
      <c r="AF506" s="101"/>
      <c r="AG506" s="107"/>
      <c r="AH506" s="169"/>
      <c r="AI506" s="170"/>
      <c r="AK506" s="146" t="b">
        <f t="shared" si="232"/>
        <v>0</v>
      </c>
      <c r="AL506" s="68">
        <f t="shared" si="233"/>
        <v>0</v>
      </c>
      <c r="AM506" s="68" t="b">
        <f t="shared" si="234"/>
        <v>1</v>
      </c>
      <c r="AN506" s="68">
        <f t="shared" si="235"/>
        <v>1</v>
      </c>
      <c r="AO506" s="68" t="b">
        <f t="shared" si="236"/>
        <v>0</v>
      </c>
      <c r="AP506" s="68">
        <f t="shared" si="237"/>
        <v>0</v>
      </c>
      <c r="AQ506" s="68" t="b">
        <f t="shared" si="238"/>
        <v>1</v>
      </c>
      <c r="AR506" s="139">
        <f t="shared" si="239"/>
        <v>1</v>
      </c>
      <c r="AS506" s="146" t="str">
        <f t="shared" si="240"/>
        <v/>
      </c>
      <c r="AT506" s="139" t="str">
        <f t="shared" si="241"/>
        <v/>
      </c>
      <c r="AU506" s="68">
        <f t="shared" si="242"/>
        <v>1</v>
      </c>
      <c r="AV506" s="68">
        <f t="shared" si="243"/>
        <v>0</v>
      </c>
      <c r="AW506" s="68">
        <f t="shared" si="244"/>
        <v>0</v>
      </c>
      <c r="AX506" s="68">
        <f t="shared" si="245"/>
        <v>0</v>
      </c>
      <c r="AY506" s="68">
        <f t="shared" si="246"/>
        <v>0</v>
      </c>
      <c r="AZ506" s="139">
        <f t="shared" si="247"/>
        <v>0</v>
      </c>
      <c r="BA506" s="68" t="str">
        <f t="shared" si="248"/>
        <v/>
      </c>
      <c r="BB506" s="68" t="str">
        <f t="shared" si="249"/>
        <v/>
      </c>
      <c r="BC506" s="146" t="str">
        <f t="shared" si="250"/>
        <v>Pain in mouth/throat</v>
      </c>
      <c r="BD506" s="68">
        <f t="shared" si="251"/>
        <v>10.4</v>
      </c>
      <c r="BE506" s="68" t="str">
        <f t="shared" si="252"/>
        <v>Pain in mouth/throat
 has a PPV of 10.4% 
 for recurrence</v>
      </c>
      <c r="BF506" s="68">
        <f t="shared" si="253"/>
        <v>0</v>
      </c>
      <c r="BG506" s="68">
        <f t="shared" si="254"/>
        <v>0</v>
      </c>
      <c r="BH506" s="68">
        <f t="shared" si="255"/>
        <v>1</v>
      </c>
      <c r="BI506" s="68">
        <f t="shared" si="256"/>
        <v>0</v>
      </c>
      <c r="BJ506" s="68">
        <f t="shared" si="257"/>
        <v>0</v>
      </c>
      <c r="BK506" s="68">
        <f t="shared" si="258"/>
        <v>0</v>
      </c>
      <c r="BL506" s="68">
        <f t="shared" si="259"/>
        <v>0</v>
      </c>
      <c r="BM506" s="139">
        <f t="shared" si="260"/>
        <v>0</v>
      </c>
    </row>
    <row r="507" spans="1:65" s="68" customFormat="1" ht="63.95" customHeight="1">
      <c r="A507" s="245"/>
      <c r="B507" s="97"/>
      <c r="C507" s="98"/>
      <c r="D507" s="99"/>
      <c r="E507" s="111"/>
      <c r="F507" s="155"/>
      <c r="G507" s="225"/>
      <c r="H507" s="100"/>
      <c r="I507" s="226"/>
      <c r="J507" s="218"/>
      <c r="K507" s="124"/>
      <c r="L507" s="135"/>
      <c r="M507" s="136"/>
      <c r="N507" s="102"/>
      <c r="O507" s="103"/>
      <c r="P507" s="103"/>
      <c r="Q507" s="103"/>
      <c r="R507" s="103"/>
      <c r="S507" s="99"/>
      <c r="T507" s="99"/>
      <c r="U507" s="99"/>
      <c r="V507" s="99"/>
      <c r="W507" s="100"/>
      <c r="X507" s="100"/>
      <c r="Y507" s="104"/>
      <c r="Z507" s="119"/>
      <c r="AA507" s="119"/>
      <c r="AB507" s="120"/>
      <c r="AC507" s="137" t="str">
        <f t="shared" si="230"/>
        <v/>
      </c>
      <c r="AD507" s="131" t="str">
        <f t="shared" si="231"/>
        <v/>
      </c>
      <c r="AE507" s="105"/>
      <c r="AF507" s="101"/>
      <c r="AG507" s="107"/>
      <c r="AH507" s="169"/>
      <c r="AI507" s="170"/>
      <c r="AK507" s="146" t="b">
        <f t="shared" si="232"/>
        <v>0</v>
      </c>
      <c r="AL507" s="68">
        <f t="shared" si="233"/>
        <v>0</v>
      </c>
      <c r="AM507" s="68" t="b">
        <f t="shared" si="234"/>
        <v>1</v>
      </c>
      <c r="AN507" s="68">
        <f t="shared" si="235"/>
        <v>1</v>
      </c>
      <c r="AO507" s="68" t="b">
        <f t="shared" si="236"/>
        <v>0</v>
      </c>
      <c r="AP507" s="68">
        <f t="shared" si="237"/>
        <v>0</v>
      </c>
      <c r="AQ507" s="68" t="b">
        <f t="shared" si="238"/>
        <v>1</v>
      </c>
      <c r="AR507" s="139">
        <f t="shared" si="239"/>
        <v>1</v>
      </c>
      <c r="AS507" s="146" t="str">
        <f t="shared" si="240"/>
        <v/>
      </c>
      <c r="AT507" s="139" t="str">
        <f t="shared" si="241"/>
        <v/>
      </c>
      <c r="AU507" s="68">
        <f t="shared" si="242"/>
        <v>1</v>
      </c>
      <c r="AV507" s="68">
        <f t="shared" si="243"/>
        <v>0</v>
      </c>
      <c r="AW507" s="68">
        <f t="shared" si="244"/>
        <v>0</v>
      </c>
      <c r="AX507" s="68">
        <f t="shared" si="245"/>
        <v>0</v>
      </c>
      <c r="AY507" s="68">
        <f t="shared" si="246"/>
        <v>0</v>
      </c>
      <c r="AZ507" s="139">
        <f t="shared" si="247"/>
        <v>0</v>
      </c>
      <c r="BA507" s="68" t="str">
        <f t="shared" si="248"/>
        <v/>
      </c>
      <c r="BB507" s="68" t="str">
        <f t="shared" si="249"/>
        <v/>
      </c>
      <c r="BC507" s="146" t="str">
        <f t="shared" si="250"/>
        <v>Pain in mouth/throat</v>
      </c>
      <c r="BD507" s="68">
        <f t="shared" si="251"/>
        <v>10.4</v>
      </c>
      <c r="BE507" s="68" t="str">
        <f t="shared" si="252"/>
        <v>Pain in mouth/throat
 has a PPV of 10.4% 
 for recurrence</v>
      </c>
      <c r="BF507" s="68">
        <f t="shared" si="253"/>
        <v>0</v>
      </c>
      <c r="BG507" s="68">
        <f t="shared" si="254"/>
        <v>0</v>
      </c>
      <c r="BH507" s="68">
        <f t="shared" si="255"/>
        <v>1</v>
      </c>
      <c r="BI507" s="68">
        <f t="shared" si="256"/>
        <v>0</v>
      </c>
      <c r="BJ507" s="68">
        <f t="shared" si="257"/>
        <v>0</v>
      </c>
      <c r="BK507" s="68">
        <f t="shared" si="258"/>
        <v>0</v>
      </c>
      <c r="BL507" s="68">
        <f t="shared" si="259"/>
        <v>0</v>
      </c>
      <c r="BM507" s="139">
        <f t="shared" si="260"/>
        <v>0</v>
      </c>
    </row>
    <row r="508" spans="1:65" s="68" customFormat="1" ht="63.95" customHeight="1">
      <c r="A508" s="245"/>
      <c r="B508" s="97"/>
      <c r="C508" s="98"/>
      <c r="D508" s="99"/>
      <c r="E508" s="111"/>
      <c r="F508" s="155"/>
      <c r="G508" s="225"/>
      <c r="H508" s="100"/>
      <c r="I508" s="226"/>
      <c r="J508" s="218"/>
      <c r="K508" s="124"/>
      <c r="L508" s="135"/>
      <c r="M508" s="136"/>
      <c r="N508" s="102"/>
      <c r="O508" s="103"/>
      <c r="P508" s="103"/>
      <c r="Q508" s="103"/>
      <c r="R508" s="103"/>
      <c r="S508" s="99"/>
      <c r="T508" s="99"/>
      <c r="U508" s="99"/>
      <c r="V508" s="99"/>
      <c r="W508" s="100"/>
      <c r="X508" s="100"/>
      <c r="Y508" s="104"/>
      <c r="Z508" s="119"/>
      <c r="AA508" s="119"/>
      <c r="AB508" s="120"/>
      <c r="AC508" s="137" t="str">
        <f t="shared" si="230"/>
        <v/>
      </c>
      <c r="AD508" s="131" t="str">
        <f t="shared" si="231"/>
        <v/>
      </c>
      <c r="AE508" s="105"/>
      <c r="AF508" s="101"/>
      <c r="AG508" s="107"/>
      <c r="AH508" s="169"/>
      <c r="AI508" s="170"/>
      <c r="AK508" s="146" t="b">
        <f t="shared" si="232"/>
        <v>0</v>
      </c>
      <c r="AL508" s="68">
        <f t="shared" si="233"/>
        <v>0</v>
      </c>
      <c r="AM508" s="68" t="b">
        <f t="shared" si="234"/>
        <v>1</v>
      </c>
      <c r="AN508" s="68">
        <f t="shared" si="235"/>
        <v>1</v>
      </c>
      <c r="AO508" s="68" t="b">
        <f t="shared" si="236"/>
        <v>0</v>
      </c>
      <c r="AP508" s="68">
        <f t="shared" si="237"/>
        <v>0</v>
      </c>
      <c r="AQ508" s="68" t="b">
        <f t="shared" si="238"/>
        <v>1</v>
      </c>
      <c r="AR508" s="139">
        <f t="shared" si="239"/>
        <v>1</v>
      </c>
      <c r="AS508" s="146" t="str">
        <f t="shared" si="240"/>
        <v/>
      </c>
      <c r="AT508" s="139" t="str">
        <f t="shared" si="241"/>
        <v/>
      </c>
      <c r="AU508" s="68">
        <f t="shared" si="242"/>
        <v>1</v>
      </c>
      <c r="AV508" s="68">
        <f t="shared" si="243"/>
        <v>0</v>
      </c>
      <c r="AW508" s="68">
        <f t="shared" si="244"/>
        <v>0</v>
      </c>
      <c r="AX508" s="68">
        <f t="shared" si="245"/>
        <v>0</v>
      </c>
      <c r="AY508" s="68">
        <f t="shared" si="246"/>
        <v>0</v>
      </c>
      <c r="AZ508" s="139">
        <f t="shared" si="247"/>
        <v>0</v>
      </c>
      <c r="BA508" s="68" t="str">
        <f t="shared" si="248"/>
        <v/>
      </c>
      <c r="BB508" s="68" t="str">
        <f t="shared" si="249"/>
        <v/>
      </c>
      <c r="BC508" s="146" t="str">
        <f t="shared" si="250"/>
        <v>Pain in mouth/throat</v>
      </c>
      <c r="BD508" s="68">
        <f t="shared" si="251"/>
        <v>10.4</v>
      </c>
      <c r="BE508" s="68" t="str">
        <f t="shared" si="252"/>
        <v>Pain in mouth/throat
 has a PPV of 10.4% 
 for recurrence</v>
      </c>
      <c r="BF508" s="68">
        <f t="shared" si="253"/>
        <v>0</v>
      </c>
      <c r="BG508" s="68">
        <f t="shared" si="254"/>
        <v>0</v>
      </c>
      <c r="BH508" s="68">
        <f t="shared" si="255"/>
        <v>1</v>
      </c>
      <c r="BI508" s="68">
        <f t="shared" si="256"/>
        <v>0</v>
      </c>
      <c r="BJ508" s="68">
        <f t="shared" si="257"/>
        <v>0</v>
      </c>
      <c r="BK508" s="68">
        <f t="shared" si="258"/>
        <v>0</v>
      </c>
      <c r="BL508" s="68">
        <f t="shared" si="259"/>
        <v>0</v>
      </c>
      <c r="BM508" s="139">
        <f t="shared" si="260"/>
        <v>0</v>
      </c>
    </row>
    <row r="509" spans="1:65" s="68" customFormat="1" ht="63.95" customHeight="1">
      <c r="A509" s="245"/>
      <c r="B509" s="97"/>
      <c r="C509" s="98"/>
      <c r="D509" s="99"/>
      <c r="E509" s="111"/>
      <c r="F509" s="155"/>
      <c r="G509" s="225"/>
      <c r="H509" s="100"/>
      <c r="I509" s="226"/>
      <c r="J509" s="218"/>
      <c r="K509" s="124"/>
      <c r="L509" s="135"/>
      <c r="M509" s="136"/>
      <c r="N509" s="102"/>
      <c r="O509" s="103"/>
      <c r="P509" s="103"/>
      <c r="Q509" s="103"/>
      <c r="R509" s="103"/>
      <c r="S509" s="99"/>
      <c r="T509" s="99"/>
      <c r="U509" s="99"/>
      <c r="V509" s="99"/>
      <c r="W509" s="100"/>
      <c r="X509" s="100"/>
      <c r="Y509" s="104"/>
      <c r="Z509" s="119"/>
      <c r="AA509" s="119"/>
      <c r="AB509" s="120"/>
      <c r="AC509" s="137" t="str">
        <f t="shared" si="230"/>
        <v/>
      </c>
      <c r="AD509" s="131" t="str">
        <f t="shared" si="231"/>
        <v/>
      </c>
      <c r="AE509" s="105"/>
      <c r="AF509" s="101"/>
      <c r="AG509" s="107"/>
      <c r="AH509" s="169"/>
      <c r="AI509" s="170"/>
      <c r="AK509" s="146" t="b">
        <f t="shared" si="232"/>
        <v>0</v>
      </c>
      <c r="AL509" s="68">
        <f t="shared" si="233"/>
        <v>0</v>
      </c>
      <c r="AM509" s="68" t="b">
        <f t="shared" si="234"/>
        <v>1</v>
      </c>
      <c r="AN509" s="68">
        <f t="shared" si="235"/>
        <v>1</v>
      </c>
      <c r="AO509" s="68" t="b">
        <f t="shared" si="236"/>
        <v>0</v>
      </c>
      <c r="AP509" s="68">
        <f t="shared" si="237"/>
        <v>0</v>
      </c>
      <c r="AQ509" s="68" t="b">
        <f t="shared" si="238"/>
        <v>1</v>
      </c>
      <c r="AR509" s="139">
        <f t="shared" si="239"/>
        <v>1</v>
      </c>
      <c r="AS509" s="146" t="str">
        <f t="shared" si="240"/>
        <v/>
      </c>
      <c r="AT509" s="139" t="str">
        <f t="shared" si="241"/>
        <v/>
      </c>
      <c r="AU509" s="68">
        <f t="shared" si="242"/>
        <v>1</v>
      </c>
      <c r="AV509" s="68">
        <f t="shared" si="243"/>
        <v>0</v>
      </c>
      <c r="AW509" s="68">
        <f t="shared" si="244"/>
        <v>0</v>
      </c>
      <c r="AX509" s="68">
        <f t="shared" si="245"/>
        <v>0</v>
      </c>
      <c r="AY509" s="68">
        <f t="shared" si="246"/>
        <v>0</v>
      </c>
      <c r="AZ509" s="139">
        <f t="shared" si="247"/>
        <v>0</v>
      </c>
      <c r="BA509" s="68" t="str">
        <f t="shared" si="248"/>
        <v/>
      </c>
      <c r="BB509" s="68" t="str">
        <f t="shared" si="249"/>
        <v/>
      </c>
      <c r="BC509" s="146" t="str">
        <f t="shared" si="250"/>
        <v>Pain in mouth/throat</v>
      </c>
      <c r="BD509" s="68">
        <f t="shared" si="251"/>
        <v>10.4</v>
      </c>
      <c r="BE509" s="68" t="str">
        <f t="shared" si="252"/>
        <v>Pain in mouth/throat
 has a PPV of 10.4% 
 for recurrence</v>
      </c>
      <c r="BF509" s="68">
        <f t="shared" si="253"/>
        <v>0</v>
      </c>
      <c r="BG509" s="68">
        <f t="shared" si="254"/>
        <v>0</v>
      </c>
      <c r="BH509" s="68">
        <f t="shared" si="255"/>
        <v>1</v>
      </c>
      <c r="BI509" s="68">
        <f t="shared" si="256"/>
        <v>0</v>
      </c>
      <c r="BJ509" s="68">
        <f t="shared" si="257"/>
        <v>0</v>
      </c>
      <c r="BK509" s="68">
        <f t="shared" si="258"/>
        <v>0</v>
      </c>
      <c r="BL509" s="68">
        <f t="shared" si="259"/>
        <v>0</v>
      </c>
      <c r="BM509" s="139">
        <f t="shared" si="260"/>
        <v>0</v>
      </c>
    </row>
    <row r="510" spans="1:65" s="68" customFormat="1" ht="63.95" customHeight="1">
      <c r="A510" s="245"/>
      <c r="B510" s="97"/>
      <c r="C510" s="98"/>
      <c r="D510" s="99"/>
      <c r="E510" s="111"/>
      <c r="F510" s="155"/>
      <c r="G510" s="225"/>
      <c r="H510" s="100"/>
      <c r="I510" s="226"/>
      <c r="J510" s="218"/>
      <c r="K510" s="124"/>
      <c r="L510" s="135"/>
      <c r="M510" s="136"/>
      <c r="N510" s="102"/>
      <c r="O510" s="103"/>
      <c r="P510" s="103"/>
      <c r="Q510" s="103"/>
      <c r="R510" s="103"/>
      <c r="S510" s="99"/>
      <c r="T510" s="99"/>
      <c r="U510" s="99"/>
      <c r="V510" s="99"/>
      <c r="W510" s="100"/>
      <c r="X510" s="100"/>
      <c r="Y510" s="104"/>
      <c r="Z510" s="119"/>
      <c r="AA510" s="119"/>
      <c r="AB510" s="120"/>
      <c r="AC510" s="137" t="str">
        <f t="shared" si="230"/>
        <v/>
      </c>
      <c r="AD510" s="131" t="str">
        <f t="shared" si="231"/>
        <v/>
      </c>
      <c r="AE510" s="105"/>
      <c r="AF510" s="101"/>
      <c r="AG510" s="107"/>
      <c r="AH510" s="169"/>
      <c r="AI510" s="170"/>
      <c r="AK510" s="146" t="b">
        <f t="shared" si="232"/>
        <v>0</v>
      </c>
      <c r="AL510" s="68">
        <f t="shared" si="233"/>
        <v>0</v>
      </c>
      <c r="AM510" s="68" t="b">
        <f t="shared" si="234"/>
        <v>1</v>
      </c>
      <c r="AN510" s="68">
        <f t="shared" si="235"/>
        <v>1</v>
      </c>
      <c r="AO510" s="68" t="b">
        <f t="shared" si="236"/>
        <v>0</v>
      </c>
      <c r="AP510" s="68">
        <f t="shared" si="237"/>
        <v>0</v>
      </c>
      <c r="AQ510" s="68" t="b">
        <f t="shared" si="238"/>
        <v>1</v>
      </c>
      <c r="AR510" s="139">
        <f t="shared" si="239"/>
        <v>1</v>
      </c>
      <c r="AS510" s="146" t="str">
        <f t="shared" si="240"/>
        <v/>
      </c>
      <c r="AT510" s="139" t="str">
        <f t="shared" si="241"/>
        <v/>
      </c>
      <c r="AU510" s="68">
        <f t="shared" si="242"/>
        <v>1</v>
      </c>
      <c r="AV510" s="68">
        <f t="shared" si="243"/>
        <v>0</v>
      </c>
      <c r="AW510" s="68">
        <f t="shared" si="244"/>
        <v>0</v>
      </c>
      <c r="AX510" s="68">
        <f t="shared" si="245"/>
        <v>0</v>
      </c>
      <c r="AY510" s="68">
        <f t="shared" si="246"/>
        <v>0</v>
      </c>
      <c r="AZ510" s="139">
        <f t="shared" si="247"/>
        <v>0</v>
      </c>
      <c r="BA510" s="68" t="str">
        <f t="shared" si="248"/>
        <v/>
      </c>
      <c r="BB510" s="68" t="str">
        <f t="shared" si="249"/>
        <v/>
      </c>
      <c r="BC510" s="146" t="str">
        <f t="shared" si="250"/>
        <v>Pain in mouth/throat</v>
      </c>
      <c r="BD510" s="68">
        <f t="shared" si="251"/>
        <v>10.4</v>
      </c>
      <c r="BE510" s="68" t="str">
        <f t="shared" si="252"/>
        <v>Pain in mouth/throat
 has a PPV of 10.4% 
 for recurrence</v>
      </c>
      <c r="BF510" s="68">
        <f t="shared" si="253"/>
        <v>0</v>
      </c>
      <c r="BG510" s="68">
        <f t="shared" si="254"/>
        <v>0</v>
      </c>
      <c r="BH510" s="68">
        <f t="shared" si="255"/>
        <v>1</v>
      </c>
      <c r="BI510" s="68">
        <f t="shared" si="256"/>
        <v>0</v>
      </c>
      <c r="BJ510" s="68">
        <f t="shared" si="257"/>
        <v>0</v>
      </c>
      <c r="BK510" s="68">
        <f t="shared" si="258"/>
        <v>0</v>
      </c>
      <c r="BL510" s="68">
        <f t="shared" si="259"/>
        <v>0</v>
      </c>
      <c r="BM510" s="139">
        <f t="shared" si="260"/>
        <v>0</v>
      </c>
    </row>
    <row r="511" spans="1:65" s="68" customFormat="1" ht="63.95" customHeight="1">
      <c r="A511" s="245"/>
      <c r="B511" s="97"/>
      <c r="C511" s="98"/>
      <c r="D511" s="99"/>
      <c r="E511" s="111"/>
      <c r="F511" s="155"/>
      <c r="G511" s="225"/>
      <c r="H511" s="100"/>
      <c r="I511" s="226"/>
      <c r="J511" s="218"/>
      <c r="K511" s="124"/>
      <c r="L511" s="135"/>
      <c r="M511" s="136"/>
      <c r="N511" s="102"/>
      <c r="O511" s="103"/>
      <c r="P511" s="103"/>
      <c r="Q511" s="103"/>
      <c r="R511" s="103"/>
      <c r="S511" s="99"/>
      <c r="T511" s="99"/>
      <c r="U511" s="99"/>
      <c r="V511" s="99"/>
      <c r="W511" s="100"/>
      <c r="X511" s="100"/>
      <c r="Y511" s="104"/>
      <c r="Z511" s="119"/>
      <c r="AA511" s="119"/>
      <c r="AB511" s="120"/>
      <c r="AC511" s="137" t="str">
        <f t="shared" si="230"/>
        <v/>
      </c>
      <c r="AD511" s="131" t="str">
        <f t="shared" si="231"/>
        <v/>
      </c>
      <c r="AE511" s="105"/>
      <c r="AF511" s="101"/>
      <c r="AG511" s="107"/>
      <c r="AH511" s="169"/>
      <c r="AI511" s="170"/>
      <c r="AK511" s="146" t="b">
        <f t="shared" si="232"/>
        <v>0</v>
      </c>
      <c r="AL511" s="68">
        <f t="shared" si="233"/>
        <v>0</v>
      </c>
      <c r="AM511" s="68" t="b">
        <f t="shared" si="234"/>
        <v>1</v>
      </c>
      <c r="AN511" s="68">
        <f t="shared" si="235"/>
        <v>1</v>
      </c>
      <c r="AO511" s="68" t="b">
        <f t="shared" si="236"/>
        <v>0</v>
      </c>
      <c r="AP511" s="68">
        <f t="shared" si="237"/>
        <v>0</v>
      </c>
      <c r="AQ511" s="68" t="b">
        <f t="shared" si="238"/>
        <v>1</v>
      </c>
      <c r="AR511" s="139">
        <f t="shared" si="239"/>
        <v>1</v>
      </c>
      <c r="AS511" s="146" t="str">
        <f t="shared" si="240"/>
        <v/>
      </c>
      <c r="AT511" s="139" t="str">
        <f t="shared" si="241"/>
        <v/>
      </c>
      <c r="AU511" s="68">
        <f t="shared" si="242"/>
        <v>1</v>
      </c>
      <c r="AV511" s="68">
        <f t="shared" si="243"/>
        <v>0</v>
      </c>
      <c r="AW511" s="68">
        <f t="shared" si="244"/>
        <v>0</v>
      </c>
      <c r="AX511" s="68">
        <f t="shared" si="245"/>
        <v>0</v>
      </c>
      <c r="AY511" s="68">
        <f t="shared" si="246"/>
        <v>0</v>
      </c>
      <c r="AZ511" s="139">
        <f t="shared" si="247"/>
        <v>0</v>
      </c>
      <c r="BA511" s="68" t="str">
        <f t="shared" si="248"/>
        <v/>
      </c>
      <c r="BB511" s="68" t="str">
        <f t="shared" si="249"/>
        <v/>
      </c>
      <c r="BC511" s="146" t="str">
        <f t="shared" si="250"/>
        <v>Pain in mouth/throat</v>
      </c>
      <c r="BD511" s="68">
        <f t="shared" si="251"/>
        <v>10.4</v>
      </c>
      <c r="BE511" s="68" t="str">
        <f t="shared" si="252"/>
        <v>Pain in mouth/throat
 has a PPV of 10.4% 
 for recurrence</v>
      </c>
      <c r="BF511" s="68">
        <f t="shared" si="253"/>
        <v>0</v>
      </c>
      <c r="BG511" s="68">
        <f t="shared" si="254"/>
        <v>0</v>
      </c>
      <c r="BH511" s="68">
        <f t="shared" si="255"/>
        <v>1</v>
      </c>
      <c r="BI511" s="68">
        <f t="shared" si="256"/>
        <v>0</v>
      </c>
      <c r="BJ511" s="68">
        <f t="shared" si="257"/>
        <v>0</v>
      </c>
      <c r="BK511" s="68">
        <f t="shared" si="258"/>
        <v>0</v>
      </c>
      <c r="BL511" s="68">
        <f t="shared" si="259"/>
        <v>0</v>
      </c>
      <c r="BM511" s="139">
        <f t="shared" si="260"/>
        <v>0</v>
      </c>
    </row>
    <row r="512" spans="1:65" s="68" customFormat="1" ht="63.95" customHeight="1">
      <c r="A512" s="245"/>
      <c r="B512" s="97"/>
      <c r="C512" s="98"/>
      <c r="D512" s="99"/>
      <c r="E512" s="111"/>
      <c r="F512" s="155"/>
      <c r="G512" s="225"/>
      <c r="H512" s="100"/>
      <c r="I512" s="226"/>
      <c r="J512" s="218"/>
      <c r="K512" s="124"/>
      <c r="L512" s="135"/>
      <c r="M512" s="136"/>
      <c r="N512" s="102"/>
      <c r="O512" s="103"/>
      <c r="P512" s="103"/>
      <c r="Q512" s="103"/>
      <c r="R512" s="103"/>
      <c r="S512" s="99"/>
      <c r="T512" s="99"/>
      <c r="U512" s="99"/>
      <c r="V512" s="99"/>
      <c r="W512" s="100"/>
      <c r="X512" s="100"/>
      <c r="Y512" s="104"/>
      <c r="Z512" s="119"/>
      <c r="AA512" s="119"/>
      <c r="AB512" s="120"/>
      <c r="AC512" s="137" t="str">
        <f t="shared" si="230"/>
        <v/>
      </c>
      <c r="AD512" s="131" t="str">
        <f t="shared" si="231"/>
        <v/>
      </c>
      <c r="AE512" s="105"/>
      <c r="AF512" s="101"/>
      <c r="AG512" s="107"/>
      <c r="AH512" s="169"/>
      <c r="AI512" s="170"/>
      <c r="AK512" s="146" t="b">
        <f t="shared" si="232"/>
        <v>0</v>
      </c>
      <c r="AL512" s="68">
        <f t="shared" si="233"/>
        <v>0</v>
      </c>
      <c r="AM512" s="68" t="b">
        <f t="shared" si="234"/>
        <v>1</v>
      </c>
      <c r="AN512" s="68">
        <f t="shared" si="235"/>
        <v>1</v>
      </c>
      <c r="AO512" s="68" t="b">
        <f t="shared" si="236"/>
        <v>0</v>
      </c>
      <c r="AP512" s="68">
        <f t="shared" si="237"/>
        <v>0</v>
      </c>
      <c r="AQ512" s="68" t="b">
        <f t="shared" si="238"/>
        <v>1</v>
      </c>
      <c r="AR512" s="139">
        <f t="shared" si="239"/>
        <v>1</v>
      </c>
      <c r="AS512" s="146" t="str">
        <f t="shared" si="240"/>
        <v/>
      </c>
      <c r="AT512" s="139" t="str">
        <f t="shared" si="241"/>
        <v/>
      </c>
      <c r="AU512" s="68">
        <f t="shared" si="242"/>
        <v>1</v>
      </c>
      <c r="AV512" s="68">
        <f t="shared" si="243"/>
        <v>0</v>
      </c>
      <c r="AW512" s="68">
        <f t="shared" si="244"/>
        <v>0</v>
      </c>
      <c r="AX512" s="68">
        <f t="shared" si="245"/>
        <v>0</v>
      </c>
      <c r="AY512" s="68">
        <f t="shared" si="246"/>
        <v>0</v>
      </c>
      <c r="AZ512" s="139">
        <f t="shared" si="247"/>
        <v>0</v>
      </c>
      <c r="BA512" s="68" t="str">
        <f t="shared" si="248"/>
        <v/>
      </c>
      <c r="BB512" s="68" t="str">
        <f t="shared" si="249"/>
        <v/>
      </c>
      <c r="BC512" s="146" t="str">
        <f t="shared" si="250"/>
        <v>Pain in mouth/throat</v>
      </c>
      <c r="BD512" s="68">
        <f t="shared" si="251"/>
        <v>10.4</v>
      </c>
      <c r="BE512" s="68" t="str">
        <f t="shared" si="252"/>
        <v>Pain in mouth/throat
 has a PPV of 10.4% 
 for recurrence</v>
      </c>
      <c r="BF512" s="68">
        <f t="shared" si="253"/>
        <v>0</v>
      </c>
      <c r="BG512" s="68">
        <f t="shared" si="254"/>
        <v>0</v>
      </c>
      <c r="BH512" s="68">
        <f t="shared" si="255"/>
        <v>1</v>
      </c>
      <c r="BI512" s="68">
        <f t="shared" si="256"/>
        <v>0</v>
      </c>
      <c r="BJ512" s="68">
        <f t="shared" si="257"/>
        <v>0</v>
      </c>
      <c r="BK512" s="68">
        <f t="shared" si="258"/>
        <v>0</v>
      </c>
      <c r="BL512" s="68">
        <f t="shared" si="259"/>
        <v>0</v>
      </c>
      <c r="BM512" s="139">
        <f t="shared" si="260"/>
        <v>0</v>
      </c>
    </row>
    <row r="513" spans="1:65" s="68" customFormat="1" ht="63.95" customHeight="1">
      <c r="A513" s="245"/>
      <c r="B513" s="97"/>
      <c r="C513" s="98"/>
      <c r="D513" s="99"/>
      <c r="E513" s="111"/>
      <c r="F513" s="155"/>
      <c r="G513" s="225"/>
      <c r="H513" s="100"/>
      <c r="I513" s="226"/>
      <c r="J513" s="218"/>
      <c r="K513" s="124"/>
      <c r="L513" s="135"/>
      <c r="M513" s="136"/>
      <c r="N513" s="102"/>
      <c r="O513" s="103"/>
      <c r="P513" s="103"/>
      <c r="Q513" s="103"/>
      <c r="R513" s="103"/>
      <c r="S513" s="99"/>
      <c r="T513" s="99"/>
      <c r="U513" s="99"/>
      <c r="V513" s="99"/>
      <c r="W513" s="100"/>
      <c r="X513" s="100"/>
      <c r="Y513" s="104"/>
      <c r="Z513" s="119"/>
      <c r="AA513" s="119"/>
      <c r="AB513" s="120"/>
      <c r="AC513" s="137" t="str">
        <f t="shared" si="230"/>
        <v/>
      </c>
      <c r="AD513" s="131" t="str">
        <f t="shared" si="231"/>
        <v/>
      </c>
      <c r="AE513" s="105"/>
      <c r="AF513" s="101"/>
      <c r="AG513" s="107"/>
      <c r="AH513" s="169"/>
      <c r="AI513" s="170"/>
      <c r="AK513" s="146" t="b">
        <f t="shared" si="232"/>
        <v>0</v>
      </c>
      <c r="AL513" s="68">
        <f t="shared" si="233"/>
        <v>0</v>
      </c>
      <c r="AM513" s="68" t="b">
        <f t="shared" si="234"/>
        <v>1</v>
      </c>
      <c r="AN513" s="68">
        <f t="shared" si="235"/>
        <v>1</v>
      </c>
      <c r="AO513" s="68" t="b">
        <f t="shared" si="236"/>
        <v>0</v>
      </c>
      <c r="AP513" s="68">
        <f t="shared" si="237"/>
        <v>0</v>
      </c>
      <c r="AQ513" s="68" t="b">
        <f t="shared" si="238"/>
        <v>1</v>
      </c>
      <c r="AR513" s="139">
        <f t="shared" si="239"/>
        <v>1</v>
      </c>
      <c r="AS513" s="146" t="str">
        <f t="shared" si="240"/>
        <v/>
      </c>
      <c r="AT513" s="139" t="str">
        <f t="shared" si="241"/>
        <v/>
      </c>
      <c r="AU513" s="68">
        <f t="shared" si="242"/>
        <v>1</v>
      </c>
      <c r="AV513" s="68">
        <f t="shared" si="243"/>
        <v>0</v>
      </c>
      <c r="AW513" s="68">
        <f t="shared" si="244"/>
        <v>0</v>
      </c>
      <c r="AX513" s="68">
        <f t="shared" si="245"/>
        <v>0</v>
      </c>
      <c r="AY513" s="68">
        <f t="shared" si="246"/>
        <v>0</v>
      </c>
      <c r="AZ513" s="139">
        <f t="shared" si="247"/>
        <v>0</v>
      </c>
      <c r="BA513" s="68" t="str">
        <f t="shared" si="248"/>
        <v/>
      </c>
      <c r="BB513" s="68" t="str">
        <f t="shared" si="249"/>
        <v/>
      </c>
      <c r="BC513" s="146" t="str">
        <f t="shared" si="250"/>
        <v>Pain in mouth/throat</v>
      </c>
      <c r="BD513" s="68">
        <f t="shared" si="251"/>
        <v>10.4</v>
      </c>
      <c r="BE513" s="68" t="str">
        <f t="shared" si="252"/>
        <v>Pain in mouth/throat
 has a PPV of 10.4% 
 for recurrence</v>
      </c>
      <c r="BF513" s="68">
        <f t="shared" si="253"/>
        <v>0</v>
      </c>
      <c r="BG513" s="68">
        <f t="shared" si="254"/>
        <v>0</v>
      </c>
      <c r="BH513" s="68">
        <f t="shared" si="255"/>
        <v>1</v>
      </c>
      <c r="BI513" s="68">
        <f t="shared" si="256"/>
        <v>0</v>
      </c>
      <c r="BJ513" s="68">
        <f t="shared" si="257"/>
        <v>0</v>
      </c>
      <c r="BK513" s="68">
        <f t="shared" si="258"/>
        <v>0</v>
      </c>
      <c r="BL513" s="68">
        <f t="shared" si="259"/>
        <v>0</v>
      </c>
      <c r="BM513" s="139">
        <f t="shared" si="260"/>
        <v>0</v>
      </c>
    </row>
    <row r="514" spans="1:65" s="68" customFormat="1" ht="63.95" customHeight="1">
      <c r="A514" s="245"/>
      <c r="B514" s="97"/>
      <c r="C514" s="98"/>
      <c r="D514" s="99"/>
      <c r="E514" s="111"/>
      <c r="F514" s="155"/>
      <c r="G514" s="225"/>
      <c r="H514" s="100"/>
      <c r="I514" s="226"/>
      <c r="J514" s="218"/>
      <c r="K514" s="124"/>
      <c r="L514" s="135"/>
      <c r="M514" s="136"/>
      <c r="N514" s="102"/>
      <c r="O514" s="103"/>
      <c r="P514" s="103"/>
      <c r="Q514" s="103"/>
      <c r="R514" s="103"/>
      <c r="S514" s="99"/>
      <c r="T514" s="99"/>
      <c r="U514" s="99"/>
      <c r="V514" s="99"/>
      <c r="W514" s="100"/>
      <c r="X514" s="100"/>
      <c r="Y514" s="104"/>
      <c r="Z514" s="119"/>
      <c r="AA514" s="119"/>
      <c r="AB514" s="120"/>
      <c r="AC514" s="137" t="str">
        <f t="shared" si="230"/>
        <v/>
      </c>
      <c r="AD514" s="131" t="str">
        <f t="shared" si="231"/>
        <v/>
      </c>
      <c r="AE514" s="105"/>
      <c r="AF514" s="101"/>
      <c r="AG514" s="107"/>
      <c r="AH514" s="169"/>
      <c r="AI514" s="170"/>
      <c r="AK514" s="146" t="b">
        <f t="shared" si="232"/>
        <v>0</v>
      </c>
      <c r="AL514" s="68">
        <f t="shared" si="233"/>
        <v>0</v>
      </c>
      <c r="AM514" s="68" t="b">
        <f t="shared" si="234"/>
        <v>1</v>
      </c>
      <c r="AN514" s="68">
        <f t="shared" si="235"/>
        <v>1</v>
      </c>
      <c r="AO514" s="68" t="b">
        <f t="shared" si="236"/>
        <v>0</v>
      </c>
      <c r="AP514" s="68">
        <f t="shared" si="237"/>
        <v>0</v>
      </c>
      <c r="AQ514" s="68" t="b">
        <f t="shared" si="238"/>
        <v>1</v>
      </c>
      <c r="AR514" s="139">
        <f t="shared" si="239"/>
        <v>1</v>
      </c>
      <c r="AS514" s="146" t="str">
        <f t="shared" si="240"/>
        <v/>
      </c>
      <c r="AT514" s="139" t="str">
        <f t="shared" si="241"/>
        <v/>
      </c>
      <c r="AU514" s="68">
        <f t="shared" si="242"/>
        <v>1</v>
      </c>
      <c r="AV514" s="68">
        <f t="shared" si="243"/>
        <v>0</v>
      </c>
      <c r="AW514" s="68">
        <f t="shared" si="244"/>
        <v>0</v>
      </c>
      <c r="AX514" s="68">
        <f t="shared" si="245"/>
        <v>0</v>
      </c>
      <c r="AY514" s="68">
        <f t="shared" si="246"/>
        <v>0</v>
      </c>
      <c r="AZ514" s="139">
        <f t="shared" si="247"/>
        <v>0</v>
      </c>
      <c r="BA514" s="68" t="str">
        <f t="shared" si="248"/>
        <v/>
      </c>
      <c r="BB514" s="68" t="str">
        <f t="shared" si="249"/>
        <v/>
      </c>
      <c r="BC514" s="146" t="str">
        <f t="shared" si="250"/>
        <v>Pain in mouth/throat</v>
      </c>
      <c r="BD514" s="68">
        <f t="shared" si="251"/>
        <v>10.4</v>
      </c>
      <c r="BE514" s="68" t="str">
        <f t="shared" si="252"/>
        <v>Pain in mouth/throat
 has a PPV of 10.4% 
 for recurrence</v>
      </c>
      <c r="BF514" s="68">
        <f t="shared" si="253"/>
        <v>0</v>
      </c>
      <c r="BG514" s="68">
        <f t="shared" si="254"/>
        <v>0</v>
      </c>
      <c r="BH514" s="68">
        <f t="shared" si="255"/>
        <v>1</v>
      </c>
      <c r="BI514" s="68">
        <f t="shared" si="256"/>
        <v>0</v>
      </c>
      <c r="BJ514" s="68">
        <f t="shared" si="257"/>
        <v>0</v>
      </c>
      <c r="BK514" s="68">
        <f t="shared" si="258"/>
        <v>0</v>
      </c>
      <c r="BL514" s="68">
        <f t="shared" si="259"/>
        <v>0</v>
      </c>
      <c r="BM514" s="139">
        <f t="shared" si="260"/>
        <v>0</v>
      </c>
    </row>
    <row r="515" spans="1:65" s="68" customFormat="1" ht="63.95" customHeight="1">
      <c r="A515" s="245"/>
      <c r="B515" s="97"/>
      <c r="C515" s="98"/>
      <c r="D515" s="99"/>
      <c r="E515" s="111"/>
      <c r="F515" s="155"/>
      <c r="G515" s="225"/>
      <c r="H515" s="100"/>
      <c r="I515" s="226"/>
      <c r="J515" s="218"/>
      <c r="K515" s="124"/>
      <c r="L515" s="135"/>
      <c r="M515" s="136"/>
      <c r="N515" s="102"/>
      <c r="O515" s="103"/>
      <c r="P515" s="103"/>
      <c r="Q515" s="103"/>
      <c r="R515" s="103"/>
      <c r="S515" s="99"/>
      <c r="T515" s="99"/>
      <c r="U515" s="99"/>
      <c r="V515" s="99"/>
      <c r="W515" s="100"/>
      <c r="X515" s="100"/>
      <c r="Y515" s="104"/>
      <c r="Z515" s="119"/>
      <c r="AA515" s="119"/>
      <c r="AB515" s="120"/>
      <c r="AC515" s="137" t="str">
        <f t="shared" si="230"/>
        <v/>
      </c>
      <c r="AD515" s="131" t="str">
        <f t="shared" si="231"/>
        <v/>
      </c>
      <c r="AE515" s="105"/>
      <c r="AF515" s="101"/>
      <c r="AG515" s="107"/>
      <c r="AH515" s="169"/>
      <c r="AI515" s="170"/>
      <c r="AK515" s="146" t="b">
        <f t="shared" si="232"/>
        <v>0</v>
      </c>
      <c r="AL515" s="68">
        <f t="shared" si="233"/>
        <v>0</v>
      </c>
      <c r="AM515" s="68" t="b">
        <f t="shared" si="234"/>
        <v>1</v>
      </c>
      <c r="AN515" s="68">
        <f t="shared" si="235"/>
        <v>1</v>
      </c>
      <c r="AO515" s="68" t="b">
        <f t="shared" si="236"/>
        <v>0</v>
      </c>
      <c r="AP515" s="68">
        <f t="shared" si="237"/>
        <v>0</v>
      </c>
      <c r="AQ515" s="68" t="b">
        <f t="shared" si="238"/>
        <v>1</v>
      </c>
      <c r="AR515" s="139">
        <f t="shared" si="239"/>
        <v>1</v>
      </c>
      <c r="AS515" s="146" t="str">
        <f t="shared" si="240"/>
        <v/>
      </c>
      <c r="AT515" s="139" t="str">
        <f t="shared" si="241"/>
        <v/>
      </c>
      <c r="AU515" s="68">
        <f t="shared" si="242"/>
        <v>1</v>
      </c>
      <c r="AV515" s="68">
        <f t="shared" si="243"/>
        <v>0</v>
      </c>
      <c r="AW515" s="68">
        <f t="shared" si="244"/>
        <v>0</v>
      </c>
      <c r="AX515" s="68">
        <f t="shared" si="245"/>
        <v>0</v>
      </c>
      <c r="AY515" s="68">
        <f t="shared" si="246"/>
        <v>0</v>
      </c>
      <c r="AZ515" s="139">
        <f t="shared" si="247"/>
        <v>0</v>
      </c>
      <c r="BA515" s="68" t="str">
        <f t="shared" si="248"/>
        <v/>
      </c>
      <c r="BB515" s="68" t="str">
        <f t="shared" si="249"/>
        <v/>
      </c>
      <c r="BC515" s="146" t="str">
        <f t="shared" si="250"/>
        <v>Pain in mouth/throat</v>
      </c>
      <c r="BD515" s="68">
        <f t="shared" si="251"/>
        <v>10.4</v>
      </c>
      <c r="BE515" s="68" t="str">
        <f t="shared" si="252"/>
        <v>Pain in mouth/throat
 has a PPV of 10.4% 
 for recurrence</v>
      </c>
      <c r="BF515" s="68">
        <f t="shared" si="253"/>
        <v>0</v>
      </c>
      <c r="BG515" s="68">
        <f t="shared" si="254"/>
        <v>0</v>
      </c>
      <c r="BH515" s="68">
        <f t="shared" si="255"/>
        <v>1</v>
      </c>
      <c r="BI515" s="68">
        <f t="shared" si="256"/>
        <v>0</v>
      </c>
      <c r="BJ515" s="68">
        <f t="shared" si="257"/>
        <v>0</v>
      </c>
      <c r="BK515" s="68">
        <f t="shared" si="258"/>
        <v>0</v>
      </c>
      <c r="BL515" s="68">
        <f t="shared" si="259"/>
        <v>0</v>
      </c>
      <c r="BM515" s="139">
        <f t="shared" si="260"/>
        <v>0</v>
      </c>
    </row>
    <row r="516" spans="1:65" s="68" customFormat="1" ht="63.95" customHeight="1">
      <c r="A516" s="245"/>
      <c r="B516" s="97"/>
      <c r="C516" s="98"/>
      <c r="D516" s="99"/>
      <c r="E516" s="111"/>
      <c r="F516" s="155"/>
      <c r="G516" s="225"/>
      <c r="H516" s="100"/>
      <c r="I516" s="226"/>
      <c r="J516" s="218"/>
      <c r="K516" s="124"/>
      <c r="L516" s="135"/>
      <c r="M516" s="136"/>
      <c r="N516" s="102"/>
      <c r="O516" s="103"/>
      <c r="P516" s="103"/>
      <c r="Q516" s="103"/>
      <c r="R516" s="103"/>
      <c r="S516" s="99"/>
      <c r="T516" s="99"/>
      <c r="U516" s="99"/>
      <c r="V516" s="99"/>
      <c r="W516" s="100"/>
      <c r="X516" s="100"/>
      <c r="Y516" s="104"/>
      <c r="Z516" s="119"/>
      <c r="AA516" s="119"/>
      <c r="AB516" s="120"/>
      <c r="AC516" s="137" t="str">
        <f t="shared" si="230"/>
        <v/>
      </c>
      <c r="AD516" s="131" t="str">
        <f t="shared" si="231"/>
        <v/>
      </c>
      <c r="AE516" s="105"/>
      <c r="AF516" s="101"/>
      <c r="AG516" s="107"/>
      <c r="AH516" s="169"/>
      <c r="AI516" s="170"/>
      <c r="AK516" s="146" t="b">
        <f t="shared" si="232"/>
        <v>0</v>
      </c>
      <c r="AL516" s="68">
        <f t="shared" si="233"/>
        <v>0</v>
      </c>
      <c r="AM516" s="68" t="b">
        <f t="shared" si="234"/>
        <v>1</v>
      </c>
      <c r="AN516" s="68">
        <f t="shared" si="235"/>
        <v>1</v>
      </c>
      <c r="AO516" s="68" t="b">
        <f t="shared" si="236"/>
        <v>0</v>
      </c>
      <c r="AP516" s="68">
        <f t="shared" si="237"/>
        <v>0</v>
      </c>
      <c r="AQ516" s="68" t="b">
        <f t="shared" si="238"/>
        <v>1</v>
      </c>
      <c r="AR516" s="139">
        <f t="shared" si="239"/>
        <v>1</v>
      </c>
      <c r="AS516" s="146" t="str">
        <f t="shared" si="240"/>
        <v/>
      </c>
      <c r="AT516" s="139" t="str">
        <f t="shared" si="241"/>
        <v/>
      </c>
      <c r="AU516" s="68">
        <f t="shared" si="242"/>
        <v>1</v>
      </c>
      <c r="AV516" s="68">
        <f t="shared" si="243"/>
        <v>0</v>
      </c>
      <c r="AW516" s="68">
        <f t="shared" si="244"/>
        <v>0</v>
      </c>
      <c r="AX516" s="68">
        <f t="shared" si="245"/>
        <v>0</v>
      </c>
      <c r="AY516" s="68">
        <f t="shared" si="246"/>
        <v>0</v>
      </c>
      <c r="AZ516" s="139">
        <f t="shared" si="247"/>
        <v>0</v>
      </c>
      <c r="BA516" s="68" t="str">
        <f t="shared" si="248"/>
        <v/>
      </c>
      <c r="BB516" s="68" t="str">
        <f t="shared" si="249"/>
        <v/>
      </c>
      <c r="BC516" s="146" t="str">
        <f t="shared" si="250"/>
        <v>Pain in mouth/throat</v>
      </c>
      <c r="BD516" s="68">
        <f t="shared" si="251"/>
        <v>10.4</v>
      </c>
      <c r="BE516" s="68" t="str">
        <f t="shared" si="252"/>
        <v>Pain in mouth/throat
 has a PPV of 10.4% 
 for recurrence</v>
      </c>
      <c r="BF516" s="68">
        <f t="shared" si="253"/>
        <v>0</v>
      </c>
      <c r="BG516" s="68">
        <f t="shared" si="254"/>
        <v>0</v>
      </c>
      <c r="BH516" s="68">
        <f t="shared" si="255"/>
        <v>1</v>
      </c>
      <c r="BI516" s="68">
        <f t="shared" si="256"/>
        <v>0</v>
      </c>
      <c r="BJ516" s="68">
        <f t="shared" si="257"/>
        <v>0</v>
      </c>
      <c r="BK516" s="68">
        <f t="shared" si="258"/>
        <v>0</v>
      </c>
      <c r="BL516" s="68">
        <f t="shared" si="259"/>
        <v>0</v>
      </c>
      <c r="BM516" s="139">
        <f t="shared" si="260"/>
        <v>0</v>
      </c>
    </row>
    <row r="517" spans="1:65" s="68" customFormat="1" ht="63.95" customHeight="1">
      <c r="A517" s="245"/>
      <c r="B517" s="97"/>
      <c r="C517" s="98"/>
      <c r="D517" s="99"/>
      <c r="E517" s="111"/>
      <c r="F517" s="155"/>
      <c r="G517" s="225"/>
      <c r="H517" s="100"/>
      <c r="I517" s="226"/>
      <c r="J517" s="218"/>
      <c r="K517" s="124"/>
      <c r="L517" s="135"/>
      <c r="M517" s="136"/>
      <c r="N517" s="102"/>
      <c r="O517" s="103"/>
      <c r="P517" s="103"/>
      <c r="Q517" s="103"/>
      <c r="R517" s="103"/>
      <c r="S517" s="99"/>
      <c r="T517" s="99"/>
      <c r="U517" s="99"/>
      <c r="V517" s="99"/>
      <c r="W517" s="100"/>
      <c r="X517" s="100"/>
      <c r="Y517" s="104"/>
      <c r="Z517" s="119"/>
      <c r="AA517" s="119"/>
      <c r="AB517" s="120"/>
      <c r="AC517" s="137" t="str">
        <f t="shared" si="230"/>
        <v/>
      </c>
      <c r="AD517" s="131" t="str">
        <f t="shared" si="231"/>
        <v/>
      </c>
      <c r="AE517" s="105"/>
      <c r="AF517" s="101"/>
      <c r="AG517" s="107"/>
      <c r="AH517" s="169"/>
      <c r="AI517" s="170"/>
      <c r="AK517" s="146" t="b">
        <f t="shared" si="232"/>
        <v>0</v>
      </c>
      <c r="AL517" s="68">
        <f t="shared" si="233"/>
        <v>0</v>
      </c>
      <c r="AM517" s="68" t="b">
        <f t="shared" si="234"/>
        <v>1</v>
      </c>
      <c r="AN517" s="68">
        <f t="shared" si="235"/>
        <v>1</v>
      </c>
      <c r="AO517" s="68" t="b">
        <f t="shared" si="236"/>
        <v>0</v>
      </c>
      <c r="AP517" s="68">
        <f t="shared" si="237"/>
        <v>0</v>
      </c>
      <c r="AQ517" s="68" t="b">
        <f t="shared" si="238"/>
        <v>1</v>
      </c>
      <c r="AR517" s="139">
        <f t="shared" si="239"/>
        <v>1</v>
      </c>
      <c r="AS517" s="146" t="str">
        <f t="shared" si="240"/>
        <v/>
      </c>
      <c r="AT517" s="139" t="str">
        <f t="shared" si="241"/>
        <v/>
      </c>
      <c r="AU517" s="68">
        <f t="shared" si="242"/>
        <v>1</v>
      </c>
      <c r="AV517" s="68">
        <f t="shared" si="243"/>
        <v>0</v>
      </c>
      <c r="AW517" s="68">
        <f t="shared" si="244"/>
        <v>0</v>
      </c>
      <c r="AX517" s="68">
        <f t="shared" si="245"/>
        <v>0</v>
      </c>
      <c r="AY517" s="68">
        <f t="shared" si="246"/>
        <v>0</v>
      </c>
      <c r="AZ517" s="139">
        <f t="shared" si="247"/>
        <v>0</v>
      </c>
      <c r="BA517" s="68" t="str">
        <f t="shared" si="248"/>
        <v/>
      </c>
      <c r="BB517" s="68" t="str">
        <f t="shared" si="249"/>
        <v/>
      </c>
      <c r="BC517" s="146" t="str">
        <f t="shared" si="250"/>
        <v>Pain in mouth/throat</v>
      </c>
      <c r="BD517" s="68">
        <f t="shared" si="251"/>
        <v>10.4</v>
      </c>
      <c r="BE517" s="68" t="str">
        <f t="shared" si="252"/>
        <v>Pain in mouth/throat
 has a PPV of 10.4% 
 for recurrence</v>
      </c>
      <c r="BF517" s="68">
        <f t="shared" si="253"/>
        <v>0</v>
      </c>
      <c r="BG517" s="68">
        <f t="shared" si="254"/>
        <v>0</v>
      </c>
      <c r="BH517" s="68">
        <f t="shared" si="255"/>
        <v>1</v>
      </c>
      <c r="BI517" s="68">
        <f t="shared" si="256"/>
        <v>0</v>
      </c>
      <c r="BJ517" s="68">
        <f t="shared" si="257"/>
        <v>0</v>
      </c>
      <c r="BK517" s="68">
        <f t="shared" si="258"/>
        <v>0</v>
      </c>
      <c r="BL517" s="68">
        <f t="shared" si="259"/>
        <v>0</v>
      </c>
      <c r="BM517" s="139">
        <f t="shared" si="260"/>
        <v>0</v>
      </c>
    </row>
    <row r="518" spans="1:65" s="68" customFormat="1" ht="63.95" customHeight="1">
      <c r="A518" s="245"/>
      <c r="B518" s="97"/>
      <c r="C518" s="98"/>
      <c r="D518" s="99"/>
      <c r="E518" s="111"/>
      <c r="F518" s="155"/>
      <c r="G518" s="225"/>
      <c r="H518" s="100"/>
      <c r="I518" s="226"/>
      <c r="J518" s="218"/>
      <c r="K518" s="124"/>
      <c r="L518" s="135"/>
      <c r="M518" s="136"/>
      <c r="N518" s="102"/>
      <c r="O518" s="103"/>
      <c r="P518" s="103"/>
      <c r="Q518" s="103"/>
      <c r="R518" s="103"/>
      <c r="S518" s="99"/>
      <c r="T518" s="99"/>
      <c r="U518" s="99"/>
      <c r="V518" s="99"/>
      <c r="W518" s="100"/>
      <c r="X518" s="100"/>
      <c r="Y518" s="104"/>
      <c r="Z518" s="119"/>
      <c r="AA518" s="119"/>
      <c r="AB518" s="120"/>
      <c r="AC518" s="137" t="str">
        <f t="shared" si="230"/>
        <v/>
      </c>
      <c r="AD518" s="131" t="str">
        <f t="shared" si="231"/>
        <v/>
      </c>
      <c r="AE518" s="105"/>
      <c r="AF518" s="101"/>
      <c r="AG518" s="107"/>
      <c r="AH518" s="169"/>
      <c r="AI518" s="170"/>
      <c r="AK518" s="146" t="b">
        <f t="shared" si="232"/>
        <v>0</v>
      </c>
      <c r="AL518" s="68">
        <f t="shared" si="233"/>
        <v>0</v>
      </c>
      <c r="AM518" s="68" t="b">
        <f t="shared" si="234"/>
        <v>1</v>
      </c>
      <c r="AN518" s="68">
        <f t="shared" si="235"/>
        <v>1</v>
      </c>
      <c r="AO518" s="68" t="b">
        <f t="shared" si="236"/>
        <v>0</v>
      </c>
      <c r="AP518" s="68">
        <f t="shared" si="237"/>
        <v>0</v>
      </c>
      <c r="AQ518" s="68" t="b">
        <f t="shared" si="238"/>
        <v>1</v>
      </c>
      <c r="AR518" s="139">
        <f t="shared" si="239"/>
        <v>1</v>
      </c>
      <c r="AS518" s="146" t="str">
        <f t="shared" si="240"/>
        <v/>
      </c>
      <c r="AT518" s="139" t="str">
        <f t="shared" si="241"/>
        <v/>
      </c>
      <c r="AU518" s="68">
        <f t="shared" si="242"/>
        <v>1</v>
      </c>
      <c r="AV518" s="68">
        <f t="shared" si="243"/>
        <v>0</v>
      </c>
      <c r="AW518" s="68">
        <f t="shared" si="244"/>
        <v>0</v>
      </c>
      <c r="AX518" s="68">
        <f t="shared" si="245"/>
        <v>0</v>
      </c>
      <c r="AY518" s="68">
        <f t="shared" si="246"/>
        <v>0</v>
      </c>
      <c r="AZ518" s="139">
        <f t="shared" si="247"/>
        <v>0</v>
      </c>
      <c r="BA518" s="68" t="str">
        <f t="shared" si="248"/>
        <v/>
      </c>
      <c r="BB518" s="68" t="str">
        <f t="shared" si="249"/>
        <v/>
      </c>
      <c r="BC518" s="146" t="str">
        <f t="shared" si="250"/>
        <v>Pain in mouth/throat</v>
      </c>
      <c r="BD518" s="68">
        <f t="shared" si="251"/>
        <v>10.4</v>
      </c>
      <c r="BE518" s="68" t="str">
        <f t="shared" si="252"/>
        <v>Pain in mouth/throat
 has a PPV of 10.4% 
 for recurrence</v>
      </c>
      <c r="BF518" s="68">
        <f t="shared" si="253"/>
        <v>0</v>
      </c>
      <c r="BG518" s="68">
        <f t="shared" si="254"/>
        <v>0</v>
      </c>
      <c r="BH518" s="68">
        <f t="shared" si="255"/>
        <v>1</v>
      </c>
      <c r="BI518" s="68">
        <f t="shared" si="256"/>
        <v>0</v>
      </c>
      <c r="BJ518" s="68">
        <f t="shared" si="257"/>
        <v>0</v>
      </c>
      <c r="BK518" s="68">
        <f t="shared" si="258"/>
        <v>0</v>
      </c>
      <c r="BL518" s="68">
        <f t="shared" si="259"/>
        <v>0</v>
      </c>
      <c r="BM518" s="139">
        <f t="shared" si="260"/>
        <v>0</v>
      </c>
    </row>
    <row r="519" spans="1:65" s="68" customFormat="1" ht="63.95" customHeight="1">
      <c r="A519" s="245"/>
      <c r="B519" s="97"/>
      <c r="C519" s="98"/>
      <c r="D519" s="99"/>
      <c r="E519" s="111"/>
      <c r="F519" s="155"/>
      <c r="G519" s="225"/>
      <c r="H519" s="100"/>
      <c r="I519" s="226"/>
      <c r="J519" s="218"/>
      <c r="K519" s="124"/>
      <c r="L519" s="135"/>
      <c r="M519" s="136"/>
      <c r="N519" s="102"/>
      <c r="O519" s="103"/>
      <c r="P519" s="103"/>
      <c r="Q519" s="103"/>
      <c r="R519" s="103"/>
      <c r="S519" s="99"/>
      <c r="T519" s="99"/>
      <c r="U519" s="99"/>
      <c r="V519" s="99"/>
      <c r="W519" s="100"/>
      <c r="X519" s="100"/>
      <c r="Y519" s="104"/>
      <c r="Z519" s="119"/>
      <c r="AA519" s="119"/>
      <c r="AB519" s="120"/>
      <c r="AC519" s="137" t="str">
        <f t="shared" si="230"/>
        <v/>
      </c>
      <c r="AD519" s="131" t="str">
        <f t="shared" si="231"/>
        <v/>
      </c>
      <c r="AE519" s="105"/>
      <c r="AF519" s="101"/>
      <c r="AG519" s="107"/>
      <c r="AH519" s="169"/>
      <c r="AI519" s="170"/>
      <c r="AK519" s="146" t="b">
        <f t="shared" si="232"/>
        <v>0</v>
      </c>
      <c r="AL519" s="68">
        <f t="shared" si="233"/>
        <v>0</v>
      </c>
      <c r="AM519" s="68" t="b">
        <f t="shared" si="234"/>
        <v>1</v>
      </c>
      <c r="AN519" s="68">
        <f t="shared" si="235"/>
        <v>1</v>
      </c>
      <c r="AO519" s="68" t="b">
        <f t="shared" si="236"/>
        <v>0</v>
      </c>
      <c r="AP519" s="68">
        <f t="shared" si="237"/>
        <v>0</v>
      </c>
      <c r="AQ519" s="68" t="b">
        <f t="shared" si="238"/>
        <v>1</v>
      </c>
      <c r="AR519" s="139">
        <f t="shared" si="239"/>
        <v>1</v>
      </c>
      <c r="AS519" s="146" t="str">
        <f t="shared" si="240"/>
        <v/>
      </c>
      <c r="AT519" s="139" t="str">
        <f t="shared" si="241"/>
        <v/>
      </c>
      <c r="AU519" s="68">
        <f t="shared" si="242"/>
        <v>1</v>
      </c>
      <c r="AV519" s="68">
        <f t="shared" si="243"/>
        <v>0</v>
      </c>
      <c r="AW519" s="68">
        <f t="shared" si="244"/>
        <v>0</v>
      </c>
      <c r="AX519" s="68">
        <f t="shared" si="245"/>
        <v>0</v>
      </c>
      <c r="AY519" s="68">
        <f t="shared" si="246"/>
        <v>0</v>
      </c>
      <c r="AZ519" s="139">
        <f t="shared" si="247"/>
        <v>0</v>
      </c>
      <c r="BA519" s="68" t="str">
        <f t="shared" si="248"/>
        <v/>
      </c>
      <c r="BB519" s="68" t="str">
        <f t="shared" si="249"/>
        <v/>
      </c>
      <c r="BC519" s="146" t="str">
        <f t="shared" si="250"/>
        <v>Pain in mouth/throat</v>
      </c>
      <c r="BD519" s="68">
        <f t="shared" si="251"/>
        <v>10.4</v>
      </c>
      <c r="BE519" s="68" t="str">
        <f t="shared" si="252"/>
        <v>Pain in mouth/throat
 has a PPV of 10.4% 
 for recurrence</v>
      </c>
      <c r="BF519" s="68">
        <f t="shared" si="253"/>
        <v>0</v>
      </c>
      <c r="BG519" s="68">
        <f t="shared" si="254"/>
        <v>0</v>
      </c>
      <c r="BH519" s="68">
        <f t="shared" si="255"/>
        <v>1</v>
      </c>
      <c r="BI519" s="68">
        <f t="shared" si="256"/>
        <v>0</v>
      </c>
      <c r="BJ519" s="68">
        <f t="shared" si="257"/>
        <v>0</v>
      </c>
      <c r="BK519" s="68">
        <f t="shared" si="258"/>
        <v>0</v>
      </c>
      <c r="BL519" s="68">
        <f t="shared" si="259"/>
        <v>0</v>
      </c>
      <c r="BM519" s="139">
        <f t="shared" si="260"/>
        <v>0</v>
      </c>
    </row>
    <row r="520" spans="1:65" s="68" customFormat="1" ht="63.95" customHeight="1">
      <c r="A520" s="245"/>
      <c r="B520" s="97"/>
      <c r="C520" s="98"/>
      <c r="D520" s="99"/>
      <c r="E520" s="111"/>
      <c r="F520" s="155"/>
      <c r="G520" s="225"/>
      <c r="H520" s="100"/>
      <c r="I520" s="226"/>
      <c r="J520" s="218"/>
      <c r="K520" s="124"/>
      <c r="L520" s="135"/>
      <c r="M520" s="136"/>
      <c r="N520" s="102"/>
      <c r="O520" s="103"/>
      <c r="P520" s="103"/>
      <c r="Q520" s="103"/>
      <c r="R520" s="103"/>
      <c r="S520" s="99"/>
      <c r="T520" s="99"/>
      <c r="U520" s="99"/>
      <c r="V520" s="99"/>
      <c r="W520" s="100"/>
      <c r="X520" s="100"/>
      <c r="Y520" s="104"/>
      <c r="Z520" s="119"/>
      <c r="AA520" s="119"/>
      <c r="AB520" s="120"/>
      <c r="AC520" s="137" t="str">
        <f t="shared" si="230"/>
        <v/>
      </c>
      <c r="AD520" s="131" t="str">
        <f t="shared" si="231"/>
        <v/>
      </c>
      <c r="AE520" s="105"/>
      <c r="AF520" s="101"/>
      <c r="AG520" s="107"/>
      <c r="AH520" s="169"/>
      <c r="AI520" s="170"/>
      <c r="AK520" s="146" t="b">
        <f t="shared" si="232"/>
        <v>0</v>
      </c>
      <c r="AL520" s="68">
        <f t="shared" si="233"/>
        <v>0</v>
      </c>
      <c r="AM520" s="68" t="b">
        <f t="shared" si="234"/>
        <v>1</v>
      </c>
      <c r="AN520" s="68">
        <f t="shared" si="235"/>
        <v>1</v>
      </c>
      <c r="AO520" s="68" t="b">
        <f t="shared" si="236"/>
        <v>0</v>
      </c>
      <c r="AP520" s="68">
        <f t="shared" si="237"/>
        <v>0</v>
      </c>
      <c r="AQ520" s="68" t="b">
        <f t="shared" si="238"/>
        <v>1</v>
      </c>
      <c r="AR520" s="139">
        <f t="shared" si="239"/>
        <v>1</v>
      </c>
      <c r="AS520" s="146" t="str">
        <f t="shared" si="240"/>
        <v/>
      </c>
      <c r="AT520" s="139" t="str">
        <f t="shared" si="241"/>
        <v/>
      </c>
      <c r="AU520" s="68">
        <f t="shared" si="242"/>
        <v>1</v>
      </c>
      <c r="AV520" s="68">
        <f t="shared" si="243"/>
        <v>0</v>
      </c>
      <c r="AW520" s="68">
        <f t="shared" si="244"/>
        <v>0</v>
      </c>
      <c r="AX520" s="68">
        <f t="shared" si="245"/>
        <v>0</v>
      </c>
      <c r="AY520" s="68">
        <f t="shared" si="246"/>
        <v>0</v>
      </c>
      <c r="AZ520" s="139">
        <f t="shared" si="247"/>
        <v>0</v>
      </c>
      <c r="BA520" s="68" t="str">
        <f t="shared" si="248"/>
        <v/>
      </c>
      <c r="BB520" s="68" t="str">
        <f t="shared" si="249"/>
        <v/>
      </c>
      <c r="BC520" s="146" t="str">
        <f t="shared" si="250"/>
        <v>Pain in mouth/throat</v>
      </c>
      <c r="BD520" s="68">
        <f t="shared" si="251"/>
        <v>10.4</v>
      </c>
      <c r="BE520" s="68" t="str">
        <f t="shared" si="252"/>
        <v>Pain in mouth/throat
 has a PPV of 10.4% 
 for recurrence</v>
      </c>
      <c r="BF520" s="68">
        <f t="shared" si="253"/>
        <v>0</v>
      </c>
      <c r="BG520" s="68">
        <f t="shared" si="254"/>
        <v>0</v>
      </c>
      <c r="BH520" s="68">
        <f t="shared" si="255"/>
        <v>1</v>
      </c>
      <c r="BI520" s="68">
        <f t="shared" si="256"/>
        <v>0</v>
      </c>
      <c r="BJ520" s="68">
        <f t="shared" si="257"/>
        <v>0</v>
      </c>
      <c r="BK520" s="68">
        <f t="shared" si="258"/>
        <v>0</v>
      </c>
      <c r="BL520" s="68">
        <f t="shared" si="259"/>
        <v>0</v>
      </c>
      <c r="BM520" s="139">
        <f t="shared" si="260"/>
        <v>0</v>
      </c>
    </row>
    <row r="521" spans="1:65" s="68" customFormat="1" ht="63.95" customHeight="1">
      <c r="A521" s="245"/>
      <c r="B521" s="97"/>
      <c r="C521" s="98"/>
      <c r="D521" s="99"/>
      <c r="E521" s="111"/>
      <c r="F521" s="155"/>
      <c r="G521" s="225"/>
      <c r="H521" s="100"/>
      <c r="I521" s="226"/>
      <c r="J521" s="218"/>
      <c r="K521" s="124"/>
      <c r="L521" s="135"/>
      <c r="M521" s="136"/>
      <c r="N521" s="102"/>
      <c r="O521" s="103"/>
      <c r="P521" s="103"/>
      <c r="Q521" s="103"/>
      <c r="R521" s="103"/>
      <c r="S521" s="99"/>
      <c r="T521" s="99"/>
      <c r="U521" s="99"/>
      <c r="V521" s="99"/>
      <c r="W521" s="100"/>
      <c r="X521" s="100"/>
      <c r="Y521" s="104"/>
      <c r="Z521" s="119"/>
      <c r="AA521" s="119"/>
      <c r="AB521" s="120"/>
      <c r="AC521" s="137" t="str">
        <f t="shared" si="230"/>
        <v/>
      </c>
      <c r="AD521" s="131" t="str">
        <f t="shared" si="231"/>
        <v/>
      </c>
      <c r="AE521" s="105"/>
      <c r="AF521" s="101"/>
      <c r="AG521" s="107"/>
      <c r="AH521" s="169"/>
      <c r="AI521" s="170"/>
      <c r="AK521" s="146" t="b">
        <f t="shared" si="232"/>
        <v>0</v>
      </c>
      <c r="AL521" s="68">
        <f t="shared" si="233"/>
        <v>0</v>
      </c>
      <c r="AM521" s="68" t="b">
        <f t="shared" si="234"/>
        <v>1</v>
      </c>
      <c r="AN521" s="68">
        <f t="shared" si="235"/>
        <v>1</v>
      </c>
      <c r="AO521" s="68" t="b">
        <f t="shared" si="236"/>
        <v>0</v>
      </c>
      <c r="AP521" s="68">
        <f t="shared" si="237"/>
        <v>0</v>
      </c>
      <c r="AQ521" s="68" t="b">
        <f t="shared" si="238"/>
        <v>1</v>
      </c>
      <c r="AR521" s="139">
        <f t="shared" si="239"/>
        <v>1</v>
      </c>
      <c r="AS521" s="146" t="str">
        <f t="shared" si="240"/>
        <v/>
      </c>
      <c r="AT521" s="139" t="str">
        <f t="shared" si="241"/>
        <v/>
      </c>
      <c r="AU521" s="68">
        <f t="shared" si="242"/>
        <v>1</v>
      </c>
      <c r="AV521" s="68">
        <f t="shared" si="243"/>
        <v>0</v>
      </c>
      <c r="AW521" s="68">
        <f t="shared" si="244"/>
        <v>0</v>
      </c>
      <c r="AX521" s="68">
        <f t="shared" si="245"/>
        <v>0</v>
      </c>
      <c r="AY521" s="68">
        <f t="shared" si="246"/>
        <v>0</v>
      </c>
      <c r="AZ521" s="139">
        <f t="shared" si="247"/>
        <v>0</v>
      </c>
      <c r="BA521" s="68" t="str">
        <f t="shared" si="248"/>
        <v/>
      </c>
      <c r="BB521" s="68" t="str">
        <f t="shared" si="249"/>
        <v/>
      </c>
      <c r="BC521" s="146" t="str">
        <f t="shared" si="250"/>
        <v>Pain in mouth/throat</v>
      </c>
      <c r="BD521" s="68">
        <f t="shared" si="251"/>
        <v>10.4</v>
      </c>
      <c r="BE521" s="68" t="str">
        <f t="shared" si="252"/>
        <v>Pain in mouth/throat
 has a PPV of 10.4% 
 for recurrence</v>
      </c>
      <c r="BF521" s="68">
        <f t="shared" si="253"/>
        <v>0</v>
      </c>
      <c r="BG521" s="68">
        <f t="shared" si="254"/>
        <v>0</v>
      </c>
      <c r="BH521" s="68">
        <f t="shared" si="255"/>
        <v>1</v>
      </c>
      <c r="BI521" s="68">
        <f t="shared" si="256"/>
        <v>0</v>
      </c>
      <c r="BJ521" s="68">
        <f t="shared" si="257"/>
        <v>0</v>
      </c>
      <c r="BK521" s="68">
        <f t="shared" si="258"/>
        <v>0</v>
      </c>
      <c r="BL521" s="68">
        <f t="shared" si="259"/>
        <v>0</v>
      </c>
      <c r="BM521" s="139">
        <f t="shared" si="260"/>
        <v>0</v>
      </c>
    </row>
    <row r="522" spans="1:65" s="68" customFormat="1" ht="63.95" customHeight="1">
      <c r="A522" s="245"/>
      <c r="B522" s="97"/>
      <c r="C522" s="98"/>
      <c r="D522" s="99"/>
      <c r="E522" s="111"/>
      <c r="F522" s="155"/>
      <c r="G522" s="225"/>
      <c r="H522" s="100"/>
      <c r="I522" s="226"/>
      <c r="J522" s="218"/>
      <c r="K522" s="124"/>
      <c r="L522" s="135"/>
      <c r="M522" s="136"/>
      <c r="N522" s="102"/>
      <c r="O522" s="103"/>
      <c r="P522" s="103"/>
      <c r="Q522" s="103"/>
      <c r="R522" s="103"/>
      <c r="S522" s="99"/>
      <c r="T522" s="99"/>
      <c r="U522" s="99"/>
      <c r="V522" s="99"/>
      <c r="W522" s="100"/>
      <c r="X522" s="100"/>
      <c r="Y522" s="104"/>
      <c r="Z522" s="119"/>
      <c r="AA522" s="119"/>
      <c r="AB522" s="120"/>
      <c r="AC522" s="137" t="str">
        <f t="shared" si="230"/>
        <v/>
      </c>
      <c r="AD522" s="131" t="str">
        <f t="shared" si="231"/>
        <v/>
      </c>
      <c r="AE522" s="105"/>
      <c r="AF522" s="101"/>
      <c r="AG522" s="107"/>
      <c r="AH522" s="169"/>
      <c r="AI522" s="170"/>
      <c r="AK522" s="146" t="b">
        <f t="shared" si="232"/>
        <v>0</v>
      </c>
      <c r="AL522" s="68">
        <f t="shared" si="233"/>
        <v>0</v>
      </c>
      <c r="AM522" s="68" t="b">
        <f t="shared" si="234"/>
        <v>1</v>
      </c>
      <c r="AN522" s="68">
        <f t="shared" si="235"/>
        <v>1</v>
      </c>
      <c r="AO522" s="68" t="b">
        <f t="shared" si="236"/>
        <v>0</v>
      </c>
      <c r="AP522" s="68">
        <f t="shared" si="237"/>
        <v>0</v>
      </c>
      <c r="AQ522" s="68" t="b">
        <f t="shared" si="238"/>
        <v>1</v>
      </c>
      <c r="AR522" s="139">
        <f t="shared" si="239"/>
        <v>1</v>
      </c>
      <c r="AS522" s="146" t="str">
        <f t="shared" si="240"/>
        <v/>
      </c>
      <c r="AT522" s="139" t="str">
        <f t="shared" si="241"/>
        <v/>
      </c>
      <c r="AU522" s="68">
        <f t="shared" si="242"/>
        <v>1</v>
      </c>
      <c r="AV522" s="68">
        <f t="shared" si="243"/>
        <v>0</v>
      </c>
      <c r="AW522" s="68">
        <f t="shared" si="244"/>
        <v>0</v>
      </c>
      <c r="AX522" s="68">
        <f t="shared" si="245"/>
        <v>0</v>
      </c>
      <c r="AY522" s="68">
        <f t="shared" si="246"/>
        <v>0</v>
      </c>
      <c r="AZ522" s="139">
        <f t="shared" si="247"/>
        <v>0</v>
      </c>
      <c r="BA522" s="68" t="str">
        <f t="shared" si="248"/>
        <v/>
      </c>
      <c r="BB522" s="68" t="str">
        <f t="shared" si="249"/>
        <v/>
      </c>
      <c r="BC522" s="146" t="str">
        <f t="shared" si="250"/>
        <v>Pain in mouth/throat</v>
      </c>
      <c r="BD522" s="68">
        <f t="shared" si="251"/>
        <v>10.4</v>
      </c>
      <c r="BE522" s="68" t="str">
        <f t="shared" si="252"/>
        <v>Pain in mouth/throat
 has a PPV of 10.4% 
 for recurrence</v>
      </c>
      <c r="BF522" s="68">
        <f t="shared" si="253"/>
        <v>0</v>
      </c>
      <c r="BG522" s="68">
        <f t="shared" si="254"/>
        <v>0</v>
      </c>
      <c r="BH522" s="68">
        <f t="shared" si="255"/>
        <v>1</v>
      </c>
      <c r="BI522" s="68">
        <f t="shared" si="256"/>
        <v>0</v>
      </c>
      <c r="BJ522" s="68">
        <f t="shared" si="257"/>
        <v>0</v>
      </c>
      <c r="BK522" s="68">
        <f t="shared" si="258"/>
        <v>0</v>
      </c>
      <c r="BL522" s="68">
        <f t="shared" si="259"/>
        <v>0</v>
      </c>
      <c r="BM522" s="139">
        <f t="shared" si="260"/>
        <v>0</v>
      </c>
    </row>
    <row r="523" spans="1:65" s="68" customFormat="1" ht="63.95" customHeight="1">
      <c r="A523" s="245"/>
      <c r="B523" s="97"/>
      <c r="C523" s="98"/>
      <c r="D523" s="99"/>
      <c r="E523" s="111"/>
      <c r="F523" s="155"/>
      <c r="G523" s="225"/>
      <c r="H523" s="100"/>
      <c r="I523" s="226"/>
      <c r="J523" s="218"/>
      <c r="K523" s="124"/>
      <c r="L523" s="135"/>
      <c r="M523" s="136"/>
      <c r="N523" s="102"/>
      <c r="O523" s="103"/>
      <c r="P523" s="103"/>
      <c r="Q523" s="103"/>
      <c r="R523" s="103"/>
      <c r="S523" s="99"/>
      <c r="T523" s="99"/>
      <c r="U523" s="99"/>
      <c r="V523" s="99"/>
      <c r="W523" s="100"/>
      <c r="X523" s="100"/>
      <c r="Y523" s="104"/>
      <c r="Z523" s="119"/>
      <c r="AA523" s="119"/>
      <c r="AB523" s="120"/>
      <c r="AC523" s="137" t="str">
        <f t="shared" si="230"/>
        <v/>
      </c>
      <c r="AD523" s="131" t="str">
        <f t="shared" si="231"/>
        <v/>
      </c>
      <c r="AE523" s="105"/>
      <c r="AF523" s="101"/>
      <c r="AG523" s="107"/>
      <c r="AH523" s="169"/>
      <c r="AI523" s="170"/>
      <c r="AK523" s="146" t="b">
        <f t="shared" si="232"/>
        <v>0</v>
      </c>
      <c r="AL523" s="68">
        <f t="shared" si="233"/>
        <v>0</v>
      </c>
      <c r="AM523" s="68" t="b">
        <f t="shared" si="234"/>
        <v>1</v>
      </c>
      <c r="AN523" s="68">
        <f t="shared" si="235"/>
        <v>1</v>
      </c>
      <c r="AO523" s="68" t="b">
        <f t="shared" si="236"/>
        <v>0</v>
      </c>
      <c r="AP523" s="68">
        <f t="shared" si="237"/>
        <v>0</v>
      </c>
      <c r="AQ523" s="68" t="b">
        <f t="shared" si="238"/>
        <v>1</v>
      </c>
      <c r="AR523" s="139">
        <f t="shared" si="239"/>
        <v>1</v>
      </c>
      <c r="AS523" s="146" t="str">
        <f t="shared" si="240"/>
        <v/>
      </c>
      <c r="AT523" s="139" t="str">
        <f t="shared" si="241"/>
        <v/>
      </c>
      <c r="AU523" s="68">
        <f t="shared" si="242"/>
        <v>1</v>
      </c>
      <c r="AV523" s="68">
        <f t="shared" si="243"/>
        <v>0</v>
      </c>
      <c r="AW523" s="68">
        <f t="shared" si="244"/>
        <v>0</v>
      </c>
      <c r="AX523" s="68">
        <f t="shared" si="245"/>
        <v>0</v>
      </c>
      <c r="AY523" s="68">
        <f t="shared" si="246"/>
        <v>0</v>
      </c>
      <c r="AZ523" s="139">
        <f t="shared" si="247"/>
        <v>0</v>
      </c>
      <c r="BA523" s="68" t="str">
        <f t="shared" si="248"/>
        <v/>
      </c>
      <c r="BB523" s="68" t="str">
        <f t="shared" si="249"/>
        <v/>
      </c>
      <c r="BC523" s="146" t="str">
        <f t="shared" si="250"/>
        <v>Pain in mouth/throat</v>
      </c>
      <c r="BD523" s="68">
        <f t="shared" si="251"/>
        <v>10.4</v>
      </c>
      <c r="BE523" s="68" t="str">
        <f t="shared" si="252"/>
        <v>Pain in mouth/throat
 has a PPV of 10.4% 
 for recurrence</v>
      </c>
      <c r="BF523" s="68">
        <f t="shared" si="253"/>
        <v>0</v>
      </c>
      <c r="BG523" s="68">
        <f t="shared" si="254"/>
        <v>0</v>
      </c>
      <c r="BH523" s="68">
        <f t="shared" si="255"/>
        <v>1</v>
      </c>
      <c r="BI523" s="68">
        <f t="shared" si="256"/>
        <v>0</v>
      </c>
      <c r="BJ523" s="68">
        <f t="shared" si="257"/>
        <v>0</v>
      </c>
      <c r="BK523" s="68">
        <f t="shared" si="258"/>
        <v>0</v>
      </c>
      <c r="BL523" s="68">
        <f t="shared" si="259"/>
        <v>0</v>
      </c>
      <c r="BM523" s="139">
        <f t="shared" si="260"/>
        <v>0</v>
      </c>
    </row>
    <row r="524" spans="1:65" s="68" customFormat="1" ht="63.95" customHeight="1">
      <c r="A524" s="245"/>
      <c r="B524" s="97"/>
      <c r="C524" s="98"/>
      <c r="D524" s="99"/>
      <c r="E524" s="111"/>
      <c r="F524" s="155"/>
      <c r="G524" s="225"/>
      <c r="H524" s="100"/>
      <c r="I524" s="226"/>
      <c r="J524" s="218"/>
      <c r="K524" s="124"/>
      <c r="L524" s="135"/>
      <c r="M524" s="136"/>
      <c r="N524" s="102"/>
      <c r="O524" s="103"/>
      <c r="P524" s="103"/>
      <c r="Q524" s="103"/>
      <c r="R524" s="103"/>
      <c r="S524" s="99"/>
      <c r="T524" s="99"/>
      <c r="U524" s="99"/>
      <c r="V524" s="99"/>
      <c r="W524" s="100"/>
      <c r="X524" s="100"/>
      <c r="Y524" s="104"/>
      <c r="Z524" s="119"/>
      <c r="AA524" s="119"/>
      <c r="AB524" s="120"/>
      <c r="AC524" s="137" t="str">
        <f t="shared" si="230"/>
        <v/>
      </c>
      <c r="AD524" s="131" t="str">
        <f t="shared" si="231"/>
        <v/>
      </c>
      <c r="AE524" s="105"/>
      <c r="AF524" s="101"/>
      <c r="AG524" s="107"/>
      <c r="AH524" s="169"/>
      <c r="AI524" s="170"/>
      <c r="AK524" s="146" t="b">
        <f t="shared" si="232"/>
        <v>0</v>
      </c>
      <c r="AL524" s="68">
        <f t="shared" si="233"/>
        <v>0</v>
      </c>
      <c r="AM524" s="68" t="b">
        <f t="shared" si="234"/>
        <v>1</v>
      </c>
      <c r="AN524" s="68">
        <f t="shared" si="235"/>
        <v>1</v>
      </c>
      <c r="AO524" s="68" t="b">
        <f t="shared" si="236"/>
        <v>0</v>
      </c>
      <c r="AP524" s="68">
        <f t="shared" si="237"/>
        <v>0</v>
      </c>
      <c r="AQ524" s="68" t="b">
        <f t="shared" si="238"/>
        <v>1</v>
      </c>
      <c r="AR524" s="139">
        <f t="shared" si="239"/>
        <v>1</v>
      </c>
      <c r="AS524" s="146" t="str">
        <f t="shared" si="240"/>
        <v/>
      </c>
      <c r="AT524" s="139" t="str">
        <f t="shared" si="241"/>
        <v/>
      </c>
      <c r="AU524" s="68">
        <f t="shared" si="242"/>
        <v>1</v>
      </c>
      <c r="AV524" s="68">
        <f t="shared" si="243"/>
        <v>0</v>
      </c>
      <c r="AW524" s="68">
        <f t="shared" si="244"/>
        <v>0</v>
      </c>
      <c r="AX524" s="68">
        <f t="shared" si="245"/>
        <v>0</v>
      </c>
      <c r="AY524" s="68">
        <f t="shared" si="246"/>
        <v>0</v>
      </c>
      <c r="AZ524" s="139">
        <f t="shared" si="247"/>
        <v>0</v>
      </c>
      <c r="BA524" s="68" t="str">
        <f t="shared" si="248"/>
        <v/>
      </c>
      <c r="BB524" s="68" t="str">
        <f t="shared" si="249"/>
        <v/>
      </c>
      <c r="BC524" s="146" t="str">
        <f t="shared" si="250"/>
        <v>Pain in mouth/throat</v>
      </c>
      <c r="BD524" s="68">
        <f t="shared" si="251"/>
        <v>10.4</v>
      </c>
      <c r="BE524" s="68" t="str">
        <f t="shared" si="252"/>
        <v>Pain in mouth/throat
 has a PPV of 10.4% 
 for recurrence</v>
      </c>
      <c r="BF524" s="68">
        <f t="shared" si="253"/>
        <v>0</v>
      </c>
      <c r="BG524" s="68">
        <f t="shared" si="254"/>
        <v>0</v>
      </c>
      <c r="BH524" s="68">
        <f t="shared" si="255"/>
        <v>1</v>
      </c>
      <c r="BI524" s="68">
        <f t="shared" si="256"/>
        <v>0</v>
      </c>
      <c r="BJ524" s="68">
        <f t="shared" si="257"/>
        <v>0</v>
      </c>
      <c r="BK524" s="68">
        <f t="shared" si="258"/>
        <v>0</v>
      </c>
      <c r="BL524" s="68">
        <f t="shared" si="259"/>
        <v>0</v>
      </c>
      <c r="BM524" s="139">
        <f t="shared" si="260"/>
        <v>0</v>
      </c>
    </row>
    <row r="525" spans="1:65" s="68" customFormat="1" ht="63.95" customHeight="1">
      <c r="A525" s="245"/>
      <c r="B525" s="97"/>
      <c r="C525" s="98"/>
      <c r="D525" s="99"/>
      <c r="E525" s="111"/>
      <c r="F525" s="155"/>
      <c r="G525" s="225"/>
      <c r="H525" s="100"/>
      <c r="I525" s="226"/>
      <c r="J525" s="218"/>
      <c r="K525" s="124"/>
      <c r="L525" s="135"/>
      <c r="M525" s="136"/>
      <c r="N525" s="102"/>
      <c r="O525" s="103"/>
      <c r="P525" s="103"/>
      <c r="Q525" s="103"/>
      <c r="R525" s="103"/>
      <c r="S525" s="99"/>
      <c r="T525" s="99"/>
      <c r="U525" s="99"/>
      <c r="V525" s="99"/>
      <c r="W525" s="100"/>
      <c r="X525" s="100"/>
      <c r="Y525" s="104"/>
      <c r="Z525" s="119"/>
      <c r="AA525" s="119"/>
      <c r="AB525" s="120"/>
      <c r="AC525" s="137" t="str">
        <f t="shared" si="230"/>
        <v/>
      </c>
      <c r="AD525" s="131" t="str">
        <f t="shared" si="231"/>
        <v/>
      </c>
      <c r="AE525" s="105"/>
      <c r="AF525" s="101"/>
      <c r="AG525" s="107"/>
      <c r="AH525" s="169"/>
      <c r="AI525" s="170"/>
      <c r="AK525" s="146" t="b">
        <f t="shared" si="232"/>
        <v>0</v>
      </c>
      <c r="AL525" s="68">
        <f t="shared" si="233"/>
        <v>0</v>
      </c>
      <c r="AM525" s="68" t="b">
        <f t="shared" si="234"/>
        <v>1</v>
      </c>
      <c r="AN525" s="68">
        <f t="shared" si="235"/>
        <v>1</v>
      </c>
      <c r="AO525" s="68" t="b">
        <f t="shared" si="236"/>
        <v>0</v>
      </c>
      <c r="AP525" s="68">
        <f t="shared" si="237"/>
        <v>0</v>
      </c>
      <c r="AQ525" s="68" t="b">
        <f t="shared" si="238"/>
        <v>1</v>
      </c>
      <c r="AR525" s="139">
        <f t="shared" si="239"/>
        <v>1</v>
      </c>
      <c r="AS525" s="146" t="str">
        <f t="shared" si="240"/>
        <v/>
      </c>
      <c r="AT525" s="139" t="str">
        <f t="shared" si="241"/>
        <v/>
      </c>
      <c r="AU525" s="68">
        <f t="shared" si="242"/>
        <v>1</v>
      </c>
      <c r="AV525" s="68">
        <f t="shared" si="243"/>
        <v>0</v>
      </c>
      <c r="AW525" s="68">
        <f t="shared" si="244"/>
        <v>0</v>
      </c>
      <c r="AX525" s="68">
        <f t="shared" si="245"/>
        <v>0</v>
      </c>
      <c r="AY525" s="68">
        <f t="shared" si="246"/>
        <v>0</v>
      </c>
      <c r="AZ525" s="139">
        <f t="shared" si="247"/>
        <v>0</v>
      </c>
      <c r="BA525" s="68" t="str">
        <f t="shared" si="248"/>
        <v/>
      </c>
      <c r="BB525" s="68" t="str">
        <f t="shared" si="249"/>
        <v/>
      </c>
      <c r="BC525" s="146" t="str">
        <f t="shared" si="250"/>
        <v>Pain in mouth/throat</v>
      </c>
      <c r="BD525" s="68">
        <f t="shared" si="251"/>
        <v>10.4</v>
      </c>
      <c r="BE525" s="68" t="str">
        <f t="shared" si="252"/>
        <v>Pain in mouth/throat
 has a PPV of 10.4% 
 for recurrence</v>
      </c>
      <c r="BF525" s="68">
        <f t="shared" si="253"/>
        <v>0</v>
      </c>
      <c r="BG525" s="68">
        <f t="shared" si="254"/>
        <v>0</v>
      </c>
      <c r="BH525" s="68">
        <f t="shared" si="255"/>
        <v>1</v>
      </c>
      <c r="BI525" s="68">
        <f t="shared" si="256"/>
        <v>0</v>
      </c>
      <c r="BJ525" s="68">
        <f t="shared" si="257"/>
        <v>0</v>
      </c>
      <c r="BK525" s="68">
        <f t="shared" si="258"/>
        <v>0</v>
      </c>
      <c r="BL525" s="68">
        <f t="shared" si="259"/>
        <v>0</v>
      </c>
      <c r="BM525" s="139">
        <f t="shared" si="260"/>
        <v>0</v>
      </c>
    </row>
    <row r="526" spans="1:65" s="68" customFormat="1" ht="63.95" customHeight="1">
      <c r="A526" s="245"/>
      <c r="B526" s="97"/>
      <c r="C526" s="98"/>
      <c r="D526" s="99"/>
      <c r="E526" s="111"/>
      <c r="F526" s="155"/>
      <c r="G526" s="225"/>
      <c r="H526" s="100"/>
      <c r="I526" s="226"/>
      <c r="J526" s="218"/>
      <c r="K526" s="124"/>
      <c r="L526" s="135"/>
      <c r="M526" s="136"/>
      <c r="N526" s="102"/>
      <c r="O526" s="103"/>
      <c r="P526" s="103"/>
      <c r="Q526" s="103"/>
      <c r="R526" s="103"/>
      <c r="S526" s="99"/>
      <c r="T526" s="99"/>
      <c r="U526" s="99"/>
      <c r="V526" s="99"/>
      <c r="W526" s="100"/>
      <c r="X526" s="100"/>
      <c r="Y526" s="104"/>
      <c r="Z526" s="119"/>
      <c r="AA526" s="119"/>
      <c r="AB526" s="120"/>
      <c r="AC526" s="137" t="str">
        <f t="shared" si="230"/>
        <v/>
      </c>
      <c r="AD526" s="131" t="str">
        <f t="shared" si="231"/>
        <v/>
      </c>
      <c r="AE526" s="105"/>
      <c r="AF526" s="101"/>
      <c r="AG526" s="107"/>
      <c r="AH526" s="169"/>
      <c r="AI526" s="170"/>
      <c r="AK526" s="146" t="b">
        <f t="shared" si="232"/>
        <v>0</v>
      </c>
      <c r="AL526" s="68">
        <f t="shared" si="233"/>
        <v>0</v>
      </c>
      <c r="AM526" s="68" t="b">
        <f t="shared" si="234"/>
        <v>1</v>
      </c>
      <c r="AN526" s="68">
        <f t="shared" si="235"/>
        <v>1</v>
      </c>
      <c r="AO526" s="68" t="b">
        <f t="shared" si="236"/>
        <v>0</v>
      </c>
      <c r="AP526" s="68">
        <f t="shared" si="237"/>
        <v>0</v>
      </c>
      <c r="AQ526" s="68" t="b">
        <f t="shared" si="238"/>
        <v>1</v>
      </c>
      <c r="AR526" s="139">
        <f t="shared" si="239"/>
        <v>1</v>
      </c>
      <c r="AS526" s="146" t="str">
        <f t="shared" si="240"/>
        <v/>
      </c>
      <c r="AT526" s="139" t="str">
        <f t="shared" si="241"/>
        <v/>
      </c>
      <c r="AU526" s="68">
        <f t="shared" si="242"/>
        <v>1</v>
      </c>
      <c r="AV526" s="68">
        <f t="shared" si="243"/>
        <v>0</v>
      </c>
      <c r="AW526" s="68">
        <f t="shared" si="244"/>
        <v>0</v>
      </c>
      <c r="AX526" s="68">
        <f t="shared" si="245"/>
        <v>0</v>
      </c>
      <c r="AY526" s="68">
        <f t="shared" si="246"/>
        <v>0</v>
      </c>
      <c r="AZ526" s="139">
        <f t="shared" si="247"/>
        <v>0</v>
      </c>
      <c r="BA526" s="68" t="str">
        <f t="shared" si="248"/>
        <v/>
      </c>
      <c r="BB526" s="68" t="str">
        <f t="shared" si="249"/>
        <v/>
      </c>
      <c r="BC526" s="146" t="str">
        <f t="shared" si="250"/>
        <v>Pain in mouth/throat</v>
      </c>
      <c r="BD526" s="68">
        <f t="shared" si="251"/>
        <v>10.4</v>
      </c>
      <c r="BE526" s="68" t="str">
        <f t="shared" si="252"/>
        <v>Pain in mouth/throat
 has a PPV of 10.4% 
 for recurrence</v>
      </c>
      <c r="BF526" s="68">
        <f t="shared" si="253"/>
        <v>0</v>
      </c>
      <c r="BG526" s="68">
        <f t="shared" si="254"/>
        <v>0</v>
      </c>
      <c r="BH526" s="68">
        <f t="shared" si="255"/>
        <v>1</v>
      </c>
      <c r="BI526" s="68">
        <f t="shared" si="256"/>
        <v>0</v>
      </c>
      <c r="BJ526" s="68">
        <f t="shared" si="257"/>
        <v>0</v>
      </c>
      <c r="BK526" s="68">
        <f t="shared" si="258"/>
        <v>0</v>
      </c>
      <c r="BL526" s="68">
        <f t="shared" si="259"/>
        <v>0</v>
      </c>
      <c r="BM526" s="139">
        <f t="shared" si="260"/>
        <v>0</v>
      </c>
    </row>
    <row r="527" spans="1:65" s="68" customFormat="1" ht="63.95" customHeight="1">
      <c r="A527" s="245"/>
      <c r="B527" s="97"/>
      <c r="C527" s="98"/>
      <c r="D527" s="99"/>
      <c r="E527" s="111"/>
      <c r="F527" s="155"/>
      <c r="G527" s="225"/>
      <c r="H527" s="100"/>
      <c r="I527" s="226"/>
      <c r="J527" s="218"/>
      <c r="K527" s="124"/>
      <c r="L527" s="135"/>
      <c r="M527" s="136"/>
      <c r="N527" s="102"/>
      <c r="O527" s="103"/>
      <c r="P527" s="103"/>
      <c r="Q527" s="103"/>
      <c r="R527" s="103"/>
      <c r="S527" s="99"/>
      <c r="T527" s="99"/>
      <c r="U527" s="99"/>
      <c r="V527" s="99"/>
      <c r="W527" s="100"/>
      <c r="X527" s="100"/>
      <c r="Y527" s="104"/>
      <c r="Z527" s="119"/>
      <c r="AA527" s="119"/>
      <c r="AB527" s="120"/>
      <c r="AC527" s="137" t="str">
        <f t="shared" si="230"/>
        <v/>
      </c>
      <c r="AD527" s="131" t="str">
        <f t="shared" si="231"/>
        <v/>
      </c>
      <c r="AE527" s="105"/>
      <c r="AF527" s="101"/>
      <c r="AG527" s="107"/>
      <c r="AH527" s="169"/>
      <c r="AI527" s="170"/>
      <c r="AK527" s="146" t="b">
        <f t="shared" si="232"/>
        <v>0</v>
      </c>
      <c r="AL527" s="68">
        <f t="shared" si="233"/>
        <v>0</v>
      </c>
      <c r="AM527" s="68" t="b">
        <f t="shared" si="234"/>
        <v>1</v>
      </c>
      <c r="AN527" s="68">
        <f t="shared" si="235"/>
        <v>1</v>
      </c>
      <c r="AO527" s="68" t="b">
        <f t="shared" si="236"/>
        <v>0</v>
      </c>
      <c r="AP527" s="68">
        <f t="shared" si="237"/>
        <v>0</v>
      </c>
      <c r="AQ527" s="68" t="b">
        <f t="shared" si="238"/>
        <v>1</v>
      </c>
      <c r="AR527" s="139">
        <f t="shared" si="239"/>
        <v>1</v>
      </c>
      <c r="AS527" s="146" t="str">
        <f t="shared" si="240"/>
        <v/>
      </c>
      <c r="AT527" s="139" t="str">
        <f t="shared" si="241"/>
        <v/>
      </c>
      <c r="AU527" s="68">
        <f t="shared" si="242"/>
        <v>1</v>
      </c>
      <c r="AV527" s="68">
        <f t="shared" si="243"/>
        <v>0</v>
      </c>
      <c r="AW527" s="68">
        <f t="shared" si="244"/>
        <v>0</v>
      </c>
      <c r="AX527" s="68">
        <f t="shared" si="245"/>
        <v>0</v>
      </c>
      <c r="AY527" s="68">
        <f t="shared" si="246"/>
        <v>0</v>
      </c>
      <c r="AZ527" s="139">
        <f t="shared" si="247"/>
        <v>0</v>
      </c>
      <c r="BA527" s="68" t="str">
        <f t="shared" si="248"/>
        <v/>
      </c>
      <c r="BB527" s="68" t="str">
        <f t="shared" si="249"/>
        <v/>
      </c>
      <c r="BC527" s="146" t="str">
        <f t="shared" si="250"/>
        <v>Pain in mouth/throat</v>
      </c>
      <c r="BD527" s="68">
        <f t="shared" si="251"/>
        <v>10.4</v>
      </c>
      <c r="BE527" s="68" t="str">
        <f t="shared" si="252"/>
        <v>Pain in mouth/throat
 has a PPV of 10.4% 
 for recurrence</v>
      </c>
      <c r="BF527" s="68">
        <f t="shared" si="253"/>
        <v>0</v>
      </c>
      <c r="BG527" s="68">
        <f t="shared" si="254"/>
        <v>0</v>
      </c>
      <c r="BH527" s="68">
        <f t="shared" si="255"/>
        <v>1</v>
      </c>
      <c r="BI527" s="68">
        <f t="shared" si="256"/>
        <v>0</v>
      </c>
      <c r="BJ527" s="68">
        <f t="shared" si="257"/>
        <v>0</v>
      </c>
      <c r="BK527" s="68">
        <f t="shared" si="258"/>
        <v>0</v>
      </c>
      <c r="BL527" s="68">
        <f t="shared" si="259"/>
        <v>0</v>
      </c>
      <c r="BM527" s="139">
        <f t="shared" si="260"/>
        <v>0</v>
      </c>
    </row>
    <row r="528" spans="1:65" s="68" customFormat="1" ht="63.95" customHeight="1">
      <c r="A528" s="245"/>
      <c r="B528" s="97"/>
      <c r="C528" s="98"/>
      <c r="D528" s="99"/>
      <c r="E528" s="111"/>
      <c r="F528" s="155"/>
      <c r="G528" s="225"/>
      <c r="H528" s="100"/>
      <c r="I528" s="226"/>
      <c r="J528" s="218"/>
      <c r="K528" s="124"/>
      <c r="L528" s="135"/>
      <c r="M528" s="136"/>
      <c r="N528" s="102"/>
      <c r="O528" s="103"/>
      <c r="P528" s="103"/>
      <c r="Q528" s="103"/>
      <c r="R528" s="103"/>
      <c r="S528" s="99"/>
      <c r="T528" s="99"/>
      <c r="U528" s="99"/>
      <c r="V528" s="99"/>
      <c r="W528" s="100"/>
      <c r="X528" s="100"/>
      <c r="Y528" s="104"/>
      <c r="Z528" s="119"/>
      <c r="AA528" s="119"/>
      <c r="AB528" s="120"/>
      <c r="AC528" s="137" t="str">
        <f t="shared" si="230"/>
        <v/>
      </c>
      <c r="AD528" s="131" t="str">
        <f t="shared" si="231"/>
        <v/>
      </c>
      <c r="AE528" s="105"/>
      <c r="AF528" s="101"/>
      <c r="AG528" s="107"/>
      <c r="AH528" s="169"/>
      <c r="AI528" s="170"/>
      <c r="AK528" s="146" t="b">
        <f t="shared" si="232"/>
        <v>0</v>
      </c>
      <c r="AL528" s="68">
        <f t="shared" si="233"/>
        <v>0</v>
      </c>
      <c r="AM528" s="68" t="b">
        <f t="shared" si="234"/>
        <v>1</v>
      </c>
      <c r="AN528" s="68">
        <f t="shared" si="235"/>
        <v>1</v>
      </c>
      <c r="AO528" s="68" t="b">
        <f t="shared" si="236"/>
        <v>0</v>
      </c>
      <c r="AP528" s="68">
        <f t="shared" si="237"/>
        <v>0</v>
      </c>
      <c r="AQ528" s="68" t="b">
        <f t="shared" si="238"/>
        <v>1</v>
      </c>
      <c r="AR528" s="139">
        <f t="shared" si="239"/>
        <v>1</v>
      </c>
      <c r="AS528" s="146" t="str">
        <f t="shared" si="240"/>
        <v/>
      </c>
      <c r="AT528" s="139" t="str">
        <f t="shared" si="241"/>
        <v/>
      </c>
      <c r="AU528" s="68">
        <f t="shared" si="242"/>
        <v>1</v>
      </c>
      <c r="AV528" s="68">
        <f t="shared" si="243"/>
        <v>0</v>
      </c>
      <c r="AW528" s="68">
        <f t="shared" si="244"/>
        <v>0</v>
      </c>
      <c r="AX528" s="68">
        <f t="shared" si="245"/>
        <v>0</v>
      </c>
      <c r="AY528" s="68">
        <f t="shared" si="246"/>
        <v>0</v>
      </c>
      <c r="AZ528" s="139">
        <f t="shared" si="247"/>
        <v>0</v>
      </c>
      <c r="BA528" s="68" t="str">
        <f t="shared" si="248"/>
        <v/>
      </c>
      <c r="BB528" s="68" t="str">
        <f t="shared" si="249"/>
        <v/>
      </c>
      <c r="BC528" s="146" t="str">
        <f t="shared" si="250"/>
        <v>Pain in mouth/throat</v>
      </c>
      <c r="BD528" s="68">
        <f t="shared" si="251"/>
        <v>10.4</v>
      </c>
      <c r="BE528" s="68" t="str">
        <f t="shared" si="252"/>
        <v>Pain in mouth/throat
 has a PPV of 10.4% 
 for recurrence</v>
      </c>
      <c r="BF528" s="68">
        <f t="shared" si="253"/>
        <v>0</v>
      </c>
      <c r="BG528" s="68">
        <f t="shared" si="254"/>
        <v>0</v>
      </c>
      <c r="BH528" s="68">
        <f t="shared" si="255"/>
        <v>1</v>
      </c>
      <c r="BI528" s="68">
        <f t="shared" si="256"/>
        <v>0</v>
      </c>
      <c r="BJ528" s="68">
        <f t="shared" si="257"/>
        <v>0</v>
      </c>
      <c r="BK528" s="68">
        <f t="shared" si="258"/>
        <v>0</v>
      </c>
      <c r="BL528" s="68">
        <f t="shared" si="259"/>
        <v>0</v>
      </c>
      <c r="BM528" s="139">
        <f t="shared" si="260"/>
        <v>0</v>
      </c>
    </row>
    <row r="529" spans="1:65" s="68" customFormat="1" ht="63.95" customHeight="1">
      <c r="A529" s="245"/>
      <c r="B529" s="97"/>
      <c r="C529" s="98"/>
      <c r="D529" s="99"/>
      <c r="E529" s="111"/>
      <c r="F529" s="155"/>
      <c r="G529" s="225"/>
      <c r="H529" s="100"/>
      <c r="I529" s="226"/>
      <c r="J529" s="218"/>
      <c r="K529" s="124"/>
      <c r="L529" s="135"/>
      <c r="M529" s="136"/>
      <c r="N529" s="102"/>
      <c r="O529" s="103"/>
      <c r="P529" s="103"/>
      <c r="Q529" s="103"/>
      <c r="R529" s="103"/>
      <c r="S529" s="99"/>
      <c r="T529" s="99"/>
      <c r="U529" s="99"/>
      <c r="V529" s="99"/>
      <c r="W529" s="100"/>
      <c r="X529" s="100"/>
      <c r="Y529" s="104"/>
      <c r="Z529" s="119"/>
      <c r="AA529" s="119"/>
      <c r="AB529" s="120"/>
      <c r="AC529" s="137" t="str">
        <f t="shared" ref="AC529:AC592" si="261">AS529</f>
        <v/>
      </c>
      <c r="AD529" s="131" t="str">
        <f t="shared" ref="AD529:AD592" si="262">AT529</f>
        <v/>
      </c>
      <c r="AE529" s="105"/>
      <c r="AF529" s="101"/>
      <c r="AG529" s="107"/>
      <c r="AH529" s="169"/>
      <c r="AI529" s="170"/>
      <c r="AK529" s="146" t="b">
        <f t="shared" ref="AK529:AK592" si="263">AND(K529&lt;&gt;"",L529&lt;&gt;"",M529&lt;&gt;"",N529&lt;&gt;"",O529&lt;&gt;"",P529&lt;&gt;"",Q529&lt;&gt;"",R529&lt;&gt;"",S529&lt;&gt;"", T529&lt;&gt;"", U529&lt;&gt;"", V529&lt;&gt;"", W529&lt;&gt;"", X529&lt;&gt;"", Y529&lt;&gt;"", Z529&lt;&gt;"", AA529&lt;&gt;"", AB529&lt;&gt;"")</f>
        <v>0</v>
      </c>
      <c r="AL529" s="68">
        <f t="shared" ref="AL529:AL592" si="264">IF(AK529=TRUE, 1, 0)</f>
        <v>0</v>
      </c>
      <c r="AM529" s="68" t="b">
        <f t="shared" ref="AM529:AM592" si="265">AND(K529="",L529="",M529="",N529="",O529="",P529="",Q529="",R529="",S529="", T529="", U529="", V529="", W529="", X529="", Y529="", Z529="", AA529="", AB529="")</f>
        <v>1</v>
      </c>
      <c r="AN529" s="68">
        <f t="shared" ref="AN529:AN592" si="266">IF(AM529=TRUE, 1, 0)</f>
        <v>1</v>
      </c>
      <c r="AO529" s="68" t="b">
        <f t="shared" ref="AO529:AO592" si="267">AND(B529&lt;&gt;"", C529&lt;&gt;"", D529&lt;&gt;"", G529&lt;&gt;"",H529&lt;&gt;"",I529&lt;&gt;"",E529&lt;&gt;"",F529&lt;&gt;"",J529&lt;&gt;"")</f>
        <v>0</v>
      </c>
      <c r="AP529" s="68">
        <f t="shared" ref="AP529:AP592" si="268">IF(AO529=TRUE, 1, 0)</f>
        <v>0</v>
      </c>
      <c r="AQ529" s="68" t="b">
        <f t="shared" ref="AQ529:AQ592" si="269">AND(B529="", C529="", D529="", G529="",H529="",I529="",E529="",F529="",J529="")</f>
        <v>1</v>
      </c>
      <c r="AR529" s="139">
        <f t="shared" ref="AR529:AR592" si="270">IF(AQ529=TRUE, 1, 0)</f>
        <v>1</v>
      </c>
      <c r="AS529" s="146" t="str">
        <f t="shared" ref="AS529:AS592" si="271">IF(AU529=1, "", IF(AV529=1,AV$9, IF(AW529=1,AW$9, IF(AX529=1,AX$9, IF(AY529=1,AY$9, IF(AZ529=1, AZ$9, IF(J529="Yes",BB529, IF(J529="No", BA529, "Whoops!"))))))))</f>
        <v/>
      </c>
      <c r="AT529" s="139" t="str">
        <f t="shared" ref="AT529:AT592" si="272">IF(AS529="","", IF(AS529=BB529, BE529,""))</f>
        <v/>
      </c>
      <c r="AU529" s="68">
        <f t="shared" ref="AU529:AU592" si="273">IF(AND(B529="", AR529=1), 1, 0)</f>
        <v>1</v>
      </c>
      <c r="AV529" s="68">
        <f t="shared" ref="AV529:AV592" si="274">IF(AND(B529="", AR529=0, AP529=0), 1, 0)</f>
        <v>0</v>
      </c>
      <c r="AW529" s="68">
        <f t="shared" ref="AW529:AW592" si="275">IF(AND(B529&lt;&gt;"", AR529=0, AP529=0), 1, 0)</f>
        <v>0</v>
      </c>
      <c r="AX529" s="68">
        <f t="shared" ref="AX529:AX592" si="276">IF(AND(B529&lt;&gt;"", AP529=1, J529="No", AN529=0), 1, 0)</f>
        <v>0</v>
      </c>
      <c r="AY529" s="68">
        <f t="shared" ref="AY529:AY592" si="277">IF(AND(B529&lt;&gt;"", AP529=1, J529="Yes", AL529=0), 1, 0)</f>
        <v>0</v>
      </c>
      <c r="AZ529" s="139">
        <f t="shared" ref="AZ529:AZ592" si="278">IF(AND(SUM(AU529:AY529)=0, OR(F529="thyroid", F529="skin")), 1, 0)</f>
        <v>0</v>
      </c>
      <c r="BA529" s="68" t="str">
        <f t="shared" ref="BA529:BA592" si="279">IF(J529="No",VLOOKUP(E529,AK$2:AM$8,3,FALSE)&amp;BA$9&amp;" at "&amp;E529&amp;BB$13,"")</f>
        <v/>
      </c>
      <c r="BB529" s="68" t="str">
        <f t="shared" ref="BB529:BB592" si="280">IF(SUM(AU529:AY529)=0,VLOOKUP(E529,AK$2:AM$8,2,FALSE)&amp;BB$9&amp;" at "&amp;E529&amp;BB$13, "")</f>
        <v/>
      </c>
      <c r="BC529" s="146" t="str">
        <f t="shared" ref="BC529:BC592" si="281">IF(BF529=1,BF$2,IF(BG529=1,BF$3,IF(BH529=1,BF$4,IF(BI529=1,BF$5,IF(BJ529=1,BF$6,IF(BK529=1,BF$7,IF(BL529=1,BF$8,IF(BM529=1,BF$9))))))))</f>
        <v>Pain in mouth/throat</v>
      </c>
      <c r="BD529" s="68">
        <f t="shared" ref="BD529:BD592" si="282">IF(BF529=1,BG$2,IF(BG529=1,BG$3,IF(BH529=1,BG$4,IF(BI529=1,BG$5,IF(BJ529=1,BG$6,IF(BK529=1,BG$7,IF(BL529=1,BG$8,IF(BM529=1,BG$9))))))))</f>
        <v>10.4</v>
      </c>
      <c r="BE529" s="68" t="str">
        <f t="shared" ref="BE529:BE592" si="283">IF(SUM(BF529:BM529)&gt;0, BC529&amp;CHAR(10)&amp;BE$7&amp;BD529&amp;BE$8, BE$6)</f>
        <v>Pain in mouth/throat
 has a PPV of 10.4% 
 for recurrence</v>
      </c>
      <c r="BF529" s="68">
        <f t="shared" ref="BF529:BF592" si="284">IF(N529="Yes", 1, 0)</f>
        <v>0</v>
      </c>
      <c r="BG529" s="68">
        <f t="shared" ref="BG529:BG592" si="285">IF(AB529="Yes", 1, 0)</f>
        <v>0</v>
      </c>
      <c r="BH529" s="68">
        <f t="shared" ref="BH529:BH592" si="286">IF(OR(S529="Yes",P529&lt;&gt;"No"), 1, 0)</f>
        <v>1</v>
      </c>
      <c r="BI529" s="68">
        <f t="shared" ref="BI529:BI592" si="287">IF(Z529="Yes", 1, 0)</f>
        <v>0</v>
      </c>
      <c r="BJ529" s="68">
        <f t="shared" ref="BJ529:BJ592" si="288">IF(L529="Yes", 1, 0)</f>
        <v>0</v>
      </c>
      <c r="BK529" s="68">
        <f t="shared" ref="BK529:BK592" si="289">IF(OR(R529="Intermittent", R529="Persistent"), 1, 0)</f>
        <v>0</v>
      </c>
      <c r="BL529" s="68">
        <f t="shared" ref="BL529:BL592" si="290">IF(AA529="Yes", 1, 0)</f>
        <v>0</v>
      </c>
      <c r="BM529" s="139">
        <f t="shared" ref="BM529:BM592" si="291">IF(V529="Yes", 1, 0)</f>
        <v>0</v>
      </c>
    </row>
    <row r="530" spans="1:65" s="68" customFormat="1" ht="63.95" customHeight="1">
      <c r="A530" s="245"/>
      <c r="B530" s="97"/>
      <c r="C530" s="98"/>
      <c r="D530" s="99"/>
      <c r="E530" s="111"/>
      <c r="F530" s="155"/>
      <c r="G530" s="225"/>
      <c r="H530" s="100"/>
      <c r="I530" s="226"/>
      <c r="J530" s="218"/>
      <c r="K530" s="124"/>
      <c r="L530" s="135"/>
      <c r="M530" s="136"/>
      <c r="N530" s="102"/>
      <c r="O530" s="103"/>
      <c r="P530" s="103"/>
      <c r="Q530" s="103"/>
      <c r="R530" s="103"/>
      <c r="S530" s="99"/>
      <c r="T530" s="99"/>
      <c r="U530" s="99"/>
      <c r="V530" s="99"/>
      <c r="W530" s="100"/>
      <c r="X530" s="100"/>
      <c r="Y530" s="104"/>
      <c r="Z530" s="119"/>
      <c r="AA530" s="119"/>
      <c r="AB530" s="120"/>
      <c r="AC530" s="137" t="str">
        <f t="shared" si="261"/>
        <v/>
      </c>
      <c r="AD530" s="131" t="str">
        <f t="shared" si="262"/>
        <v/>
      </c>
      <c r="AE530" s="105"/>
      <c r="AF530" s="101"/>
      <c r="AG530" s="107"/>
      <c r="AH530" s="169"/>
      <c r="AI530" s="170"/>
      <c r="AK530" s="146" t="b">
        <f t="shared" si="263"/>
        <v>0</v>
      </c>
      <c r="AL530" s="68">
        <f t="shared" si="264"/>
        <v>0</v>
      </c>
      <c r="AM530" s="68" t="b">
        <f t="shared" si="265"/>
        <v>1</v>
      </c>
      <c r="AN530" s="68">
        <f t="shared" si="266"/>
        <v>1</v>
      </c>
      <c r="AO530" s="68" t="b">
        <f t="shared" si="267"/>
        <v>0</v>
      </c>
      <c r="AP530" s="68">
        <f t="shared" si="268"/>
        <v>0</v>
      </c>
      <c r="AQ530" s="68" t="b">
        <f t="shared" si="269"/>
        <v>1</v>
      </c>
      <c r="AR530" s="139">
        <f t="shared" si="270"/>
        <v>1</v>
      </c>
      <c r="AS530" s="146" t="str">
        <f t="shared" si="271"/>
        <v/>
      </c>
      <c r="AT530" s="139" t="str">
        <f t="shared" si="272"/>
        <v/>
      </c>
      <c r="AU530" s="68">
        <f t="shared" si="273"/>
        <v>1</v>
      </c>
      <c r="AV530" s="68">
        <f t="shared" si="274"/>
        <v>0</v>
      </c>
      <c r="AW530" s="68">
        <f t="shared" si="275"/>
        <v>0</v>
      </c>
      <c r="AX530" s="68">
        <f t="shared" si="276"/>
        <v>0</v>
      </c>
      <c r="AY530" s="68">
        <f t="shared" si="277"/>
        <v>0</v>
      </c>
      <c r="AZ530" s="139">
        <f t="shared" si="278"/>
        <v>0</v>
      </c>
      <c r="BA530" s="68" t="str">
        <f t="shared" si="279"/>
        <v/>
      </c>
      <c r="BB530" s="68" t="str">
        <f t="shared" si="280"/>
        <v/>
      </c>
      <c r="BC530" s="146" t="str">
        <f t="shared" si="281"/>
        <v>Pain in mouth/throat</v>
      </c>
      <c r="BD530" s="68">
        <f t="shared" si="282"/>
        <v>10.4</v>
      </c>
      <c r="BE530" s="68" t="str">
        <f t="shared" si="283"/>
        <v>Pain in mouth/throat
 has a PPV of 10.4% 
 for recurrence</v>
      </c>
      <c r="BF530" s="68">
        <f t="shared" si="284"/>
        <v>0</v>
      </c>
      <c r="BG530" s="68">
        <f t="shared" si="285"/>
        <v>0</v>
      </c>
      <c r="BH530" s="68">
        <f t="shared" si="286"/>
        <v>1</v>
      </c>
      <c r="BI530" s="68">
        <f t="shared" si="287"/>
        <v>0</v>
      </c>
      <c r="BJ530" s="68">
        <f t="shared" si="288"/>
        <v>0</v>
      </c>
      <c r="BK530" s="68">
        <f t="shared" si="289"/>
        <v>0</v>
      </c>
      <c r="BL530" s="68">
        <f t="shared" si="290"/>
        <v>0</v>
      </c>
      <c r="BM530" s="139">
        <f t="shared" si="291"/>
        <v>0</v>
      </c>
    </row>
    <row r="531" spans="1:65" s="68" customFormat="1" ht="63.95" customHeight="1">
      <c r="A531" s="245"/>
      <c r="B531" s="97"/>
      <c r="C531" s="98"/>
      <c r="D531" s="99"/>
      <c r="E531" s="111"/>
      <c r="F531" s="155"/>
      <c r="G531" s="225"/>
      <c r="H531" s="100"/>
      <c r="I531" s="226"/>
      <c r="J531" s="218"/>
      <c r="K531" s="124"/>
      <c r="L531" s="135"/>
      <c r="M531" s="136"/>
      <c r="N531" s="102"/>
      <c r="O531" s="103"/>
      <c r="P531" s="103"/>
      <c r="Q531" s="103"/>
      <c r="R531" s="103"/>
      <c r="S531" s="99"/>
      <c r="T531" s="99"/>
      <c r="U531" s="99"/>
      <c r="V531" s="99"/>
      <c r="W531" s="100"/>
      <c r="X531" s="100"/>
      <c r="Y531" s="104"/>
      <c r="Z531" s="119"/>
      <c r="AA531" s="119"/>
      <c r="AB531" s="120"/>
      <c r="AC531" s="137" t="str">
        <f t="shared" si="261"/>
        <v/>
      </c>
      <c r="AD531" s="131" t="str">
        <f t="shared" si="262"/>
        <v/>
      </c>
      <c r="AE531" s="105"/>
      <c r="AF531" s="101"/>
      <c r="AG531" s="107"/>
      <c r="AH531" s="169"/>
      <c r="AI531" s="170"/>
      <c r="AK531" s="146" t="b">
        <f t="shared" si="263"/>
        <v>0</v>
      </c>
      <c r="AL531" s="68">
        <f t="shared" si="264"/>
        <v>0</v>
      </c>
      <c r="AM531" s="68" t="b">
        <f t="shared" si="265"/>
        <v>1</v>
      </c>
      <c r="AN531" s="68">
        <f t="shared" si="266"/>
        <v>1</v>
      </c>
      <c r="AO531" s="68" t="b">
        <f t="shared" si="267"/>
        <v>0</v>
      </c>
      <c r="AP531" s="68">
        <f t="shared" si="268"/>
        <v>0</v>
      </c>
      <c r="AQ531" s="68" t="b">
        <f t="shared" si="269"/>
        <v>1</v>
      </c>
      <c r="AR531" s="139">
        <f t="shared" si="270"/>
        <v>1</v>
      </c>
      <c r="AS531" s="146" t="str">
        <f t="shared" si="271"/>
        <v/>
      </c>
      <c r="AT531" s="139" t="str">
        <f t="shared" si="272"/>
        <v/>
      </c>
      <c r="AU531" s="68">
        <f t="shared" si="273"/>
        <v>1</v>
      </c>
      <c r="AV531" s="68">
        <f t="shared" si="274"/>
        <v>0</v>
      </c>
      <c r="AW531" s="68">
        <f t="shared" si="275"/>
        <v>0</v>
      </c>
      <c r="AX531" s="68">
        <f t="shared" si="276"/>
        <v>0</v>
      </c>
      <c r="AY531" s="68">
        <f t="shared" si="277"/>
        <v>0</v>
      </c>
      <c r="AZ531" s="139">
        <f t="shared" si="278"/>
        <v>0</v>
      </c>
      <c r="BA531" s="68" t="str">
        <f t="shared" si="279"/>
        <v/>
      </c>
      <c r="BB531" s="68" t="str">
        <f t="shared" si="280"/>
        <v/>
      </c>
      <c r="BC531" s="146" t="str">
        <f t="shared" si="281"/>
        <v>Pain in mouth/throat</v>
      </c>
      <c r="BD531" s="68">
        <f t="shared" si="282"/>
        <v>10.4</v>
      </c>
      <c r="BE531" s="68" t="str">
        <f t="shared" si="283"/>
        <v>Pain in mouth/throat
 has a PPV of 10.4% 
 for recurrence</v>
      </c>
      <c r="BF531" s="68">
        <f t="shared" si="284"/>
        <v>0</v>
      </c>
      <c r="BG531" s="68">
        <f t="shared" si="285"/>
        <v>0</v>
      </c>
      <c r="BH531" s="68">
        <f t="shared" si="286"/>
        <v>1</v>
      </c>
      <c r="BI531" s="68">
        <f t="shared" si="287"/>
        <v>0</v>
      </c>
      <c r="BJ531" s="68">
        <f t="shared" si="288"/>
        <v>0</v>
      </c>
      <c r="BK531" s="68">
        <f t="shared" si="289"/>
        <v>0</v>
      </c>
      <c r="BL531" s="68">
        <f t="shared" si="290"/>
        <v>0</v>
      </c>
      <c r="BM531" s="139">
        <f t="shared" si="291"/>
        <v>0</v>
      </c>
    </row>
    <row r="532" spans="1:65" s="68" customFormat="1" ht="63.95" customHeight="1">
      <c r="A532" s="245"/>
      <c r="B532" s="97"/>
      <c r="C532" s="98"/>
      <c r="D532" s="99"/>
      <c r="E532" s="111"/>
      <c r="F532" s="155"/>
      <c r="G532" s="225"/>
      <c r="H532" s="100"/>
      <c r="I532" s="226"/>
      <c r="J532" s="218"/>
      <c r="K532" s="124"/>
      <c r="L532" s="135"/>
      <c r="M532" s="136"/>
      <c r="N532" s="102"/>
      <c r="O532" s="103"/>
      <c r="P532" s="103"/>
      <c r="Q532" s="103"/>
      <c r="R532" s="103"/>
      <c r="S532" s="99"/>
      <c r="T532" s="99"/>
      <c r="U532" s="99"/>
      <c r="V532" s="99"/>
      <c r="W532" s="100"/>
      <c r="X532" s="100"/>
      <c r="Y532" s="104"/>
      <c r="Z532" s="119"/>
      <c r="AA532" s="119"/>
      <c r="AB532" s="120"/>
      <c r="AC532" s="137" t="str">
        <f t="shared" si="261"/>
        <v/>
      </c>
      <c r="AD532" s="131" t="str">
        <f t="shared" si="262"/>
        <v/>
      </c>
      <c r="AE532" s="105"/>
      <c r="AF532" s="101"/>
      <c r="AG532" s="107"/>
      <c r="AH532" s="169"/>
      <c r="AI532" s="170"/>
      <c r="AK532" s="146" t="b">
        <f t="shared" si="263"/>
        <v>0</v>
      </c>
      <c r="AL532" s="68">
        <f t="shared" si="264"/>
        <v>0</v>
      </c>
      <c r="AM532" s="68" t="b">
        <f t="shared" si="265"/>
        <v>1</v>
      </c>
      <c r="AN532" s="68">
        <f t="shared" si="266"/>
        <v>1</v>
      </c>
      <c r="AO532" s="68" t="b">
        <f t="shared" si="267"/>
        <v>0</v>
      </c>
      <c r="AP532" s="68">
        <f t="shared" si="268"/>
        <v>0</v>
      </c>
      <c r="AQ532" s="68" t="b">
        <f t="shared" si="269"/>
        <v>1</v>
      </c>
      <c r="AR532" s="139">
        <f t="shared" si="270"/>
        <v>1</v>
      </c>
      <c r="AS532" s="146" t="str">
        <f t="shared" si="271"/>
        <v/>
      </c>
      <c r="AT532" s="139" t="str">
        <f t="shared" si="272"/>
        <v/>
      </c>
      <c r="AU532" s="68">
        <f t="shared" si="273"/>
        <v>1</v>
      </c>
      <c r="AV532" s="68">
        <f t="shared" si="274"/>
        <v>0</v>
      </c>
      <c r="AW532" s="68">
        <f t="shared" si="275"/>
        <v>0</v>
      </c>
      <c r="AX532" s="68">
        <f t="shared" si="276"/>
        <v>0</v>
      </c>
      <c r="AY532" s="68">
        <f t="shared" si="277"/>
        <v>0</v>
      </c>
      <c r="AZ532" s="139">
        <f t="shared" si="278"/>
        <v>0</v>
      </c>
      <c r="BA532" s="68" t="str">
        <f t="shared" si="279"/>
        <v/>
      </c>
      <c r="BB532" s="68" t="str">
        <f t="shared" si="280"/>
        <v/>
      </c>
      <c r="BC532" s="146" t="str">
        <f t="shared" si="281"/>
        <v>Pain in mouth/throat</v>
      </c>
      <c r="BD532" s="68">
        <f t="shared" si="282"/>
        <v>10.4</v>
      </c>
      <c r="BE532" s="68" t="str">
        <f t="shared" si="283"/>
        <v>Pain in mouth/throat
 has a PPV of 10.4% 
 for recurrence</v>
      </c>
      <c r="BF532" s="68">
        <f t="shared" si="284"/>
        <v>0</v>
      </c>
      <c r="BG532" s="68">
        <f t="shared" si="285"/>
        <v>0</v>
      </c>
      <c r="BH532" s="68">
        <f t="shared" si="286"/>
        <v>1</v>
      </c>
      <c r="BI532" s="68">
        <f t="shared" si="287"/>
        <v>0</v>
      </c>
      <c r="BJ532" s="68">
        <f t="shared" si="288"/>
        <v>0</v>
      </c>
      <c r="BK532" s="68">
        <f t="shared" si="289"/>
        <v>0</v>
      </c>
      <c r="BL532" s="68">
        <f t="shared" si="290"/>
        <v>0</v>
      </c>
      <c r="BM532" s="139">
        <f t="shared" si="291"/>
        <v>0</v>
      </c>
    </row>
    <row r="533" spans="1:65" s="68" customFormat="1" ht="63.95" customHeight="1">
      <c r="A533" s="245"/>
      <c r="B533" s="97"/>
      <c r="C533" s="98"/>
      <c r="D533" s="99"/>
      <c r="E533" s="111"/>
      <c r="F533" s="155"/>
      <c r="G533" s="225"/>
      <c r="H533" s="100"/>
      <c r="I533" s="226"/>
      <c r="J533" s="218"/>
      <c r="K533" s="124"/>
      <c r="L533" s="135"/>
      <c r="M533" s="136"/>
      <c r="N533" s="102"/>
      <c r="O533" s="103"/>
      <c r="P533" s="103"/>
      <c r="Q533" s="103"/>
      <c r="R533" s="103"/>
      <c r="S533" s="99"/>
      <c r="T533" s="99"/>
      <c r="U533" s="99"/>
      <c r="V533" s="99"/>
      <c r="W533" s="100"/>
      <c r="X533" s="100"/>
      <c r="Y533" s="104"/>
      <c r="Z533" s="119"/>
      <c r="AA533" s="119"/>
      <c r="AB533" s="120"/>
      <c r="AC533" s="137" t="str">
        <f t="shared" si="261"/>
        <v/>
      </c>
      <c r="AD533" s="131" t="str">
        <f t="shared" si="262"/>
        <v/>
      </c>
      <c r="AE533" s="105"/>
      <c r="AF533" s="101"/>
      <c r="AG533" s="107"/>
      <c r="AH533" s="169"/>
      <c r="AI533" s="170"/>
      <c r="AK533" s="146" t="b">
        <f t="shared" si="263"/>
        <v>0</v>
      </c>
      <c r="AL533" s="68">
        <f t="shared" si="264"/>
        <v>0</v>
      </c>
      <c r="AM533" s="68" t="b">
        <f t="shared" si="265"/>
        <v>1</v>
      </c>
      <c r="AN533" s="68">
        <f t="shared" si="266"/>
        <v>1</v>
      </c>
      <c r="AO533" s="68" t="b">
        <f t="shared" si="267"/>
        <v>0</v>
      </c>
      <c r="AP533" s="68">
        <f t="shared" si="268"/>
        <v>0</v>
      </c>
      <c r="AQ533" s="68" t="b">
        <f t="shared" si="269"/>
        <v>1</v>
      </c>
      <c r="AR533" s="139">
        <f t="shared" si="270"/>
        <v>1</v>
      </c>
      <c r="AS533" s="146" t="str">
        <f t="shared" si="271"/>
        <v/>
      </c>
      <c r="AT533" s="139" t="str">
        <f t="shared" si="272"/>
        <v/>
      </c>
      <c r="AU533" s="68">
        <f t="shared" si="273"/>
        <v>1</v>
      </c>
      <c r="AV533" s="68">
        <f t="shared" si="274"/>
        <v>0</v>
      </c>
      <c r="AW533" s="68">
        <f t="shared" si="275"/>
        <v>0</v>
      </c>
      <c r="AX533" s="68">
        <f t="shared" si="276"/>
        <v>0</v>
      </c>
      <c r="AY533" s="68">
        <f t="shared" si="277"/>
        <v>0</v>
      </c>
      <c r="AZ533" s="139">
        <f t="shared" si="278"/>
        <v>0</v>
      </c>
      <c r="BA533" s="68" t="str">
        <f t="shared" si="279"/>
        <v/>
      </c>
      <c r="BB533" s="68" t="str">
        <f t="shared" si="280"/>
        <v/>
      </c>
      <c r="BC533" s="146" t="str">
        <f t="shared" si="281"/>
        <v>Pain in mouth/throat</v>
      </c>
      <c r="BD533" s="68">
        <f t="shared" si="282"/>
        <v>10.4</v>
      </c>
      <c r="BE533" s="68" t="str">
        <f t="shared" si="283"/>
        <v>Pain in mouth/throat
 has a PPV of 10.4% 
 for recurrence</v>
      </c>
      <c r="BF533" s="68">
        <f t="shared" si="284"/>
        <v>0</v>
      </c>
      <c r="BG533" s="68">
        <f t="shared" si="285"/>
        <v>0</v>
      </c>
      <c r="BH533" s="68">
        <f t="shared" si="286"/>
        <v>1</v>
      </c>
      <c r="BI533" s="68">
        <f t="shared" si="287"/>
        <v>0</v>
      </c>
      <c r="BJ533" s="68">
        <f t="shared" si="288"/>
        <v>0</v>
      </c>
      <c r="BK533" s="68">
        <f t="shared" si="289"/>
        <v>0</v>
      </c>
      <c r="BL533" s="68">
        <f t="shared" si="290"/>
        <v>0</v>
      </c>
      <c r="BM533" s="139">
        <f t="shared" si="291"/>
        <v>0</v>
      </c>
    </row>
    <row r="534" spans="1:65" s="68" customFormat="1" ht="63.95" customHeight="1">
      <c r="A534" s="245"/>
      <c r="B534" s="97"/>
      <c r="C534" s="98"/>
      <c r="D534" s="99"/>
      <c r="E534" s="111"/>
      <c r="F534" s="155"/>
      <c r="G534" s="225"/>
      <c r="H534" s="100"/>
      <c r="I534" s="226"/>
      <c r="J534" s="218"/>
      <c r="K534" s="124"/>
      <c r="L534" s="135"/>
      <c r="M534" s="136"/>
      <c r="N534" s="102"/>
      <c r="O534" s="103"/>
      <c r="P534" s="103"/>
      <c r="Q534" s="103"/>
      <c r="R534" s="103"/>
      <c r="S534" s="99"/>
      <c r="T534" s="99"/>
      <c r="U534" s="99"/>
      <c r="V534" s="99"/>
      <c r="W534" s="100"/>
      <c r="X534" s="100"/>
      <c r="Y534" s="104"/>
      <c r="Z534" s="119"/>
      <c r="AA534" s="119"/>
      <c r="AB534" s="120"/>
      <c r="AC534" s="137" t="str">
        <f t="shared" si="261"/>
        <v/>
      </c>
      <c r="AD534" s="131" t="str">
        <f t="shared" si="262"/>
        <v/>
      </c>
      <c r="AE534" s="105"/>
      <c r="AF534" s="101"/>
      <c r="AG534" s="107"/>
      <c r="AH534" s="169"/>
      <c r="AI534" s="170"/>
      <c r="AK534" s="146" t="b">
        <f t="shared" si="263"/>
        <v>0</v>
      </c>
      <c r="AL534" s="68">
        <f t="shared" si="264"/>
        <v>0</v>
      </c>
      <c r="AM534" s="68" t="b">
        <f t="shared" si="265"/>
        <v>1</v>
      </c>
      <c r="AN534" s="68">
        <f t="shared" si="266"/>
        <v>1</v>
      </c>
      <c r="AO534" s="68" t="b">
        <f t="shared" si="267"/>
        <v>0</v>
      </c>
      <c r="AP534" s="68">
        <f t="shared" si="268"/>
        <v>0</v>
      </c>
      <c r="AQ534" s="68" t="b">
        <f t="shared" si="269"/>
        <v>1</v>
      </c>
      <c r="AR534" s="139">
        <f t="shared" si="270"/>
        <v>1</v>
      </c>
      <c r="AS534" s="146" t="str">
        <f t="shared" si="271"/>
        <v/>
      </c>
      <c r="AT534" s="139" t="str">
        <f t="shared" si="272"/>
        <v/>
      </c>
      <c r="AU534" s="68">
        <f t="shared" si="273"/>
        <v>1</v>
      </c>
      <c r="AV534" s="68">
        <f t="shared" si="274"/>
        <v>0</v>
      </c>
      <c r="AW534" s="68">
        <f t="shared" si="275"/>
        <v>0</v>
      </c>
      <c r="AX534" s="68">
        <f t="shared" si="276"/>
        <v>0</v>
      </c>
      <c r="AY534" s="68">
        <f t="shared" si="277"/>
        <v>0</v>
      </c>
      <c r="AZ534" s="139">
        <f t="shared" si="278"/>
        <v>0</v>
      </c>
      <c r="BA534" s="68" t="str">
        <f t="shared" si="279"/>
        <v/>
      </c>
      <c r="BB534" s="68" t="str">
        <f t="shared" si="280"/>
        <v/>
      </c>
      <c r="BC534" s="146" t="str">
        <f t="shared" si="281"/>
        <v>Pain in mouth/throat</v>
      </c>
      <c r="BD534" s="68">
        <f t="shared" si="282"/>
        <v>10.4</v>
      </c>
      <c r="BE534" s="68" t="str">
        <f t="shared" si="283"/>
        <v>Pain in mouth/throat
 has a PPV of 10.4% 
 for recurrence</v>
      </c>
      <c r="BF534" s="68">
        <f t="shared" si="284"/>
        <v>0</v>
      </c>
      <c r="BG534" s="68">
        <f t="shared" si="285"/>
        <v>0</v>
      </c>
      <c r="BH534" s="68">
        <f t="shared" si="286"/>
        <v>1</v>
      </c>
      <c r="BI534" s="68">
        <f t="shared" si="287"/>
        <v>0</v>
      </c>
      <c r="BJ534" s="68">
        <f t="shared" si="288"/>
        <v>0</v>
      </c>
      <c r="BK534" s="68">
        <f t="shared" si="289"/>
        <v>0</v>
      </c>
      <c r="BL534" s="68">
        <f t="shared" si="290"/>
        <v>0</v>
      </c>
      <c r="BM534" s="139">
        <f t="shared" si="291"/>
        <v>0</v>
      </c>
    </row>
    <row r="535" spans="1:65" s="68" customFormat="1" ht="63.95" customHeight="1">
      <c r="A535" s="245"/>
      <c r="B535" s="97"/>
      <c r="C535" s="98"/>
      <c r="D535" s="99"/>
      <c r="E535" s="111"/>
      <c r="F535" s="155"/>
      <c r="G535" s="225"/>
      <c r="H535" s="100"/>
      <c r="I535" s="226"/>
      <c r="J535" s="218"/>
      <c r="K535" s="124"/>
      <c r="L535" s="135"/>
      <c r="M535" s="136"/>
      <c r="N535" s="102"/>
      <c r="O535" s="103"/>
      <c r="P535" s="103"/>
      <c r="Q535" s="103"/>
      <c r="R535" s="103"/>
      <c r="S535" s="99"/>
      <c r="T535" s="99"/>
      <c r="U535" s="99"/>
      <c r="V535" s="99"/>
      <c r="W535" s="100"/>
      <c r="X535" s="100"/>
      <c r="Y535" s="104"/>
      <c r="Z535" s="119"/>
      <c r="AA535" s="119"/>
      <c r="AB535" s="120"/>
      <c r="AC535" s="137" t="str">
        <f t="shared" si="261"/>
        <v/>
      </c>
      <c r="AD535" s="131" t="str">
        <f t="shared" si="262"/>
        <v/>
      </c>
      <c r="AE535" s="105"/>
      <c r="AF535" s="101"/>
      <c r="AG535" s="107"/>
      <c r="AH535" s="169"/>
      <c r="AI535" s="170"/>
      <c r="AK535" s="146" t="b">
        <f t="shared" si="263"/>
        <v>0</v>
      </c>
      <c r="AL535" s="68">
        <f t="shared" si="264"/>
        <v>0</v>
      </c>
      <c r="AM535" s="68" t="b">
        <f t="shared" si="265"/>
        <v>1</v>
      </c>
      <c r="AN535" s="68">
        <f t="shared" si="266"/>
        <v>1</v>
      </c>
      <c r="AO535" s="68" t="b">
        <f t="shared" si="267"/>
        <v>0</v>
      </c>
      <c r="AP535" s="68">
        <f t="shared" si="268"/>
        <v>0</v>
      </c>
      <c r="AQ535" s="68" t="b">
        <f t="shared" si="269"/>
        <v>1</v>
      </c>
      <c r="AR535" s="139">
        <f t="shared" si="270"/>
        <v>1</v>
      </c>
      <c r="AS535" s="146" t="str">
        <f t="shared" si="271"/>
        <v/>
      </c>
      <c r="AT535" s="139" t="str">
        <f t="shared" si="272"/>
        <v/>
      </c>
      <c r="AU535" s="68">
        <f t="shared" si="273"/>
        <v>1</v>
      </c>
      <c r="AV535" s="68">
        <f t="shared" si="274"/>
        <v>0</v>
      </c>
      <c r="AW535" s="68">
        <f t="shared" si="275"/>
        <v>0</v>
      </c>
      <c r="AX535" s="68">
        <f t="shared" si="276"/>
        <v>0</v>
      </c>
      <c r="AY535" s="68">
        <f t="shared" si="277"/>
        <v>0</v>
      </c>
      <c r="AZ535" s="139">
        <f t="shared" si="278"/>
        <v>0</v>
      </c>
      <c r="BA535" s="68" t="str">
        <f t="shared" si="279"/>
        <v/>
      </c>
      <c r="BB535" s="68" t="str">
        <f t="shared" si="280"/>
        <v/>
      </c>
      <c r="BC535" s="146" t="str">
        <f t="shared" si="281"/>
        <v>Pain in mouth/throat</v>
      </c>
      <c r="BD535" s="68">
        <f t="shared" si="282"/>
        <v>10.4</v>
      </c>
      <c r="BE535" s="68" t="str">
        <f t="shared" si="283"/>
        <v>Pain in mouth/throat
 has a PPV of 10.4% 
 for recurrence</v>
      </c>
      <c r="BF535" s="68">
        <f t="shared" si="284"/>
        <v>0</v>
      </c>
      <c r="BG535" s="68">
        <f t="shared" si="285"/>
        <v>0</v>
      </c>
      <c r="BH535" s="68">
        <f t="shared" si="286"/>
        <v>1</v>
      </c>
      <c r="BI535" s="68">
        <f t="shared" si="287"/>
        <v>0</v>
      </c>
      <c r="BJ535" s="68">
        <f t="shared" si="288"/>
        <v>0</v>
      </c>
      <c r="BK535" s="68">
        <f t="shared" si="289"/>
        <v>0</v>
      </c>
      <c r="BL535" s="68">
        <f t="shared" si="290"/>
        <v>0</v>
      </c>
      <c r="BM535" s="139">
        <f t="shared" si="291"/>
        <v>0</v>
      </c>
    </row>
    <row r="536" spans="1:65" s="68" customFormat="1" ht="63.95" customHeight="1">
      <c r="A536" s="245"/>
      <c r="B536" s="97"/>
      <c r="C536" s="98"/>
      <c r="D536" s="99"/>
      <c r="E536" s="111"/>
      <c r="F536" s="155"/>
      <c r="G536" s="225"/>
      <c r="H536" s="100"/>
      <c r="I536" s="226"/>
      <c r="J536" s="218"/>
      <c r="K536" s="124"/>
      <c r="L536" s="135"/>
      <c r="M536" s="136"/>
      <c r="N536" s="102"/>
      <c r="O536" s="103"/>
      <c r="P536" s="103"/>
      <c r="Q536" s="103"/>
      <c r="R536" s="103"/>
      <c r="S536" s="99"/>
      <c r="T536" s="99"/>
      <c r="U536" s="99"/>
      <c r="V536" s="99"/>
      <c r="W536" s="100"/>
      <c r="X536" s="100"/>
      <c r="Y536" s="104"/>
      <c r="Z536" s="119"/>
      <c r="AA536" s="119"/>
      <c r="AB536" s="120"/>
      <c r="AC536" s="137" t="str">
        <f t="shared" si="261"/>
        <v/>
      </c>
      <c r="AD536" s="131" t="str">
        <f t="shared" si="262"/>
        <v/>
      </c>
      <c r="AE536" s="105"/>
      <c r="AF536" s="101"/>
      <c r="AG536" s="107"/>
      <c r="AH536" s="169"/>
      <c r="AI536" s="170"/>
      <c r="AK536" s="146" t="b">
        <f t="shared" si="263"/>
        <v>0</v>
      </c>
      <c r="AL536" s="68">
        <f t="shared" si="264"/>
        <v>0</v>
      </c>
      <c r="AM536" s="68" t="b">
        <f t="shared" si="265"/>
        <v>1</v>
      </c>
      <c r="AN536" s="68">
        <f t="shared" si="266"/>
        <v>1</v>
      </c>
      <c r="AO536" s="68" t="b">
        <f t="shared" si="267"/>
        <v>0</v>
      </c>
      <c r="AP536" s="68">
        <f t="shared" si="268"/>
        <v>0</v>
      </c>
      <c r="AQ536" s="68" t="b">
        <f t="shared" si="269"/>
        <v>1</v>
      </c>
      <c r="AR536" s="139">
        <f t="shared" si="270"/>
        <v>1</v>
      </c>
      <c r="AS536" s="146" t="str">
        <f t="shared" si="271"/>
        <v/>
      </c>
      <c r="AT536" s="139" t="str">
        <f t="shared" si="272"/>
        <v/>
      </c>
      <c r="AU536" s="68">
        <f t="shared" si="273"/>
        <v>1</v>
      </c>
      <c r="AV536" s="68">
        <f t="shared" si="274"/>
        <v>0</v>
      </c>
      <c r="AW536" s="68">
        <f t="shared" si="275"/>
        <v>0</v>
      </c>
      <c r="AX536" s="68">
        <f t="shared" si="276"/>
        <v>0</v>
      </c>
      <c r="AY536" s="68">
        <f t="shared" si="277"/>
        <v>0</v>
      </c>
      <c r="AZ536" s="139">
        <f t="shared" si="278"/>
        <v>0</v>
      </c>
      <c r="BA536" s="68" t="str">
        <f t="shared" si="279"/>
        <v/>
      </c>
      <c r="BB536" s="68" t="str">
        <f t="shared" si="280"/>
        <v/>
      </c>
      <c r="BC536" s="146" t="str">
        <f t="shared" si="281"/>
        <v>Pain in mouth/throat</v>
      </c>
      <c r="BD536" s="68">
        <f t="shared" si="282"/>
        <v>10.4</v>
      </c>
      <c r="BE536" s="68" t="str">
        <f t="shared" si="283"/>
        <v>Pain in mouth/throat
 has a PPV of 10.4% 
 for recurrence</v>
      </c>
      <c r="BF536" s="68">
        <f t="shared" si="284"/>
        <v>0</v>
      </c>
      <c r="BG536" s="68">
        <f t="shared" si="285"/>
        <v>0</v>
      </c>
      <c r="BH536" s="68">
        <f t="shared" si="286"/>
        <v>1</v>
      </c>
      <c r="BI536" s="68">
        <f t="shared" si="287"/>
        <v>0</v>
      </c>
      <c r="BJ536" s="68">
        <f t="shared" si="288"/>
        <v>0</v>
      </c>
      <c r="BK536" s="68">
        <f t="shared" si="289"/>
        <v>0</v>
      </c>
      <c r="BL536" s="68">
        <f t="shared" si="290"/>
        <v>0</v>
      </c>
      <c r="BM536" s="139">
        <f t="shared" si="291"/>
        <v>0</v>
      </c>
    </row>
    <row r="537" spans="1:65" s="68" customFormat="1" ht="63.95" customHeight="1">
      <c r="A537" s="245"/>
      <c r="B537" s="97"/>
      <c r="C537" s="98"/>
      <c r="D537" s="99"/>
      <c r="E537" s="111"/>
      <c r="F537" s="155"/>
      <c r="G537" s="225"/>
      <c r="H537" s="100"/>
      <c r="I537" s="226"/>
      <c r="J537" s="218"/>
      <c r="K537" s="124"/>
      <c r="L537" s="135"/>
      <c r="M537" s="136"/>
      <c r="N537" s="102"/>
      <c r="O537" s="103"/>
      <c r="P537" s="103"/>
      <c r="Q537" s="103"/>
      <c r="R537" s="103"/>
      <c r="S537" s="99"/>
      <c r="T537" s="99"/>
      <c r="U537" s="99"/>
      <c r="V537" s="99"/>
      <c r="W537" s="100"/>
      <c r="X537" s="100"/>
      <c r="Y537" s="104"/>
      <c r="Z537" s="119"/>
      <c r="AA537" s="119"/>
      <c r="AB537" s="120"/>
      <c r="AC537" s="137" t="str">
        <f t="shared" si="261"/>
        <v/>
      </c>
      <c r="AD537" s="131" t="str">
        <f t="shared" si="262"/>
        <v/>
      </c>
      <c r="AE537" s="105"/>
      <c r="AF537" s="101"/>
      <c r="AG537" s="107"/>
      <c r="AH537" s="169"/>
      <c r="AI537" s="170"/>
      <c r="AK537" s="146" t="b">
        <f t="shared" si="263"/>
        <v>0</v>
      </c>
      <c r="AL537" s="68">
        <f t="shared" si="264"/>
        <v>0</v>
      </c>
      <c r="AM537" s="68" t="b">
        <f t="shared" si="265"/>
        <v>1</v>
      </c>
      <c r="AN537" s="68">
        <f t="shared" si="266"/>
        <v>1</v>
      </c>
      <c r="AO537" s="68" t="b">
        <f t="shared" si="267"/>
        <v>0</v>
      </c>
      <c r="AP537" s="68">
        <f t="shared" si="268"/>
        <v>0</v>
      </c>
      <c r="AQ537" s="68" t="b">
        <f t="shared" si="269"/>
        <v>1</v>
      </c>
      <c r="AR537" s="139">
        <f t="shared" si="270"/>
        <v>1</v>
      </c>
      <c r="AS537" s="146" t="str">
        <f t="shared" si="271"/>
        <v/>
      </c>
      <c r="AT537" s="139" t="str">
        <f t="shared" si="272"/>
        <v/>
      </c>
      <c r="AU537" s="68">
        <f t="shared" si="273"/>
        <v>1</v>
      </c>
      <c r="AV537" s="68">
        <f t="shared" si="274"/>
        <v>0</v>
      </c>
      <c r="AW537" s="68">
        <f t="shared" si="275"/>
        <v>0</v>
      </c>
      <c r="AX537" s="68">
        <f t="shared" si="276"/>
        <v>0</v>
      </c>
      <c r="AY537" s="68">
        <f t="shared" si="277"/>
        <v>0</v>
      </c>
      <c r="AZ537" s="139">
        <f t="shared" si="278"/>
        <v>0</v>
      </c>
      <c r="BA537" s="68" t="str">
        <f t="shared" si="279"/>
        <v/>
      </c>
      <c r="BB537" s="68" t="str">
        <f t="shared" si="280"/>
        <v/>
      </c>
      <c r="BC537" s="146" t="str">
        <f t="shared" si="281"/>
        <v>Pain in mouth/throat</v>
      </c>
      <c r="BD537" s="68">
        <f t="shared" si="282"/>
        <v>10.4</v>
      </c>
      <c r="BE537" s="68" t="str">
        <f t="shared" si="283"/>
        <v>Pain in mouth/throat
 has a PPV of 10.4% 
 for recurrence</v>
      </c>
      <c r="BF537" s="68">
        <f t="shared" si="284"/>
        <v>0</v>
      </c>
      <c r="BG537" s="68">
        <f t="shared" si="285"/>
        <v>0</v>
      </c>
      <c r="BH537" s="68">
        <f t="shared" si="286"/>
        <v>1</v>
      </c>
      <c r="BI537" s="68">
        <f t="shared" si="287"/>
        <v>0</v>
      </c>
      <c r="BJ537" s="68">
        <f t="shared" si="288"/>
        <v>0</v>
      </c>
      <c r="BK537" s="68">
        <f t="shared" si="289"/>
        <v>0</v>
      </c>
      <c r="BL537" s="68">
        <f t="shared" si="290"/>
        <v>0</v>
      </c>
      <c r="BM537" s="139">
        <f t="shared" si="291"/>
        <v>0</v>
      </c>
    </row>
    <row r="538" spans="1:65" s="68" customFormat="1" ht="63.95" customHeight="1">
      <c r="A538" s="245"/>
      <c r="B538" s="97"/>
      <c r="C538" s="98"/>
      <c r="D538" s="99"/>
      <c r="E538" s="111"/>
      <c r="F538" s="155"/>
      <c r="G538" s="225"/>
      <c r="H538" s="100"/>
      <c r="I538" s="226"/>
      <c r="J538" s="218"/>
      <c r="K538" s="124"/>
      <c r="L538" s="135"/>
      <c r="M538" s="136"/>
      <c r="N538" s="102"/>
      <c r="O538" s="103"/>
      <c r="P538" s="103"/>
      <c r="Q538" s="103"/>
      <c r="R538" s="103"/>
      <c r="S538" s="99"/>
      <c r="T538" s="99"/>
      <c r="U538" s="99"/>
      <c r="V538" s="99"/>
      <c r="W538" s="100"/>
      <c r="X538" s="100"/>
      <c r="Y538" s="104"/>
      <c r="Z538" s="119"/>
      <c r="AA538" s="119"/>
      <c r="AB538" s="120"/>
      <c r="AC538" s="137" t="str">
        <f t="shared" si="261"/>
        <v/>
      </c>
      <c r="AD538" s="131" t="str">
        <f t="shared" si="262"/>
        <v/>
      </c>
      <c r="AE538" s="105"/>
      <c r="AF538" s="101"/>
      <c r="AG538" s="107"/>
      <c r="AH538" s="169"/>
      <c r="AI538" s="170"/>
      <c r="AK538" s="146" t="b">
        <f t="shared" si="263"/>
        <v>0</v>
      </c>
      <c r="AL538" s="68">
        <f t="shared" si="264"/>
        <v>0</v>
      </c>
      <c r="AM538" s="68" t="b">
        <f t="shared" si="265"/>
        <v>1</v>
      </c>
      <c r="AN538" s="68">
        <f t="shared" si="266"/>
        <v>1</v>
      </c>
      <c r="AO538" s="68" t="b">
        <f t="shared" si="267"/>
        <v>0</v>
      </c>
      <c r="AP538" s="68">
        <f t="shared" si="268"/>
        <v>0</v>
      </c>
      <c r="AQ538" s="68" t="b">
        <f t="shared" si="269"/>
        <v>1</v>
      </c>
      <c r="AR538" s="139">
        <f t="shared" si="270"/>
        <v>1</v>
      </c>
      <c r="AS538" s="146" t="str">
        <f t="shared" si="271"/>
        <v/>
      </c>
      <c r="AT538" s="139" t="str">
        <f t="shared" si="272"/>
        <v/>
      </c>
      <c r="AU538" s="68">
        <f t="shared" si="273"/>
        <v>1</v>
      </c>
      <c r="AV538" s="68">
        <f t="shared" si="274"/>
        <v>0</v>
      </c>
      <c r="AW538" s="68">
        <f t="shared" si="275"/>
        <v>0</v>
      </c>
      <c r="AX538" s="68">
        <f t="shared" si="276"/>
        <v>0</v>
      </c>
      <c r="AY538" s="68">
        <f t="shared" si="277"/>
        <v>0</v>
      </c>
      <c r="AZ538" s="139">
        <f t="shared" si="278"/>
        <v>0</v>
      </c>
      <c r="BA538" s="68" t="str">
        <f t="shared" si="279"/>
        <v/>
      </c>
      <c r="BB538" s="68" t="str">
        <f t="shared" si="280"/>
        <v/>
      </c>
      <c r="BC538" s="146" t="str">
        <f t="shared" si="281"/>
        <v>Pain in mouth/throat</v>
      </c>
      <c r="BD538" s="68">
        <f t="shared" si="282"/>
        <v>10.4</v>
      </c>
      <c r="BE538" s="68" t="str">
        <f t="shared" si="283"/>
        <v>Pain in mouth/throat
 has a PPV of 10.4% 
 for recurrence</v>
      </c>
      <c r="BF538" s="68">
        <f t="shared" si="284"/>
        <v>0</v>
      </c>
      <c r="BG538" s="68">
        <f t="shared" si="285"/>
        <v>0</v>
      </c>
      <c r="BH538" s="68">
        <f t="shared" si="286"/>
        <v>1</v>
      </c>
      <c r="BI538" s="68">
        <f t="shared" si="287"/>
        <v>0</v>
      </c>
      <c r="BJ538" s="68">
        <f t="shared" si="288"/>
        <v>0</v>
      </c>
      <c r="BK538" s="68">
        <f t="shared" si="289"/>
        <v>0</v>
      </c>
      <c r="BL538" s="68">
        <f t="shared" si="290"/>
        <v>0</v>
      </c>
      <c r="BM538" s="139">
        <f t="shared" si="291"/>
        <v>0</v>
      </c>
    </row>
    <row r="539" spans="1:65" s="68" customFormat="1" ht="63.95" customHeight="1">
      <c r="A539" s="245"/>
      <c r="B539" s="97"/>
      <c r="C539" s="98"/>
      <c r="D539" s="99"/>
      <c r="E539" s="111"/>
      <c r="F539" s="155"/>
      <c r="G539" s="225"/>
      <c r="H539" s="100"/>
      <c r="I539" s="226"/>
      <c r="J539" s="218"/>
      <c r="K539" s="124"/>
      <c r="L539" s="135"/>
      <c r="M539" s="136"/>
      <c r="N539" s="102"/>
      <c r="O539" s="103"/>
      <c r="P539" s="103"/>
      <c r="Q539" s="103"/>
      <c r="R539" s="103"/>
      <c r="S539" s="99"/>
      <c r="T539" s="99"/>
      <c r="U539" s="99"/>
      <c r="V539" s="99"/>
      <c r="W539" s="100"/>
      <c r="X539" s="100"/>
      <c r="Y539" s="104"/>
      <c r="Z539" s="119"/>
      <c r="AA539" s="119"/>
      <c r="AB539" s="120"/>
      <c r="AC539" s="137" t="str">
        <f t="shared" si="261"/>
        <v/>
      </c>
      <c r="AD539" s="131" t="str">
        <f t="shared" si="262"/>
        <v/>
      </c>
      <c r="AE539" s="105"/>
      <c r="AF539" s="101"/>
      <c r="AG539" s="107"/>
      <c r="AH539" s="169"/>
      <c r="AI539" s="170"/>
      <c r="AK539" s="146" t="b">
        <f t="shared" si="263"/>
        <v>0</v>
      </c>
      <c r="AL539" s="68">
        <f t="shared" si="264"/>
        <v>0</v>
      </c>
      <c r="AM539" s="68" t="b">
        <f t="shared" si="265"/>
        <v>1</v>
      </c>
      <c r="AN539" s="68">
        <f t="shared" si="266"/>
        <v>1</v>
      </c>
      <c r="AO539" s="68" t="b">
        <f t="shared" si="267"/>
        <v>0</v>
      </c>
      <c r="AP539" s="68">
        <f t="shared" si="268"/>
        <v>0</v>
      </c>
      <c r="AQ539" s="68" t="b">
        <f t="shared" si="269"/>
        <v>1</v>
      </c>
      <c r="AR539" s="139">
        <f t="shared" si="270"/>
        <v>1</v>
      </c>
      <c r="AS539" s="146" t="str">
        <f t="shared" si="271"/>
        <v/>
      </c>
      <c r="AT539" s="139" t="str">
        <f t="shared" si="272"/>
        <v/>
      </c>
      <c r="AU539" s="68">
        <f t="shared" si="273"/>
        <v>1</v>
      </c>
      <c r="AV539" s="68">
        <f t="shared" si="274"/>
        <v>0</v>
      </c>
      <c r="AW539" s="68">
        <f t="shared" si="275"/>
        <v>0</v>
      </c>
      <c r="AX539" s="68">
        <f t="shared" si="276"/>
        <v>0</v>
      </c>
      <c r="AY539" s="68">
        <f t="shared" si="277"/>
        <v>0</v>
      </c>
      <c r="AZ539" s="139">
        <f t="shared" si="278"/>
        <v>0</v>
      </c>
      <c r="BA539" s="68" t="str">
        <f t="shared" si="279"/>
        <v/>
      </c>
      <c r="BB539" s="68" t="str">
        <f t="shared" si="280"/>
        <v/>
      </c>
      <c r="BC539" s="146" t="str">
        <f t="shared" si="281"/>
        <v>Pain in mouth/throat</v>
      </c>
      <c r="BD539" s="68">
        <f t="shared" si="282"/>
        <v>10.4</v>
      </c>
      <c r="BE539" s="68" t="str">
        <f t="shared" si="283"/>
        <v>Pain in mouth/throat
 has a PPV of 10.4% 
 for recurrence</v>
      </c>
      <c r="BF539" s="68">
        <f t="shared" si="284"/>
        <v>0</v>
      </c>
      <c r="BG539" s="68">
        <f t="shared" si="285"/>
        <v>0</v>
      </c>
      <c r="BH539" s="68">
        <f t="shared" si="286"/>
        <v>1</v>
      </c>
      <c r="BI539" s="68">
        <f t="shared" si="287"/>
        <v>0</v>
      </c>
      <c r="BJ539" s="68">
        <f t="shared" si="288"/>
        <v>0</v>
      </c>
      <c r="BK539" s="68">
        <f t="shared" si="289"/>
        <v>0</v>
      </c>
      <c r="BL539" s="68">
        <f t="shared" si="290"/>
        <v>0</v>
      </c>
      <c r="BM539" s="139">
        <f t="shared" si="291"/>
        <v>0</v>
      </c>
    </row>
    <row r="540" spans="1:65" s="68" customFormat="1" ht="63.95" customHeight="1">
      <c r="A540" s="245"/>
      <c r="B540" s="97"/>
      <c r="C540" s="98"/>
      <c r="D540" s="99"/>
      <c r="E540" s="111"/>
      <c r="F540" s="155"/>
      <c r="G540" s="225"/>
      <c r="H540" s="100"/>
      <c r="I540" s="226"/>
      <c r="J540" s="218"/>
      <c r="K540" s="124"/>
      <c r="L540" s="135"/>
      <c r="M540" s="136"/>
      <c r="N540" s="102"/>
      <c r="O540" s="103"/>
      <c r="P540" s="103"/>
      <c r="Q540" s="103"/>
      <c r="R540" s="103"/>
      <c r="S540" s="99"/>
      <c r="T540" s="99"/>
      <c r="U540" s="99"/>
      <c r="V540" s="99"/>
      <c r="W540" s="100"/>
      <c r="X540" s="100"/>
      <c r="Y540" s="104"/>
      <c r="Z540" s="119"/>
      <c r="AA540" s="119"/>
      <c r="AB540" s="120"/>
      <c r="AC540" s="137" t="str">
        <f t="shared" si="261"/>
        <v/>
      </c>
      <c r="AD540" s="131" t="str">
        <f t="shared" si="262"/>
        <v/>
      </c>
      <c r="AE540" s="105"/>
      <c r="AF540" s="101"/>
      <c r="AG540" s="107"/>
      <c r="AH540" s="169"/>
      <c r="AI540" s="170"/>
      <c r="AK540" s="146" t="b">
        <f t="shared" si="263"/>
        <v>0</v>
      </c>
      <c r="AL540" s="68">
        <f t="shared" si="264"/>
        <v>0</v>
      </c>
      <c r="AM540" s="68" t="b">
        <f t="shared" si="265"/>
        <v>1</v>
      </c>
      <c r="AN540" s="68">
        <f t="shared" si="266"/>
        <v>1</v>
      </c>
      <c r="AO540" s="68" t="b">
        <f t="shared" si="267"/>
        <v>0</v>
      </c>
      <c r="AP540" s="68">
        <f t="shared" si="268"/>
        <v>0</v>
      </c>
      <c r="AQ540" s="68" t="b">
        <f t="shared" si="269"/>
        <v>1</v>
      </c>
      <c r="AR540" s="139">
        <f t="shared" si="270"/>
        <v>1</v>
      </c>
      <c r="AS540" s="146" t="str">
        <f t="shared" si="271"/>
        <v/>
      </c>
      <c r="AT540" s="139" t="str">
        <f t="shared" si="272"/>
        <v/>
      </c>
      <c r="AU540" s="68">
        <f t="shared" si="273"/>
        <v>1</v>
      </c>
      <c r="AV540" s="68">
        <f t="shared" si="274"/>
        <v>0</v>
      </c>
      <c r="AW540" s="68">
        <f t="shared" si="275"/>
        <v>0</v>
      </c>
      <c r="AX540" s="68">
        <f t="shared" si="276"/>
        <v>0</v>
      </c>
      <c r="AY540" s="68">
        <f t="shared" si="277"/>
        <v>0</v>
      </c>
      <c r="AZ540" s="139">
        <f t="shared" si="278"/>
        <v>0</v>
      </c>
      <c r="BA540" s="68" t="str">
        <f t="shared" si="279"/>
        <v/>
      </c>
      <c r="BB540" s="68" t="str">
        <f t="shared" si="280"/>
        <v/>
      </c>
      <c r="BC540" s="146" t="str">
        <f t="shared" si="281"/>
        <v>Pain in mouth/throat</v>
      </c>
      <c r="BD540" s="68">
        <f t="shared" si="282"/>
        <v>10.4</v>
      </c>
      <c r="BE540" s="68" t="str">
        <f t="shared" si="283"/>
        <v>Pain in mouth/throat
 has a PPV of 10.4% 
 for recurrence</v>
      </c>
      <c r="BF540" s="68">
        <f t="shared" si="284"/>
        <v>0</v>
      </c>
      <c r="BG540" s="68">
        <f t="shared" si="285"/>
        <v>0</v>
      </c>
      <c r="BH540" s="68">
        <f t="shared" si="286"/>
        <v>1</v>
      </c>
      <c r="BI540" s="68">
        <f t="shared" si="287"/>
        <v>0</v>
      </c>
      <c r="BJ540" s="68">
        <f t="shared" si="288"/>
        <v>0</v>
      </c>
      <c r="BK540" s="68">
        <f t="shared" si="289"/>
        <v>0</v>
      </c>
      <c r="BL540" s="68">
        <f t="shared" si="290"/>
        <v>0</v>
      </c>
      <c r="BM540" s="139">
        <f t="shared" si="291"/>
        <v>0</v>
      </c>
    </row>
    <row r="541" spans="1:65" s="68" customFormat="1" ht="63.95" customHeight="1">
      <c r="A541" s="245"/>
      <c r="B541" s="97"/>
      <c r="C541" s="98"/>
      <c r="D541" s="99"/>
      <c r="E541" s="111"/>
      <c r="F541" s="155"/>
      <c r="G541" s="225"/>
      <c r="H541" s="100"/>
      <c r="I541" s="226"/>
      <c r="J541" s="218"/>
      <c r="K541" s="124"/>
      <c r="L541" s="135"/>
      <c r="M541" s="136"/>
      <c r="N541" s="102"/>
      <c r="O541" s="103"/>
      <c r="P541" s="103"/>
      <c r="Q541" s="103"/>
      <c r="R541" s="103"/>
      <c r="S541" s="99"/>
      <c r="T541" s="99"/>
      <c r="U541" s="99"/>
      <c r="V541" s="99"/>
      <c r="W541" s="100"/>
      <c r="X541" s="100"/>
      <c r="Y541" s="104"/>
      <c r="Z541" s="119"/>
      <c r="AA541" s="119"/>
      <c r="AB541" s="120"/>
      <c r="AC541" s="137" t="str">
        <f t="shared" si="261"/>
        <v/>
      </c>
      <c r="AD541" s="131" t="str">
        <f t="shared" si="262"/>
        <v/>
      </c>
      <c r="AE541" s="105"/>
      <c r="AF541" s="101"/>
      <c r="AG541" s="107"/>
      <c r="AH541" s="169"/>
      <c r="AI541" s="170"/>
      <c r="AK541" s="146" t="b">
        <f t="shared" si="263"/>
        <v>0</v>
      </c>
      <c r="AL541" s="68">
        <f t="shared" si="264"/>
        <v>0</v>
      </c>
      <c r="AM541" s="68" t="b">
        <f t="shared" si="265"/>
        <v>1</v>
      </c>
      <c r="AN541" s="68">
        <f t="shared" si="266"/>
        <v>1</v>
      </c>
      <c r="AO541" s="68" t="b">
        <f t="shared" si="267"/>
        <v>0</v>
      </c>
      <c r="AP541" s="68">
        <f t="shared" si="268"/>
        <v>0</v>
      </c>
      <c r="AQ541" s="68" t="b">
        <f t="shared" si="269"/>
        <v>1</v>
      </c>
      <c r="AR541" s="139">
        <f t="shared" si="270"/>
        <v>1</v>
      </c>
      <c r="AS541" s="146" t="str">
        <f t="shared" si="271"/>
        <v/>
      </c>
      <c r="AT541" s="139" t="str">
        <f t="shared" si="272"/>
        <v/>
      </c>
      <c r="AU541" s="68">
        <f t="shared" si="273"/>
        <v>1</v>
      </c>
      <c r="AV541" s="68">
        <f t="shared" si="274"/>
        <v>0</v>
      </c>
      <c r="AW541" s="68">
        <f t="shared" si="275"/>
        <v>0</v>
      </c>
      <c r="AX541" s="68">
        <f t="shared" si="276"/>
        <v>0</v>
      </c>
      <c r="AY541" s="68">
        <f t="shared" si="277"/>
        <v>0</v>
      </c>
      <c r="AZ541" s="139">
        <f t="shared" si="278"/>
        <v>0</v>
      </c>
      <c r="BA541" s="68" t="str">
        <f t="shared" si="279"/>
        <v/>
      </c>
      <c r="BB541" s="68" t="str">
        <f t="shared" si="280"/>
        <v/>
      </c>
      <c r="BC541" s="146" t="str">
        <f t="shared" si="281"/>
        <v>Pain in mouth/throat</v>
      </c>
      <c r="BD541" s="68">
        <f t="shared" si="282"/>
        <v>10.4</v>
      </c>
      <c r="BE541" s="68" t="str">
        <f t="shared" si="283"/>
        <v>Pain in mouth/throat
 has a PPV of 10.4% 
 for recurrence</v>
      </c>
      <c r="BF541" s="68">
        <f t="shared" si="284"/>
        <v>0</v>
      </c>
      <c r="BG541" s="68">
        <f t="shared" si="285"/>
        <v>0</v>
      </c>
      <c r="BH541" s="68">
        <f t="shared" si="286"/>
        <v>1</v>
      </c>
      <c r="BI541" s="68">
        <f t="shared" si="287"/>
        <v>0</v>
      </c>
      <c r="BJ541" s="68">
        <f t="shared" si="288"/>
        <v>0</v>
      </c>
      <c r="BK541" s="68">
        <f t="shared" si="289"/>
        <v>0</v>
      </c>
      <c r="BL541" s="68">
        <f t="shared" si="290"/>
        <v>0</v>
      </c>
      <c r="BM541" s="139">
        <f t="shared" si="291"/>
        <v>0</v>
      </c>
    </row>
    <row r="542" spans="1:65" s="68" customFormat="1" ht="63.95" customHeight="1">
      <c r="A542" s="245"/>
      <c r="B542" s="97"/>
      <c r="C542" s="98"/>
      <c r="D542" s="99"/>
      <c r="E542" s="111"/>
      <c r="F542" s="155"/>
      <c r="G542" s="225"/>
      <c r="H542" s="100"/>
      <c r="I542" s="226"/>
      <c r="J542" s="218"/>
      <c r="K542" s="124"/>
      <c r="L542" s="135"/>
      <c r="M542" s="136"/>
      <c r="N542" s="102"/>
      <c r="O542" s="103"/>
      <c r="P542" s="103"/>
      <c r="Q542" s="103"/>
      <c r="R542" s="103"/>
      <c r="S542" s="99"/>
      <c r="T542" s="99"/>
      <c r="U542" s="99"/>
      <c r="V542" s="99"/>
      <c r="W542" s="100"/>
      <c r="X542" s="100"/>
      <c r="Y542" s="104"/>
      <c r="Z542" s="119"/>
      <c r="AA542" s="119"/>
      <c r="AB542" s="120"/>
      <c r="AC542" s="137" t="str">
        <f t="shared" si="261"/>
        <v/>
      </c>
      <c r="AD542" s="131" t="str">
        <f t="shared" si="262"/>
        <v/>
      </c>
      <c r="AE542" s="105"/>
      <c r="AF542" s="101"/>
      <c r="AG542" s="107"/>
      <c r="AH542" s="169"/>
      <c r="AI542" s="170"/>
      <c r="AK542" s="146" t="b">
        <f t="shared" si="263"/>
        <v>0</v>
      </c>
      <c r="AL542" s="68">
        <f t="shared" si="264"/>
        <v>0</v>
      </c>
      <c r="AM542" s="68" t="b">
        <f t="shared" si="265"/>
        <v>1</v>
      </c>
      <c r="AN542" s="68">
        <f t="shared" si="266"/>
        <v>1</v>
      </c>
      <c r="AO542" s="68" t="b">
        <f t="shared" si="267"/>
        <v>0</v>
      </c>
      <c r="AP542" s="68">
        <f t="shared" si="268"/>
        <v>0</v>
      </c>
      <c r="AQ542" s="68" t="b">
        <f t="shared" si="269"/>
        <v>1</v>
      </c>
      <c r="AR542" s="139">
        <f t="shared" si="270"/>
        <v>1</v>
      </c>
      <c r="AS542" s="146" t="str">
        <f t="shared" si="271"/>
        <v/>
      </c>
      <c r="AT542" s="139" t="str">
        <f t="shared" si="272"/>
        <v/>
      </c>
      <c r="AU542" s="68">
        <f t="shared" si="273"/>
        <v>1</v>
      </c>
      <c r="AV542" s="68">
        <f t="shared" si="274"/>
        <v>0</v>
      </c>
      <c r="AW542" s="68">
        <f t="shared" si="275"/>
        <v>0</v>
      </c>
      <c r="AX542" s="68">
        <f t="shared" si="276"/>
        <v>0</v>
      </c>
      <c r="AY542" s="68">
        <f t="shared" si="277"/>
        <v>0</v>
      </c>
      <c r="AZ542" s="139">
        <f t="shared" si="278"/>
        <v>0</v>
      </c>
      <c r="BA542" s="68" t="str">
        <f t="shared" si="279"/>
        <v/>
      </c>
      <c r="BB542" s="68" t="str">
        <f t="shared" si="280"/>
        <v/>
      </c>
      <c r="BC542" s="146" t="str">
        <f t="shared" si="281"/>
        <v>Pain in mouth/throat</v>
      </c>
      <c r="BD542" s="68">
        <f t="shared" si="282"/>
        <v>10.4</v>
      </c>
      <c r="BE542" s="68" t="str">
        <f t="shared" si="283"/>
        <v>Pain in mouth/throat
 has a PPV of 10.4% 
 for recurrence</v>
      </c>
      <c r="BF542" s="68">
        <f t="shared" si="284"/>
        <v>0</v>
      </c>
      <c r="BG542" s="68">
        <f t="shared" si="285"/>
        <v>0</v>
      </c>
      <c r="BH542" s="68">
        <f t="shared" si="286"/>
        <v>1</v>
      </c>
      <c r="BI542" s="68">
        <f t="shared" si="287"/>
        <v>0</v>
      </c>
      <c r="BJ542" s="68">
        <f t="shared" si="288"/>
        <v>0</v>
      </c>
      <c r="BK542" s="68">
        <f t="shared" si="289"/>
        <v>0</v>
      </c>
      <c r="BL542" s="68">
        <f t="shared" si="290"/>
        <v>0</v>
      </c>
      <c r="BM542" s="139">
        <f t="shared" si="291"/>
        <v>0</v>
      </c>
    </row>
    <row r="543" spans="1:65" s="68" customFormat="1" ht="63.95" customHeight="1">
      <c r="A543" s="245"/>
      <c r="B543" s="97"/>
      <c r="C543" s="98"/>
      <c r="D543" s="99"/>
      <c r="E543" s="111"/>
      <c r="F543" s="155"/>
      <c r="G543" s="225"/>
      <c r="H543" s="100"/>
      <c r="I543" s="226"/>
      <c r="J543" s="218"/>
      <c r="K543" s="124"/>
      <c r="L543" s="135"/>
      <c r="M543" s="136"/>
      <c r="N543" s="102"/>
      <c r="O543" s="103"/>
      <c r="P543" s="103"/>
      <c r="Q543" s="103"/>
      <c r="R543" s="103"/>
      <c r="S543" s="99"/>
      <c r="T543" s="99"/>
      <c r="U543" s="99"/>
      <c r="V543" s="99"/>
      <c r="W543" s="100"/>
      <c r="X543" s="100"/>
      <c r="Y543" s="104"/>
      <c r="Z543" s="119"/>
      <c r="AA543" s="119"/>
      <c r="AB543" s="120"/>
      <c r="AC543" s="137" t="str">
        <f t="shared" si="261"/>
        <v/>
      </c>
      <c r="AD543" s="131" t="str">
        <f t="shared" si="262"/>
        <v/>
      </c>
      <c r="AE543" s="105"/>
      <c r="AF543" s="101"/>
      <c r="AG543" s="107"/>
      <c r="AH543" s="169"/>
      <c r="AI543" s="170"/>
      <c r="AK543" s="146" t="b">
        <f t="shared" si="263"/>
        <v>0</v>
      </c>
      <c r="AL543" s="68">
        <f t="shared" si="264"/>
        <v>0</v>
      </c>
      <c r="AM543" s="68" t="b">
        <f t="shared" si="265"/>
        <v>1</v>
      </c>
      <c r="AN543" s="68">
        <f t="shared" si="266"/>
        <v>1</v>
      </c>
      <c r="AO543" s="68" t="b">
        <f t="shared" si="267"/>
        <v>0</v>
      </c>
      <c r="AP543" s="68">
        <f t="shared" si="268"/>
        <v>0</v>
      </c>
      <c r="AQ543" s="68" t="b">
        <f t="shared" si="269"/>
        <v>1</v>
      </c>
      <c r="AR543" s="139">
        <f t="shared" si="270"/>
        <v>1</v>
      </c>
      <c r="AS543" s="146" t="str">
        <f t="shared" si="271"/>
        <v/>
      </c>
      <c r="AT543" s="139" t="str">
        <f t="shared" si="272"/>
        <v/>
      </c>
      <c r="AU543" s="68">
        <f t="shared" si="273"/>
        <v>1</v>
      </c>
      <c r="AV543" s="68">
        <f t="shared" si="274"/>
        <v>0</v>
      </c>
      <c r="AW543" s="68">
        <f t="shared" si="275"/>
        <v>0</v>
      </c>
      <c r="AX543" s="68">
        <f t="shared" si="276"/>
        <v>0</v>
      </c>
      <c r="AY543" s="68">
        <f t="shared" si="277"/>
        <v>0</v>
      </c>
      <c r="AZ543" s="139">
        <f t="shared" si="278"/>
        <v>0</v>
      </c>
      <c r="BA543" s="68" t="str">
        <f t="shared" si="279"/>
        <v/>
      </c>
      <c r="BB543" s="68" t="str">
        <f t="shared" si="280"/>
        <v/>
      </c>
      <c r="BC543" s="146" t="str">
        <f t="shared" si="281"/>
        <v>Pain in mouth/throat</v>
      </c>
      <c r="BD543" s="68">
        <f t="shared" si="282"/>
        <v>10.4</v>
      </c>
      <c r="BE543" s="68" t="str">
        <f t="shared" si="283"/>
        <v>Pain in mouth/throat
 has a PPV of 10.4% 
 for recurrence</v>
      </c>
      <c r="BF543" s="68">
        <f t="shared" si="284"/>
        <v>0</v>
      </c>
      <c r="BG543" s="68">
        <f t="shared" si="285"/>
        <v>0</v>
      </c>
      <c r="BH543" s="68">
        <f t="shared" si="286"/>
        <v>1</v>
      </c>
      <c r="BI543" s="68">
        <f t="shared" si="287"/>
        <v>0</v>
      </c>
      <c r="BJ543" s="68">
        <f t="shared" si="288"/>
        <v>0</v>
      </c>
      <c r="BK543" s="68">
        <f t="shared" si="289"/>
        <v>0</v>
      </c>
      <c r="BL543" s="68">
        <f t="shared" si="290"/>
        <v>0</v>
      </c>
      <c r="BM543" s="139">
        <f t="shared" si="291"/>
        <v>0</v>
      </c>
    </row>
    <row r="544" spans="1:65" s="68" customFormat="1" ht="63.95" customHeight="1">
      <c r="A544" s="245"/>
      <c r="B544" s="97"/>
      <c r="C544" s="98"/>
      <c r="D544" s="99"/>
      <c r="E544" s="111"/>
      <c r="F544" s="155"/>
      <c r="G544" s="225"/>
      <c r="H544" s="100"/>
      <c r="I544" s="226"/>
      <c r="J544" s="218"/>
      <c r="K544" s="124"/>
      <c r="L544" s="135"/>
      <c r="M544" s="136"/>
      <c r="N544" s="102"/>
      <c r="O544" s="103"/>
      <c r="P544" s="103"/>
      <c r="Q544" s="103"/>
      <c r="R544" s="103"/>
      <c r="S544" s="99"/>
      <c r="T544" s="99"/>
      <c r="U544" s="99"/>
      <c r="V544" s="99"/>
      <c r="W544" s="100"/>
      <c r="X544" s="100"/>
      <c r="Y544" s="104"/>
      <c r="Z544" s="119"/>
      <c r="AA544" s="119"/>
      <c r="AB544" s="120"/>
      <c r="AC544" s="137" t="str">
        <f t="shared" si="261"/>
        <v/>
      </c>
      <c r="AD544" s="131" t="str">
        <f t="shared" si="262"/>
        <v/>
      </c>
      <c r="AE544" s="105"/>
      <c r="AF544" s="101"/>
      <c r="AG544" s="107"/>
      <c r="AH544" s="169"/>
      <c r="AI544" s="170"/>
      <c r="AK544" s="146" t="b">
        <f t="shared" si="263"/>
        <v>0</v>
      </c>
      <c r="AL544" s="68">
        <f t="shared" si="264"/>
        <v>0</v>
      </c>
      <c r="AM544" s="68" t="b">
        <f t="shared" si="265"/>
        <v>1</v>
      </c>
      <c r="AN544" s="68">
        <f t="shared" si="266"/>
        <v>1</v>
      </c>
      <c r="AO544" s="68" t="b">
        <f t="shared" si="267"/>
        <v>0</v>
      </c>
      <c r="AP544" s="68">
        <f t="shared" si="268"/>
        <v>0</v>
      </c>
      <c r="AQ544" s="68" t="b">
        <f t="shared" si="269"/>
        <v>1</v>
      </c>
      <c r="AR544" s="139">
        <f t="shared" si="270"/>
        <v>1</v>
      </c>
      <c r="AS544" s="146" t="str">
        <f t="shared" si="271"/>
        <v/>
      </c>
      <c r="AT544" s="139" t="str">
        <f t="shared" si="272"/>
        <v/>
      </c>
      <c r="AU544" s="68">
        <f t="shared" si="273"/>
        <v>1</v>
      </c>
      <c r="AV544" s="68">
        <f t="shared" si="274"/>
        <v>0</v>
      </c>
      <c r="AW544" s="68">
        <f t="shared" si="275"/>
        <v>0</v>
      </c>
      <c r="AX544" s="68">
        <f t="shared" si="276"/>
        <v>0</v>
      </c>
      <c r="AY544" s="68">
        <f t="shared" si="277"/>
        <v>0</v>
      </c>
      <c r="AZ544" s="139">
        <f t="shared" si="278"/>
        <v>0</v>
      </c>
      <c r="BA544" s="68" t="str">
        <f t="shared" si="279"/>
        <v/>
      </c>
      <c r="BB544" s="68" t="str">
        <f t="shared" si="280"/>
        <v/>
      </c>
      <c r="BC544" s="146" t="str">
        <f t="shared" si="281"/>
        <v>Pain in mouth/throat</v>
      </c>
      <c r="BD544" s="68">
        <f t="shared" si="282"/>
        <v>10.4</v>
      </c>
      <c r="BE544" s="68" t="str">
        <f t="shared" si="283"/>
        <v>Pain in mouth/throat
 has a PPV of 10.4% 
 for recurrence</v>
      </c>
      <c r="BF544" s="68">
        <f t="shared" si="284"/>
        <v>0</v>
      </c>
      <c r="BG544" s="68">
        <f t="shared" si="285"/>
        <v>0</v>
      </c>
      <c r="BH544" s="68">
        <f t="shared" si="286"/>
        <v>1</v>
      </c>
      <c r="BI544" s="68">
        <f t="shared" si="287"/>
        <v>0</v>
      </c>
      <c r="BJ544" s="68">
        <f t="shared" si="288"/>
        <v>0</v>
      </c>
      <c r="BK544" s="68">
        <f t="shared" si="289"/>
        <v>0</v>
      </c>
      <c r="BL544" s="68">
        <f t="shared" si="290"/>
        <v>0</v>
      </c>
      <c r="BM544" s="139">
        <f t="shared" si="291"/>
        <v>0</v>
      </c>
    </row>
    <row r="545" spans="1:65" s="68" customFormat="1" ht="63.95" customHeight="1">
      <c r="A545" s="245"/>
      <c r="B545" s="97"/>
      <c r="C545" s="98"/>
      <c r="D545" s="99"/>
      <c r="E545" s="111"/>
      <c r="F545" s="155"/>
      <c r="G545" s="225"/>
      <c r="H545" s="100"/>
      <c r="I545" s="226"/>
      <c r="J545" s="218"/>
      <c r="K545" s="124"/>
      <c r="L545" s="135"/>
      <c r="M545" s="136"/>
      <c r="N545" s="102"/>
      <c r="O545" s="103"/>
      <c r="P545" s="103"/>
      <c r="Q545" s="103"/>
      <c r="R545" s="103"/>
      <c r="S545" s="99"/>
      <c r="T545" s="99"/>
      <c r="U545" s="99"/>
      <c r="V545" s="99"/>
      <c r="W545" s="100"/>
      <c r="X545" s="100"/>
      <c r="Y545" s="104"/>
      <c r="Z545" s="119"/>
      <c r="AA545" s="119"/>
      <c r="AB545" s="120"/>
      <c r="AC545" s="137" t="str">
        <f t="shared" si="261"/>
        <v/>
      </c>
      <c r="AD545" s="131" t="str">
        <f t="shared" si="262"/>
        <v/>
      </c>
      <c r="AE545" s="105"/>
      <c r="AF545" s="101"/>
      <c r="AG545" s="107"/>
      <c r="AH545" s="169"/>
      <c r="AI545" s="170"/>
      <c r="AK545" s="146" t="b">
        <f t="shared" si="263"/>
        <v>0</v>
      </c>
      <c r="AL545" s="68">
        <f t="shared" si="264"/>
        <v>0</v>
      </c>
      <c r="AM545" s="68" t="b">
        <f t="shared" si="265"/>
        <v>1</v>
      </c>
      <c r="AN545" s="68">
        <f t="shared" si="266"/>
        <v>1</v>
      </c>
      <c r="AO545" s="68" t="b">
        <f t="shared" si="267"/>
        <v>0</v>
      </c>
      <c r="AP545" s="68">
        <f t="shared" si="268"/>
        <v>0</v>
      </c>
      <c r="AQ545" s="68" t="b">
        <f t="shared" si="269"/>
        <v>1</v>
      </c>
      <c r="AR545" s="139">
        <f t="shared" si="270"/>
        <v>1</v>
      </c>
      <c r="AS545" s="146" t="str">
        <f t="shared" si="271"/>
        <v/>
      </c>
      <c r="AT545" s="139" t="str">
        <f t="shared" si="272"/>
        <v/>
      </c>
      <c r="AU545" s="68">
        <f t="shared" si="273"/>
        <v>1</v>
      </c>
      <c r="AV545" s="68">
        <f t="shared" si="274"/>
        <v>0</v>
      </c>
      <c r="AW545" s="68">
        <f t="shared" si="275"/>
        <v>0</v>
      </c>
      <c r="AX545" s="68">
        <f t="shared" si="276"/>
        <v>0</v>
      </c>
      <c r="AY545" s="68">
        <f t="shared" si="277"/>
        <v>0</v>
      </c>
      <c r="AZ545" s="139">
        <f t="shared" si="278"/>
        <v>0</v>
      </c>
      <c r="BA545" s="68" t="str">
        <f t="shared" si="279"/>
        <v/>
      </c>
      <c r="BB545" s="68" t="str">
        <f t="shared" si="280"/>
        <v/>
      </c>
      <c r="BC545" s="146" t="str">
        <f t="shared" si="281"/>
        <v>Pain in mouth/throat</v>
      </c>
      <c r="BD545" s="68">
        <f t="shared" si="282"/>
        <v>10.4</v>
      </c>
      <c r="BE545" s="68" t="str">
        <f t="shared" si="283"/>
        <v>Pain in mouth/throat
 has a PPV of 10.4% 
 for recurrence</v>
      </c>
      <c r="BF545" s="68">
        <f t="shared" si="284"/>
        <v>0</v>
      </c>
      <c r="BG545" s="68">
        <f t="shared" si="285"/>
        <v>0</v>
      </c>
      <c r="BH545" s="68">
        <f t="shared" si="286"/>
        <v>1</v>
      </c>
      <c r="BI545" s="68">
        <f t="shared" si="287"/>
        <v>0</v>
      </c>
      <c r="BJ545" s="68">
        <f t="shared" si="288"/>
        <v>0</v>
      </c>
      <c r="BK545" s="68">
        <f t="shared" si="289"/>
        <v>0</v>
      </c>
      <c r="BL545" s="68">
        <f t="shared" si="290"/>
        <v>0</v>
      </c>
      <c r="BM545" s="139">
        <f t="shared" si="291"/>
        <v>0</v>
      </c>
    </row>
    <row r="546" spans="1:65" s="68" customFormat="1" ht="63.95" customHeight="1">
      <c r="A546" s="245"/>
      <c r="B546" s="97"/>
      <c r="C546" s="98"/>
      <c r="D546" s="99"/>
      <c r="E546" s="111"/>
      <c r="F546" s="155"/>
      <c r="G546" s="225"/>
      <c r="H546" s="100"/>
      <c r="I546" s="226"/>
      <c r="J546" s="218"/>
      <c r="K546" s="124"/>
      <c r="L546" s="135"/>
      <c r="M546" s="136"/>
      <c r="N546" s="102"/>
      <c r="O546" s="103"/>
      <c r="P546" s="103"/>
      <c r="Q546" s="103"/>
      <c r="R546" s="103"/>
      <c r="S546" s="99"/>
      <c r="T546" s="99"/>
      <c r="U546" s="99"/>
      <c r="V546" s="99"/>
      <c r="W546" s="100"/>
      <c r="X546" s="100"/>
      <c r="Y546" s="104"/>
      <c r="Z546" s="119"/>
      <c r="AA546" s="119"/>
      <c r="AB546" s="120"/>
      <c r="AC546" s="137" t="str">
        <f t="shared" si="261"/>
        <v/>
      </c>
      <c r="AD546" s="131" t="str">
        <f t="shared" si="262"/>
        <v/>
      </c>
      <c r="AE546" s="105"/>
      <c r="AF546" s="101"/>
      <c r="AG546" s="107"/>
      <c r="AH546" s="169"/>
      <c r="AI546" s="170"/>
      <c r="AK546" s="146" t="b">
        <f t="shared" si="263"/>
        <v>0</v>
      </c>
      <c r="AL546" s="68">
        <f t="shared" si="264"/>
        <v>0</v>
      </c>
      <c r="AM546" s="68" t="b">
        <f t="shared" si="265"/>
        <v>1</v>
      </c>
      <c r="AN546" s="68">
        <f t="shared" si="266"/>
        <v>1</v>
      </c>
      <c r="AO546" s="68" t="b">
        <f t="shared" si="267"/>
        <v>0</v>
      </c>
      <c r="AP546" s="68">
        <f t="shared" si="268"/>
        <v>0</v>
      </c>
      <c r="AQ546" s="68" t="b">
        <f t="shared" si="269"/>
        <v>1</v>
      </c>
      <c r="AR546" s="139">
        <f t="shared" si="270"/>
        <v>1</v>
      </c>
      <c r="AS546" s="146" t="str">
        <f t="shared" si="271"/>
        <v/>
      </c>
      <c r="AT546" s="139" t="str">
        <f t="shared" si="272"/>
        <v/>
      </c>
      <c r="AU546" s="68">
        <f t="shared" si="273"/>
        <v>1</v>
      </c>
      <c r="AV546" s="68">
        <f t="shared" si="274"/>
        <v>0</v>
      </c>
      <c r="AW546" s="68">
        <f t="shared" si="275"/>
        <v>0</v>
      </c>
      <c r="AX546" s="68">
        <f t="shared" si="276"/>
        <v>0</v>
      </c>
      <c r="AY546" s="68">
        <f t="shared" si="277"/>
        <v>0</v>
      </c>
      <c r="AZ546" s="139">
        <f t="shared" si="278"/>
        <v>0</v>
      </c>
      <c r="BA546" s="68" t="str">
        <f t="shared" si="279"/>
        <v/>
      </c>
      <c r="BB546" s="68" t="str">
        <f t="shared" si="280"/>
        <v/>
      </c>
      <c r="BC546" s="146" t="str">
        <f t="shared" si="281"/>
        <v>Pain in mouth/throat</v>
      </c>
      <c r="BD546" s="68">
        <f t="shared" si="282"/>
        <v>10.4</v>
      </c>
      <c r="BE546" s="68" t="str">
        <f t="shared" si="283"/>
        <v>Pain in mouth/throat
 has a PPV of 10.4% 
 for recurrence</v>
      </c>
      <c r="BF546" s="68">
        <f t="shared" si="284"/>
        <v>0</v>
      </c>
      <c r="BG546" s="68">
        <f t="shared" si="285"/>
        <v>0</v>
      </c>
      <c r="BH546" s="68">
        <f t="shared" si="286"/>
        <v>1</v>
      </c>
      <c r="BI546" s="68">
        <f t="shared" si="287"/>
        <v>0</v>
      </c>
      <c r="BJ546" s="68">
        <f t="shared" si="288"/>
        <v>0</v>
      </c>
      <c r="BK546" s="68">
        <f t="shared" si="289"/>
        <v>0</v>
      </c>
      <c r="BL546" s="68">
        <f t="shared" si="290"/>
        <v>0</v>
      </c>
      <c r="BM546" s="139">
        <f t="shared" si="291"/>
        <v>0</v>
      </c>
    </row>
    <row r="547" spans="1:65" s="68" customFormat="1" ht="63.95" customHeight="1">
      <c r="A547" s="245"/>
      <c r="B547" s="97"/>
      <c r="C547" s="98"/>
      <c r="D547" s="99"/>
      <c r="E547" s="111"/>
      <c r="F547" s="155"/>
      <c r="G547" s="225"/>
      <c r="H547" s="100"/>
      <c r="I547" s="226"/>
      <c r="J547" s="218"/>
      <c r="K547" s="124"/>
      <c r="L547" s="135"/>
      <c r="M547" s="136"/>
      <c r="N547" s="102"/>
      <c r="O547" s="103"/>
      <c r="P547" s="103"/>
      <c r="Q547" s="103"/>
      <c r="R547" s="103"/>
      <c r="S547" s="99"/>
      <c r="T547" s="99"/>
      <c r="U547" s="99"/>
      <c r="V547" s="99"/>
      <c r="W547" s="100"/>
      <c r="X547" s="100"/>
      <c r="Y547" s="104"/>
      <c r="Z547" s="119"/>
      <c r="AA547" s="119"/>
      <c r="AB547" s="120"/>
      <c r="AC547" s="137" t="str">
        <f t="shared" si="261"/>
        <v/>
      </c>
      <c r="AD547" s="131" t="str">
        <f t="shared" si="262"/>
        <v/>
      </c>
      <c r="AE547" s="105"/>
      <c r="AF547" s="101"/>
      <c r="AG547" s="107"/>
      <c r="AH547" s="169"/>
      <c r="AI547" s="170"/>
      <c r="AK547" s="146" t="b">
        <f t="shared" si="263"/>
        <v>0</v>
      </c>
      <c r="AL547" s="68">
        <f t="shared" si="264"/>
        <v>0</v>
      </c>
      <c r="AM547" s="68" t="b">
        <f t="shared" si="265"/>
        <v>1</v>
      </c>
      <c r="AN547" s="68">
        <f t="shared" si="266"/>
        <v>1</v>
      </c>
      <c r="AO547" s="68" t="b">
        <f t="shared" si="267"/>
        <v>0</v>
      </c>
      <c r="AP547" s="68">
        <f t="shared" si="268"/>
        <v>0</v>
      </c>
      <c r="AQ547" s="68" t="b">
        <f t="shared" si="269"/>
        <v>1</v>
      </c>
      <c r="AR547" s="139">
        <f t="shared" si="270"/>
        <v>1</v>
      </c>
      <c r="AS547" s="146" t="str">
        <f t="shared" si="271"/>
        <v/>
      </c>
      <c r="AT547" s="139" t="str">
        <f t="shared" si="272"/>
        <v/>
      </c>
      <c r="AU547" s="68">
        <f t="shared" si="273"/>
        <v>1</v>
      </c>
      <c r="AV547" s="68">
        <f t="shared" si="274"/>
        <v>0</v>
      </c>
      <c r="AW547" s="68">
        <f t="shared" si="275"/>
        <v>0</v>
      </c>
      <c r="AX547" s="68">
        <f t="shared" si="276"/>
        <v>0</v>
      </c>
      <c r="AY547" s="68">
        <f t="shared" si="277"/>
        <v>0</v>
      </c>
      <c r="AZ547" s="139">
        <f t="shared" si="278"/>
        <v>0</v>
      </c>
      <c r="BA547" s="68" t="str">
        <f t="shared" si="279"/>
        <v/>
      </c>
      <c r="BB547" s="68" t="str">
        <f t="shared" si="280"/>
        <v/>
      </c>
      <c r="BC547" s="146" t="str">
        <f t="shared" si="281"/>
        <v>Pain in mouth/throat</v>
      </c>
      <c r="BD547" s="68">
        <f t="shared" si="282"/>
        <v>10.4</v>
      </c>
      <c r="BE547" s="68" t="str">
        <f t="shared" si="283"/>
        <v>Pain in mouth/throat
 has a PPV of 10.4% 
 for recurrence</v>
      </c>
      <c r="BF547" s="68">
        <f t="shared" si="284"/>
        <v>0</v>
      </c>
      <c r="BG547" s="68">
        <f t="shared" si="285"/>
        <v>0</v>
      </c>
      <c r="BH547" s="68">
        <f t="shared" si="286"/>
        <v>1</v>
      </c>
      <c r="BI547" s="68">
        <f t="shared" si="287"/>
        <v>0</v>
      </c>
      <c r="BJ547" s="68">
        <f t="shared" si="288"/>
        <v>0</v>
      </c>
      <c r="BK547" s="68">
        <f t="shared" si="289"/>
        <v>0</v>
      </c>
      <c r="BL547" s="68">
        <f t="shared" si="290"/>
        <v>0</v>
      </c>
      <c r="BM547" s="139">
        <f t="shared" si="291"/>
        <v>0</v>
      </c>
    </row>
    <row r="548" spans="1:65" s="68" customFormat="1" ht="63.95" customHeight="1">
      <c r="A548" s="245"/>
      <c r="B548" s="97"/>
      <c r="C548" s="98"/>
      <c r="D548" s="99"/>
      <c r="E548" s="111"/>
      <c r="F548" s="155"/>
      <c r="G548" s="225"/>
      <c r="H548" s="100"/>
      <c r="I548" s="226"/>
      <c r="J548" s="218"/>
      <c r="K548" s="124"/>
      <c r="L548" s="135"/>
      <c r="M548" s="136"/>
      <c r="N548" s="102"/>
      <c r="O548" s="103"/>
      <c r="P548" s="103"/>
      <c r="Q548" s="103"/>
      <c r="R548" s="103"/>
      <c r="S548" s="99"/>
      <c r="T548" s="99"/>
      <c r="U548" s="99"/>
      <c r="V548" s="99"/>
      <c r="W548" s="100"/>
      <c r="X548" s="100"/>
      <c r="Y548" s="104"/>
      <c r="Z548" s="119"/>
      <c r="AA548" s="119"/>
      <c r="AB548" s="120"/>
      <c r="AC548" s="137" t="str">
        <f t="shared" si="261"/>
        <v/>
      </c>
      <c r="AD548" s="131" t="str">
        <f t="shared" si="262"/>
        <v/>
      </c>
      <c r="AE548" s="105"/>
      <c r="AF548" s="101"/>
      <c r="AG548" s="107"/>
      <c r="AH548" s="169"/>
      <c r="AI548" s="170"/>
      <c r="AK548" s="146" t="b">
        <f t="shared" si="263"/>
        <v>0</v>
      </c>
      <c r="AL548" s="68">
        <f t="shared" si="264"/>
        <v>0</v>
      </c>
      <c r="AM548" s="68" t="b">
        <f t="shared" si="265"/>
        <v>1</v>
      </c>
      <c r="AN548" s="68">
        <f t="shared" si="266"/>
        <v>1</v>
      </c>
      <c r="AO548" s="68" t="b">
        <f t="shared" si="267"/>
        <v>0</v>
      </c>
      <c r="AP548" s="68">
        <f t="shared" si="268"/>
        <v>0</v>
      </c>
      <c r="AQ548" s="68" t="b">
        <f t="shared" si="269"/>
        <v>1</v>
      </c>
      <c r="AR548" s="139">
        <f t="shared" si="270"/>
        <v>1</v>
      </c>
      <c r="AS548" s="146" t="str">
        <f t="shared" si="271"/>
        <v/>
      </c>
      <c r="AT548" s="139" t="str">
        <f t="shared" si="272"/>
        <v/>
      </c>
      <c r="AU548" s="68">
        <f t="shared" si="273"/>
        <v>1</v>
      </c>
      <c r="AV548" s="68">
        <f t="shared" si="274"/>
        <v>0</v>
      </c>
      <c r="AW548" s="68">
        <f t="shared" si="275"/>
        <v>0</v>
      </c>
      <c r="AX548" s="68">
        <f t="shared" si="276"/>
        <v>0</v>
      </c>
      <c r="AY548" s="68">
        <f t="shared" si="277"/>
        <v>0</v>
      </c>
      <c r="AZ548" s="139">
        <f t="shared" si="278"/>
        <v>0</v>
      </c>
      <c r="BA548" s="68" t="str">
        <f t="shared" si="279"/>
        <v/>
      </c>
      <c r="BB548" s="68" t="str">
        <f t="shared" si="280"/>
        <v/>
      </c>
      <c r="BC548" s="146" t="str">
        <f t="shared" si="281"/>
        <v>Pain in mouth/throat</v>
      </c>
      <c r="BD548" s="68">
        <f t="shared" si="282"/>
        <v>10.4</v>
      </c>
      <c r="BE548" s="68" t="str">
        <f t="shared" si="283"/>
        <v>Pain in mouth/throat
 has a PPV of 10.4% 
 for recurrence</v>
      </c>
      <c r="BF548" s="68">
        <f t="shared" si="284"/>
        <v>0</v>
      </c>
      <c r="BG548" s="68">
        <f t="shared" si="285"/>
        <v>0</v>
      </c>
      <c r="BH548" s="68">
        <f t="shared" si="286"/>
        <v>1</v>
      </c>
      <c r="BI548" s="68">
        <f t="shared" si="287"/>
        <v>0</v>
      </c>
      <c r="BJ548" s="68">
        <f t="shared" si="288"/>
        <v>0</v>
      </c>
      <c r="BK548" s="68">
        <f t="shared" si="289"/>
        <v>0</v>
      </c>
      <c r="BL548" s="68">
        <f t="shared" si="290"/>
        <v>0</v>
      </c>
      <c r="BM548" s="139">
        <f t="shared" si="291"/>
        <v>0</v>
      </c>
    </row>
    <row r="549" spans="1:65" s="68" customFormat="1" ht="63.95" customHeight="1">
      <c r="A549" s="245"/>
      <c r="B549" s="97"/>
      <c r="C549" s="98"/>
      <c r="D549" s="99"/>
      <c r="E549" s="111"/>
      <c r="F549" s="155"/>
      <c r="G549" s="225"/>
      <c r="H549" s="100"/>
      <c r="I549" s="226"/>
      <c r="J549" s="218"/>
      <c r="K549" s="124"/>
      <c r="L549" s="135"/>
      <c r="M549" s="136"/>
      <c r="N549" s="102"/>
      <c r="O549" s="103"/>
      <c r="P549" s="103"/>
      <c r="Q549" s="103"/>
      <c r="R549" s="103"/>
      <c r="S549" s="99"/>
      <c r="T549" s="99"/>
      <c r="U549" s="99"/>
      <c r="V549" s="99"/>
      <c r="W549" s="100"/>
      <c r="X549" s="100"/>
      <c r="Y549" s="104"/>
      <c r="Z549" s="119"/>
      <c r="AA549" s="119"/>
      <c r="AB549" s="120"/>
      <c r="AC549" s="137" t="str">
        <f t="shared" si="261"/>
        <v/>
      </c>
      <c r="AD549" s="131" t="str">
        <f t="shared" si="262"/>
        <v/>
      </c>
      <c r="AE549" s="105"/>
      <c r="AF549" s="101"/>
      <c r="AG549" s="107"/>
      <c r="AH549" s="169"/>
      <c r="AI549" s="170"/>
      <c r="AK549" s="146" t="b">
        <f t="shared" si="263"/>
        <v>0</v>
      </c>
      <c r="AL549" s="68">
        <f t="shared" si="264"/>
        <v>0</v>
      </c>
      <c r="AM549" s="68" t="b">
        <f t="shared" si="265"/>
        <v>1</v>
      </c>
      <c r="AN549" s="68">
        <f t="shared" si="266"/>
        <v>1</v>
      </c>
      <c r="AO549" s="68" t="b">
        <f t="shared" si="267"/>
        <v>0</v>
      </c>
      <c r="AP549" s="68">
        <f t="shared" si="268"/>
        <v>0</v>
      </c>
      <c r="AQ549" s="68" t="b">
        <f t="shared" si="269"/>
        <v>1</v>
      </c>
      <c r="AR549" s="139">
        <f t="shared" si="270"/>
        <v>1</v>
      </c>
      <c r="AS549" s="146" t="str">
        <f t="shared" si="271"/>
        <v/>
      </c>
      <c r="AT549" s="139" t="str">
        <f t="shared" si="272"/>
        <v/>
      </c>
      <c r="AU549" s="68">
        <f t="shared" si="273"/>
        <v>1</v>
      </c>
      <c r="AV549" s="68">
        <f t="shared" si="274"/>
        <v>0</v>
      </c>
      <c r="AW549" s="68">
        <f t="shared" si="275"/>
        <v>0</v>
      </c>
      <c r="AX549" s="68">
        <f t="shared" si="276"/>
        <v>0</v>
      </c>
      <c r="AY549" s="68">
        <f t="shared" si="277"/>
        <v>0</v>
      </c>
      <c r="AZ549" s="139">
        <f t="shared" si="278"/>
        <v>0</v>
      </c>
      <c r="BA549" s="68" t="str">
        <f t="shared" si="279"/>
        <v/>
      </c>
      <c r="BB549" s="68" t="str">
        <f t="shared" si="280"/>
        <v/>
      </c>
      <c r="BC549" s="146" t="str">
        <f t="shared" si="281"/>
        <v>Pain in mouth/throat</v>
      </c>
      <c r="BD549" s="68">
        <f t="shared" si="282"/>
        <v>10.4</v>
      </c>
      <c r="BE549" s="68" t="str">
        <f t="shared" si="283"/>
        <v>Pain in mouth/throat
 has a PPV of 10.4% 
 for recurrence</v>
      </c>
      <c r="BF549" s="68">
        <f t="shared" si="284"/>
        <v>0</v>
      </c>
      <c r="BG549" s="68">
        <f t="shared" si="285"/>
        <v>0</v>
      </c>
      <c r="BH549" s="68">
        <f t="shared" si="286"/>
        <v>1</v>
      </c>
      <c r="BI549" s="68">
        <f t="shared" si="287"/>
        <v>0</v>
      </c>
      <c r="BJ549" s="68">
        <f t="shared" si="288"/>
        <v>0</v>
      </c>
      <c r="BK549" s="68">
        <f t="shared" si="289"/>
        <v>0</v>
      </c>
      <c r="BL549" s="68">
        <f t="shared" si="290"/>
        <v>0</v>
      </c>
      <c r="BM549" s="139">
        <f t="shared" si="291"/>
        <v>0</v>
      </c>
    </row>
    <row r="550" spans="1:65" s="68" customFormat="1" ht="63.95" customHeight="1">
      <c r="A550" s="245"/>
      <c r="B550" s="97"/>
      <c r="C550" s="98"/>
      <c r="D550" s="99"/>
      <c r="E550" s="111"/>
      <c r="F550" s="155"/>
      <c r="G550" s="225"/>
      <c r="H550" s="100"/>
      <c r="I550" s="226"/>
      <c r="J550" s="218"/>
      <c r="K550" s="124"/>
      <c r="L550" s="135"/>
      <c r="M550" s="136"/>
      <c r="N550" s="102"/>
      <c r="O550" s="103"/>
      <c r="P550" s="103"/>
      <c r="Q550" s="103"/>
      <c r="R550" s="103"/>
      <c r="S550" s="99"/>
      <c r="T550" s="99"/>
      <c r="U550" s="99"/>
      <c r="V550" s="99"/>
      <c r="W550" s="100"/>
      <c r="X550" s="100"/>
      <c r="Y550" s="104"/>
      <c r="Z550" s="119"/>
      <c r="AA550" s="119"/>
      <c r="AB550" s="120"/>
      <c r="AC550" s="137" t="str">
        <f t="shared" si="261"/>
        <v/>
      </c>
      <c r="AD550" s="131" t="str">
        <f t="shared" si="262"/>
        <v/>
      </c>
      <c r="AE550" s="105"/>
      <c r="AF550" s="101"/>
      <c r="AG550" s="107"/>
      <c r="AH550" s="169"/>
      <c r="AI550" s="170"/>
      <c r="AK550" s="146" t="b">
        <f t="shared" si="263"/>
        <v>0</v>
      </c>
      <c r="AL550" s="68">
        <f t="shared" si="264"/>
        <v>0</v>
      </c>
      <c r="AM550" s="68" t="b">
        <f t="shared" si="265"/>
        <v>1</v>
      </c>
      <c r="AN550" s="68">
        <f t="shared" si="266"/>
        <v>1</v>
      </c>
      <c r="AO550" s="68" t="b">
        <f t="shared" si="267"/>
        <v>0</v>
      </c>
      <c r="AP550" s="68">
        <f t="shared" si="268"/>
        <v>0</v>
      </c>
      <c r="AQ550" s="68" t="b">
        <f t="shared" si="269"/>
        <v>1</v>
      </c>
      <c r="AR550" s="139">
        <f t="shared" si="270"/>
        <v>1</v>
      </c>
      <c r="AS550" s="146" t="str">
        <f t="shared" si="271"/>
        <v/>
      </c>
      <c r="AT550" s="139" t="str">
        <f t="shared" si="272"/>
        <v/>
      </c>
      <c r="AU550" s="68">
        <f t="shared" si="273"/>
        <v>1</v>
      </c>
      <c r="AV550" s="68">
        <f t="shared" si="274"/>
        <v>0</v>
      </c>
      <c r="AW550" s="68">
        <f t="shared" si="275"/>
        <v>0</v>
      </c>
      <c r="AX550" s="68">
        <f t="shared" si="276"/>
        <v>0</v>
      </c>
      <c r="AY550" s="68">
        <f t="shared" si="277"/>
        <v>0</v>
      </c>
      <c r="AZ550" s="139">
        <f t="shared" si="278"/>
        <v>0</v>
      </c>
      <c r="BA550" s="68" t="str">
        <f t="shared" si="279"/>
        <v/>
      </c>
      <c r="BB550" s="68" t="str">
        <f t="shared" si="280"/>
        <v/>
      </c>
      <c r="BC550" s="146" t="str">
        <f t="shared" si="281"/>
        <v>Pain in mouth/throat</v>
      </c>
      <c r="BD550" s="68">
        <f t="shared" si="282"/>
        <v>10.4</v>
      </c>
      <c r="BE550" s="68" t="str">
        <f t="shared" si="283"/>
        <v>Pain in mouth/throat
 has a PPV of 10.4% 
 for recurrence</v>
      </c>
      <c r="BF550" s="68">
        <f t="shared" si="284"/>
        <v>0</v>
      </c>
      <c r="BG550" s="68">
        <f t="shared" si="285"/>
        <v>0</v>
      </c>
      <c r="BH550" s="68">
        <f t="shared" si="286"/>
        <v>1</v>
      </c>
      <c r="BI550" s="68">
        <f t="shared" si="287"/>
        <v>0</v>
      </c>
      <c r="BJ550" s="68">
        <f t="shared" si="288"/>
        <v>0</v>
      </c>
      <c r="BK550" s="68">
        <f t="shared" si="289"/>
        <v>0</v>
      </c>
      <c r="BL550" s="68">
        <f t="shared" si="290"/>
        <v>0</v>
      </c>
      <c r="BM550" s="139">
        <f t="shared" si="291"/>
        <v>0</v>
      </c>
    </row>
    <row r="551" spans="1:65" s="68" customFormat="1" ht="63.95" customHeight="1">
      <c r="A551" s="245"/>
      <c r="B551" s="97"/>
      <c r="C551" s="98"/>
      <c r="D551" s="99"/>
      <c r="E551" s="111"/>
      <c r="F551" s="155"/>
      <c r="G551" s="225"/>
      <c r="H551" s="100"/>
      <c r="I551" s="226"/>
      <c r="J551" s="218"/>
      <c r="K551" s="124"/>
      <c r="L551" s="135"/>
      <c r="M551" s="136"/>
      <c r="N551" s="102"/>
      <c r="O551" s="103"/>
      <c r="P551" s="103"/>
      <c r="Q551" s="103"/>
      <c r="R551" s="103"/>
      <c r="S551" s="99"/>
      <c r="T551" s="99"/>
      <c r="U551" s="99"/>
      <c r="V551" s="99"/>
      <c r="W551" s="100"/>
      <c r="X551" s="100"/>
      <c r="Y551" s="104"/>
      <c r="Z551" s="119"/>
      <c r="AA551" s="119"/>
      <c r="AB551" s="120"/>
      <c r="AC551" s="137" t="str">
        <f t="shared" si="261"/>
        <v/>
      </c>
      <c r="AD551" s="131" t="str">
        <f t="shared" si="262"/>
        <v/>
      </c>
      <c r="AE551" s="105"/>
      <c r="AF551" s="101"/>
      <c r="AG551" s="107"/>
      <c r="AH551" s="169"/>
      <c r="AI551" s="170"/>
      <c r="AK551" s="146" t="b">
        <f t="shared" si="263"/>
        <v>0</v>
      </c>
      <c r="AL551" s="68">
        <f t="shared" si="264"/>
        <v>0</v>
      </c>
      <c r="AM551" s="68" t="b">
        <f t="shared" si="265"/>
        <v>1</v>
      </c>
      <c r="AN551" s="68">
        <f t="shared" si="266"/>
        <v>1</v>
      </c>
      <c r="AO551" s="68" t="b">
        <f t="shared" si="267"/>
        <v>0</v>
      </c>
      <c r="AP551" s="68">
        <f t="shared" si="268"/>
        <v>0</v>
      </c>
      <c r="AQ551" s="68" t="b">
        <f t="shared" si="269"/>
        <v>1</v>
      </c>
      <c r="AR551" s="139">
        <f t="shared" si="270"/>
        <v>1</v>
      </c>
      <c r="AS551" s="146" t="str">
        <f t="shared" si="271"/>
        <v/>
      </c>
      <c r="AT551" s="139" t="str">
        <f t="shared" si="272"/>
        <v/>
      </c>
      <c r="AU551" s="68">
        <f t="shared" si="273"/>
        <v>1</v>
      </c>
      <c r="AV551" s="68">
        <f t="shared" si="274"/>
        <v>0</v>
      </c>
      <c r="AW551" s="68">
        <f t="shared" si="275"/>
        <v>0</v>
      </c>
      <c r="AX551" s="68">
        <f t="shared" si="276"/>
        <v>0</v>
      </c>
      <c r="AY551" s="68">
        <f t="shared" si="277"/>
        <v>0</v>
      </c>
      <c r="AZ551" s="139">
        <f t="shared" si="278"/>
        <v>0</v>
      </c>
      <c r="BA551" s="68" t="str">
        <f t="shared" si="279"/>
        <v/>
      </c>
      <c r="BB551" s="68" t="str">
        <f t="shared" si="280"/>
        <v/>
      </c>
      <c r="BC551" s="146" t="str">
        <f t="shared" si="281"/>
        <v>Pain in mouth/throat</v>
      </c>
      <c r="BD551" s="68">
        <f t="shared" si="282"/>
        <v>10.4</v>
      </c>
      <c r="BE551" s="68" t="str">
        <f t="shared" si="283"/>
        <v>Pain in mouth/throat
 has a PPV of 10.4% 
 for recurrence</v>
      </c>
      <c r="BF551" s="68">
        <f t="shared" si="284"/>
        <v>0</v>
      </c>
      <c r="BG551" s="68">
        <f t="shared" si="285"/>
        <v>0</v>
      </c>
      <c r="BH551" s="68">
        <f t="shared" si="286"/>
        <v>1</v>
      </c>
      <c r="BI551" s="68">
        <f t="shared" si="287"/>
        <v>0</v>
      </c>
      <c r="BJ551" s="68">
        <f t="shared" si="288"/>
        <v>0</v>
      </c>
      <c r="BK551" s="68">
        <f t="shared" si="289"/>
        <v>0</v>
      </c>
      <c r="BL551" s="68">
        <f t="shared" si="290"/>
        <v>0</v>
      </c>
      <c r="BM551" s="139">
        <f t="shared" si="291"/>
        <v>0</v>
      </c>
    </row>
    <row r="552" spans="1:65" s="68" customFormat="1" ht="63.95" customHeight="1">
      <c r="A552" s="245"/>
      <c r="B552" s="97"/>
      <c r="C552" s="98"/>
      <c r="D552" s="99"/>
      <c r="E552" s="111"/>
      <c r="F552" s="155"/>
      <c r="G552" s="225"/>
      <c r="H552" s="100"/>
      <c r="I552" s="226"/>
      <c r="J552" s="218"/>
      <c r="K552" s="124"/>
      <c r="L552" s="135"/>
      <c r="M552" s="136"/>
      <c r="N552" s="102"/>
      <c r="O552" s="103"/>
      <c r="P552" s="103"/>
      <c r="Q552" s="103"/>
      <c r="R552" s="103"/>
      <c r="S552" s="99"/>
      <c r="T552" s="99"/>
      <c r="U552" s="99"/>
      <c r="V552" s="99"/>
      <c r="W552" s="100"/>
      <c r="X552" s="100"/>
      <c r="Y552" s="104"/>
      <c r="Z552" s="119"/>
      <c r="AA552" s="119"/>
      <c r="AB552" s="120"/>
      <c r="AC552" s="137" t="str">
        <f t="shared" si="261"/>
        <v/>
      </c>
      <c r="AD552" s="131" t="str">
        <f t="shared" si="262"/>
        <v/>
      </c>
      <c r="AE552" s="105"/>
      <c r="AF552" s="101"/>
      <c r="AG552" s="107"/>
      <c r="AH552" s="169"/>
      <c r="AI552" s="170"/>
      <c r="AK552" s="146" t="b">
        <f t="shared" si="263"/>
        <v>0</v>
      </c>
      <c r="AL552" s="68">
        <f t="shared" si="264"/>
        <v>0</v>
      </c>
      <c r="AM552" s="68" t="b">
        <f t="shared" si="265"/>
        <v>1</v>
      </c>
      <c r="AN552" s="68">
        <f t="shared" si="266"/>
        <v>1</v>
      </c>
      <c r="AO552" s="68" t="b">
        <f t="shared" si="267"/>
        <v>0</v>
      </c>
      <c r="AP552" s="68">
        <f t="shared" si="268"/>
        <v>0</v>
      </c>
      <c r="AQ552" s="68" t="b">
        <f t="shared" si="269"/>
        <v>1</v>
      </c>
      <c r="AR552" s="139">
        <f t="shared" si="270"/>
        <v>1</v>
      </c>
      <c r="AS552" s="146" t="str">
        <f t="shared" si="271"/>
        <v/>
      </c>
      <c r="AT552" s="139" t="str">
        <f t="shared" si="272"/>
        <v/>
      </c>
      <c r="AU552" s="68">
        <f t="shared" si="273"/>
        <v>1</v>
      </c>
      <c r="AV552" s="68">
        <f t="shared" si="274"/>
        <v>0</v>
      </c>
      <c r="AW552" s="68">
        <f t="shared" si="275"/>
        <v>0</v>
      </c>
      <c r="AX552" s="68">
        <f t="shared" si="276"/>
        <v>0</v>
      </c>
      <c r="AY552" s="68">
        <f t="shared" si="277"/>
        <v>0</v>
      </c>
      <c r="AZ552" s="139">
        <f t="shared" si="278"/>
        <v>0</v>
      </c>
      <c r="BA552" s="68" t="str">
        <f t="shared" si="279"/>
        <v/>
      </c>
      <c r="BB552" s="68" t="str">
        <f t="shared" si="280"/>
        <v/>
      </c>
      <c r="BC552" s="146" t="str">
        <f t="shared" si="281"/>
        <v>Pain in mouth/throat</v>
      </c>
      <c r="BD552" s="68">
        <f t="shared" si="282"/>
        <v>10.4</v>
      </c>
      <c r="BE552" s="68" t="str">
        <f t="shared" si="283"/>
        <v>Pain in mouth/throat
 has a PPV of 10.4% 
 for recurrence</v>
      </c>
      <c r="BF552" s="68">
        <f t="shared" si="284"/>
        <v>0</v>
      </c>
      <c r="BG552" s="68">
        <f t="shared" si="285"/>
        <v>0</v>
      </c>
      <c r="BH552" s="68">
        <f t="shared" si="286"/>
        <v>1</v>
      </c>
      <c r="BI552" s="68">
        <f t="shared" si="287"/>
        <v>0</v>
      </c>
      <c r="BJ552" s="68">
        <f t="shared" si="288"/>
        <v>0</v>
      </c>
      <c r="BK552" s="68">
        <f t="shared" si="289"/>
        <v>0</v>
      </c>
      <c r="BL552" s="68">
        <f t="shared" si="290"/>
        <v>0</v>
      </c>
      <c r="BM552" s="139">
        <f t="shared" si="291"/>
        <v>0</v>
      </c>
    </row>
    <row r="553" spans="1:65" s="68" customFormat="1" ht="63.95" customHeight="1">
      <c r="A553" s="245"/>
      <c r="B553" s="97"/>
      <c r="C553" s="98"/>
      <c r="D553" s="99"/>
      <c r="E553" s="111"/>
      <c r="F553" s="155"/>
      <c r="G553" s="225"/>
      <c r="H553" s="100"/>
      <c r="I553" s="226"/>
      <c r="J553" s="218"/>
      <c r="K553" s="124"/>
      <c r="L553" s="135"/>
      <c r="M553" s="136"/>
      <c r="N553" s="102"/>
      <c r="O553" s="103"/>
      <c r="P553" s="103"/>
      <c r="Q553" s="103"/>
      <c r="R553" s="103"/>
      <c r="S553" s="99"/>
      <c r="T553" s="99"/>
      <c r="U553" s="99"/>
      <c r="V553" s="99"/>
      <c r="W553" s="100"/>
      <c r="X553" s="100"/>
      <c r="Y553" s="104"/>
      <c r="Z553" s="119"/>
      <c r="AA553" s="119"/>
      <c r="AB553" s="120"/>
      <c r="AC553" s="137" t="str">
        <f t="shared" si="261"/>
        <v/>
      </c>
      <c r="AD553" s="131" t="str">
        <f t="shared" si="262"/>
        <v/>
      </c>
      <c r="AE553" s="105"/>
      <c r="AF553" s="101"/>
      <c r="AG553" s="107"/>
      <c r="AH553" s="169"/>
      <c r="AI553" s="170"/>
      <c r="AK553" s="146" t="b">
        <f t="shared" si="263"/>
        <v>0</v>
      </c>
      <c r="AL553" s="68">
        <f t="shared" si="264"/>
        <v>0</v>
      </c>
      <c r="AM553" s="68" t="b">
        <f t="shared" si="265"/>
        <v>1</v>
      </c>
      <c r="AN553" s="68">
        <f t="shared" si="266"/>
        <v>1</v>
      </c>
      <c r="AO553" s="68" t="b">
        <f t="shared" si="267"/>
        <v>0</v>
      </c>
      <c r="AP553" s="68">
        <f t="shared" si="268"/>
        <v>0</v>
      </c>
      <c r="AQ553" s="68" t="b">
        <f t="shared" si="269"/>
        <v>1</v>
      </c>
      <c r="AR553" s="139">
        <f t="shared" si="270"/>
        <v>1</v>
      </c>
      <c r="AS553" s="146" t="str">
        <f t="shared" si="271"/>
        <v/>
      </c>
      <c r="AT553" s="139" t="str">
        <f t="shared" si="272"/>
        <v/>
      </c>
      <c r="AU553" s="68">
        <f t="shared" si="273"/>
        <v>1</v>
      </c>
      <c r="AV553" s="68">
        <f t="shared" si="274"/>
        <v>0</v>
      </c>
      <c r="AW553" s="68">
        <f t="shared" si="275"/>
        <v>0</v>
      </c>
      <c r="AX553" s="68">
        <f t="shared" si="276"/>
        <v>0</v>
      </c>
      <c r="AY553" s="68">
        <f t="shared" si="277"/>
        <v>0</v>
      </c>
      <c r="AZ553" s="139">
        <f t="shared" si="278"/>
        <v>0</v>
      </c>
      <c r="BA553" s="68" t="str">
        <f t="shared" si="279"/>
        <v/>
      </c>
      <c r="BB553" s="68" t="str">
        <f t="shared" si="280"/>
        <v/>
      </c>
      <c r="BC553" s="146" t="str">
        <f t="shared" si="281"/>
        <v>Pain in mouth/throat</v>
      </c>
      <c r="BD553" s="68">
        <f t="shared" si="282"/>
        <v>10.4</v>
      </c>
      <c r="BE553" s="68" t="str">
        <f t="shared" si="283"/>
        <v>Pain in mouth/throat
 has a PPV of 10.4% 
 for recurrence</v>
      </c>
      <c r="BF553" s="68">
        <f t="shared" si="284"/>
        <v>0</v>
      </c>
      <c r="BG553" s="68">
        <f t="shared" si="285"/>
        <v>0</v>
      </c>
      <c r="BH553" s="68">
        <f t="shared" si="286"/>
        <v>1</v>
      </c>
      <c r="BI553" s="68">
        <f t="shared" si="287"/>
        <v>0</v>
      </c>
      <c r="BJ553" s="68">
        <f t="shared" si="288"/>
        <v>0</v>
      </c>
      <c r="BK553" s="68">
        <f t="shared" si="289"/>
        <v>0</v>
      </c>
      <c r="BL553" s="68">
        <f t="shared" si="290"/>
        <v>0</v>
      </c>
      <c r="BM553" s="139">
        <f t="shared" si="291"/>
        <v>0</v>
      </c>
    </row>
    <row r="554" spans="1:65" s="68" customFormat="1" ht="63.95" customHeight="1">
      <c r="A554" s="245"/>
      <c r="B554" s="97"/>
      <c r="C554" s="98"/>
      <c r="D554" s="99"/>
      <c r="E554" s="111"/>
      <c r="F554" s="155"/>
      <c r="G554" s="225"/>
      <c r="H554" s="100"/>
      <c r="I554" s="226"/>
      <c r="J554" s="218"/>
      <c r="K554" s="124"/>
      <c r="L554" s="135"/>
      <c r="M554" s="136"/>
      <c r="N554" s="102"/>
      <c r="O554" s="103"/>
      <c r="P554" s="103"/>
      <c r="Q554" s="103"/>
      <c r="R554" s="103"/>
      <c r="S554" s="99"/>
      <c r="T554" s="99"/>
      <c r="U554" s="99"/>
      <c r="V554" s="99"/>
      <c r="W554" s="100"/>
      <c r="X554" s="100"/>
      <c r="Y554" s="104"/>
      <c r="Z554" s="119"/>
      <c r="AA554" s="119"/>
      <c r="AB554" s="120"/>
      <c r="AC554" s="137" t="str">
        <f t="shared" si="261"/>
        <v/>
      </c>
      <c r="AD554" s="131" t="str">
        <f t="shared" si="262"/>
        <v/>
      </c>
      <c r="AE554" s="105"/>
      <c r="AF554" s="101"/>
      <c r="AG554" s="107"/>
      <c r="AH554" s="169"/>
      <c r="AI554" s="170"/>
      <c r="AK554" s="146" t="b">
        <f t="shared" si="263"/>
        <v>0</v>
      </c>
      <c r="AL554" s="68">
        <f t="shared" si="264"/>
        <v>0</v>
      </c>
      <c r="AM554" s="68" t="b">
        <f t="shared" si="265"/>
        <v>1</v>
      </c>
      <c r="AN554" s="68">
        <f t="shared" si="266"/>
        <v>1</v>
      </c>
      <c r="AO554" s="68" t="b">
        <f t="shared" si="267"/>
        <v>0</v>
      </c>
      <c r="AP554" s="68">
        <f t="shared" si="268"/>
        <v>0</v>
      </c>
      <c r="AQ554" s="68" t="b">
        <f t="shared" si="269"/>
        <v>1</v>
      </c>
      <c r="AR554" s="139">
        <f t="shared" si="270"/>
        <v>1</v>
      </c>
      <c r="AS554" s="146" t="str">
        <f t="shared" si="271"/>
        <v/>
      </c>
      <c r="AT554" s="139" t="str">
        <f t="shared" si="272"/>
        <v/>
      </c>
      <c r="AU554" s="68">
        <f t="shared" si="273"/>
        <v>1</v>
      </c>
      <c r="AV554" s="68">
        <f t="shared" si="274"/>
        <v>0</v>
      </c>
      <c r="AW554" s="68">
        <f t="shared" si="275"/>
        <v>0</v>
      </c>
      <c r="AX554" s="68">
        <f t="shared" si="276"/>
        <v>0</v>
      </c>
      <c r="AY554" s="68">
        <f t="shared" si="277"/>
        <v>0</v>
      </c>
      <c r="AZ554" s="139">
        <f t="shared" si="278"/>
        <v>0</v>
      </c>
      <c r="BA554" s="68" t="str">
        <f t="shared" si="279"/>
        <v/>
      </c>
      <c r="BB554" s="68" t="str">
        <f t="shared" si="280"/>
        <v/>
      </c>
      <c r="BC554" s="146" t="str">
        <f t="shared" si="281"/>
        <v>Pain in mouth/throat</v>
      </c>
      <c r="BD554" s="68">
        <f t="shared" si="282"/>
        <v>10.4</v>
      </c>
      <c r="BE554" s="68" t="str">
        <f t="shared" si="283"/>
        <v>Pain in mouth/throat
 has a PPV of 10.4% 
 for recurrence</v>
      </c>
      <c r="BF554" s="68">
        <f t="shared" si="284"/>
        <v>0</v>
      </c>
      <c r="BG554" s="68">
        <f t="shared" si="285"/>
        <v>0</v>
      </c>
      <c r="BH554" s="68">
        <f t="shared" si="286"/>
        <v>1</v>
      </c>
      <c r="BI554" s="68">
        <f t="shared" si="287"/>
        <v>0</v>
      </c>
      <c r="BJ554" s="68">
        <f t="shared" si="288"/>
        <v>0</v>
      </c>
      <c r="BK554" s="68">
        <f t="shared" si="289"/>
        <v>0</v>
      </c>
      <c r="BL554" s="68">
        <f t="shared" si="290"/>
        <v>0</v>
      </c>
      <c r="BM554" s="139">
        <f t="shared" si="291"/>
        <v>0</v>
      </c>
    </row>
    <row r="555" spans="1:65" s="68" customFormat="1" ht="63.95" customHeight="1">
      <c r="A555" s="245"/>
      <c r="B555" s="97"/>
      <c r="C555" s="98"/>
      <c r="D555" s="99"/>
      <c r="E555" s="111"/>
      <c r="F555" s="155"/>
      <c r="G555" s="225"/>
      <c r="H555" s="100"/>
      <c r="I555" s="226"/>
      <c r="J555" s="218"/>
      <c r="K555" s="124"/>
      <c r="L555" s="135"/>
      <c r="M555" s="136"/>
      <c r="N555" s="102"/>
      <c r="O555" s="103"/>
      <c r="P555" s="103"/>
      <c r="Q555" s="103"/>
      <c r="R555" s="103"/>
      <c r="S555" s="99"/>
      <c r="T555" s="99"/>
      <c r="U555" s="99"/>
      <c r="V555" s="99"/>
      <c r="W555" s="100"/>
      <c r="X555" s="100"/>
      <c r="Y555" s="104"/>
      <c r="Z555" s="119"/>
      <c r="AA555" s="119"/>
      <c r="AB555" s="120"/>
      <c r="AC555" s="137" t="str">
        <f t="shared" si="261"/>
        <v/>
      </c>
      <c r="AD555" s="131" t="str">
        <f t="shared" si="262"/>
        <v/>
      </c>
      <c r="AE555" s="105"/>
      <c r="AF555" s="101"/>
      <c r="AG555" s="107"/>
      <c r="AH555" s="169"/>
      <c r="AI555" s="170"/>
      <c r="AK555" s="146" t="b">
        <f t="shared" si="263"/>
        <v>0</v>
      </c>
      <c r="AL555" s="68">
        <f t="shared" si="264"/>
        <v>0</v>
      </c>
      <c r="AM555" s="68" t="b">
        <f t="shared" si="265"/>
        <v>1</v>
      </c>
      <c r="AN555" s="68">
        <f t="shared" si="266"/>
        <v>1</v>
      </c>
      <c r="AO555" s="68" t="b">
        <f t="shared" si="267"/>
        <v>0</v>
      </c>
      <c r="AP555" s="68">
        <f t="shared" si="268"/>
        <v>0</v>
      </c>
      <c r="AQ555" s="68" t="b">
        <f t="shared" si="269"/>
        <v>1</v>
      </c>
      <c r="AR555" s="139">
        <f t="shared" si="270"/>
        <v>1</v>
      </c>
      <c r="AS555" s="146" t="str">
        <f t="shared" si="271"/>
        <v/>
      </c>
      <c r="AT555" s="139" t="str">
        <f t="shared" si="272"/>
        <v/>
      </c>
      <c r="AU555" s="68">
        <f t="shared" si="273"/>
        <v>1</v>
      </c>
      <c r="AV555" s="68">
        <f t="shared" si="274"/>
        <v>0</v>
      </c>
      <c r="AW555" s="68">
        <f t="shared" si="275"/>
        <v>0</v>
      </c>
      <c r="AX555" s="68">
        <f t="shared" si="276"/>
        <v>0</v>
      </c>
      <c r="AY555" s="68">
        <f t="shared" si="277"/>
        <v>0</v>
      </c>
      <c r="AZ555" s="139">
        <f t="shared" si="278"/>
        <v>0</v>
      </c>
      <c r="BA555" s="68" t="str">
        <f t="shared" si="279"/>
        <v/>
      </c>
      <c r="BB555" s="68" t="str">
        <f t="shared" si="280"/>
        <v/>
      </c>
      <c r="BC555" s="146" t="str">
        <f t="shared" si="281"/>
        <v>Pain in mouth/throat</v>
      </c>
      <c r="BD555" s="68">
        <f t="shared" si="282"/>
        <v>10.4</v>
      </c>
      <c r="BE555" s="68" t="str">
        <f t="shared" si="283"/>
        <v>Pain in mouth/throat
 has a PPV of 10.4% 
 for recurrence</v>
      </c>
      <c r="BF555" s="68">
        <f t="shared" si="284"/>
        <v>0</v>
      </c>
      <c r="BG555" s="68">
        <f t="shared" si="285"/>
        <v>0</v>
      </c>
      <c r="BH555" s="68">
        <f t="shared" si="286"/>
        <v>1</v>
      </c>
      <c r="BI555" s="68">
        <f t="shared" si="287"/>
        <v>0</v>
      </c>
      <c r="BJ555" s="68">
        <f t="shared" si="288"/>
        <v>0</v>
      </c>
      <c r="BK555" s="68">
        <f t="shared" si="289"/>
        <v>0</v>
      </c>
      <c r="BL555" s="68">
        <f t="shared" si="290"/>
        <v>0</v>
      </c>
      <c r="BM555" s="139">
        <f t="shared" si="291"/>
        <v>0</v>
      </c>
    </row>
    <row r="556" spans="1:65" s="68" customFormat="1" ht="63.95" customHeight="1">
      <c r="A556" s="245"/>
      <c r="B556" s="97"/>
      <c r="C556" s="98"/>
      <c r="D556" s="99"/>
      <c r="E556" s="111"/>
      <c r="F556" s="155"/>
      <c r="G556" s="225"/>
      <c r="H556" s="100"/>
      <c r="I556" s="226"/>
      <c r="J556" s="218"/>
      <c r="K556" s="124"/>
      <c r="L556" s="135"/>
      <c r="M556" s="136"/>
      <c r="N556" s="102"/>
      <c r="O556" s="103"/>
      <c r="P556" s="103"/>
      <c r="Q556" s="103"/>
      <c r="R556" s="103"/>
      <c r="S556" s="99"/>
      <c r="T556" s="99"/>
      <c r="U556" s="99"/>
      <c r="V556" s="99"/>
      <c r="W556" s="100"/>
      <c r="X556" s="100"/>
      <c r="Y556" s="104"/>
      <c r="Z556" s="119"/>
      <c r="AA556" s="119"/>
      <c r="AB556" s="120"/>
      <c r="AC556" s="137" t="str">
        <f t="shared" si="261"/>
        <v/>
      </c>
      <c r="AD556" s="131" t="str">
        <f t="shared" si="262"/>
        <v/>
      </c>
      <c r="AE556" s="105"/>
      <c r="AF556" s="101"/>
      <c r="AG556" s="107"/>
      <c r="AH556" s="169"/>
      <c r="AI556" s="170"/>
      <c r="AK556" s="146" t="b">
        <f t="shared" si="263"/>
        <v>0</v>
      </c>
      <c r="AL556" s="68">
        <f t="shared" si="264"/>
        <v>0</v>
      </c>
      <c r="AM556" s="68" t="b">
        <f t="shared" si="265"/>
        <v>1</v>
      </c>
      <c r="AN556" s="68">
        <f t="shared" si="266"/>
        <v>1</v>
      </c>
      <c r="AO556" s="68" t="b">
        <f t="shared" si="267"/>
        <v>0</v>
      </c>
      <c r="AP556" s="68">
        <f t="shared" si="268"/>
        <v>0</v>
      </c>
      <c r="AQ556" s="68" t="b">
        <f t="shared" si="269"/>
        <v>1</v>
      </c>
      <c r="AR556" s="139">
        <f t="shared" si="270"/>
        <v>1</v>
      </c>
      <c r="AS556" s="146" t="str">
        <f t="shared" si="271"/>
        <v/>
      </c>
      <c r="AT556" s="139" t="str">
        <f t="shared" si="272"/>
        <v/>
      </c>
      <c r="AU556" s="68">
        <f t="shared" si="273"/>
        <v>1</v>
      </c>
      <c r="AV556" s="68">
        <f t="shared" si="274"/>
        <v>0</v>
      </c>
      <c r="AW556" s="68">
        <f t="shared" si="275"/>
        <v>0</v>
      </c>
      <c r="AX556" s="68">
        <f t="shared" si="276"/>
        <v>0</v>
      </c>
      <c r="AY556" s="68">
        <f t="shared" si="277"/>
        <v>0</v>
      </c>
      <c r="AZ556" s="139">
        <f t="shared" si="278"/>
        <v>0</v>
      </c>
      <c r="BA556" s="68" t="str">
        <f t="shared" si="279"/>
        <v/>
      </c>
      <c r="BB556" s="68" t="str">
        <f t="shared" si="280"/>
        <v/>
      </c>
      <c r="BC556" s="146" t="str">
        <f t="shared" si="281"/>
        <v>Pain in mouth/throat</v>
      </c>
      <c r="BD556" s="68">
        <f t="shared" si="282"/>
        <v>10.4</v>
      </c>
      <c r="BE556" s="68" t="str">
        <f t="shared" si="283"/>
        <v>Pain in mouth/throat
 has a PPV of 10.4% 
 for recurrence</v>
      </c>
      <c r="BF556" s="68">
        <f t="shared" si="284"/>
        <v>0</v>
      </c>
      <c r="BG556" s="68">
        <f t="shared" si="285"/>
        <v>0</v>
      </c>
      <c r="BH556" s="68">
        <f t="shared" si="286"/>
        <v>1</v>
      </c>
      <c r="BI556" s="68">
        <f t="shared" si="287"/>
        <v>0</v>
      </c>
      <c r="BJ556" s="68">
        <f t="shared" si="288"/>
        <v>0</v>
      </c>
      <c r="BK556" s="68">
        <f t="shared" si="289"/>
        <v>0</v>
      </c>
      <c r="BL556" s="68">
        <f t="shared" si="290"/>
        <v>0</v>
      </c>
      <c r="BM556" s="139">
        <f t="shared" si="291"/>
        <v>0</v>
      </c>
    </row>
    <row r="557" spans="1:65" s="68" customFormat="1" ht="63.95" customHeight="1">
      <c r="A557" s="245"/>
      <c r="B557" s="97"/>
      <c r="C557" s="98"/>
      <c r="D557" s="99"/>
      <c r="E557" s="111"/>
      <c r="F557" s="155"/>
      <c r="G557" s="225"/>
      <c r="H557" s="100"/>
      <c r="I557" s="226"/>
      <c r="J557" s="218"/>
      <c r="K557" s="124"/>
      <c r="L557" s="135"/>
      <c r="M557" s="136"/>
      <c r="N557" s="102"/>
      <c r="O557" s="103"/>
      <c r="P557" s="103"/>
      <c r="Q557" s="103"/>
      <c r="R557" s="103"/>
      <c r="S557" s="99"/>
      <c r="T557" s="99"/>
      <c r="U557" s="99"/>
      <c r="V557" s="99"/>
      <c r="W557" s="100"/>
      <c r="X557" s="100"/>
      <c r="Y557" s="104"/>
      <c r="Z557" s="119"/>
      <c r="AA557" s="119"/>
      <c r="AB557" s="120"/>
      <c r="AC557" s="137" t="str">
        <f t="shared" si="261"/>
        <v/>
      </c>
      <c r="AD557" s="131" t="str">
        <f t="shared" si="262"/>
        <v/>
      </c>
      <c r="AE557" s="105"/>
      <c r="AF557" s="101"/>
      <c r="AG557" s="107"/>
      <c r="AH557" s="169"/>
      <c r="AI557" s="170"/>
      <c r="AK557" s="146" t="b">
        <f t="shared" si="263"/>
        <v>0</v>
      </c>
      <c r="AL557" s="68">
        <f t="shared" si="264"/>
        <v>0</v>
      </c>
      <c r="AM557" s="68" t="b">
        <f t="shared" si="265"/>
        <v>1</v>
      </c>
      <c r="AN557" s="68">
        <f t="shared" si="266"/>
        <v>1</v>
      </c>
      <c r="AO557" s="68" t="b">
        <f t="shared" si="267"/>
        <v>0</v>
      </c>
      <c r="AP557" s="68">
        <f t="shared" si="268"/>
        <v>0</v>
      </c>
      <c r="AQ557" s="68" t="b">
        <f t="shared" si="269"/>
        <v>1</v>
      </c>
      <c r="AR557" s="139">
        <f t="shared" si="270"/>
        <v>1</v>
      </c>
      <c r="AS557" s="146" t="str">
        <f t="shared" si="271"/>
        <v/>
      </c>
      <c r="AT557" s="139" t="str">
        <f t="shared" si="272"/>
        <v/>
      </c>
      <c r="AU557" s="68">
        <f t="shared" si="273"/>
        <v>1</v>
      </c>
      <c r="AV557" s="68">
        <f t="shared" si="274"/>
        <v>0</v>
      </c>
      <c r="AW557" s="68">
        <f t="shared" si="275"/>
        <v>0</v>
      </c>
      <c r="AX557" s="68">
        <f t="shared" si="276"/>
        <v>0</v>
      </c>
      <c r="AY557" s="68">
        <f t="shared" si="277"/>
        <v>0</v>
      </c>
      <c r="AZ557" s="139">
        <f t="shared" si="278"/>
        <v>0</v>
      </c>
      <c r="BA557" s="68" t="str">
        <f t="shared" si="279"/>
        <v/>
      </c>
      <c r="BB557" s="68" t="str">
        <f t="shared" si="280"/>
        <v/>
      </c>
      <c r="BC557" s="146" t="str">
        <f t="shared" si="281"/>
        <v>Pain in mouth/throat</v>
      </c>
      <c r="BD557" s="68">
        <f t="shared" si="282"/>
        <v>10.4</v>
      </c>
      <c r="BE557" s="68" t="str">
        <f t="shared" si="283"/>
        <v>Pain in mouth/throat
 has a PPV of 10.4% 
 for recurrence</v>
      </c>
      <c r="BF557" s="68">
        <f t="shared" si="284"/>
        <v>0</v>
      </c>
      <c r="BG557" s="68">
        <f t="shared" si="285"/>
        <v>0</v>
      </c>
      <c r="BH557" s="68">
        <f t="shared" si="286"/>
        <v>1</v>
      </c>
      <c r="BI557" s="68">
        <f t="shared" si="287"/>
        <v>0</v>
      </c>
      <c r="BJ557" s="68">
        <f t="shared" si="288"/>
        <v>0</v>
      </c>
      <c r="BK557" s="68">
        <f t="shared" si="289"/>
        <v>0</v>
      </c>
      <c r="BL557" s="68">
        <f t="shared" si="290"/>
        <v>0</v>
      </c>
      <c r="BM557" s="139">
        <f t="shared" si="291"/>
        <v>0</v>
      </c>
    </row>
    <row r="558" spans="1:65" s="68" customFormat="1" ht="63.95" customHeight="1">
      <c r="A558" s="245"/>
      <c r="B558" s="97"/>
      <c r="C558" s="98"/>
      <c r="D558" s="99"/>
      <c r="E558" s="111"/>
      <c r="F558" s="155"/>
      <c r="G558" s="225"/>
      <c r="H558" s="100"/>
      <c r="I558" s="226"/>
      <c r="J558" s="218"/>
      <c r="K558" s="124"/>
      <c r="L558" s="135"/>
      <c r="M558" s="136"/>
      <c r="N558" s="102"/>
      <c r="O558" s="103"/>
      <c r="P558" s="103"/>
      <c r="Q558" s="103"/>
      <c r="R558" s="103"/>
      <c r="S558" s="99"/>
      <c r="T558" s="99"/>
      <c r="U558" s="99"/>
      <c r="V558" s="99"/>
      <c r="W558" s="100"/>
      <c r="X558" s="100"/>
      <c r="Y558" s="104"/>
      <c r="Z558" s="119"/>
      <c r="AA558" s="119"/>
      <c r="AB558" s="120"/>
      <c r="AC558" s="137" t="str">
        <f t="shared" si="261"/>
        <v/>
      </c>
      <c r="AD558" s="131" t="str">
        <f t="shared" si="262"/>
        <v/>
      </c>
      <c r="AE558" s="105"/>
      <c r="AF558" s="101"/>
      <c r="AG558" s="107"/>
      <c r="AH558" s="169"/>
      <c r="AI558" s="170"/>
      <c r="AK558" s="146" t="b">
        <f t="shared" si="263"/>
        <v>0</v>
      </c>
      <c r="AL558" s="68">
        <f t="shared" si="264"/>
        <v>0</v>
      </c>
      <c r="AM558" s="68" t="b">
        <f t="shared" si="265"/>
        <v>1</v>
      </c>
      <c r="AN558" s="68">
        <f t="shared" si="266"/>
        <v>1</v>
      </c>
      <c r="AO558" s="68" t="b">
        <f t="shared" si="267"/>
        <v>0</v>
      </c>
      <c r="AP558" s="68">
        <f t="shared" si="268"/>
        <v>0</v>
      </c>
      <c r="AQ558" s="68" t="b">
        <f t="shared" si="269"/>
        <v>1</v>
      </c>
      <c r="AR558" s="139">
        <f t="shared" si="270"/>
        <v>1</v>
      </c>
      <c r="AS558" s="146" t="str">
        <f t="shared" si="271"/>
        <v/>
      </c>
      <c r="AT558" s="139" t="str">
        <f t="shared" si="272"/>
        <v/>
      </c>
      <c r="AU558" s="68">
        <f t="shared" si="273"/>
        <v>1</v>
      </c>
      <c r="AV558" s="68">
        <f t="shared" si="274"/>
        <v>0</v>
      </c>
      <c r="AW558" s="68">
        <f t="shared" si="275"/>
        <v>0</v>
      </c>
      <c r="AX558" s="68">
        <f t="shared" si="276"/>
        <v>0</v>
      </c>
      <c r="AY558" s="68">
        <f t="shared" si="277"/>
        <v>0</v>
      </c>
      <c r="AZ558" s="139">
        <f t="shared" si="278"/>
        <v>0</v>
      </c>
      <c r="BA558" s="68" t="str">
        <f t="shared" si="279"/>
        <v/>
      </c>
      <c r="BB558" s="68" t="str">
        <f t="shared" si="280"/>
        <v/>
      </c>
      <c r="BC558" s="146" t="str">
        <f t="shared" si="281"/>
        <v>Pain in mouth/throat</v>
      </c>
      <c r="BD558" s="68">
        <f t="shared" si="282"/>
        <v>10.4</v>
      </c>
      <c r="BE558" s="68" t="str">
        <f t="shared" si="283"/>
        <v>Pain in mouth/throat
 has a PPV of 10.4% 
 for recurrence</v>
      </c>
      <c r="BF558" s="68">
        <f t="shared" si="284"/>
        <v>0</v>
      </c>
      <c r="BG558" s="68">
        <f t="shared" si="285"/>
        <v>0</v>
      </c>
      <c r="BH558" s="68">
        <f t="shared" si="286"/>
        <v>1</v>
      </c>
      <c r="BI558" s="68">
        <f t="shared" si="287"/>
        <v>0</v>
      </c>
      <c r="BJ558" s="68">
        <f t="shared" si="288"/>
        <v>0</v>
      </c>
      <c r="BK558" s="68">
        <f t="shared" si="289"/>
        <v>0</v>
      </c>
      <c r="BL558" s="68">
        <f t="shared" si="290"/>
        <v>0</v>
      </c>
      <c r="BM558" s="139">
        <f t="shared" si="291"/>
        <v>0</v>
      </c>
    </row>
    <row r="559" spans="1:65" s="68" customFormat="1" ht="63.95" customHeight="1">
      <c r="A559" s="245"/>
      <c r="B559" s="97"/>
      <c r="C559" s="98"/>
      <c r="D559" s="99"/>
      <c r="E559" s="111"/>
      <c r="F559" s="155"/>
      <c r="G559" s="225"/>
      <c r="H559" s="100"/>
      <c r="I559" s="226"/>
      <c r="J559" s="218"/>
      <c r="K559" s="124"/>
      <c r="L559" s="135"/>
      <c r="M559" s="136"/>
      <c r="N559" s="102"/>
      <c r="O559" s="103"/>
      <c r="P559" s="103"/>
      <c r="Q559" s="103"/>
      <c r="R559" s="103"/>
      <c r="S559" s="99"/>
      <c r="T559" s="99"/>
      <c r="U559" s="99"/>
      <c r="V559" s="99"/>
      <c r="W559" s="100"/>
      <c r="X559" s="100"/>
      <c r="Y559" s="104"/>
      <c r="Z559" s="119"/>
      <c r="AA559" s="119"/>
      <c r="AB559" s="120"/>
      <c r="AC559" s="137" t="str">
        <f t="shared" si="261"/>
        <v/>
      </c>
      <c r="AD559" s="131" t="str">
        <f t="shared" si="262"/>
        <v/>
      </c>
      <c r="AE559" s="105"/>
      <c r="AF559" s="101"/>
      <c r="AG559" s="107"/>
      <c r="AH559" s="169"/>
      <c r="AI559" s="170"/>
      <c r="AK559" s="146" t="b">
        <f t="shared" si="263"/>
        <v>0</v>
      </c>
      <c r="AL559" s="68">
        <f t="shared" si="264"/>
        <v>0</v>
      </c>
      <c r="AM559" s="68" t="b">
        <f t="shared" si="265"/>
        <v>1</v>
      </c>
      <c r="AN559" s="68">
        <f t="shared" si="266"/>
        <v>1</v>
      </c>
      <c r="AO559" s="68" t="b">
        <f t="shared" si="267"/>
        <v>0</v>
      </c>
      <c r="AP559" s="68">
        <f t="shared" si="268"/>
        <v>0</v>
      </c>
      <c r="AQ559" s="68" t="b">
        <f t="shared" si="269"/>
        <v>1</v>
      </c>
      <c r="AR559" s="139">
        <f t="shared" si="270"/>
        <v>1</v>
      </c>
      <c r="AS559" s="146" t="str">
        <f t="shared" si="271"/>
        <v/>
      </c>
      <c r="AT559" s="139" t="str">
        <f t="shared" si="272"/>
        <v/>
      </c>
      <c r="AU559" s="68">
        <f t="shared" si="273"/>
        <v>1</v>
      </c>
      <c r="AV559" s="68">
        <f t="shared" si="274"/>
        <v>0</v>
      </c>
      <c r="AW559" s="68">
        <f t="shared" si="275"/>
        <v>0</v>
      </c>
      <c r="AX559" s="68">
        <f t="shared" si="276"/>
        <v>0</v>
      </c>
      <c r="AY559" s="68">
        <f t="shared" si="277"/>
        <v>0</v>
      </c>
      <c r="AZ559" s="139">
        <f t="shared" si="278"/>
        <v>0</v>
      </c>
      <c r="BA559" s="68" t="str">
        <f t="shared" si="279"/>
        <v/>
      </c>
      <c r="BB559" s="68" t="str">
        <f t="shared" si="280"/>
        <v/>
      </c>
      <c r="BC559" s="146" t="str">
        <f t="shared" si="281"/>
        <v>Pain in mouth/throat</v>
      </c>
      <c r="BD559" s="68">
        <f t="shared" si="282"/>
        <v>10.4</v>
      </c>
      <c r="BE559" s="68" t="str">
        <f t="shared" si="283"/>
        <v>Pain in mouth/throat
 has a PPV of 10.4% 
 for recurrence</v>
      </c>
      <c r="BF559" s="68">
        <f t="shared" si="284"/>
        <v>0</v>
      </c>
      <c r="BG559" s="68">
        <f t="shared" si="285"/>
        <v>0</v>
      </c>
      <c r="BH559" s="68">
        <f t="shared" si="286"/>
        <v>1</v>
      </c>
      <c r="BI559" s="68">
        <f t="shared" si="287"/>
        <v>0</v>
      </c>
      <c r="BJ559" s="68">
        <f t="shared" si="288"/>
        <v>0</v>
      </c>
      <c r="BK559" s="68">
        <f t="shared" si="289"/>
        <v>0</v>
      </c>
      <c r="BL559" s="68">
        <f t="shared" si="290"/>
        <v>0</v>
      </c>
      <c r="BM559" s="139">
        <f t="shared" si="291"/>
        <v>0</v>
      </c>
    </row>
    <row r="560" spans="1:65" s="68" customFormat="1" ht="63.95" customHeight="1">
      <c r="A560" s="245"/>
      <c r="B560" s="97"/>
      <c r="C560" s="98"/>
      <c r="D560" s="99"/>
      <c r="E560" s="111"/>
      <c r="F560" s="155"/>
      <c r="G560" s="225"/>
      <c r="H560" s="100"/>
      <c r="I560" s="226"/>
      <c r="J560" s="218"/>
      <c r="K560" s="124"/>
      <c r="L560" s="135"/>
      <c r="M560" s="136"/>
      <c r="N560" s="102"/>
      <c r="O560" s="103"/>
      <c r="P560" s="103"/>
      <c r="Q560" s="103"/>
      <c r="R560" s="103"/>
      <c r="S560" s="99"/>
      <c r="T560" s="99"/>
      <c r="U560" s="99"/>
      <c r="V560" s="99"/>
      <c r="W560" s="100"/>
      <c r="X560" s="100"/>
      <c r="Y560" s="104"/>
      <c r="Z560" s="119"/>
      <c r="AA560" s="119"/>
      <c r="AB560" s="120"/>
      <c r="AC560" s="137" t="str">
        <f t="shared" si="261"/>
        <v/>
      </c>
      <c r="AD560" s="131" t="str">
        <f t="shared" si="262"/>
        <v/>
      </c>
      <c r="AE560" s="105"/>
      <c r="AF560" s="101"/>
      <c r="AG560" s="107"/>
      <c r="AH560" s="169"/>
      <c r="AI560" s="170"/>
      <c r="AK560" s="146" t="b">
        <f t="shared" si="263"/>
        <v>0</v>
      </c>
      <c r="AL560" s="68">
        <f t="shared" si="264"/>
        <v>0</v>
      </c>
      <c r="AM560" s="68" t="b">
        <f t="shared" si="265"/>
        <v>1</v>
      </c>
      <c r="AN560" s="68">
        <f t="shared" si="266"/>
        <v>1</v>
      </c>
      <c r="AO560" s="68" t="b">
        <f t="shared" si="267"/>
        <v>0</v>
      </c>
      <c r="AP560" s="68">
        <f t="shared" si="268"/>
        <v>0</v>
      </c>
      <c r="AQ560" s="68" t="b">
        <f t="shared" si="269"/>
        <v>1</v>
      </c>
      <c r="AR560" s="139">
        <f t="shared" si="270"/>
        <v>1</v>
      </c>
      <c r="AS560" s="146" t="str">
        <f t="shared" si="271"/>
        <v/>
      </c>
      <c r="AT560" s="139" t="str">
        <f t="shared" si="272"/>
        <v/>
      </c>
      <c r="AU560" s="68">
        <f t="shared" si="273"/>
        <v>1</v>
      </c>
      <c r="AV560" s="68">
        <f t="shared" si="274"/>
        <v>0</v>
      </c>
      <c r="AW560" s="68">
        <f t="shared" si="275"/>
        <v>0</v>
      </c>
      <c r="AX560" s="68">
        <f t="shared" si="276"/>
        <v>0</v>
      </c>
      <c r="AY560" s="68">
        <f t="shared" si="277"/>
        <v>0</v>
      </c>
      <c r="AZ560" s="139">
        <f t="shared" si="278"/>
        <v>0</v>
      </c>
      <c r="BA560" s="68" t="str">
        <f t="shared" si="279"/>
        <v/>
      </c>
      <c r="BB560" s="68" t="str">
        <f t="shared" si="280"/>
        <v/>
      </c>
      <c r="BC560" s="146" t="str">
        <f t="shared" si="281"/>
        <v>Pain in mouth/throat</v>
      </c>
      <c r="BD560" s="68">
        <f t="shared" si="282"/>
        <v>10.4</v>
      </c>
      <c r="BE560" s="68" t="str">
        <f t="shared" si="283"/>
        <v>Pain in mouth/throat
 has a PPV of 10.4% 
 for recurrence</v>
      </c>
      <c r="BF560" s="68">
        <f t="shared" si="284"/>
        <v>0</v>
      </c>
      <c r="BG560" s="68">
        <f t="shared" si="285"/>
        <v>0</v>
      </c>
      <c r="BH560" s="68">
        <f t="shared" si="286"/>
        <v>1</v>
      </c>
      <c r="BI560" s="68">
        <f t="shared" si="287"/>
        <v>0</v>
      </c>
      <c r="BJ560" s="68">
        <f t="shared" si="288"/>
        <v>0</v>
      </c>
      <c r="BK560" s="68">
        <f t="shared" si="289"/>
        <v>0</v>
      </c>
      <c r="BL560" s="68">
        <f t="shared" si="290"/>
        <v>0</v>
      </c>
      <c r="BM560" s="139">
        <f t="shared" si="291"/>
        <v>0</v>
      </c>
    </row>
    <row r="561" spans="1:65" s="68" customFormat="1" ht="63.95" customHeight="1">
      <c r="A561" s="245"/>
      <c r="B561" s="97"/>
      <c r="C561" s="98"/>
      <c r="D561" s="99"/>
      <c r="E561" s="111"/>
      <c r="F561" s="155"/>
      <c r="G561" s="225"/>
      <c r="H561" s="100"/>
      <c r="I561" s="226"/>
      <c r="J561" s="218"/>
      <c r="K561" s="124"/>
      <c r="L561" s="135"/>
      <c r="M561" s="136"/>
      <c r="N561" s="102"/>
      <c r="O561" s="103"/>
      <c r="P561" s="103"/>
      <c r="Q561" s="103"/>
      <c r="R561" s="103"/>
      <c r="S561" s="99"/>
      <c r="T561" s="99"/>
      <c r="U561" s="99"/>
      <c r="V561" s="99"/>
      <c r="W561" s="100"/>
      <c r="X561" s="100"/>
      <c r="Y561" s="104"/>
      <c r="Z561" s="119"/>
      <c r="AA561" s="119"/>
      <c r="AB561" s="120"/>
      <c r="AC561" s="137" t="str">
        <f t="shared" si="261"/>
        <v/>
      </c>
      <c r="AD561" s="131" t="str">
        <f t="shared" si="262"/>
        <v/>
      </c>
      <c r="AE561" s="105"/>
      <c r="AF561" s="101"/>
      <c r="AG561" s="107"/>
      <c r="AH561" s="169"/>
      <c r="AI561" s="170"/>
      <c r="AK561" s="146" t="b">
        <f t="shared" si="263"/>
        <v>0</v>
      </c>
      <c r="AL561" s="68">
        <f t="shared" si="264"/>
        <v>0</v>
      </c>
      <c r="AM561" s="68" t="b">
        <f t="shared" si="265"/>
        <v>1</v>
      </c>
      <c r="AN561" s="68">
        <f t="shared" si="266"/>
        <v>1</v>
      </c>
      <c r="AO561" s="68" t="b">
        <f t="shared" si="267"/>
        <v>0</v>
      </c>
      <c r="AP561" s="68">
        <f t="shared" si="268"/>
        <v>0</v>
      </c>
      <c r="AQ561" s="68" t="b">
        <f t="shared" si="269"/>
        <v>1</v>
      </c>
      <c r="AR561" s="139">
        <f t="shared" si="270"/>
        <v>1</v>
      </c>
      <c r="AS561" s="146" t="str">
        <f t="shared" si="271"/>
        <v/>
      </c>
      <c r="AT561" s="139" t="str">
        <f t="shared" si="272"/>
        <v/>
      </c>
      <c r="AU561" s="68">
        <f t="shared" si="273"/>
        <v>1</v>
      </c>
      <c r="AV561" s="68">
        <f t="shared" si="274"/>
        <v>0</v>
      </c>
      <c r="AW561" s="68">
        <f t="shared" si="275"/>
        <v>0</v>
      </c>
      <c r="AX561" s="68">
        <f t="shared" si="276"/>
        <v>0</v>
      </c>
      <c r="AY561" s="68">
        <f t="shared" si="277"/>
        <v>0</v>
      </c>
      <c r="AZ561" s="139">
        <f t="shared" si="278"/>
        <v>0</v>
      </c>
      <c r="BA561" s="68" t="str">
        <f t="shared" si="279"/>
        <v/>
      </c>
      <c r="BB561" s="68" t="str">
        <f t="shared" si="280"/>
        <v/>
      </c>
      <c r="BC561" s="146" t="str">
        <f t="shared" si="281"/>
        <v>Pain in mouth/throat</v>
      </c>
      <c r="BD561" s="68">
        <f t="shared" si="282"/>
        <v>10.4</v>
      </c>
      <c r="BE561" s="68" t="str">
        <f t="shared" si="283"/>
        <v>Pain in mouth/throat
 has a PPV of 10.4% 
 for recurrence</v>
      </c>
      <c r="BF561" s="68">
        <f t="shared" si="284"/>
        <v>0</v>
      </c>
      <c r="BG561" s="68">
        <f t="shared" si="285"/>
        <v>0</v>
      </c>
      <c r="BH561" s="68">
        <f t="shared" si="286"/>
        <v>1</v>
      </c>
      <c r="BI561" s="68">
        <f t="shared" si="287"/>
        <v>0</v>
      </c>
      <c r="BJ561" s="68">
        <f t="shared" si="288"/>
        <v>0</v>
      </c>
      <c r="BK561" s="68">
        <f t="shared" si="289"/>
        <v>0</v>
      </c>
      <c r="BL561" s="68">
        <f t="shared" si="290"/>
        <v>0</v>
      </c>
      <c r="BM561" s="139">
        <f t="shared" si="291"/>
        <v>0</v>
      </c>
    </row>
    <row r="562" spans="1:65" s="68" customFormat="1" ht="63.95" customHeight="1">
      <c r="A562" s="245"/>
      <c r="B562" s="97"/>
      <c r="C562" s="98"/>
      <c r="D562" s="99"/>
      <c r="E562" s="111"/>
      <c r="F562" s="155"/>
      <c r="G562" s="225"/>
      <c r="H562" s="100"/>
      <c r="I562" s="226"/>
      <c r="J562" s="218"/>
      <c r="K562" s="124"/>
      <c r="L562" s="135"/>
      <c r="M562" s="136"/>
      <c r="N562" s="102"/>
      <c r="O562" s="103"/>
      <c r="P562" s="103"/>
      <c r="Q562" s="103"/>
      <c r="R562" s="103"/>
      <c r="S562" s="99"/>
      <c r="T562" s="99"/>
      <c r="U562" s="99"/>
      <c r="V562" s="99"/>
      <c r="W562" s="100"/>
      <c r="X562" s="100"/>
      <c r="Y562" s="104"/>
      <c r="Z562" s="119"/>
      <c r="AA562" s="119"/>
      <c r="AB562" s="120"/>
      <c r="AC562" s="137" t="str">
        <f t="shared" si="261"/>
        <v/>
      </c>
      <c r="AD562" s="131" t="str">
        <f t="shared" si="262"/>
        <v/>
      </c>
      <c r="AE562" s="105"/>
      <c r="AF562" s="101"/>
      <c r="AG562" s="107"/>
      <c r="AH562" s="169"/>
      <c r="AI562" s="170"/>
      <c r="AK562" s="146" t="b">
        <f t="shared" si="263"/>
        <v>0</v>
      </c>
      <c r="AL562" s="68">
        <f t="shared" si="264"/>
        <v>0</v>
      </c>
      <c r="AM562" s="68" t="b">
        <f t="shared" si="265"/>
        <v>1</v>
      </c>
      <c r="AN562" s="68">
        <f t="shared" si="266"/>
        <v>1</v>
      </c>
      <c r="AO562" s="68" t="b">
        <f t="shared" si="267"/>
        <v>0</v>
      </c>
      <c r="AP562" s="68">
        <f t="shared" si="268"/>
        <v>0</v>
      </c>
      <c r="AQ562" s="68" t="b">
        <f t="shared" si="269"/>
        <v>1</v>
      </c>
      <c r="AR562" s="139">
        <f t="shared" si="270"/>
        <v>1</v>
      </c>
      <c r="AS562" s="146" t="str">
        <f t="shared" si="271"/>
        <v/>
      </c>
      <c r="AT562" s="139" t="str">
        <f t="shared" si="272"/>
        <v/>
      </c>
      <c r="AU562" s="68">
        <f t="shared" si="273"/>
        <v>1</v>
      </c>
      <c r="AV562" s="68">
        <f t="shared" si="274"/>
        <v>0</v>
      </c>
      <c r="AW562" s="68">
        <f t="shared" si="275"/>
        <v>0</v>
      </c>
      <c r="AX562" s="68">
        <f t="shared" si="276"/>
        <v>0</v>
      </c>
      <c r="AY562" s="68">
        <f t="shared" si="277"/>
        <v>0</v>
      </c>
      <c r="AZ562" s="139">
        <f t="shared" si="278"/>
        <v>0</v>
      </c>
      <c r="BA562" s="68" t="str">
        <f t="shared" si="279"/>
        <v/>
      </c>
      <c r="BB562" s="68" t="str">
        <f t="shared" si="280"/>
        <v/>
      </c>
      <c r="BC562" s="146" t="str">
        <f t="shared" si="281"/>
        <v>Pain in mouth/throat</v>
      </c>
      <c r="BD562" s="68">
        <f t="shared" si="282"/>
        <v>10.4</v>
      </c>
      <c r="BE562" s="68" t="str">
        <f t="shared" si="283"/>
        <v>Pain in mouth/throat
 has a PPV of 10.4% 
 for recurrence</v>
      </c>
      <c r="BF562" s="68">
        <f t="shared" si="284"/>
        <v>0</v>
      </c>
      <c r="BG562" s="68">
        <f t="shared" si="285"/>
        <v>0</v>
      </c>
      <c r="BH562" s="68">
        <f t="shared" si="286"/>
        <v>1</v>
      </c>
      <c r="BI562" s="68">
        <f t="shared" si="287"/>
        <v>0</v>
      </c>
      <c r="BJ562" s="68">
        <f t="shared" si="288"/>
        <v>0</v>
      </c>
      <c r="BK562" s="68">
        <f t="shared" si="289"/>
        <v>0</v>
      </c>
      <c r="BL562" s="68">
        <f t="shared" si="290"/>
        <v>0</v>
      </c>
      <c r="BM562" s="139">
        <f t="shared" si="291"/>
        <v>0</v>
      </c>
    </row>
    <row r="563" spans="1:65" s="68" customFormat="1" ht="63.95" customHeight="1">
      <c r="A563" s="245"/>
      <c r="B563" s="97"/>
      <c r="C563" s="98"/>
      <c r="D563" s="99"/>
      <c r="E563" s="111"/>
      <c r="F563" s="155"/>
      <c r="G563" s="225"/>
      <c r="H563" s="100"/>
      <c r="I563" s="226"/>
      <c r="J563" s="218"/>
      <c r="K563" s="124"/>
      <c r="L563" s="135"/>
      <c r="M563" s="136"/>
      <c r="N563" s="102"/>
      <c r="O563" s="103"/>
      <c r="P563" s="103"/>
      <c r="Q563" s="103"/>
      <c r="R563" s="103"/>
      <c r="S563" s="99"/>
      <c r="T563" s="99"/>
      <c r="U563" s="99"/>
      <c r="V563" s="99"/>
      <c r="W563" s="100"/>
      <c r="X563" s="100"/>
      <c r="Y563" s="104"/>
      <c r="Z563" s="119"/>
      <c r="AA563" s="119"/>
      <c r="AB563" s="120"/>
      <c r="AC563" s="137" t="str">
        <f t="shared" si="261"/>
        <v/>
      </c>
      <c r="AD563" s="131" t="str">
        <f t="shared" si="262"/>
        <v/>
      </c>
      <c r="AE563" s="105"/>
      <c r="AF563" s="101"/>
      <c r="AG563" s="107"/>
      <c r="AH563" s="169"/>
      <c r="AI563" s="170"/>
      <c r="AK563" s="146" t="b">
        <f t="shared" si="263"/>
        <v>0</v>
      </c>
      <c r="AL563" s="68">
        <f t="shared" si="264"/>
        <v>0</v>
      </c>
      <c r="AM563" s="68" t="b">
        <f t="shared" si="265"/>
        <v>1</v>
      </c>
      <c r="AN563" s="68">
        <f t="shared" si="266"/>
        <v>1</v>
      </c>
      <c r="AO563" s="68" t="b">
        <f t="shared" si="267"/>
        <v>0</v>
      </c>
      <c r="AP563" s="68">
        <f t="shared" si="268"/>
        <v>0</v>
      </c>
      <c r="AQ563" s="68" t="b">
        <f t="shared" si="269"/>
        <v>1</v>
      </c>
      <c r="AR563" s="139">
        <f t="shared" si="270"/>
        <v>1</v>
      </c>
      <c r="AS563" s="146" t="str">
        <f t="shared" si="271"/>
        <v/>
      </c>
      <c r="AT563" s="139" t="str">
        <f t="shared" si="272"/>
        <v/>
      </c>
      <c r="AU563" s="68">
        <f t="shared" si="273"/>
        <v>1</v>
      </c>
      <c r="AV563" s="68">
        <f t="shared" si="274"/>
        <v>0</v>
      </c>
      <c r="AW563" s="68">
        <f t="shared" si="275"/>
        <v>0</v>
      </c>
      <c r="AX563" s="68">
        <f t="shared" si="276"/>
        <v>0</v>
      </c>
      <c r="AY563" s="68">
        <f t="shared" si="277"/>
        <v>0</v>
      </c>
      <c r="AZ563" s="139">
        <f t="shared" si="278"/>
        <v>0</v>
      </c>
      <c r="BA563" s="68" t="str">
        <f t="shared" si="279"/>
        <v/>
      </c>
      <c r="BB563" s="68" t="str">
        <f t="shared" si="280"/>
        <v/>
      </c>
      <c r="BC563" s="146" t="str">
        <f t="shared" si="281"/>
        <v>Pain in mouth/throat</v>
      </c>
      <c r="BD563" s="68">
        <f t="shared" si="282"/>
        <v>10.4</v>
      </c>
      <c r="BE563" s="68" t="str">
        <f t="shared" si="283"/>
        <v>Pain in mouth/throat
 has a PPV of 10.4% 
 for recurrence</v>
      </c>
      <c r="BF563" s="68">
        <f t="shared" si="284"/>
        <v>0</v>
      </c>
      <c r="BG563" s="68">
        <f t="shared" si="285"/>
        <v>0</v>
      </c>
      <c r="BH563" s="68">
        <f t="shared" si="286"/>
        <v>1</v>
      </c>
      <c r="BI563" s="68">
        <f t="shared" si="287"/>
        <v>0</v>
      </c>
      <c r="BJ563" s="68">
        <f t="shared" si="288"/>
        <v>0</v>
      </c>
      <c r="BK563" s="68">
        <f t="shared" si="289"/>
        <v>0</v>
      </c>
      <c r="BL563" s="68">
        <f t="shared" si="290"/>
        <v>0</v>
      </c>
      <c r="BM563" s="139">
        <f t="shared" si="291"/>
        <v>0</v>
      </c>
    </row>
    <row r="564" spans="1:65" s="68" customFormat="1" ht="63.95" customHeight="1">
      <c r="A564" s="245"/>
      <c r="B564" s="97"/>
      <c r="C564" s="98"/>
      <c r="D564" s="99"/>
      <c r="E564" s="111"/>
      <c r="F564" s="155"/>
      <c r="G564" s="225"/>
      <c r="H564" s="100"/>
      <c r="I564" s="226"/>
      <c r="J564" s="218"/>
      <c r="K564" s="124"/>
      <c r="L564" s="135"/>
      <c r="M564" s="136"/>
      <c r="N564" s="102"/>
      <c r="O564" s="103"/>
      <c r="P564" s="103"/>
      <c r="Q564" s="103"/>
      <c r="R564" s="103"/>
      <c r="S564" s="99"/>
      <c r="T564" s="99"/>
      <c r="U564" s="99"/>
      <c r="V564" s="99"/>
      <c r="W564" s="100"/>
      <c r="X564" s="100"/>
      <c r="Y564" s="104"/>
      <c r="Z564" s="119"/>
      <c r="AA564" s="119"/>
      <c r="AB564" s="120"/>
      <c r="AC564" s="137" t="str">
        <f t="shared" si="261"/>
        <v/>
      </c>
      <c r="AD564" s="131" t="str">
        <f t="shared" si="262"/>
        <v/>
      </c>
      <c r="AE564" s="105"/>
      <c r="AF564" s="101"/>
      <c r="AG564" s="107"/>
      <c r="AH564" s="169"/>
      <c r="AI564" s="170"/>
      <c r="AK564" s="146" t="b">
        <f t="shared" si="263"/>
        <v>0</v>
      </c>
      <c r="AL564" s="68">
        <f t="shared" si="264"/>
        <v>0</v>
      </c>
      <c r="AM564" s="68" t="b">
        <f t="shared" si="265"/>
        <v>1</v>
      </c>
      <c r="AN564" s="68">
        <f t="shared" si="266"/>
        <v>1</v>
      </c>
      <c r="AO564" s="68" t="b">
        <f t="shared" si="267"/>
        <v>0</v>
      </c>
      <c r="AP564" s="68">
        <f t="shared" si="268"/>
        <v>0</v>
      </c>
      <c r="AQ564" s="68" t="b">
        <f t="shared" si="269"/>
        <v>1</v>
      </c>
      <c r="AR564" s="139">
        <f t="shared" si="270"/>
        <v>1</v>
      </c>
      <c r="AS564" s="146" t="str">
        <f t="shared" si="271"/>
        <v/>
      </c>
      <c r="AT564" s="139" t="str">
        <f t="shared" si="272"/>
        <v/>
      </c>
      <c r="AU564" s="68">
        <f t="shared" si="273"/>
        <v>1</v>
      </c>
      <c r="AV564" s="68">
        <f t="shared" si="274"/>
        <v>0</v>
      </c>
      <c r="AW564" s="68">
        <f t="shared" si="275"/>
        <v>0</v>
      </c>
      <c r="AX564" s="68">
        <f t="shared" si="276"/>
        <v>0</v>
      </c>
      <c r="AY564" s="68">
        <f t="shared" si="277"/>
        <v>0</v>
      </c>
      <c r="AZ564" s="139">
        <f t="shared" si="278"/>
        <v>0</v>
      </c>
      <c r="BA564" s="68" t="str">
        <f t="shared" si="279"/>
        <v/>
      </c>
      <c r="BB564" s="68" t="str">
        <f t="shared" si="280"/>
        <v/>
      </c>
      <c r="BC564" s="146" t="str">
        <f t="shared" si="281"/>
        <v>Pain in mouth/throat</v>
      </c>
      <c r="BD564" s="68">
        <f t="shared" si="282"/>
        <v>10.4</v>
      </c>
      <c r="BE564" s="68" t="str">
        <f t="shared" si="283"/>
        <v>Pain in mouth/throat
 has a PPV of 10.4% 
 for recurrence</v>
      </c>
      <c r="BF564" s="68">
        <f t="shared" si="284"/>
        <v>0</v>
      </c>
      <c r="BG564" s="68">
        <f t="shared" si="285"/>
        <v>0</v>
      </c>
      <c r="BH564" s="68">
        <f t="shared" si="286"/>
        <v>1</v>
      </c>
      <c r="BI564" s="68">
        <f t="shared" si="287"/>
        <v>0</v>
      </c>
      <c r="BJ564" s="68">
        <f t="shared" si="288"/>
        <v>0</v>
      </c>
      <c r="BK564" s="68">
        <f t="shared" si="289"/>
        <v>0</v>
      </c>
      <c r="BL564" s="68">
        <f t="shared" si="290"/>
        <v>0</v>
      </c>
      <c r="BM564" s="139">
        <f t="shared" si="291"/>
        <v>0</v>
      </c>
    </row>
    <row r="565" spans="1:65" s="68" customFormat="1" ht="63.95" customHeight="1">
      <c r="A565" s="245"/>
      <c r="B565" s="97"/>
      <c r="C565" s="98"/>
      <c r="D565" s="99"/>
      <c r="E565" s="111"/>
      <c r="F565" s="155"/>
      <c r="G565" s="225"/>
      <c r="H565" s="100"/>
      <c r="I565" s="226"/>
      <c r="J565" s="218"/>
      <c r="K565" s="124"/>
      <c r="L565" s="135"/>
      <c r="M565" s="136"/>
      <c r="N565" s="102"/>
      <c r="O565" s="103"/>
      <c r="P565" s="103"/>
      <c r="Q565" s="103"/>
      <c r="R565" s="103"/>
      <c r="S565" s="99"/>
      <c r="T565" s="99"/>
      <c r="U565" s="99"/>
      <c r="V565" s="99"/>
      <c r="W565" s="100"/>
      <c r="X565" s="100"/>
      <c r="Y565" s="104"/>
      <c r="Z565" s="119"/>
      <c r="AA565" s="119"/>
      <c r="AB565" s="120"/>
      <c r="AC565" s="137" t="str">
        <f t="shared" si="261"/>
        <v/>
      </c>
      <c r="AD565" s="131" t="str">
        <f t="shared" si="262"/>
        <v/>
      </c>
      <c r="AE565" s="105"/>
      <c r="AF565" s="101"/>
      <c r="AG565" s="107"/>
      <c r="AH565" s="169"/>
      <c r="AI565" s="170"/>
      <c r="AK565" s="146" t="b">
        <f t="shared" si="263"/>
        <v>0</v>
      </c>
      <c r="AL565" s="68">
        <f t="shared" si="264"/>
        <v>0</v>
      </c>
      <c r="AM565" s="68" t="b">
        <f t="shared" si="265"/>
        <v>1</v>
      </c>
      <c r="AN565" s="68">
        <f t="shared" si="266"/>
        <v>1</v>
      </c>
      <c r="AO565" s="68" t="b">
        <f t="shared" si="267"/>
        <v>0</v>
      </c>
      <c r="AP565" s="68">
        <f t="shared" si="268"/>
        <v>0</v>
      </c>
      <c r="AQ565" s="68" t="b">
        <f t="shared" si="269"/>
        <v>1</v>
      </c>
      <c r="AR565" s="139">
        <f t="shared" si="270"/>
        <v>1</v>
      </c>
      <c r="AS565" s="146" t="str">
        <f t="shared" si="271"/>
        <v/>
      </c>
      <c r="AT565" s="139" t="str">
        <f t="shared" si="272"/>
        <v/>
      </c>
      <c r="AU565" s="68">
        <f t="shared" si="273"/>
        <v>1</v>
      </c>
      <c r="AV565" s="68">
        <f t="shared" si="274"/>
        <v>0</v>
      </c>
      <c r="AW565" s="68">
        <f t="shared" si="275"/>
        <v>0</v>
      </c>
      <c r="AX565" s="68">
        <f t="shared" si="276"/>
        <v>0</v>
      </c>
      <c r="AY565" s="68">
        <f t="shared" si="277"/>
        <v>0</v>
      </c>
      <c r="AZ565" s="139">
        <f t="shared" si="278"/>
        <v>0</v>
      </c>
      <c r="BA565" s="68" t="str">
        <f t="shared" si="279"/>
        <v/>
      </c>
      <c r="BB565" s="68" t="str">
        <f t="shared" si="280"/>
        <v/>
      </c>
      <c r="BC565" s="146" t="str">
        <f t="shared" si="281"/>
        <v>Pain in mouth/throat</v>
      </c>
      <c r="BD565" s="68">
        <f t="shared" si="282"/>
        <v>10.4</v>
      </c>
      <c r="BE565" s="68" t="str">
        <f t="shared" si="283"/>
        <v>Pain in mouth/throat
 has a PPV of 10.4% 
 for recurrence</v>
      </c>
      <c r="BF565" s="68">
        <f t="shared" si="284"/>
        <v>0</v>
      </c>
      <c r="BG565" s="68">
        <f t="shared" si="285"/>
        <v>0</v>
      </c>
      <c r="BH565" s="68">
        <f t="shared" si="286"/>
        <v>1</v>
      </c>
      <c r="BI565" s="68">
        <f t="shared" si="287"/>
        <v>0</v>
      </c>
      <c r="BJ565" s="68">
        <f t="shared" si="288"/>
        <v>0</v>
      </c>
      <c r="BK565" s="68">
        <f t="shared" si="289"/>
        <v>0</v>
      </c>
      <c r="BL565" s="68">
        <f t="shared" si="290"/>
        <v>0</v>
      </c>
      <c r="BM565" s="139">
        <f t="shared" si="291"/>
        <v>0</v>
      </c>
    </row>
    <row r="566" spans="1:65" s="68" customFormat="1" ht="63.95" customHeight="1">
      <c r="A566" s="245"/>
      <c r="B566" s="97"/>
      <c r="C566" s="98"/>
      <c r="D566" s="99"/>
      <c r="E566" s="111"/>
      <c r="F566" s="155"/>
      <c r="G566" s="225"/>
      <c r="H566" s="100"/>
      <c r="I566" s="226"/>
      <c r="J566" s="218"/>
      <c r="K566" s="124"/>
      <c r="L566" s="135"/>
      <c r="M566" s="136"/>
      <c r="N566" s="102"/>
      <c r="O566" s="103"/>
      <c r="P566" s="103"/>
      <c r="Q566" s="103"/>
      <c r="R566" s="103"/>
      <c r="S566" s="99"/>
      <c r="T566" s="99"/>
      <c r="U566" s="99"/>
      <c r="V566" s="99"/>
      <c r="W566" s="100"/>
      <c r="X566" s="100"/>
      <c r="Y566" s="104"/>
      <c r="Z566" s="119"/>
      <c r="AA566" s="119"/>
      <c r="AB566" s="120"/>
      <c r="AC566" s="137" t="str">
        <f t="shared" si="261"/>
        <v/>
      </c>
      <c r="AD566" s="131" t="str">
        <f t="shared" si="262"/>
        <v/>
      </c>
      <c r="AE566" s="105"/>
      <c r="AF566" s="101"/>
      <c r="AG566" s="107"/>
      <c r="AH566" s="169"/>
      <c r="AI566" s="170"/>
      <c r="AK566" s="146" t="b">
        <f t="shared" si="263"/>
        <v>0</v>
      </c>
      <c r="AL566" s="68">
        <f t="shared" si="264"/>
        <v>0</v>
      </c>
      <c r="AM566" s="68" t="b">
        <f t="shared" si="265"/>
        <v>1</v>
      </c>
      <c r="AN566" s="68">
        <f t="shared" si="266"/>
        <v>1</v>
      </c>
      <c r="AO566" s="68" t="b">
        <f t="shared" si="267"/>
        <v>0</v>
      </c>
      <c r="AP566" s="68">
        <f t="shared" si="268"/>
        <v>0</v>
      </c>
      <c r="AQ566" s="68" t="b">
        <f t="shared" si="269"/>
        <v>1</v>
      </c>
      <c r="AR566" s="139">
        <f t="shared" si="270"/>
        <v>1</v>
      </c>
      <c r="AS566" s="146" t="str">
        <f t="shared" si="271"/>
        <v/>
      </c>
      <c r="AT566" s="139" t="str">
        <f t="shared" si="272"/>
        <v/>
      </c>
      <c r="AU566" s="68">
        <f t="shared" si="273"/>
        <v>1</v>
      </c>
      <c r="AV566" s="68">
        <f t="shared" si="274"/>
        <v>0</v>
      </c>
      <c r="AW566" s="68">
        <f t="shared" si="275"/>
        <v>0</v>
      </c>
      <c r="AX566" s="68">
        <f t="shared" si="276"/>
        <v>0</v>
      </c>
      <c r="AY566" s="68">
        <f t="shared" si="277"/>
        <v>0</v>
      </c>
      <c r="AZ566" s="139">
        <f t="shared" si="278"/>
        <v>0</v>
      </c>
      <c r="BA566" s="68" t="str">
        <f t="shared" si="279"/>
        <v/>
      </c>
      <c r="BB566" s="68" t="str">
        <f t="shared" si="280"/>
        <v/>
      </c>
      <c r="BC566" s="146" t="str">
        <f t="shared" si="281"/>
        <v>Pain in mouth/throat</v>
      </c>
      <c r="BD566" s="68">
        <f t="shared" si="282"/>
        <v>10.4</v>
      </c>
      <c r="BE566" s="68" t="str">
        <f t="shared" si="283"/>
        <v>Pain in mouth/throat
 has a PPV of 10.4% 
 for recurrence</v>
      </c>
      <c r="BF566" s="68">
        <f t="shared" si="284"/>
        <v>0</v>
      </c>
      <c r="BG566" s="68">
        <f t="shared" si="285"/>
        <v>0</v>
      </c>
      <c r="BH566" s="68">
        <f t="shared" si="286"/>
        <v>1</v>
      </c>
      <c r="BI566" s="68">
        <f t="shared" si="287"/>
        <v>0</v>
      </c>
      <c r="BJ566" s="68">
        <f t="shared" si="288"/>
        <v>0</v>
      </c>
      <c r="BK566" s="68">
        <f t="shared" si="289"/>
        <v>0</v>
      </c>
      <c r="BL566" s="68">
        <f t="shared" si="290"/>
        <v>0</v>
      </c>
      <c r="BM566" s="139">
        <f t="shared" si="291"/>
        <v>0</v>
      </c>
    </row>
    <row r="567" spans="1:65" s="68" customFormat="1" ht="63.95" customHeight="1">
      <c r="A567" s="245"/>
      <c r="B567" s="97"/>
      <c r="C567" s="98"/>
      <c r="D567" s="99"/>
      <c r="E567" s="111"/>
      <c r="F567" s="155"/>
      <c r="G567" s="225"/>
      <c r="H567" s="100"/>
      <c r="I567" s="226"/>
      <c r="J567" s="218"/>
      <c r="K567" s="124"/>
      <c r="L567" s="135"/>
      <c r="M567" s="136"/>
      <c r="N567" s="102"/>
      <c r="O567" s="103"/>
      <c r="P567" s="103"/>
      <c r="Q567" s="103"/>
      <c r="R567" s="103"/>
      <c r="S567" s="99"/>
      <c r="T567" s="99"/>
      <c r="U567" s="99"/>
      <c r="V567" s="99"/>
      <c r="W567" s="100"/>
      <c r="X567" s="100"/>
      <c r="Y567" s="104"/>
      <c r="Z567" s="119"/>
      <c r="AA567" s="119"/>
      <c r="AB567" s="120"/>
      <c r="AC567" s="137" t="str">
        <f t="shared" si="261"/>
        <v/>
      </c>
      <c r="AD567" s="131" t="str">
        <f t="shared" si="262"/>
        <v/>
      </c>
      <c r="AE567" s="105"/>
      <c r="AF567" s="101"/>
      <c r="AG567" s="107"/>
      <c r="AH567" s="169"/>
      <c r="AI567" s="170"/>
      <c r="AK567" s="146" t="b">
        <f t="shared" si="263"/>
        <v>0</v>
      </c>
      <c r="AL567" s="68">
        <f t="shared" si="264"/>
        <v>0</v>
      </c>
      <c r="AM567" s="68" t="b">
        <f t="shared" si="265"/>
        <v>1</v>
      </c>
      <c r="AN567" s="68">
        <f t="shared" si="266"/>
        <v>1</v>
      </c>
      <c r="AO567" s="68" t="b">
        <f t="shared" si="267"/>
        <v>0</v>
      </c>
      <c r="AP567" s="68">
        <f t="shared" si="268"/>
        <v>0</v>
      </c>
      <c r="AQ567" s="68" t="b">
        <f t="shared" si="269"/>
        <v>1</v>
      </c>
      <c r="AR567" s="139">
        <f t="shared" si="270"/>
        <v>1</v>
      </c>
      <c r="AS567" s="146" t="str">
        <f t="shared" si="271"/>
        <v/>
      </c>
      <c r="AT567" s="139" t="str">
        <f t="shared" si="272"/>
        <v/>
      </c>
      <c r="AU567" s="68">
        <f t="shared" si="273"/>
        <v>1</v>
      </c>
      <c r="AV567" s="68">
        <f t="shared" si="274"/>
        <v>0</v>
      </c>
      <c r="AW567" s="68">
        <f t="shared" si="275"/>
        <v>0</v>
      </c>
      <c r="AX567" s="68">
        <f t="shared" si="276"/>
        <v>0</v>
      </c>
      <c r="AY567" s="68">
        <f t="shared" si="277"/>
        <v>0</v>
      </c>
      <c r="AZ567" s="139">
        <f t="shared" si="278"/>
        <v>0</v>
      </c>
      <c r="BA567" s="68" t="str">
        <f t="shared" si="279"/>
        <v/>
      </c>
      <c r="BB567" s="68" t="str">
        <f t="shared" si="280"/>
        <v/>
      </c>
      <c r="BC567" s="146" t="str">
        <f t="shared" si="281"/>
        <v>Pain in mouth/throat</v>
      </c>
      <c r="BD567" s="68">
        <f t="shared" si="282"/>
        <v>10.4</v>
      </c>
      <c r="BE567" s="68" t="str">
        <f t="shared" si="283"/>
        <v>Pain in mouth/throat
 has a PPV of 10.4% 
 for recurrence</v>
      </c>
      <c r="BF567" s="68">
        <f t="shared" si="284"/>
        <v>0</v>
      </c>
      <c r="BG567" s="68">
        <f t="shared" si="285"/>
        <v>0</v>
      </c>
      <c r="BH567" s="68">
        <f t="shared" si="286"/>
        <v>1</v>
      </c>
      <c r="BI567" s="68">
        <f t="shared" si="287"/>
        <v>0</v>
      </c>
      <c r="BJ567" s="68">
        <f t="shared" si="288"/>
        <v>0</v>
      </c>
      <c r="BK567" s="68">
        <f t="shared" si="289"/>
        <v>0</v>
      </c>
      <c r="BL567" s="68">
        <f t="shared" si="290"/>
        <v>0</v>
      </c>
      <c r="BM567" s="139">
        <f t="shared" si="291"/>
        <v>0</v>
      </c>
    </row>
    <row r="568" spans="1:65" s="68" customFormat="1" ht="63.95" customHeight="1">
      <c r="A568" s="245"/>
      <c r="B568" s="97"/>
      <c r="C568" s="98"/>
      <c r="D568" s="99"/>
      <c r="E568" s="111"/>
      <c r="F568" s="155"/>
      <c r="G568" s="225"/>
      <c r="H568" s="100"/>
      <c r="I568" s="226"/>
      <c r="J568" s="218"/>
      <c r="K568" s="124"/>
      <c r="L568" s="135"/>
      <c r="M568" s="136"/>
      <c r="N568" s="102"/>
      <c r="O568" s="103"/>
      <c r="P568" s="103"/>
      <c r="Q568" s="103"/>
      <c r="R568" s="103"/>
      <c r="S568" s="99"/>
      <c r="T568" s="99"/>
      <c r="U568" s="99"/>
      <c r="V568" s="99"/>
      <c r="W568" s="100"/>
      <c r="X568" s="100"/>
      <c r="Y568" s="104"/>
      <c r="Z568" s="119"/>
      <c r="AA568" s="119"/>
      <c r="AB568" s="120"/>
      <c r="AC568" s="137" t="str">
        <f t="shared" si="261"/>
        <v/>
      </c>
      <c r="AD568" s="131" t="str">
        <f t="shared" si="262"/>
        <v/>
      </c>
      <c r="AE568" s="105"/>
      <c r="AF568" s="101"/>
      <c r="AG568" s="107"/>
      <c r="AH568" s="169"/>
      <c r="AI568" s="170"/>
      <c r="AK568" s="146" t="b">
        <f t="shared" si="263"/>
        <v>0</v>
      </c>
      <c r="AL568" s="68">
        <f t="shared" si="264"/>
        <v>0</v>
      </c>
      <c r="AM568" s="68" t="b">
        <f t="shared" si="265"/>
        <v>1</v>
      </c>
      <c r="AN568" s="68">
        <f t="shared" si="266"/>
        <v>1</v>
      </c>
      <c r="AO568" s="68" t="b">
        <f t="shared" si="267"/>
        <v>0</v>
      </c>
      <c r="AP568" s="68">
        <f t="shared" si="268"/>
        <v>0</v>
      </c>
      <c r="AQ568" s="68" t="b">
        <f t="shared" si="269"/>
        <v>1</v>
      </c>
      <c r="AR568" s="139">
        <f t="shared" si="270"/>
        <v>1</v>
      </c>
      <c r="AS568" s="146" t="str">
        <f t="shared" si="271"/>
        <v/>
      </c>
      <c r="AT568" s="139" t="str">
        <f t="shared" si="272"/>
        <v/>
      </c>
      <c r="AU568" s="68">
        <f t="shared" si="273"/>
        <v>1</v>
      </c>
      <c r="AV568" s="68">
        <f t="shared" si="274"/>
        <v>0</v>
      </c>
      <c r="AW568" s="68">
        <f t="shared" si="275"/>
        <v>0</v>
      </c>
      <c r="AX568" s="68">
        <f t="shared" si="276"/>
        <v>0</v>
      </c>
      <c r="AY568" s="68">
        <f t="shared" si="277"/>
        <v>0</v>
      </c>
      <c r="AZ568" s="139">
        <f t="shared" si="278"/>
        <v>0</v>
      </c>
      <c r="BA568" s="68" t="str">
        <f t="shared" si="279"/>
        <v/>
      </c>
      <c r="BB568" s="68" t="str">
        <f t="shared" si="280"/>
        <v/>
      </c>
      <c r="BC568" s="146" t="str">
        <f t="shared" si="281"/>
        <v>Pain in mouth/throat</v>
      </c>
      <c r="BD568" s="68">
        <f t="shared" si="282"/>
        <v>10.4</v>
      </c>
      <c r="BE568" s="68" t="str">
        <f t="shared" si="283"/>
        <v>Pain in mouth/throat
 has a PPV of 10.4% 
 for recurrence</v>
      </c>
      <c r="BF568" s="68">
        <f t="shared" si="284"/>
        <v>0</v>
      </c>
      <c r="BG568" s="68">
        <f t="shared" si="285"/>
        <v>0</v>
      </c>
      <c r="BH568" s="68">
        <f t="shared" si="286"/>
        <v>1</v>
      </c>
      <c r="BI568" s="68">
        <f t="shared" si="287"/>
        <v>0</v>
      </c>
      <c r="BJ568" s="68">
        <f t="shared" si="288"/>
        <v>0</v>
      </c>
      <c r="BK568" s="68">
        <f t="shared" si="289"/>
        <v>0</v>
      </c>
      <c r="BL568" s="68">
        <f t="shared" si="290"/>
        <v>0</v>
      </c>
      <c r="BM568" s="139">
        <f t="shared" si="291"/>
        <v>0</v>
      </c>
    </row>
    <row r="569" spans="1:65" s="68" customFormat="1" ht="63.95" customHeight="1">
      <c r="A569" s="245"/>
      <c r="B569" s="97"/>
      <c r="C569" s="98"/>
      <c r="D569" s="99"/>
      <c r="E569" s="111"/>
      <c r="F569" s="155"/>
      <c r="G569" s="225"/>
      <c r="H569" s="100"/>
      <c r="I569" s="226"/>
      <c r="J569" s="218"/>
      <c r="K569" s="124"/>
      <c r="L569" s="135"/>
      <c r="M569" s="136"/>
      <c r="N569" s="102"/>
      <c r="O569" s="103"/>
      <c r="P569" s="103"/>
      <c r="Q569" s="103"/>
      <c r="R569" s="103"/>
      <c r="S569" s="99"/>
      <c r="T569" s="99"/>
      <c r="U569" s="99"/>
      <c r="V569" s="99"/>
      <c r="W569" s="100"/>
      <c r="X569" s="100"/>
      <c r="Y569" s="104"/>
      <c r="Z569" s="119"/>
      <c r="AA569" s="119"/>
      <c r="AB569" s="120"/>
      <c r="AC569" s="137" t="str">
        <f t="shared" si="261"/>
        <v/>
      </c>
      <c r="AD569" s="131" t="str">
        <f t="shared" si="262"/>
        <v/>
      </c>
      <c r="AE569" s="105"/>
      <c r="AF569" s="101"/>
      <c r="AG569" s="107"/>
      <c r="AH569" s="169"/>
      <c r="AI569" s="170"/>
      <c r="AK569" s="146" t="b">
        <f t="shared" si="263"/>
        <v>0</v>
      </c>
      <c r="AL569" s="68">
        <f t="shared" si="264"/>
        <v>0</v>
      </c>
      <c r="AM569" s="68" t="b">
        <f t="shared" si="265"/>
        <v>1</v>
      </c>
      <c r="AN569" s="68">
        <f t="shared" si="266"/>
        <v>1</v>
      </c>
      <c r="AO569" s="68" t="b">
        <f t="shared" si="267"/>
        <v>0</v>
      </c>
      <c r="AP569" s="68">
        <f t="shared" si="268"/>
        <v>0</v>
      </c>
      <c r="AQ569" s="68" t="b">
        <f t="shared" si="269"/>
        <v>1</v>
      </c>
      <c r="AR569" s="139">
        <f t="shared" si="270"/>
        <v>1</v>
      </c>
      <c r="AS569" s="146" t="str">
        <f t="shared" si="271"/>
        <v/>
      </c>
      <c r="AT569" s="139" t="str">
        <f t="shared" si="272"/>
        <v/>
      </c>
      <c r="AU569" s="68">
        <f t="shared" si="273"/>
        <v>1</v>
      </c>
      <c r="AV569" s="68">
        <f t="shared" si="274"/>
        <v>0</v>
      </c>
      <c r="AW569" s="68">
        <f t="shared" si="275"/>
        <v>0</v>
      </c>
      <c r="AX569" s="68">
        <f t="shared" si="276"/>
        <v>0</v>
      </c>
      <c r="AY569" s="68">
        <f t="shared" si="277"/>
        <v>0</v>
      </c>
      <c r="AZ569" s="139">
        <f t="shared" si="278"/>
        <v>0</v>
      </c>
      <c r="BA569" s="68" t="str">
        <f t="shared" si="279"/>
        <v/>
      </c>
      <c r="BB569" s="68" t="str">
        <f t="shared" si="280"/>
        <v/>
      </c>
      <c r="BC569" s="146" t="str">
        <f t="shared" si="281"/>
        <v>Pain in mouth/throat</v>
      </c>
      <c r="BD569" s="68">
        <f t="shared" si="282"/>
        <v>10.4</v>
      </c>
      <c r="BE569" s="68" t="str">
        <f t="shared" si="283"/>
        <v>Pain in mouth/throat
 has a PPV of 10.4% 
 for recurrence</v>
      </c>
      <c r="BF569" s="68">
        <f t="shared" si="284"/>
        <v>0</v>
      </c>
      <c r="BG569" s="68">
        <f t="shared" si="285"/>
        <v>0</v>
      </c>
      <c r="BH569" s="68">
        <f t="shared" si="286"/>
        <v>1</v>
      </c>
      <c r="BI569" s="68">
        <f t="shared" si="287"/>
        <v>0</v>
      </c>
      <c r="BJ569" s="68">
        <f t="shared" si="288"/>
        <v>0</v>
      </c>
      <c r="BK569" s="68">
        <f t="shared" si="289"/>
        <v>0</v>
      </c>
      <c r="BL569" s="68">
        <f t="shared" si="290"/>
        <v>0</v>
      </c>
      <c r="BM569" s="139">
        <f t="shared" si="291"/>
        <v>0</v>
      </c>
    </row>
    <row r="570" spans="1:65" s="68" customFormat="1" ht="63.95" customHeight="1">
      <c r="A570" s="245"/>
      <c r="B570" s="97"/>
      <c r="C570" s="98"/>
      <c r="D570" s="99"/>
      <c r="E570" s="111"/>
      <c r="F570" s="155"/>
      <c r="G570" s="225"/>
      <c r="H570" s="100"/>
      <c r="I570" s="226"/>
      <c r="J570" s="218"/>
      <c r="K570" s="124"/>
      <c r="L570" s="135"/>
      <c r="M570" s="136"/>
      <c r="N570" s="102"/>
      <c r="O570" s="103"/>
      <c r="P570" s="103"/>
      <c r="Q570" s="103"/>
      <c r="R570" s="103"/>
      <c r="S570" s="99"/>
      <c r="T570" s="99"/>
      <c r="U570" s="99"/>
      <c r="V570" s="99"/>
      <c r="W570" s="100"/>
      <c r="X570" s="100"/>
      <c r="Y570" s="104"/>
      <c r="Z570" s="119"/>
      <c r="AA570" s="119"/>
      <c r="AB570" s="120"/>
      <c r="AC570" s="137" t="str">
        <f t="shared" si="261"/>
        <v/>
      </c>
      <c r="AD570" s="131" t="str">
        <f t="shared" si="262"/>
        <v/>
      </c>
      <c r="AE570" s="105"/>
      <c r="AF570" s="101"/>
      <c r="AG570" s="107"/>
      <c r="AH570" s="169"/>
      <c r="AI570" s="170"/>
      <c r="AK570" s="146" t="b">
        <f t="shared" si="263"/>
        <v>0</v>
      </c>
      <c r="AL570" s="68">
        <f t="shared" si="264"/>
        <v>0</v>
      </c>
      <c r="AM570" s="68" t="b">
        <f t="shared" si="265"/>
        <v>1</v>
      </c>
      <c r="AN570" s="68">
        <f t="shared" si="266"/>
        <v>1</v>
      </c>
      <c r="AO570" s="68" t="b">
        <f t="shared" si="267"/>
        <v>0</v>
      </c>
      <c r="AP570" s="68">
        <f t="shared" si="268"/>
        <v>0</v>
      </c>
      <c r="AQ570" s="68" t="b">
        <f t="shared" si="269"/>
        <v>1</v>
      </c>
      <c r="AR570" s="139">
        <f t="shared" si="270"/>
        <v>1</v>
      </c>
      <c r="AS570" s="146" t="str">
        <f t="shared" si="271"/>
        <v/>
      </c>
      <c r="AT570" s="139" t="str">
        <f t="shared" si="272"/>
        <v/>
      </c>
      <c r="AU570" s="68">
        <f t="shared" si="273"/>
        <v>1</v>
      </c>
      <c r="AV570" s="68">
        <f t="shared" si="274"/>
        <v>0</v>
      </c>
      <c r="AW570" s="68">
        <f t="shared" si="275"/>
        <v>0</v>
      </c>
      <c r="AX570" s="68">
        <f t="shared" si="276"/>
        <v>0</v>
      </c>
      <c r="AY570" s="68">
        <f t="shared" si="277"/>
        <v>0</v>
      </c>
      <c r="AZ570" s="139">
        <f t="shared" si="278"/>
        <v>0</v>
      </c>
      <c r="BA570" s="68" t="str">
        <f t="shared" si="279"/>
        <v/>
      </c>
      <c r="BB570" s="68" t="str">
        <f t="shared" si="280"/>
        <v/>
      </c>
      <c r="BC570" s="146" t="str">
        <f t="shared" si="281"/>
        <v>Pain in mouth/throat</v>
      </c>
      <c r="BD570" s="68">
        <f t="shared" si="282"/>
        <v>10.4</v>
      </c>
      <c r="BE570" s="68" t="str">
        <f t="shared" si="283"/>
        <v>Pain in mouth/throat
 has a PPV of 10.4% 
 for recurrence</v>
      </c>
      <c r="BF570" s="68">
        <f t="shared" si="284"/>
        <v>0</v>
      </c>
      <c r="BG570" s="68">
        <f t="shared" si="285"/>
        <v>0</v>
      </c>
      <c r="BH570" s="68">
        <f t="shared" si="286"/>
        <v>1</v>
      </c>
      <c r="BI570" s="68">
        <f t="shared" si="287"/>
        <v>0</v>
      </c>
      <c r="BJ570" s="68">
        <f t="shared" si="288"/>
        <v>0</v>
      </c>
      <c r="BK570" s="68">
        <f t="shared" si="289"/>
        <v>0</v>
      </c>
      <c r="BL570" s="68">
        <f t="shared" si="290"/>
        <v>0</v>
      </c>
      <c r="BM570" s="139">
        <f t="shared" si="291"/>
        <v>0</v>
      </c>
    </row>
    <row r="571" spans="1:65" s="68" customFormat="1" ht="63.95" customHeight="1">
      <c r="A571" s="245"/>
      <c r="B571" s="97"/>
      <c r="C571" s="98"/>
      <c r="D571" s="99"/>
      <c r="E571" s="111"/>
      <c r="F571" s="155"/>
      <c r="G571" s="225"/>
      <c r="H571" s="100"/>
      <c r="I571" s="226"/>
      <c r="J571" s="218"/>
      <c r="K571" s="124"/>
      <c r="L571" s="135"/>
      <c r="M571" s="136"/>
      <c r="N571" s="102"/>
      <c r="O571" s="103"/>
      <c r="P571" s="103"/>
      <c r="Q571" s="103"/>
      <c r="R571" s="103"/>
      <c r="S571" s="99"/>
      <c r="T571" s="99"/>
      <c r="U571" s="99"/>
      <c r="V571" s="99"/>
      <c r="W571" s="100"/>
      <c r="X571" s="100"/>
      <c r="Y571" s="104"/>
      <c r="Z571" s="119"/>
      <c r="AA571" s="119"/>
      <c r="AB571" s="120"/>
      <c r="AC571" s="137" t="str">
        <f t="shared" si="261"/>
        <v/>
      </c>
      <c r="AD571" s="131" t="str">
        <f t="shared" si="262"/>
        <v/>
      </c>
      <c r="AE571" s="105"/>
      <c r="AF571" s="101"/>
      <c r="AG571" s="107"/>
      <c r="AH571" s="169"/>
      <c r="AI571" s="170"/>
      <c r="AK571" s="146" t="b">
        <f t="shared" si="263"/>
        <v>0</v>
      </c>
      <c r="AL571" s="68">
        <f t="shared" si="264"/>
        <v>0</v>
      </c>
      <c r="AM571" s="68" t="b">
        <f t="shared" si="265"/>
        <v>1</v>
      </c>
      <c r="AN571" s="68">
        <f t="shared" si="266"/>
        <v>1</v>
      </c>
      <c r="AO571" s="68" t="b">
        <f t="shared" si="267"/>
        <v>0</v>
      </c>
      <c r="AP571" s="68">
        <f t="shared" si="268"/>
        <v>0</v>
      </c>
      <c r="AQ571" s="68" t="b">
        <f t="shared" si="269"/>
        <v>1</v>
      </c>
      <c r="AR571" s="139">
        <f t="shared" si="270"/>
        <v>1</v>
      </c>
      <c r="AS571" s="146" t="str">
        <f t="shared" si="271"/>
        <v/>
      </c>
      <c r="AT571" s="139" t="str">
        <f t="shared" si="272"/>
        <v/>
      </c>
      <c r="AU571" s="68">
        <f t="shared" si="273"/>
        <v>1</v>
      </c>
      <c r="AV571" s="68">
        <f t="shared" si="274"/>
        <v>0</v>
      </c>
      <c r="AW571" s="68">
        <f t="shared" si="275"/>
        <v>0</v>
      </c>
      <c r="AX571" s="68">
        <f t="shared" si="276"/>
        <v>0</v>
      </c>
      <c r="AY571" s="68">
        <f t="shared" si="277"/>
        <v>0</v>
      </c>
      <c r="AZ571" s="139">
        <f t="shared" si="278"/>
        <v>0</v>
      </c>
      <c r="BA571" s="68" t="str">
        <f t="shared" si="279"/>
        <v/>
      </c>
      <c r="BB571" s="68" t="str">
        <f t="shared" si="280"/>
        <v/>
      </c>
      <c r="BC571" s="146" t="str">
        <f t="shared" si="281"/>
        <v>Pain in mouth/throat</v>
      </c>
      <c r="BD571" s="68">
        <f t="shared" si="282"/>
        <v>10.4</v>
      </c>
      <c r="BE571" s="68" t="str">
        <f t="shared" si="283"/>
        <v>Pain in mouth/throat
 has a PPV of 10.4% 
 for recurrence</v>
      </c>
      <c r="BF571" s="68">
        <f t="shared" si="284"/>
        <v>0</v>
      </c>
      <c r="BG571" s="68">
        <f t="shared" si="285"/>
        <v>0</v>
      </c>
      <c r="BH571" s="68">
        <f t="shared" si="286"/>
        <v>1</v>
      </c>
      <c r="BI571" s="68">
        <f t="shared" si="287"/>
        <v>0</v>
      </c>
      <c r="BJ571" s="68">
        <f t="shared" si="288"/>
        <v>0</v>
      </c>
      <c r="BK571" s="68">
        <f t="shared" si="289"/>
        <v>0</v>
      </c>
      <c r="BL571" s="68">
        <f t="shared" si="290"/>
        <v>0</v>
      </c>
      <c r="BM571" s="139">
        <f t="shared" si="291"/>
        <v>0</v>
      </c>
    </row>
    <row r="572" spans="1:65" s="68" customFormat="1" ht="63.95" customHeight="1">
      <c r="A572" s="245"/>
      <c r="B572" s="97"/>
      <c r="C572" s="98"/>
      <c r="D572" s="99"/>
      <c r="E572" s="111"/>
      <c r="F572" s="155"/>
      <c r="G572" s="225"/>
      <c r="H572" s="100"/>
      <c r="I572" s="226"/>
      <c r="J572" s="218"/>
      <c r="K572" s="124"/>
      <c r="L572" s="135"/>
      <c r="M572" s="136"/>
      <c r="N572" s="102"/>
      <c r="O572" s="103"/>
      <c r="P572" s="103"/>
      <c r="Q572" s="103"/>
      <c r="R572" s="103"/>
      <c r="S572" s="99"/>
      <c r="T572" s="99"/>
      <c r="U572" s="99"/>
      <c r="V572" s="99"/>
      <c r="W572" s="100"/>
      <c r="X572" s="100"/>
      <c r="Y572" s="104"/>
      <c r="Z572" s="119"/>
      <c r="AA572" s="119"/>
      <c r="AB572" s="120"/>
      <c r="AC572" s="137" t="str">
        <f t="shared" si="261"/>
        <v/>
      </c>
      <c r="AD572" s="131" t="str">
        <f t="shared" si="262"/>
        <v/>
      </c>
      <c r="AE572" s="105"/>
      <c r="AF572" s="101"/>
      <c r="AG572" s="107"/>
      <c r="AH572" s="169"/>
      <c r="AI572" s="170"/>
      <c r="AK572" s="146" t="b">
        <f t="shared" si="263"/>
        <v>0</v>
      </c>
      <c r="AL572" s="68">
        <f t="shared" si="264"/>
        <v>0</v>
      </c>
      <c r="AM572" s="68" t="b">
        <f t="shared" si="265"/>
        <v>1</v>
      </c>
      <c r="AN572" s="68">
        <f t="shared" si="266"/>
        <v>1</v>
      </c>
      <c r="AO572" s="68" t="b">
        <f t="shared" si="267"/>
        <v>0</v>
      </c>
      <c r="AP572" s="68">
        <f t="shared" si="268"/>
        <v>0</v>
      </c>
      <c r="AQ572" s="68" t="b">
        <f t="shared" si="269"/>
        <v>1</v>
      </c>
      <c r="AR572" s="139">
        <f t="shared" si="270"/>
        <v>1</v>
      </c>
      <c r="AS572" s="146" t="str">
        <f t="shared" si="271"/>
        <v/>
      </c>
      <c r="AT572" s="139" t="str">
        <f t="shared" si="272"/>
        <v/>
      </c>
      <c r="AU572" s="68">
        <f t="shared" si="273"/>
        <v>1</v>
      </c>
      <c r="AV572" s="68">
        <f t="shared" si="274"/>
        <v>0</v>
      </c>
      <c r="AW572" s="68">
        <f t="shared" si="275"/>
        <v>0</v>
      </c>
      <c r="AX572" s="68">
        <f t="shared" si="276"/>
        <v>0</v>
      </c>
      <c r="AY572" s="68">
        <f t="shared" si="277"/>
        <v>0</v>
      </c>
      <c r="AZ572" s="139">
        <f t="shared" si="278"/>
        <v>0</v>
      </c>
      <c r="BA572" s="68" t="str">
        <f t="shared" si="279"/>
        <v/>
      </c>
      <c r="BB572" s="68" t="str">
        <f t="shared" si="280"/>
        <v/>
      </c>
      <c r="BC572" s="146" t="str">
        <f t="shared" si="281"/>
        <v>Pain in mouth/throat</v>
      </c>
      <c r="BD572" s="68">
        <f t="shared" si="282"/>
        <v>10.4</v>
      </c>
      <c r="BE572" s="68" t="str">
        <f t="shared" si="283"/>
        <v>Pain in mouth/throat
 has a PPV of 10.4% 
 for recurrence</v>
      </c>
      <c r="BF572" s="68">
        <f t="shared" si="284"/>
        <v>0</v>
      </c>
      <c r="BG572" s="68">
        <f t="shared" si="285"/>
        <v>0</v>
      </c>
      <c r="BH572" s="68">
        <f t="shared" si="286"/>
        <v>1</v>
      </c>
      <c r="BI572" s="68">
        <f t="shared" si="287"/>
        <v>0</v>
      </c>
      <c r="BJ572" s="68">
        <f t="shared" si="288"/>
        <v>0</v>
      </c>
      <c r="BK572" s="68">
        <f t="shared" si="289"/>
        <v>0</v>
      </c>
      <c r="BL572" s="68">
        <f t="shared" si="290"/>
        <v>0</v>
      </c>
      <c r="BM572" s="139">
        <f t="shared" si="291"/>
        <v>0</v>
      </c>
    </row>
    <row r="573" spans="1:65" s="68" customFormat="1" ht="63.95" customHeight="1">
      <c r="A573" s="245"/>
      <c r="B573" s="97"/>
      <c r="C573" s="98"/>
      <c r="D573" s="99"/>
      <c r="E573" s="111"/>
      <c r="F573" s="155"/>
      <c r="G573" s="225"/>
      <c r="H573" s="100"/>
      <c r="I573" s="226"/>
      <c r="J573" s="218"/>
      <c r="K573" s="124"/>
      <c r="L573" s="135"/>
      <c r="M573" s="136"/>
      <c r="N573" s="102"/>
      <c r="O573" s="103"/>
      <c r="P573" s="103"/>
      <c r="Q573" s="103"/>
      <c r="R573" s="103"/>
      <c r="S573" s="99"/>
      <c r="T573" s="99"/>
      <c r="U573" s="99"/>
      <c r="V573" s="99"/>
      <c r="W573" s="100"/>
      <c r="X573" s="100"/>
      <c r="Y573" s="104"/>
      <c r="Z573" s="119"/>
      <c r="AA573" s="119"/>
      <c r="AB573" s="120"/>
      <c r="AC573" s="137" t="str">
        <f t="shared" si="261"/>
        <v/>
      </c>
      <c r="AD573" s="131" t="str">
        <f t="shared" si="262"/>
        <v/>
      </c>
      <c r="AE573" s="105"/>
      <c r="AF573" s="101"/>
      <c r="AG573" s="107"/>
      <c r="AH573" s="169"/>
      <c r="AI573" s="170"/>
      <c r="AK573" s="146" t="b">
        <f t="shared" si="263"/>
        <v>0</v>
      </c>
      <c r="AL573" s="68">
        <f t="shared" si="264"/>
        <v>0</v>
      </c>
      <c r="AM573" s="68" t="b">
        <f t="shared" si="265"/>
        <v>1</v>
      </c>
      <c r="AN573" s="68">
        <f t="shared" si="266"/>
        <v>1</v>
      </c>
      <c r="AO573" s="68" t="b">
        <f t="shared" si="267"/>
        <v>0</v>
      </c>
      <c r="AP573" s="68">
        <f t="shared" si="268"/>
        <v>0</v>
      </c>
      <c r="AQ573" s="68" t="b">
        <f t="shared" si="269"/>
        <v>1</v>
      </c>
      <c r="AR573" s="139">
        <f t="shared" si="270"/>
        <v>1</v>
      </c>
      <c r="AS573" s="146" t="str">
        <f t="shared" si="271"/>
        <v/>
      </c>
      <c r="AT573" s="139" t="str">
        <f t="shared" si="272"/>
        <v/>
      </c>
      <c r="AU573" s="68">
        <f t="shared" si="273"/>
        <v>1</v>
      </c>
      <c r="AV573" s="68">
        <f t="shared" si="274"/>
        <v>0</v>
      </c>
      <c r="AW573" s="68">
        <f t="shared" si="275"/>
        <v>0</v>
      </c>
      <c r="AX573" s="68">
        <f t="shared" si="276"/>
        <v>0</v>
      </c>
      <c r="AY573" s="68">
        <f t="shared" si="277"/>
        <v>0</v>
      </c>
      <c r="AZ573" s="139">
        <f t="shared" si="278"/>
        <v>0</v>
      </c>
      <c r="BA573" s="68" t="str">
        <f t="shared" si="279"/>
        <v/>
      </c>
      <c r="BB573" s="68" t="str">
        <f t="shared" si="280"/>
        <v/>
      </c>
      <c r="BC573" s="146" t="str">
        <f t="shared" si="281"/>
        <v>Pain in mouth/throat</v>
      </c>
      <c r="BD573" s="68">
        <f t="shared" si="282"/>
        <v>10.4</v>
      </c>
      <c r="BE573" s="68" t="str">
        <f t="shared" si="283"/>
        <v>Pain in mouth/throat
 has a PPV of 10.4% 
 for recurrence</v>
      </c>
      <c r="BF573" s="68">
        <f t="shared" si="284"/>
        <v>0</v>
      </c>
      <c r="BG573" s="68">
        <f t="shared" si="285"/>
        <v>0</v>
      </c>
      <c r="BH573" s="68">
        <f t="shared" si="286"/>
        <v>1</v>
      </c>
      <c r="BI573" s="68">
        <f t="shared" si="287"/>
        <v>0</v>
      </c>
      <c r="BJ573" s="68">
        <f t="shared" si="288"/>
        <v>0</v>
      </c>
      <c r="BK573" s="68">
        <f t="shared" si="289"/>
        <v>0</v>
      </c>
      <c r="BL573" s="68">
        <f t="shared" si="290"/>
        <v>0</v>
      </c>
      <c r="BM573" s="139">
        <f t="shared" si="291"/>
        <v>0</v>
      </c>
    </row>
    <row r="574" spans="1:65" s="68" customFormat="1" ht="63.95" customHeight="1">
      <c r="A574" s="245"/>
      <c r="B574" s="97"/>
      <c r="C574" s="98"/>
      <c r="D574" s="99"/>
      <c r="E574" s="111"/>
      <c r="F574" s="155"/>
      <c r="G574" s="225"/>
      <c r="H574" s="100"/>
      <c r="I574" s="226"/>
      <c r="J574" s="218"/>
      <c r="K574" s="124"/>
      <c r="L574" s="135"/>
      <c r="M574" s="136"/>
      <c r="N574" s="102"/>
      <c r="O574" s="103"/>
      <c r="P574" s="103"/>
      <c r="Q574" s="103"/>
      <c r="R574" s="103"/>
      <c r="S574" s="99"/>
      <c r="T574" s="99"/>
      <c r="U574" s="99"/>
      <c r="V574" s="99"/>
      <c r="W574" s="100"/>
      <c r="X574" s="100"/>
      <c r="Y574" s="104"/>
      <c r="Z574" s="119"/>
      <c r="AA574" s="119"/>
      <c r="AB574" s="120"/>
      <c r="AC574" s="137" t="str">
        <f t="shared" si="261"/>
        <v/>
      </c>
      <c r="AD574" s="131" t="str">
        <f t="shared" si="262"/>
        <v/>
      </c>
      <c r="AE574" s="105"/>
      <c r="AF574" s="101"/>
      <c r="AG574" s="107"/>
      <c r="AH574" s="169"/>
      <c r="AI574" s="170"/>
      <c r="AK574" s="146" t="b">
        <f t="shared" si="263"/>
        <v>0</v>
      </c>
      <c r="AL574" s="68">
        <f t="shared" si="264"/>
        <v>0</v>
      </c>
      <c r="AM574" s="68" t="b">
        <f t="shared" si="265"/>
        <v>1</v>
      </c>
      <c r="AN574" s="68">
        <f t="shared" si="266"/>
        <v>1</v>
      </c>
      <c r="AO574" s="68" t="b">
        <f t="shared" si="267"/>
        <v>0</v>
      </c>
      <c r="AP574" s="68">
        <f t="shared" si="268"/>
        <v>0</v>
      </c>
      <c r="AQ574" s="68" t="b">
        <f t="shared" si="269"/>
        <v>1</v>
      </c>
      <c r="AR574" s="139">
        <f t="shared" si="270"/>
        <v>1</v>
      </c>
      <c r="AS574" s="146" t="str">
        <f t="shared" si="271"/>
        <v/>
      </c>
      <c r="AT574" s="139" t="str">
        <f t="shared" si="272"/>
        <v/>
      </c>
      <c r="AU574" s="68">
        <f t="shared" si="273"/>
        <v>1</v>
      </c>
      <c r="AV574" s="68">
        <f t="shared" si="274"/>
        <v>0</v>
      </c>
      <c r="AW574" s="68">
        <f t="shared" si="275"/>
        <v>0</v>
      </c>
      <c r="AX574" s="68">
        <f t="shared" si="276"/>
        <v>0</v>
      </c>
      <c r="AY574" s="68">
        <f t="shared" si="277"/>
        <v>0</v>
      </c>
      <c r="AZ574" s="139">
        <f t="shared" si="278"/>
        <v>0</v>
      </c>
      <c r="BA574" s="68" t="str">
        <f t="shared" si="279"/>
        <v/>
      </c>
      <c r="BB574" s="68" t="str">
        <f t="shared" si="280"/>
        <v/>
      </c>
      <c r="BC574" s="146" t="str">
        <f t="shared" si="281"/>
        <v>Pain in mouth/throat</v>
      </c>
      <c r="BD574" s="68">
        <f t="shared" si="282"/>
        <v>10.4</v>
      </c>
      <c r="BE574" s="68" t="str">
        <f t="shared" si="283"/>
        <v>Pain in mouth/throat
 has a PPV of 10.4% 
 for recurrence</v>
      </c>
      <c r="BF574" s="68">
        <f t="shared" si="284"/>
        <v>0</v>
      </c>
      <c r="BG574" s="68">
        <f t="shared" si="285"/>
        <v>0</v>
      </c>
      <c r="BH574" s="68">
        <f t="shared" si="286"/>
        <v>1</v>
      </c>
      <c r="BI574" s="68">
        <f t="shared" si="287"/>
        <v>0</v>
      </c>
      <c r="BJ574" s="68">
        <f t="shared" si="288"/>
        <v>0</v>
      </c>
      <c r="BK574" s="68">
        <f t="shared" si="289"/>
        <v>0</v>
      </c>
      <c r="BL574" s="68">
        <f t="shared" si="290"/>
        <v>0</v>
      </c>
      <c r="BM574" s="139">
        <f t="shared" si="291"/>
        <v>0</v>
      </c>
    </row>
    <row r="575" spans="1:65" s="68" customFormat="1" ht="63.95" customHeight="1">
      <c r="A575" s="245"/>
      <c r="B575" s="97"/>
      <c r="C575" s="98"/>
      <c r="D575" s="99"/>
      <c r="E575" s="111"/>
      <c r="F575" s="155"/>
      <c r="G575" s="225"/>
      <c r="H575" s="100"/>
      <c r="I575" s="226"/>
      <c r="J575" s="218"/>
      <c r="K575" s="124"/>
      <c r="L575" s="135"/>
      <c r="M575" s="136"/>
      <c r="N575" s="102"/>
      <c r="O575" s="103"/>
      <c r="P575" s="103"/>
      <c r="Q575" s="103"/>
      <c r="R575" s="103"/>
      <c r="S575" s="99"/>
      <c r="T575" s="99"/>
      <c r="U575" s="99"/>
      <c r="V575" s="99"/>
      <c r="W575" s="100"/>
      <c r="X575" s="100"/>
      <c r="Y575" s="104"/>
      <c r="Z575" s="119"/>
      <c r="AA575" s="119"/>
      <c r="AB575" s="120"/>
      <c r="AC575" s="137" t="str">
        <f t="shared" si="261"/>
        <v/>
      </c>
      <c r="AD575" s="131" t="str">
        <f t="shared" si="262"/>
        <v/>
      </c>
      <c r="AE575" s="105"/>
      <c r="AF575" s="101"/>
      <c r="AG575" s="107"/>
      <c r="AH575" s="169"/>
      <c r="AI575" s="170"/>
      <c r="AK575" s="146" t="b">
        <f t="shared" si="263"/>
        <v>0</v>
      </c>
      <c r="AL575" s="68">
        <f t="shared" si="264"/>
        <v>0</v>
      </c>
      <c r="AM575" s="68" t="b">
        <f t="shared" si="265"/>
        <v>1</v>
      </c>
      <c r="AN575" s="68">
        <f t="shared" si="266"/>
        <v>1</v>
      </c>
      <c r="AO575" s="68" t="b">
        <f t="shared" si="267"/>
        <v>0</v>
      </c>
      <c r="AP575" s="68">
        <f t="shared" si="268"/>
        <v>0</v>
      </c>
      <c r="AQ575" s="68" t="b">
        <f t="shared" si="269"/>
        <v>1</v>
      </c>
      <c r="AR575" s="139">
        <f t="shared" si="270"/>
        <v>1</v>
      </c>
      <c r="AS575" s="146" t="str">
        <f t="shared" si="271"/>
        <v/>
      </c>
      <c r="AT575" s="139" t="str">
        <f t="shared" si="272"/>
        <v/>
      </c>
      <c r="AU575" s="68">
        <f t="shared" si="273"/>
        <v>1</v>
      </c>
      <c r="AV575" s="68">
        <f t="shared" si="274"/>
        <v>0</v>
      </c>
      <c r="AW575" s="68">
        <f t="shared" si="275"/>
        <v>0</v>
      </c>
      <c r="AX575" s="68">
        <f t="shared" si="276"/>
        <v>0</v>
      </c>
      <c r="AY575" s="68">
        <f t="shared" si="277"/>
        <v>0</v>
      </c>
      <c r="AZ575" s="139">
        <f t="shared" si="278"/>
        <v>0</v>
      </c>
      <c r="BA575" s="68" t="str">
        <f t="shared" si="279"/>
        <v/>
      </c>
      <c r="BB575" s="68" t="str">
        <f t="shared" si="280"/>
        <v/>
      </c>
      <c r="BC575" s="146" t="str">
        <f t="shared" si="281"/>
        <v>Pain in mouth/throat</v>
      </c>
      <c r="BD575" s="68">
        <f t="shared" si="282"/>
        <v>10.4</v>
      </c>
      <c r="BE575" s="68" t="str">
        <f t="shared" si="283"/>
        <v>Pain in mouth/throat
 has a PPV of 10.4% 
 for recurrence</v>
      </c>
      <c r="BF575" s="68">
        <f t="shared" si="284"/>
        <v>0</v>
      </c>
      <c r="BG575" s="68">
        <f t="shared" si="285"/>
        <v>0</v>
      </c>
      <c r="BH575" s="68">
        <f t="shared" si="286"/>
        <v>1</v>
      </c>
      <c r="BI575" s="68">
        <f t="shared" si="287"/>
        <v>0</v>
      </c>
      <c r="BJ575" s="68">
        <f t="shared" si="288"/>
        <v>0</v>
      </c>
      <c r="BK575" s="68">
        <f t="shared" si="289"/>
        <v>0</v>
      </c>
      <c r="BL575" s="68">
        <f t="shared" si="290"/>
        <v>0</v>
      </c>
      <c r="BM575" s="139">
        <f t="shared" si="291"/>
        <v>0</v>
      </c>
    </row>
    <row r="576" spans="1:65" s="68" customFormat="1" ht="63.95" customHeight="1">
      <c r="A576" s="245"/>
      <c r="B576" s="97"/>
      <c r="C576" s="98"/>
      <c r="D576" s="99"/>
      <c r="E576" s="111"/>
      <c r="F576" s="155"/>
      <c r="G576" s="225"/>
      <c r="H576" s="100"/>
      <c r="I576" s="226"/>
      <c r="J576" s="218"/>
      <c r="K576" s="124"/>
      <c r="L576" s="135"/>
      <c r="M576" s="136"/>
      <c r="N576" s="102"/>
      <c r="O576" s="103"/>
      <c r="P576" s="103"/>
      <c r="Q576" s="103"/>
      <c r="R576" s="103"/>
      <c r="S576" s="99"/>
      <c r="T576" s="99"/>
      <c r="U576" s="99"/>
      <c r="V576" s="99"/>
      <c r="W576" s="100"/>
      <c r="X576" s="100"/>
      <c r="Y576" s="104"/>
      <c r="Z576" s="119"/>
      <c r="AA576" s="119"/>
      <c r="AB576" s="120"/>
      <c r="AC576" s="137" t="str">
        <f t="shared" si="261"/>
        <v/>
      </c>
      <c r="AD576" s="131" t="str">
        <f t="shared" si="262"/>
        <v/>
      </c>
      <c r="AE576" s="105"/>
      <c r="AF576" s="101"/>
      <c r="AG576" s="107"/>
      <c r="AH576" s="169"/>
      <c r="AI576" s="170"/>
      <c r="AK576" s="146" t="b">
        <f t="shared" si="263"/>
        <v>0</v>
      </c>
      <c r="AL576" s="68">
        <f t="shared" si="264"/>
        <v>0</v>
      </c>
      <c r="AM576" s="68" t="b">
        <f t="shared" si="265"/>
        <v>1</v>
      </c>
      <c r="AN576" s="68">
        <f t="shared" si="266"/>
        <v>1</v>
      </c>
      <c r="AO576" s="68" t="b">
        <f t="shared" si="267"/>
        <v>0</v>
      </c>
      <c r="AP576" s="68">
        <f t="shared" si="268"/>
        <v>0</v>
      </c>
      <c r="AQ576" s="68" t="b">
        <f t="shared" si="269"/>
        <v>1</v>
      </c>
      <c r="AR576" s="139">
        <f t="shared" si="270"/>
        <v>1</v>
      </c>
      <c r="AS576" s="146" t="str">
        <f t="shared" si="271"/>
        <v/>
      </c>
      <c r="AT576" s="139" t="str">
        <f t="shared" si="272"/>
        <v/>
      </c>
      <c r="AU576" s="68">
        <f t="shared" si="273"/>
        <v>1</v>
      </c>
      <c r="AV576" s="68">
        <f t="shared" si="274"/>
        <v>0</v>
      </c>
      <c r="AW576" s="68">
        <f t="shared" si="275"/>
        <v>0</v>
      </c>
      <c r="AX576" s="68">
        <f t="shared" si="276"/>
        <v>0</v>
      </c>
      <c r="AY576" s="68">
        <f t="shared" si="277"/>
        <v>0</v>
      </c>
      <c r="AZ576" s="139">
        <f t="shared" si="278"/>
        <v>0</v>
      </c>
      <c r="BA576" s="68" t="str">
        <f t="shared" si="279"/>
        <v/>
      </c>
      <c r="BB576" s="68" t="str">
        <f t="shared" si="280"/>
        <v/>
      </c>
      <c r="BC576" s="146" t="str">
        <f t="shared" si="281"/>
        <v>Pain in mouth/throat</v>
      </c>
      <c r="BD576" s="68">
        <f t="shared" si="282"/>
        <v>10.4</v>
      </c>
      <c r="BE576" s="68" t="str">
        <f t="shared" si="283"/>
        <v>Pain in mouth/throat
 has a PPV of 10.4% 
 for recurrence</v>
      </c>
      <c r="BF576" s="68">
        <f t="shared" si="284"/>
        <v>0</v>
      </c>
      <c r="BG576" s="68">
        <f t="shared" si="285"/>
        <v>0</v>
      </c>
      <c r="BH576" s="68">
        <f t="shared" si="286"/>
        <v>1</v>
      </c>
      <c r="BI576" s="68">
        <f t="shared" si="287"/>
        <v>0</v>
      </c>
      <c r="BJ576" s="68">
        <f t="shared" si="288"/>
        <v>0</v>
      </c>
      <c r="BK576" s="68">
        <f t="shared" si="289"/>
        <v>0</v>
      </c>
      <c r="BL576" s="68">
        <f t="shared" si="290"/>
        <v>0</v>
      </c>
      <c r="BM576" s="139">
        <f t="shared" si="291"/>
        <v>0</v>
      </c>
    </row>
    <row r="577" spans="1:65" s="68" customFormat="1" ht="63.95" customHeight="1">
      <c r="A577" s="245"/>
      <c r="B577" s="97"/>
      <c r="C577" s="98"/>
      <c r="D577" s="99"/>
      <c r="E577" s="111"/>
      <c r="F577" s="155"/>
      <c r="G577" s="225"/>
      <c r="H577" s="100"/>
      <c r="I577" s="226"/>
      <c r="J577" s="218"/>
      <c r="K577" s="124"/>
      <c r="L577" s="135"/>
      <c r="M577" s="136"/>
      <c r="N577" s="102"/>
      <c r="O577" s="103"/>
      <c r="P577" s="103"/>
      <c r="Q577" s="103"/>
      <c r="R577" s="103"/>
      <c r="S577" s="99"/>
      <c r="T577" s="99"/>
      <c r="U577" s="99"/>
      <c r="V577" s="99"/>
      <c r="W577" s="100"/>
      <c r="X577" s="100"/>
      <c r="Y577" s="104"/>
      <c r="Z577" s="119"/>
      <c r="AA577" s="119"/>
      <c r="AB577" s="120"/>
      <c r="AC577" s="137" t="str">
        <f t="shared" si="261"/>
        <v/>
      </c>
      <c r="AD577" s="131" t="str">
        <f t="shared" si="262"/>
        <v/>
      </c>
      <c r="AE577" s="105"/>
      <c r="AF577" s="101"/>
      <c r="AG577" s="107"/>
      <c r="AH577" s="169"/>
      <c r="AI577" s="170"/>
      <c r="AK577" s="146" t="b">
        <f t="shared" si="263"/>
        <v>0</v>
      </c>
      <c r="AL577" s="68">
        <f t="shared" si="264"/>
        <v>0</v>
      </c>
      <c r="AM577" s="68" t="b">
        <f t="shared" si="265"/>
        <v>1</v>
      </c>
      <c r="AN577" s="68">
        <f t="shared" si="266"/>
        <v>1</v>
      </c>
      <c r="AO577" s="68" t="b">
        <f t="shared" si="267"/>
        <v>0</v>
      </c>
      <c r="AP577" s="68">
        <f t="shared" si="268"/>
        <v>0</v>
      </c>
      <c r="AQ577" s="68" t="b">
        <f t="shared" si="269"/>
        <v>1</v>
      </c>
      <c r="AR577" s="139">
        <f t="shared" si="270"/>
        <v>1</v>
      </c>
      <c r="AS577" s="146" t="str">
        <f t="shared" si="271"/>
        <v/>
      </c>
      <c r="AT577" s="139" t="str">
        <f t="shared" si="272"/>
        <v/>
      </c>
      <c r="AU577" s="68">
        <f t="shared" si="273"/>
        <v>1</v>
      </c>
      <c r="AV577" s="68">
        <f t="shared" si="274"/>
        <v>0</v>
      </c>
      <c r="AW577" s="68">
        <f t="shared" si="275"/>
        <v>0</v>
      </c>
      <c r="AX577" s="68">
        <f t="shared" si="276"/>
        <v>0</v>
      </c>
      <c r="AY577" s="68">
        <f t="shared" si="277"/>
        <v>0</v>
      </c>
      <c r="AZ577" s="139">
        <f t="shared" si="278"/>
        <v>0</v>
      </c>
      <c r="BA577" s="68" t="str">
        <f t="shared" si="279"/>
        <v/>
      </c>
      <c r="BB577" s="68" t="str">
        <f t="shared" si="280"/>
        <v/>
      </c>
      <c r="BC577" s="146" t="str">
        <f t="shared" si="281"/>
        <v>Pain in mouth/throat</v>
      </c>
      <c r="BD577" s="68">
        <f t="shared" si="282"/>
        <v>10.4</v>
      </c>
      <c r="BE577" s="68" t="str">
        <f t="shared" si="283"/>
        <v>Pain in mouth/throat
 has a PPV of 10.4% 
 for recurrence</v>
      </c>
      <c r="BF577" s="68">
        <f t="shared" si="284"/>
        <v>0</v>
      </c>
      <c r="BG577" s="68">
        <f t="shared" si="285"/>
        <v>0</v>
      </c>
      <c r="BH577" s="68">
        <f t="shared" si="286"/>
        <v>1</v>
      </c>
      <c r="BI577" s="68">
        <f t="shared" si="287"/>
        <v>0</v>
      </c>
      <c r="BJ577" s="68">
        <f t="shared" si="288"/>
        <v>0</v>
      </c>
      <c r="BK577" s="68">
        <f t="shared" si="289"/>
        <v>0</v>
      </c>
      <c r="BL577" s="68">
        <f t="shared" si="290"/>
        <v>0</v>
      </c>
      <c r="BM577" s="139">
        <f t="shared" si="291"/>
        <v>0</v>
      </c>
    </row>
    <row r="578" spans="1:65" s="68" customFormat="1" ht="63.95" customHeight="1">
      <c r="A578" s="245"/>
      <c r="B578" s="97"/>
      <c r="C578" s="98"/>
      <c r="D578" s="99"/>
      <c r="E578" s="111"/>
      <c r="F578" s="155"/>
      <c r="G578" s="225"/>
      <c r="H578" s="100"/>
      <c r="I578" s="226"/>
      <c r="J578" s="218"/>
      <c r="K578" s="124"/>
      <c r="L578" s="135"/>
      <c r="M578" s="136"/>
      <c r="N578" s="102"/>
      <c r="O578" s="103"/>
      <c r="P578" s="103"/>
      <c r="Q578" s="103"/>
      <c r="R578" s="103"/>
      <c r="S578" s="99"/>
      <c r="T578" s="99"/>
      <c r="U578" s="99"/>
      <c r="V578" s="99"/>
      <c r="W578" s="100"/>
      <c r="X578" s="100"/>
      <c r="Y578" s="104"/>
      <c r="Z578" s="119"/>
      <c r="AA578" s="119"/>
      <c r="AB578" s="120"/>
      <c r="AC578" s="137" t="str">
        <f t="shared" si="261"/>
        <v/>
      </c>
      <c r="AD578" s="131" t="str">
        <f t="shared" si="262"/>
        <v/>
      </c>
      <c r="AE578" s="105"/>
      <c r="AF578" s="101"/>
      <c r="AG578" s="107"/>
      <c r="AH578" s="169"/>
      <c r="AI578" s="170"/>
      <c r="AK578" s="146" t="b">
        <f t="shared" si="263"/>
        <v>0</v>
      </c>
      <c r="AL578" s="68">
        <f t="shared" si="264"/>
        <v>0</v>
      </c>
      <c r="AM578" s="68" t="b">
        <f t="shared" si="265"/>
        <v>1</v>
      </c>
      <c r="AN578" s="68">
        <f t="shared" si="266"/>
        <v>1</v>
      </c>
      <c r="AO578" s="68" t="b">
        <f t="shared" si="267"/>
        <v>0</v>
      </c>
      <c r="AP578" s="68">
        <f t="shared" si="268"/>
        <v>0</v>
      </c>
      <c r="AQ578" s="68" t="b">
        <f t="shared" si="269"/>
        <v>1</v>
      </c>
      <c r="AR578" s="139">
        <f t="shared" si="270"/>
        <v>1</v>
      </c>
      <c r="AS578" s="146" t="str">
        <f t="shared" si="271"/>
        <v/>
      </c>
      <c r="AT578" s="139" t="str">
        <f t="shared" si="272"/>
        <v/>
      </c>
      <c r="AU578" s="68">
        <f t="shared" si="273"/>
        <v>1</v>
      </c>
      <c r="AV578" s="68">
        <f t="shared" si="274"/>
        <v>0</v>
      </c>
      <c r="AW578" s="68">
        <f t="shared" si="275"/>
        <v>0</v>
      </c>
      <c r="AX578" s="68">
        <f t="shared" si="276"/>
        <v>0</v>
      </c>
      <c r="AY578" s="68">
        <f t="shared" si="277"/>
        <v>0</v>
      </c>
      <c r="AZ578" s="139">
        <f t="shared" si="278"/>
        <v>0</v>
      </c>
      <c r="BA578" s="68" t="str">
        <f t="shared" si="279"/>
        <v/>
      </c>
      <c r="BB578" s="68" t="str">
        <f t="shared" si="280"/>
        <v/>
      </c>
      <c r="BC578" s="146" t="str">
        <f t="shared" si="281"/>
        <v>Pain in mouth/throat</v>
      </c>
      <c r="BD578" s="68">
        <f t="shared" si="282"/>
        <v>10.4</v>
      </c>
      <c r="BE578" s="68" t="str">
        <f t="shared" si="283"/>
        <v>Pain in mouth/throat
 has a PPV of 10.4% 
 for recurrence</v>
      </c>
      <c r="BF578" s="68">
        <f t="shared" si="284"/>
        <v>0</v>
      </c>
      <c r="BG578" s="68">
        <f t="shared" si="285"/>
        <v>0</v>
      </c>
      <c r="BH578" s="68">
        <f t="shared" si="286"/>
        <v>1</v>
      </c>
      <c r="BI578" s="68">
        <f t="shared" si="287"/>
        <v>0</v>
      </c>
      <c r="BJ578" s="68">
        <f t="shared" si="288"/>
        <v>0</v>
      </c>
      <c r="BK578" s="68">
        <f t="shared" si="289"/>
        <v>0</v>
      </c>
      <c r="BL578" s="68">
        <f t="shared" si="290"/>
        <v>0</v>
      </c>
      <c r="BM578" s="139">
        <f t="shared" si="291"/>
        <v>0</v>
      </c>
    </row>
    <row r="579" spans="1:65" s="68" customFormat="1" ht="63.95" customHeight="1">
      <c r="A579" s="245"/>
      <c r="B579" s="97"/>
      <c r="C579" s="98"/>
      <c r="D579" s="99"/>
      <c r="E579" s="111"/>
      <c r="F579" s="155"/>
      <c r="G579" s="225"/>
      <c r="H579" s="100"/>
      <c r="I579" s="226"/>
      <c r="J579" s="218"/>
      <c r="K579" s="124"/>
      <c r="L579" s="135"/>
      <c r="M579" s="136"/>
      <c r="N579" s="102"/>
      <c r="O579" s="103"/>
      <c r="P579" s="103"/>
      <c r="Q579" s="103"/>
      <c r="R579" s="103"/>
      <c r="S579" s="99"/>
      <c r="T579" s="99"/>
      <c r="U579" s="99"/>
      <c r="V579" s="99"/>
      <c r="W579" s="100"/>
      <c r="X579" s="100"/>
      <c r="Y579" s="104"/>
      <c r="Z579" s="119"/>
      <c r="AA579" s="119"/>
      <c r="AB579" s="120"/>
      <c r="AC579" s="137" t="str">
        <f t="shared" si="261"/>
        <v/>
      </c>
      <c r="AD579" s="131" t="str">
        <f t="shared" si="262"/>
        <v/>
      </c>
      <c r="AE579" s="105"/>
      <c r="AF579" s="101"/>
      <c r="AG579" s="107"/>
      <c r="AH579" s="169"/>
      <c r="AI579" s="170"/>
      <c r="AK579" s="146" t="b">
        <f t="shared" si="263"/>
        <v>0</v>
      </c>
      <c r="AL579" s="68">
        <f t="shared" si="264"/>
        <v>0</v>
      </c>
      <c r="AM579" s="68" t="b">
        <f t="shared" si="265"/>
        <v>1</v>
      </c>
      <c r="AN579" s="68">
        <f t="shared" si="266"/>
        <v>1</v>
      </c>
      <c r="AO579" s="68" t="b">
        <f t="shared" si="267"/>
        <v>0</v>
      </c>
      <c r="AP579" s="68">
        <f t="shared" si="268"/>
        <v>0</v>
      </c>
      <c r="AQ579" s="68" t="b">
        <f t="shared" si="269"/>
        <v>1</v>
      </c>
      <c r="AR579" s="139">
        <f t="shared" si="270"/>
        <v>1</v>
      </c>
      <c r="AS579" s="146" t="str">
        <f t="shared" si="271"/>
        <v/>
      </c>
      <c r="AT579" s="139" t="str">
        <f t="shared" si="272"/>
        <v/>
      </c>
      <c r="AU579" s="68">
        <f t="shared" si="273"/>
        <v>1</v>
      </c>
      <c r="AV579" s="68">
        <f t="shared" si="274"/>
        <v>0</v>
      </c>
      <c r="AW579" s="68">
        <f t="shared" si="275"/>
        <v>0</v>
      </c>
      <c r="AX579" s="68">
        <f t="shared" si="276"/>
        <v>0</v>
      </c>
      <c r="AY579" s="68">
        <f t="shared" si="277"/>
        <v>0</v>
      </c>
      <c r="AZ579" s="139">
        <f t="shared" si="278"/>
        <v>0</v>
      </c>
      <c r="BA579" s="68" t="str">
        <f t="shared" si="279"/>
        <v/>
      </c>
      <c r="BB579" s="68" t="str">
        <f t="shared" si="280"/>
        <v/>
      </c>
      <c r="BC579" s="146" t="str">
        <f t="shared" si="281"/>
        <v>Pain in mouth/throat</v>
      </c>
      <c r="BD579" s="68">
        <f t="shared" si="282"/>
        <v>10.4</v>
      </c>
      <c r="BE579" s="68" t="str">
        <f t="shared" si="283"/>
        <v>Pain in mouth/throat
 has a PPV of 10.4% 
 for recurrence</v>
      </c>
      <c r="BF579" s="68">
        <f t="shared" si="284"/>
        <v>0</v>
      </c>
      <c r="BG579" s="68">
        <f t="shared" si="285"/>
        <v>0</v>
      </c>
      <c r="BH579" s="68">
        <f t="shared" si="286"/>
        <v>1</v>
      </c>
      <c r="BI579" s="68">
        <f t="shared" si="287"/>
        <v>0</v>
      </c>
      <c r="BJ579" s="68">
        <f t="shared" si="288"/>
        <v>0</v>
      </c>
      <c r="BK579" s="68">
        <f t="shared" si="289"/>
        <v>0</v>
      </c>
      <c r="BL579" s="68">
        <f t="shared" si="290"/>
        <v>0</v>
      </c>
      <c r="BM579" s="139">
        <f t="shared" si="291"/>
        <v>0</v>
      </c>
    </row>
    <row r="580" spans="1:65" s="68" customFormat="1" ht="63.95" customHeight="1">
      <c r="A580" s="245"/>
      <c r="B580" s="97"/>
      <c r="C580" s="98"/>
      <c r="D580" s="99"/>
      <c r="E580" s="111"/>
      <c r="F580" s="155"/>
      <c r="G580" s="225"/>
      <c r="H580" s="100"/>
      <c r="I580" s="226"/>
      <c r="J580" s="218"/>
      <c r="K580" s="124"/>
      <c r="L580" s="135"/>
      <c r="M580" s="136"/>
      <c r="N580" s="102"/>
      <c r="O580" s="103"/>
      <c r="P580" s="103"/>
      <c r="Q580" s="103"/>
      <c r="R580" s="103"/>
      <c r="S580" s="99"/>
      <c r="T580" s="99"/>
      <c r="U580" s="99"/>
      <c r="V580" s="99"/>
      <c r="W580" s="100"/>
      <c r="X580" s="100"/>
      <c r="Y580" s="104"/>
      <c r="Z580" s="119"/>
      <c r="AA580" s="119"/>
      <c r="AB580" s="120"/>
      <c r="AC580" s="137" t="str">
        <f t="shared" si="261"/>
        <v/>
      </c>
      <c r="AD580" s="131" t="str">
        <f t="shared" si="262"/>
        <v/>
      </c>
      <c r="AE580" s="105"/>
      <c r="AF580" s="101"/>
      <c r="AG580" s="107"/>
      <c r="AH580" s="169"/>
      <c r="AI580" s="170"/>
      <c r="AK580" s="146" t="b">
        <f t="shared" si="263"/>
        <v>0</v>
      </c>
      <c r="AL580" s="68">
        <f t="shared" si="264"/>
        <v>0</v>
      </c>
      <c r="AM580" s="68" t="b">
        <f t="shared" si="265"/>
        <v>1</v>
      </c>
      <c r="AN580" s="68">
        <f t="shared" si="266"/>
        <v>1</v>
      </c>
      <c r="AO580" s="68" t="b">
        <f t="shared" si="267"/>
        <v>0</v>
      </c>
      <c r="AP580" s="68">
        <f t="shared" si="268"/>
        <v>0</v>
      </c>
      <c r="AQ580" s="68" t="b">
        <f t="shared" si="269"/>
        <v>1</v>
      </c>
      <c r="AR580" s="139">
        <f t="shared" si="270"/>
        <v>1</v>
      </c>
      <c r="AS580" s="146" t="str">
        <f t="shared" si="271"/>
        <v/>
      </c>
      <c r="AT580" s="139" t="str">
        <f t="shared" si="272"/>
        <v/>
      </c>
      <c r="AU580" s="68">
        <f t="shared" si="273"/>
        <v>1</v>
      </c>
      <c r="AV580" s="68">
        <f t="shared" si="274"/>
        <v>0</v>
      </c>
      <c r="AW580" s="68">
        <f t="shared" si="275"/>
        <v>0</v>
      </c>
      <c r="AX580" s="68">
        <f t="shared" si="276"/>
        <v>0</v>
      </c>
      <c r="AY580" s="68">
        <f t="shared" si="277"/>
        <v>0</v>
      </c>
      <c r="AZ580" s="139">
        <f t="shared" si="278"/>
        <v>0</v>
      </c>
      <c r="BA580" s="68" t="str">
        <f t="shared" si="279"/>
        <v/>
      </c>
      <c r="BB580" s="68" t="str">
        <f t="shared" si="280"/>
        <v/>
      </c>
      <c r="BC580" s="146" t="str">
        <f t="shared" si="281"/>
        <v>Pain in mouth/throat</v>
      </c>
      <c r="BD580" s="68">
        <f t="shared" si="282"/>
        <v>10.4</v>
      </c>
      <c r="BE580" s="68" t="str">
        <f t="shared" si="283"/>
        <v>Pain in mouth/throat
 has a PPV of 10.4% 
 for recurrence</v>
      </c>
      <c r="BF580" s="68">
        <f t="shared" si="284"/>
        <v>0</v>
      </c>
      <c r="BG580" s="68">
        <f t="shared" si="285"/>
        <v>0</v>
      </c>
      <c r="BH580" s="68">
        <f t="shared" si="286"/>
        <v>1</v>
      </c>
      <c r="BI580" s="68">
        <f t="shared" si="287"/>
        <v>0</v>
      </c>
      <c r="BJ580" s="68">
        <f t="shared" si="288"/>
        <v>0</v>
      </c>
      <c r="BK580" s="68">
        <f t="shared" si="289"/>
        <v>0</v>
      </c>
      <c r="BL580" s="68">
        <f t="shared" si="290"/>
        <v>0</v>
      </c>
      <c r="BM580" s="139">
        <f t="shared" si="291"/>
        <v>0</v>
      </c>
    </row>
    <row r="581" spans="1:65" s="68" customFormat="1" ht="63.95" customHeight="1">
      <c r="A581" s="245"/>
      <c r="B581" s="97"/>
      <c r="C581" s="98"/>
      <c r="D581" s="99"/>
      <c r="E581" s="111"/>
      <c r="F581" s="155"/>
      <c r="G581" s="225"/>
      <c r="H581" s="100"/>
      <c r="I581" s="226"/>
      <c r="J581" s="218"/>
      <c r="K581" s="124"/>
      <c r="L581" s="135"/>
      <c r="M581" s="136"/>
      <c r="N581" s="102"/>
      <c r="O581" s="103"/>
      <c r="P581" s="103"/>
      <c r="Q581" s="103"/>
      <c r="R581" s="103"/>
      <c r="S581" s="99"/>
      <c r="T581" s="99"/>
      <c r="U581" s="99"/>
      <c r="V581" s="99"/>
      <c r="W581" s="100"/>
      <c r="X581" s="100"/>
      <c r="Y581" s="104"/>
      <c r="Z581" s="119"/>
      <c r="AA581" s="119"/>
      <c r="AB581" s="120"/>
      <c r="AC581" s="137" t="str">
        <f t="shared" si="261"/>
        <v/>
      </c>
      <c r="AD581" s="131" t="str">
        <f t="shared" si="262"/>
        <v/>
      </c>
      <c r="AE581" s="105"/>
      <c r="AF581" s="101"/>
      <c r="AG581" s="107"/>
      <c r="AH581" s="169"/>
      <c r="AI581" s="170"/>
      <c r="AK581" s="146" t="b">
        <f t="shared" si="263"/>
        <v>0</v>
      </c>
      <c r="AL581" s="68">
        <f t="shared" si="264"/>
        <v>0</v>
      </c>
      <c r="AM581" s="68" t="b">
        <f t="shared" si="265"/>
        <v>1</v>
      </c>
      <c r="AN581" s="68">
        <f t="shared" si="266"/>
        <v>1</v>
      </c>
      <c r="AO581" s="68" t="b">
        <f t="shared" si="267"/>
        <v>0</v>
      </c>
      <c r="AP581" s="68">
        <f t="shared" si="268"/>
        <v>0</v>
      </c>
      <c r="AQ581" s="68" t="b">
        <f t="shared" si="269"/>
        <v>1</v>
      </c>
      <c r="AR581" s="139">
        <f t="shared" si="270"/>
        <v>1</v>
      </c>
      <c r="AS581" s="146" t="str">
        <f t="shared" si="271"/>
        <v/>
      </c>
      <c r="AT581" s="139" t="str">
        <f t="shared" si="272"/>
        <v/>
      </c>
      <c r="AU581" s="68">
        <f t="shared" si="273"/>
        <v>1</v>
      </c>
      <c r="AV581" s="68">
        <f t="shared" si="274"/>
        <v>0</v>
      </c>
      <c r="AW581" s="68">
        <f t="shared" si="275"/>
        <v>0</v>
      </c>
      <c r="AX581" s="68">
        <f t="shared" si="276"/>
        <v>0</v>
      </c>
      <c r="AY581" s="68">
        <f t="shared" si="277"/>
        <v>0</v>
      </c>
      <c r="AZ581" s="139">
        <f t="shared" si="278"/>
        <v>0</v>
      </c>
      <c r="BA581" s="68" t="str">
        <f t="shared" si="279"/>
        <v/>
      </c>
      <c r="BB581" s="68" t="str">
        <f t="shared" si="280"/>
        <v/>
      </c>
      <c r="BC581" s="146" t="str">
        <f t="shared" si="281"/>
        <v>Pain in mouth/throat</v>
      </c>
      <c r="BD581" s="68">
        <f t="shared" si="282"/>
        <v>10.4</v>
      </c>
      <c r="BE581" s="68" t="str">
        <f t="shared" si="283"/>
        <v>Pain in mouth/throat
 has a PPV of 10.4% 
 for recurrence</v>
      </c>
      <c r="BF581" s="68">
        <f t="shared" si="284"/>
        <v>0</v>
      </c>
      <c r="BG581" s="68">
        <f t="shared" si="285"/>
        <v>0</v>
      </c>
      <c r="BH581" s="68">
        <f t="shared" si="286"/>
        <v>1</v>
      </c>
      <c r="BI581" s="68">
        <f t="shared" si="287"/>
        <v>0</v>
      </c>
      <c r="BJ581" s="68">
        <f t="shared" si="288"/>
        <v>0</v>
      </c>
      <c r="BK581" s="68">
        <f t="shared" si="289"/>
        <v>0</v>
      </c>
      <c r="BL581" s="68">
        <f t="shared" si="290"/>
        <v>0</v>
      </c>
      <c r="BM581" s="139">
        <f t="shared" si="291"/>
        <v>0</v>
      </c>
    </row>
    <row r="582" spans="1:65" s="68" customFormat="1" ht="63.95" customHeight="1">
      <c r="A582" s="245"/>
      <c r="B582" s="97"/>
      <c r="C582" s="98"/>
      <c r="D582" s="99"/>
      <c r="E582" s="111"/>
      <c r="F582" s="155"/>
      <c r="G582" s="225"/>
      <c r="H582" s="100"/>
      <c r="I582" s="226"/>
      <c r="J582" s="218"/>
      <c r="K582" s="124"/>
      <c r="L582" s="135"/>
      <c r="M582" s="136"/>
      <c r="N582" s="102"/>
      <c r="O582" s="103"/>
      <c r="P582" s="103"/>
      <c r="Q582" s="103"/>
      <c r="R582" s="103"/>
      <c r="S582" s="99"/>
      <c r="T582" s="99"/>
      <c r="U582" s="99"/>
      <c r="V582" s="99"/>
      <c r="W582" s="100"/>
      <c r="X582" s="100"/>
      <c r="Y582" s="104"/>
      <c r="Z582" s="119"/>
      <c r="AA582" s="119"/>
      <c r="AB582" s="120"/>
      <c r="AC582" s="137" t="str">
        <f t="shared" si="261"/>
        <v/>
      </c>
      <c r="AD582" s="131" t="str">
        <f t="shared" si="262"/>
        <v/>
      </c>
      <c r="AE582" s="105"/>
      <c r="AF582" s="101"/>
      <c r="AG582" s="107"/>
      <c r="AH582" s="169"/>
      <c r="AI582" s="170"/>
      <c r="AK582" s="146" t="b">
        <f t="shared" si="263"/>
        <v>0</v>
      </c>
      <c r="AL582" s="68">
        <f t="shared" si="264"/>
        <v>0</v>
      </c>
      <c r="AM582" s="68" t="b">
        <f t="shared" si="265"/>
        <v>1</v>
      </c>
      <c r="AN582" s="68">
        <f t="shared" si="266"/>
        <v>1</v>
      </c>
      <c r="AO582" s="68" t="b">
        <f t="shared" si="267"/>
        <v>0</v>
      </c>
      <c r="AP582" s="68">
        <f t="shared" si="268"/>
        <v>0</v>
      </c>
      <c r="AQ582" s="68" t="b">
        <f t="shared" si="269"/>
        <v>1</v>
      </c>
      <c r="AR582" s="139">
        <f t="shared" si="270"/>
        <v>1</v>
      </c>
      <c r="AS582" s="146" t="str">
        <f t="shared" si="271"/>
        <v/>
      </c>
      <c r="AT582" s="139" t="str">
        <f t="shared" si="272"/>
        <v/>
      </c>
      <c r="AU582" s="68">
        <f t="shared" si="273"/>
        <v>1</v>
      </c>
      <c r="AV582" s="68">
        <f t="shared" si="274"/>
        <v>0</v>
      </c>
      <c r="AW582" s="68">
        <f t="shared" si="275"/>
        <v>0</v>
      </c>
      <c r="AX582" s="68">
        <f t="shared" si="276"/>
        <v>0</v>
      </c>
      <c r="AY582" s="68">
        <f t="shared" si="277"/>
        <v>0</v>
      </c>
      <c r="AZ582" s="139">
        <f t="shared" si="278"/>
        <v>0</v>
      </c>
      <c r="BA582" s="68" t="str">
        <f t="shared" si="279"/>
        <v/>
      </c>
      <c r="BB582" s="68" t="str">
        <f t="shared" si="280"/>
        <v/>
      </c>
      <c r="BC582" s="146" t="str">
        <f t="shared" si="281"/>
        <v>Pain in mouth/throat</v>
      </c>
      <c r="BD582" s="68">
        <f t="shared" si="282"/>
        <v>10.4</v>
      </c>
      <c r="BE582" s="68" t="str">
        <f t="shared" si="283"/>
        <v>Pain in mouth/throat
 has a PPV of 10.4% 
 for recurrence</v>
      </c>
      <c r="BF582" s="68">
        <f t="shared" si="284"/>
        <v>0</v>
      </c>
      <c r="BG582" s="68">
        <f t="shared" si="285"/>
        <v>0</v>
      </c>
      <c r="BH582" s="68">
        <f t="shared" si="286"/>
        <v>1</v>
      </c>
      <c r="BI582" s="68">
        <f t="shared" si="287"/>
        <v>0</v>
      </c>
      <c r="BJ582" s="68">
        <f t="shared" si="288"/>
        <v>0</v>
      </c>
      <c r="BK582" s="68">
        <f t="shared" si="289"/>
        <v>0</v>
      </c>
      <c r="BL582" s="68">
        <f t="shared" si="290"/>
        <v>0</v>
      </c>
      <c r="BM582" s="139">
        <f t="shared" si="291"/>
        <v>0</v>
      </c>
    </row>
    <row r="583" spans="1:65" s="68" customFormat="1" ht="63.95" customHeight="1">
      <c r="A583" s="245"/>
      <c r="B583" s="97"/>
      <c r="C583" s="98"/>
      <c r="D583" s="99"/>
      <c r="E583" s="111"/>
      <c r="F583" s="155"/>
      <c r="G583" s="225"/>
      <c r="H583" s="100"/>
      <c r="I583" s="226"/>
      <c r="J583" s="218"/>
      <c r="K583" s="124"/>
      <c r="L583" s="135"/>
      <c r="M583" s="136"/>
      <c r="N583" s="102"/>
      <c r="O583" s="103"/>
      <c r="P583" s="103"/>
      <c r="Q583" s="103"/>
      <c r="R583" s="103"/>
      <c r="S583" s="99"/>
      <c r="T583" s="99"/>
      <c r="U583" s="99"/>
      <c r="V583" s="99"/>
      <c r="W583" s="100"/>
      <c r="X583" s="100"/>
      <c r="Y583" s="104"/>
      <c r="Z583" s="119"/>
      <c r="AA583" s="119"/>
      <c r="AB583" s="120"/>
      <c r="AC583" s="137" t="str">
        <f t="shared" si="261"/>
        <v/>
      </c>
      <c r="AD583" s="131" t="str">
        <f t="shared" si="262"/>
        <v/>
      </c>
      <c r="AE583" s="105"/>
      <c r="AF583" s="101"/>
      <c r="AG583" s="107"/>
      <c r="AH583" s="169"/>
      <c r="AI583" s="170"/>
      <c r="AK583" s="146" t="b">
        <f t="shared" si="263"/>
        <v>0</v>
      </c>
      <c r="AL583" s="68">
        <f t="shared" si="264"/>
        <v>0</v>
      </c>
      <c r="AM583" s="68" t="b">
        <f t="shared" si="265"/>
        <v>1</v>
      </c>
      <c r="AN583" s="68">
        <f t="shared" si="266"/>
        <v>1</v>
      </c>
      <c r="AO583" s="68" t="b">
        <f t="shared" si="267"/>
        <v>0</v>
      </c>
      <c r="AP583" s="68">
        <f t="shared" si="268"/>
        <v>0</v>
      </c>
      <c r="AQ583" s="68" t="b">
        <f t="shared" si="269"/>
        <v>1</v>
      </c>
      <c r="AR583" s="139">
        <f t="shared" si="270"/>
        <v>1</v>
      </c>
      <c r="AS583" s="146" t="str">
        <f t="shared" si="271"/>
        <v/>
      </c>
      <c r="AT583" s="139" t="str">
        <f t="shared" si="272"/>
        <v/>
      </c>
      <c r="AU583" s="68">
        <f t="shared" si="273"/>
        <v>1</v>
      </c>
      <c r="AV583" s="68">
        <f t="shared" si="274"/>
        <v>0</v>
      </c>
      <c r="AW583" s="68">
        <f t="shared" si="275"/>
        <v>0</v>
      </c>
      <c r="AX583" s="68">
        <f t="shared" si="276"/>
        <v>0</v>
      </c>
      <c r="AY583" s="68">
        <f t="shared" si="277"/>
        <v>0</v>
      </c>
      <c r="AZ583" s="139">
        <f t="shared" si="278"/>
        <v>0</v>
      </c>
      <c r="BA583" s="68" t="str">
        <f t="shared" si="279"/>
        <v/>
      </c>
      <c r="BB583" s="68" t="str">
        <f t="shared" si="280"/>
        <v/>
      </c>
      <c r="BC583" s="146" t="str">
        <f t="shared" si="281"/>
        <v>Pain in mouth/throat</v>
      </c>
      <c r="BD583" s="68">
        <f t="shared" si="282"/>
        <v>10.4</v>
      </c>
      <c r="BE583" s="68" t="str">
        <f t="shared" si="283"/>
        <v>Pain in mouth/throat
 has a PPV of 10.4% 
 for recurrence</v>
      </c>
      <c r="BF583" s="68">
        <f t="shared" si="284"/>
        <v>0</v>
      </c>
      <c r="BG583" s="68">
        <f t="shared" si="285"/>
        <v>0</v>
      </c>
      <c r="BH583" s="68">
        <f t="shared" si="286"/>
        <v>1</v>
      </c>
      <c r="BI583" s="68">
        <f t="shared" si="287"/>
        <v>0</v>
      </c>
      <c r="BJ583" s="68">
        <f t="shared" si="288"/>
        <v>0</v>
      </c>
      <c r="BK583" s="68">
        <f t="shared" si="289"/>
        <v>0</v>
      </c>
      <c r="BL583" s="68">
        <f t="shared" si="290"/>
        <v>0</v>
      </c>
      <c r="BM583" s="139">
        <f t="shared" si="291"/>
        <v>0</v>
      </c>
    </row>
    <row r="584" spans="1:65" s="68" customFormat="1" ht="63.95" customHeight="1">
      <c r="A584" s="245"/>
      <c r="B584" s="97"/>
      <c r="C584" s="98"/>
      <c r="D584" s="99"/>
      <c r="E584" s="111"/>
      <c r="F584" s="155"/>
      <c r="G584" s="225"/>
      <c r="H584" s="100"/>
      <c r="I584" s="226"/>
      <c r="J584" s="218"/>
      <c r="K584" s="124"/>
      <c r="L584" s="135"/>
      <c r="M584" s="136"/>
      <c r="N584" s="102"/>
      <c r="O584" s="103"/>
      <c r="P584" s="103"/>
      <c r="Q584" s="103"/>
      <c r="R584" s="103"/>
      <c r="S584" s="99"/>
      <c r="T584" s="99"/>
      <c r="U584" s="99"/>
      <c r="V584" s="99"/>
      <c r="W584" s="100"/>
      <c r="X584" s="100"/>
      <c r="Y584" s="104"/>
      <c r="Z584" s="119"/>
      <c r="AA584" s="119"/>
      <c r="AB584" s="120"/>
      <c r="AC584" s="137" t="str">
        <f t="shared" si="261"/>
        <v/>
      </c>
      <c r="AD584" s="131" t="str">
        <f t="shared" si="262"/>
        <v/>
      </c>
      <c r="AE584" s="105"/>
      <c r="AF584" s="101"/>
      <c r="AG584" s="107"/>
      <c r="AH584" s="169"/>
      <c r="AI584" s="170"/>
      <c r="AK584" s="146" t="b">
        <f t="shared" si="263"/>
        <v>0</v>
      </c>
      <c r="AL584" s="68">
        <f t="shared" si="264"/>
        <v>0</v>
      </c>
      <c r="AM584" s="68" t="b">
        <f t="shared" si="265"/>
        <v>1</v>
      </c>
      <c r="AN584" s="68">
        <f t="shared" si="266"/>
        <v>1</v>
      </c>
      <c r="AO584" s="68" t="b">
        <f t="shared" si="267"/>
        <v>0</v>
      </c>
      <c r="AP584" s="68">
        <f t="shared" si="268"/>
        <v>0</v>
      </c>
      <c r="AQ584" s="68" t="b">
        <f t="shared" si="269"/>
        <v>1</v>
      </c>
      <c r="AR584" s="139">
        <f t="shared" si="270"/>
        <v>1</v>
      </c>
      <c r="AS584" s="146" t="str">
        <f t="shared" si="271"/>
        <v/>
      </c>
      <c r="AT584" s="139" t="str">
        <f t="shared" si="272"/>
        <v/>
      </c>
      <c r="AU584" s="68">
        <f t="shared" si="273"/>
        <v>1</v>
      </c>
      <c r="AV584" s="68">
        <f t="shared" si="274"/>
        <v>0</v>
      </c>
      <c r="AW584" s="68">
        <f t="shared" si="275"/>
        <v>0</v>
      </c>
      <c r="AX584" s="68">
        <f t="shared" si="276"/>
        <v>0</v>
      </c>
      <c r="AY584" s="68">
        <f t="shared" si="277"/>
        <v>0</v>
      </c>
      <c r="AZ584" s="139">
        <f t="shared" si="278"/>
        <v>0</v>
      </c>
      <c r="BA584" s="68" t="str">
        <f t="shared" si="279"/>
        <v/>
      </c>
      <c r="BB584" s="68" t="str">
        <f t="shared" si="280"/>
        <v/>
      </c>
      <c r="BC584" s="146" t="str">
        <f t="shared" si="281"/>
        <v>Pain in mouth/throat</v>
      </c>
      <c r="BD584" s="68">
        <f t="shared" si="282"/>
        <v>10.4</v>
      </c>
      <c r="BE584" s="68" t="str">
        <f t="shared" si="283"/>
        <v>Pain in mouth/throat
 has a PPV of 10.4% 
 for recurrence</v>
      </c>
      <c r="BF584" s="68">
        <f t="shared" si="284"/>
        <v>0</v>
      </c>
      <c r="BG584" s="68">
        <f t="shared" si="285"/>
        <v>0</v>
      </c>
      <c r="BH584" s="68">
        <f t="shared" si="286"/>
        <v>1</v>
      </c>
      <c r="BI584" s="68">
        <f t="shared" si="287"/>
        <v>0</v>
      </c>
      <c r="BJ584" s="68">
        <f t="shared" si="288"/>
        <v>0</v>
      </c>
      <c r="BK584" s="68">
        <f t="shared" si="289"/>
        <v>0</v>
      </c>
      <c r="BL584" s="68">
        <f t="shared" si="290"/>
        <v>0</v>
      </c>
      <c r="BM584" s="139">
        <f t="shared" si="291"/>
        <v>0</v>
      </c>
    </row>
    <row r="585" spans="1:65" s="68" customFormat="1" ht="63.95" customHeight="1">
      <c r="A585" s="245"/>
      <c r="B585" s="97"/>
      <c r="C585" s="98"/>
      <c r="D585" s="99"/>
      <c r="E585" s="111"/>
      <c r="F585" s="155"/>
      <c r="G585" s="225"/>
      <c r="H585" s="100"/>
      <c r="I585" s="226"/>
      <c r="J585" s="218"/>
      <c r="K585" s="124"/>
      <c r="L585" s="135"/>
      <c r="M585" s="136"/>
      <c r="N585" s="102"/>
      <c r="O585" s="103"/>
      <c r="P585" s="103"/>
      <c r="Q585" s="103"/>
      <c r="R585" s="103"/>
      <c r="S585" s="99"/>
      <c r="T585" s="99"/>
      <c r="U585" s="99"/>
      <c r="V585" s="99"/>
      <c r="W585" s="100"/>
      <c r="X585" s="100"/>
      <c r="Y585" s="104"/>
      <c r="Z585" s="119"/>
      <c r="AA585" s="119"/>
      <c r="AB585" s="120"/>
      <c r="AC585" s="137" t="str">
        <f t="shared" si="261"/>
        <v/>
      </c>
      <c r="AD585" s="131" t="str">
        <f t="shared" si="262"/>
        <v/>
      </c>
      <c r="AE585" s="105"/>
      <c r="AF585" s="101"/>
      <c r="AG585" s="107"/>
      <c r="AH585" s="169"/>
      <c r="AI585" s="170"/>
      <c r="AK585" s="146" t="b">
        <f t="shared" si="263"/>
        <v>0</v>
      </c>
      <c r="AL585" s="68">
        <f t="shared" si="264"/>
        <v>0</v>
      </c>
      <c r="AM585" s="68" t="b">
        <f t="shared" si="265"/>
        <v>1</v>
      </c>
      <c r="AN585" s="68">
        <f t="shared" si="266"/>
        <v>1</v>
      </c>
      <c r="AO585" s="68" t="b">
        <f t="shared" si="267"/>
        <v>0</v>
      </c>
      <c r="AP585" s="68">
        <f t="shared" si="268"/>
        <v>0</v>
      </c>
      <c r="AQ585" s="68" t="b">
        <f t="shared" si="269"/>
        <v>1</v>
      </c>
      <c r="AR585" s="139">
        <f t="shared" si="270"/>
        <v>1</v>
      </c>
      <c r="AS585" s="146" t="str">
        <f t="shared" si="271"/>
        <v/>
      </c>
      <c r="AT585" s="139" t="str">
        <f t="shared" si="272"/>
        <v/>
      </c>
      <c r="AU585" s="68">
        <f t="shared" si="273"/>
        <v>1</v>
      </c>
      <c r="AV585" s="68">
        <f t="shared" si="274"/>
        <v>0</v>
      </c>
      <c r="AW585" s="68">
        <f t="shared" si="275"/>
        <v>0</v>
      </c>
      <c r="AX585" s="68">
        <f t="shared" si="276"/>
        <v>0</v>
      </c>
      <c r="AY585" s="68">
        <f t="shared" si="277"/>
        <v>0</v>
      </c>
      <c r="AZ585" s="139">
        <f t="shared" si="278"/>
        <v>0</v>
      </c>
      <c r="BA585" s="68" t="str">
        <f t="shared" si="279"/>
        <v/>
      </c>
      <c r="BB585" s="68" t="str">
        <f t="shared" si="280"/>
        <v/>
      </c>
      <c r="BC585" s="146" t="str">
        <f t="shared" si="281"/>
        <v>Pain in mouth/throat</v>
      </c>
      <c r="BD585" s="68">
        <f t="shared" si="282"/>
        <v>10.4</v>
      </c>
      <c r="BE585" s="68" t="str">
        <f t="shared" si="283"/>
        <v>Pain in mouth/throat
 has a PPV of 10.4% 
 for recurrence</v>
      </c>
      <c r="BF585" s="68">
        <f t="shared" si="284"/>
        <v>0</v>
      </c>
      <c r="BG585" s="68">
        <f t="shared" si="285"/>
        <v>0</v>
      </c>
      <c r="BH585" s="68">
        <f t="shared" si="286"/>
        <v>1</v>
      </c>
      <c r="BI585" s="68">
        <f t="shared" si="287"/>
        <v>0</v>
      </c>
      <c r="BJ585" s="68">
        <f t="shared" si="288"/>
        <v>0</v>
      </c>
      <c r="BK585" s="68">
        <f t="shared" si="289"/>
        <v>0</v>
      </c>
      <c r="BL585" s="68">
        <f t="shared" si="290"/>
        <v>0</v>
      </c>
      <c r="BM585" s="139">
        <f t="shared" si="291"/>
        <v>0</v>
      </c>
    </row>
    <row r="586" spans="1:65" s="68" customFormat="1" ht="63.95" customHeight="1">
      <c r="A586" s="245"/>
      <c r="B586" s="97"/>
      <c r="C586" s="98"/>
      <c r="D586" s="99"/>
      <c r="E586" s="111"/>
      <c r="F586" s="155"/>
      <c r="G586" s="225"/>
      <c r="H586" s="100"/>
      <c r="I586" s="226"/>
      <c r="J586" s="218"/>
      <c r="K586" s="124"/>
      <c r="L586" s="135"/>
      <c r="M586" s="136"/>
      <c r="N586" s="102"/>
      <c r="O586" s="103"/>
      <c r="P586" s="103"/>
      <c r="Q586" s="103"/>
      <c r="R586" s="103"/>
      <c r="S586" s="99"/>
      <c r="T586" s="99"/>
      <c r="U586" s="99"/>
      <c r="V586" s="99"/>
      <c r="W586" s="100"/>
      <c r="X586" s="100"/>
      <c r="Y586" s="104"/>
      <c r="Z586" s="119"/>
      <c r="AA586" s="119"/>
      <c r="AB586" s="120"/>
      <c r="AC586" s="137" t="str">
        <f t="shared" si="261"/>
        <v/>
      </c>
      <c r="AD586" s="131" t="str">
        <f t="shared" si="262"/>
        <v/>
      </c>
      <c r="AE586" s="105"/>
      <c r="AF586" s="101"/>
      <c r="AG586" s="107"/>
      <c r="AH586" s="169"/>
      <c r="AI586" s="170"/>
      <c r="AK586" s="146" t="b">
        <f t="shared" si="263"/>
        <v>0</v>
      </c>
      <c r="AL586" s="68">
        <f t="shared" si="264"/>
        <v>0</v>
      </c>
      <c r="AM586" s="68" t="b">
        <f t="shared" si="265"/>
        <v>1</v>
      </c>
      <c r="AN586" s="68">
        <f t="shared" si="266"/>
        <v>1</v>
      </c>
      <c r="AO586" s="68" t="b">
        <f t="shared" si="267"/>
        <v>0</v>
      </c>
      <c r="AP586" s="68">
        <f t="shared" si="268"/>
        <v>0</v>
      </c>
      <c r="AQ586" s="68" t="b">
        <f t="shared" si="269"/>
        <v>1</v>
      </c>
      <c r="AR586" s="139">
        <f t="shared" si="270"/>
        <v>1</v>
      </c>
      <c r="AS586" s="146" t="str">
        <f t="shared" si="271"/>
        <v/>
      </c>
      <c r="AT586" s="139" t="str">
        <f t="shared" si="272"/>
        <v/>
      </c>
      <c r="AU586" s="68">
        <f t="shared" si="273"/>
        <v>1</v>
      </c>
      <c r="AV586" s="68">
        <f t="shared" si="274"/>
        <v>0</v>
      </c>
      <c r="AW586" s="68">
        <f t="shared" si="275"/>
        <v>0</v>
      </c>
      <c r="AX586" s="68">
        <f t="shared" si="276"/>
        <v>0</v>
      </c>
      <c r="AY586" s="68">
        <f t="shared" si="277"/>
        <v>0</v>
      </c>
      <c r="AZ586" s="139">
        <f t="shared" si="278"/>
        <v>0</v>
      </c>
      <c r="BA586" s="68" t="str">
        <f t="shared" si="279"/>
        <v/>
      </c>
      <c r="BB586" s="68" t="str">
        <f t="shared" si="280"/>
        <v/>
      </c>
      <c r="BC586" s="146" t="str">
        <f t="shared" si="281"/>
        <v>Pain in mouth/throat</v>
      </c>
      <c r="BD586" s="68">
        <f t="shared" si="282"/>
        <v>10.4</v>
      </c>
      <c r="BE586" s="68" t="str">
        <f t="shared" si="283"/>
        <v>Pain in mouth/throat
 has a PPV of 10.4% 
 for recurrence</v>
      </c>
      <c r="BF586" s="68">
        <f t="shared" si="284"/>
        <v>0</v>
      </c>
      <c r="BG586" s="68">
        <f t="shared" si="285"/>
        <v>0</v>
      </c>
      <c r="BH586" s="68">
        <f t="shared" si="286"/>
        <v>1</v>
      </c>
      <c r="BI586" s="68">
        <f t="shared" si="287"/>
        <v>0</v>
      </c>
      <c r="BJ586" s="68">
        <f t="shared" si="288"/>
        <v>0</v>
      </c>
      <c r="BK586" s="68">
        <f t="shared" si="289"/>
        <v>0</v>
      </c>
      <c r="BL586" s="68">
        <f t="shared" si="290"/>
        <v>0</v>
      </c>
      <c r="BM586" s="139">
        <f t="shared" si="291"/>
        <v>0</v>
      </c>
    </row>
    <row r="587" spans="1:65" s="68" customFormat="1" ht="63.95" customHeight="1">
      <c r="A587" s="245"/>
      <c r="B587" s="97"/>
      <c r="C587" s="98"/>
      <c r="D587" s="99"/>
      <c r="E587" s="111"/>
      <c r="F587" s="155"/>
      <c r="G587" s="225"/>
      <c r="H587" s="100"/>
      <c r="I587" s="226"/>
      <c r="J587" s="218"/>
      <c r="K587" s="124"/>
      <c r="L587" s="135"/>
      <c r="M587" s="136"/>
      <c r="N587" s="102"/>
      <c r="O587" s="103"/>
      <c r="P587" s="103"/>
      <c r="Q587" s="103"/>
      <c r="R587" s="103"/>
      <c r="S587" s="99"/>
      <c r="T587" s="99"/>
      <c r="U587" s="99"/>
      <c r="V587" s="99"/>
      <c r="W587" s="100"/>
      <c r="X587" s="100"/>
      <c r="Y587" s="104"/>
      <c r="Z587" s="119"/>
      <c r="AA587" s="119"/>
      <c r="AB587" s="120"/>
      <c r="AC587" s="137" t="str">
        <f t="shared" si="261"/>
        <v/>
      </c>
      <c r="AD587" s="131" t="str">
        <f t="shared" si="262"/>
        <v/>
      </c>
      <c r="AE587" s="105"/>
      <c r="AF587" s="101"/>
      <c r="AG587" s="107"/>
      <c r="AH587" s="169"/>
      <c r="AI587" s="170"/>
      <c r="AK587" s="146" t="b">
        <f t="shared" si="263"/>
        <v>0</v>
      </c>
      <c r="AL587" s="68">
        <f t="shared" si="264"/>
        <v>0</v>
      </c>
      <c r="AM587" s="68" t="b">
        <f t="shared" si="265"/>
        <v>1</v>
      </c>
      <c r="AN587" s="68">
        <f t="shared" si="266"/>
        <v>1</v>
      </c>
      <c r="AO587" s="68" t="b">
        <f t="shared" si="267"/>
        <v>0</v>
      </c>
      <c r="AP587" s="68">
        <f t="shared" si="268"/>
        <v>0</v>
      </c>
      <c r="AQ587" s="68" t="b">
        <f t="shared" si="269"/>
        <v>1</v>
      </c>
      <c r="AR587" s="139">
        <f t="shared" si="270"/>
        <v>1</v>
      </c>
      <c r="AS587" s="146" t="str">
        <f t="shared" si="271"/>
        <v/>
      </c>
      <c r="AT587" s="139" t="str">
        <f t="shared" si="272"/>
        <v/>
      </c>
      <c r="AU587" s="68">
        <f t="shared" si="273"/>
        <v>1</v>
      </c>
      <c r="AV587" s="68">
        <f t="shared" si="274"/>
        <v>0</v>
      </c>
      <c r="AW587" s="68">
        <f t="shared" si="275"/>
        <v>0</v>
      </c>
      <c r="AX587" s="68">
        <f t="shared" si="276"/>
        <v>0</v>
      </c>
      <c r="AY587" s="68">
        <f t="shared" si="277"/>
        <v>0</v>
      </c>
      <c r="AZ587" s="139">
        <f t="shared" si="278"/>
        <v>0</v>
      </c>
      <c r="BA587" s="68" t="str">
        <f t="shared" si="279"/>
        <v/>
      </c>
      <c r="BB587" s="68" t="str">
        <f t="shared" si="280"/>
        <v/>
      </c>
      <c r="BC587" s="146" t="str">
        <f t="shared" si="281"/>
        <v>Pain in mouth/throat</v>
      </c>
      <c r="BD587" s="68">
        <f t="shared" si="282"/>
        <v>10.4</v>
      </c>
      <c r="BE587" s="68" t="str">
        <f t="shared" si="283"/>
        <v>Pain in mouth/throat
 has a PPV of 10.4% 
 for recurrence</v>
      </c>
      <c r="BF587" s="68">
        <f t="shared" si="284"/>
        <v>0</v>
      </c>
      <c r="BG587" s="68">
        <f t="shared" si="285"/>
        <v>0</v>
      </c>
      <c r="BH587" s="68">
        <f t="shared" si="286"/>
        <v>1</v>
      </c>
      <c r="BI587" s="68">
        <f t="shared" si="287"/>
        <v>0</v>
      </c>
      <c r="BJ587" s="68">
        <f t="shared" si="288"/>
        <v>0</v>
      </c>
      <c r="BK587" s="68">
        <f t="shared" si="289"/>
        <v>0</v>
      </c>
      <c r="BL587" s="68">
        <f t="shared" si="290"/>
        <v>0</v>
      </c>
      <c r="BM587" s="139">
        <f t="shared" si="291"/>
        <v>0</v>
      </c>
    </row>
    <row r="588" spans="1:65" s="68" customFormat="1" ht="63.95" customHeight="1">
      <c r="A588" s="245"/>
      <c r="B588" s="97"/>
      <c r="C588" s="98"/>
      <c r="D588" s="99"/>
      <c r="E588" s="111"/>
      <c r="F588" s="155"/>
      <c r="G588" s="225"/>
      <c r="H588" s="100"/>
      <c r="I588" s="226"/>
      <c r="J588" s="218"/>
      <c r="K588" s="124"/>
      <c r="L588" s="135"/>
      <c r="M588" s="136"/>
      <c r="N588" s="102"/>
      <c r="O588" s="103"/>
      <c r="P588" s="103"/>
      <c r="Q588" s="103"/>
      <c r="R588" s="103"/>
      <c r="S588" s="99"/>
      <c r="T588" s="99"/>
      <c r="U588" s="99"/>
      <c r="V588" s="99"/>
      <c r="W588" s="100"/>
      <c r="X588" s="100"/>
      <c r="Y588" s="104"/>
      <c r="Z588" s="119"/>
      <c r="AA588" s="119"/>
      <c r="AB588" s="120"/>
      <c r="AC588" s="137" t="str">
        <f t="shared" si="261"/>
        <v/>
      </c>
      <c r="AD588" s="131" t="str">
        <f t="shared" si="262"/>
        <v/>
      </c>
      <c r="AE588" s="105"/>
      <c r="AF588" s="101"/>
      <c r="AG588" s="107"/>
      <c r="AH588" s="169"/>
      <c r="AI588" s="170"/>
      <c r="AK588" s="146" t="b">
        <f t="shared" si="263"/>
        <v>0</v>
      </c>
      <c r="AL588" s="68">
        <f t="shared" si="264"/>
        <v>0</v>
      </c>
      <c r="AM588" s="68" t="b">
        <f t="shared" si="265"/>
        <v>1</v>
      </c>
      <c r="AN588" s="68">
        <f t="shared" si="266"/>
        <v>1</v>
      </c>
      <c r="AO588" s="68" t="b">
        <f t="shared" si="267"/>
        <v>0</v>
      </c>
      <c r="AP588" s="68">
        <f t="shared" si="268"/>
        <v>0</v>
      </c>
      <c r="AQ588" s="68" t="b">
        <f t="shared" si="269"/>
        <v>1</v>
      </c>
      <c r="AR588" s="139">
        <f t="shared" si="270"/>
        <v>1</v>
      </c>
      <c r="AS588" s="146" t="str">
        <f t="shared" si="271"/>
        <v/>
      </c>
      <c r="AT588" s="139" t="str">
        <f t="shared" si="272"/>
        <v/>
      </c>
      <c r="AU588" s="68">
        <f t="shared" si="273"/>
        <v>1</v>
      </c>
      <c r="AV588" s="68">
        <f t="shared" si="274"/>
        <v>0</v>
      </c>
      <c r="AW588" s="68">
        <f t="shared" si="275"/>
        <v>0</v>
      </c>
      <c r="AX588" s="68">
        <f t="shared" si="276"/>
        <v>0</v>
      </c>
      <c r="AY588" s="68">
        <f t="shared" si="277"/>
        <v>0</v>
      </c>
      <c r="AZ588" s="139">
        <f t="shared" si="278"/>
        <v>0</v>
      </c>
      <c r="BA588" s="68" t="str">
        <f t="shared" si="279"/>
        <v/>
      </c>
      <c r="BB588" s="68" t="str">
        <f t="shared" si="280"/>
        <v/>
      </c>
      <c r="BC588" s="146" t="str">
        <f t="shared" si="281"/>
        <v>Pain in mouth/throat</v>
      </c>
      <c r="BD588" s="68">
        <f t="shared" si="282"/>
        <v>10.4</v>
      </c>
      <c r="BE588" s="68" t="str">
        <f t="shared" si="283"/>
        <v>Pain in mouth/throat
 has a PPV of 10.4% 
 for recurrence</v>
      </c>
      <c r="BF588" s="68">
        <f t="shared" si="284"/>
        <v>0</v>
      </c>
      <c r="BG588" s="68">
        <f t="shared" si="285"/>
        <v>0</v>
      </c>
      <c r="BH588" s="68">
        <f t="shared" si="286"/>
        <v>1</v>
      </c>
      <c r="BI588" s="68">
        <f t="shared" si="287"/>
        <v>0</v>
      </c>
      <c r="BJ588" s="68">
        <f t="shared" si="288"/>
        <v>0</v>
      </c>
      <c r="BK588" s="68">
        <f t="shared" si="289"/>
        <v>0</v>
      </c>
      <c r="BL588" s="68">
        <f t="shared" si="290"/>
        <v>0</v>
      </c>
      <c r="BM588" s="139">
        <f t="shared" si="291"/>
        <v>0</v>
      </c>
    </row>
    <row r="589" spans="1:65" s="68" customFormat="1" ht="63.95" customHeight="1">
      <c r="A589" s="245"/>
      <c r="B589" s="97"/>
      <c r="C589" s="98"/>
      <c r="D589" s="99"/>
      <c r="E589" s="111"/>
      <c r="F589" s="155"/>
      <c r="G589" s="225"/>
      <c r="H589" s="100"/>
      <c r="I589" s="226"/>
      <c r="J589" s="218"/>
      <c r="K589" s="124"/>
      <c r="L589" s="135"/>
      <c r="M589" s="136"/>
      <c r="N589" s="102"/>
      <c r="O589" s="103"/>
      <c r="P589" s="103"/>
      <c r="Q589" s="103"/>
      <c r="R589" s="103"/>
      <c r="S589" s="99"/>
      <c r="T589" s="99"/>
      <c r="U589" s="99"/>
      <c r="V589" s="99"/>
      <c r="W589" s="100"/>
      <c r="X589" s="100"/>
      <c r="Y589" s="104"/>
      <c r="Z589" s="119"/>
      <c r="AA589" s="119"/>
      <c r="AB589" s="120"/>
      <c r="AC589" s="137" t="str">
        <f t="shared" si="261"/>
        <v/>
      </c>
      <c r="AD589" s="131" t="str">
        <f t="shared" si="262"/>
        <v/>
      </c>
      <c r="AE589" s="105"/>
      <c r="AF589" s="101"/>
      <c r="AG589" s="107"/>
      <c r="AH589" s="169"/>
      <c r="AI589" s="170"/>
      <c r="AK589" s="146" t="b">
        <f t="shared" si="263"/>
        <v>0</v>
      </c>
      <c r="AL589" s="68">
        <f t="shared" si="264"/>
        <v>0</v>
      </c>
      <c r="AM589" s="68" t="b">
        <f t="shared" si="265"/>
        <v>1</v>
      </c>
      <c r="AN589" s="68">
        <f t="shared" si="266"/>
        <v>1</v>
      </c>
      <c r="AO589" s="68" t="b">
        <f t="shared" si="267"/>
        <v>0</v>
      </c>
      <c r="AP589" s="68">
        <f t="shared" si="268"/>
        <v>0</v>
      </c>
      <c r="AQ589" s="68" t="b">
        <f t="shared" si="269"/>
        <v>1</v>
      </c>
      <c r="AR589" s="139">
        <f t="shared" si="270"/>
        <v>1</v>
      </c>
      <c r="AS589" s="146" t="str">
        <f t="shared" si="271"/>
        <v/>
      </c>
      <c r="AT589" s="139" t="str">
        <f t="shared" si="272"/>
        <v/>
      </c>
      <c r="AU589" s="68">
        <f t="shared" si="273"/>
        <v>1</v>
      </c>
      <c r="AV589" s="68">
        <f t="shared" si="274"/>
        <v>0</v>
      </c>
      <c r="AW589" s="68">
        <f t="shared" si="275"/>
        <v>0</v>
      </c>
      <c r="AX589" s="68">
        <f t="shared" si="276"/>
        <v>0</v>
      </c>
      <c r="AY589" s="68">
        <f t="shared" si="277"/>
        <v>0</v>
      </c>
      <c r="AZ589" s="139">
        <f t="shared" si="278"/>
        <v>0</v>
      </c>
      <c r="BA589" s="68" t="str">
        <f t="shared" si="279"/>
        <v/>
      </c>
      <c r="BB589" s="68" t="str">
        <f t="shared" si="280"/>
        <v/>
      </c>
      <c r="BC589" s="146" t="str">
        <f t="shared" si="281"/>
        <v>Pain in mouth/throat</v>
      </c>
      <c r="BD589" s="68">
        <f t="shared" si="282"/>
        <v>10.4</v>
      </c>
      <c r="BE589" s="68" t="str">
        <f t="shared" si="283"/>
        <v>Pain in mouth/throat
 has a PPV of 10.4% 
 for recurrence</v>
      </c>
      <c r="BF589" s="68">
        <f t="shared" si="284"/>
        <v>0</v>
      </c>
      <c r="BG589" s="68">
        <f t="shared" si="285"/>
        <v>0</v>
      </c>
      <c r="BH589" s="68">
        <f t="shared" si="286"/>
        <v>1</v>
      </c>
      <c r="BI589" s="68">
        <f t="shared" si="287"/>
        <v>0</v>
      </c>
      <c r="BJ589" s="68">
        <f t="shared" si="288"/>
        <v>0</v>
      </c>
      <c r="BK589" s="68">
        <f t="shared" si="289"/>
        <v>0</v>
      </c>
      <c r="BL589" s="68">
        <f t="shared" si="290"/>
        <v>0</v>
      </c>
      <c r="BM589" s="139">
        <f t="shared" si="291"/>
        <v>0</v>
      </c>
    </row>
    <row r="590" spans="1:65" s="68" customFormat="1" ht="63.95" customHeight="1">
      <c r="A590" s="245"/>
      <c r="B590" s="97"/>
      <c r="C590" s="98"/>
      <c r="D590" s="99"/>
      <c r="E590" s="111"/>
      <c r="F590" s="155"/>
      <c r="G590" s="225"/>
      <c r="H590" s="100"/>
      <c r="I590" s="226"/>
      <c r="J590" s="218"/>
      <c r="K590" s="124"/>
      <c r="L590" s="135"/>
      <c r="M590" s="136"/>
      <c r="N590" s="102"/>
      <c r="O590" s="103"/>
      <c r="P590" s="103"/>
      <c r="Q590" s="103"/>
      <c r="R590" s="103"/>
      <c r="S590" s="99"/>
      <c r="T590" s="99"/>
      <c r="U590" s="99"/>
      <c r="V590" s="99"/>
      <c r="W590" s="100"/>
      <c r="X590" s="100"/>
      <c r="Y590" s="104"/>
      <c r="Z590" s="119"/>
      <c r="AA590" s="119"/>
      <c r="AB590" s="120"/>
      <c r="AC590" s="137" t="str">
        <f t="shared" si="261"/>
        <v/>
      </c>
      <c r="AD590" s="131" t="str">
        <f t="shared" si="262"/>
        <v/>
      </c>
      <c r="AE590" s="105"/>
      <c r="AF590" s="101"/>
      <c r="AG590" s="107"/>
      <c r="AH590" s="169"/>
      <c r="AI590" s="170"/>
      <c r="AK590" s="146" t="b">
        <f t="shared" si="263"/>
        <v>0</v>
      </c>
      <c r="AL590" s="68">
        <f t="shared" si="264"/>
        <v>0</v>
      </c>
      <c r="AM590" s="68" t="b">
        <f t="shared" si="265"/>
        <v>1</v>
      </c>
      <c r="AN590" s="68">
        <f t="shared" si="266"/>
        <v>1</v>
      </c>
      <c r="AO590" s="68" t="b">
        <f t="shared" si="267"/>
        <v>0</v>
      </c>
      <c r="AP590" s="68">
        <f t="shared" si="268"/>
        <v>0</v>
      </c>
      <c r="AQ590" s="68" t="b">
        <f t="shared" si="269"/>
        <v>1</v>
      </c>
      <c r="AR590" s="139">
        <f t="shared" si="270"/>
        <v>1</v>
      </c>
      <c r="AS590" s="146" t="str">
        <f t="shared" si="271"/>
        <v/>
      </c>
      <c r="AT590" s="139" t="str">
        <f t="shared" si="272"/>
        <v/>
      </c>
      <c r="AU590" s="68">
        <f t="shared" si="273"/>
        <v>1</v>
      </c>
      <c r="AV590" s="68">
        <f t="shared" si="274"/>
        <v>0</v>
      </c>
      <c r="AW590" s="68">
        <f t="shared" si="275"/>
        <v>0</v>
      </c>
      <c r="AX590" s="68">
        <f t="shared" si="276"/>
        <v>0</v>
      </c>
      <c r="AY590" s="68">
        <f t="shared" si="277"/>
        <v>0</v>
      </c>
      <c r="AZ590" s="139">
        <f t="shared" si="278"/>
        <v>0</v>
      </c>
      <c r="BA590" s="68" t="str">
        <f t="shared" si="279"/>
        <v/>
      </c>
      <c r="BB590" s="68" t="str">
        <f t="shared" si="280"/>
        <v/>
      </c>
      <c r="BC590" s="146" t="str">
        <f t="shared" si="281"/>
        <v>Pain in mouth/throat</v>
      </c>
      <c r="BD590" s="68">
        <f t="shared" si="282"/>
        <v>10.4</v>
      </c>
      <c r="BE590" s="68" t="str">
        <f t="shared" si="283"/>
        <v>Pain in mouth/throat
 has a PPV of 10.4% 
 for recurrence</v>
      </c>
      <c r="BF590" s="68">
        <f t="shared" si="284"/>
        <v>0</v>
      </c>
      <c r="BG590" s="68">
        <f t="shared" si="285"/>
        <v>0</v>
      </c>
      <c r="BH590" s="68">
        <f t="shared" si="286"/>
        <v>1</v>
      </c>
      <c r="BI590" s="68">
        <f t="shared" si="287"/>
        <v>0</v>
      </c>
      <c r="BJ590" s="68">
        <f t="shared" si="288"/>
        <v>0</v>
      </c>
      <c r="BK590" s="68">
        <f t="shared" si="289"/>
        <v>0</v>
      </c>
      <c r="BL590" s="68">
        <f t="shared" si="290"/>
        <v>0</v>
      </c>
      <c r="BM590" s="139">
        <f t="shared" si="291"/>
        <v>0</v>
      </c>
    </row>
    <row r="591" spans="1:65" s="68" customFormat="1" ht="63.95" customHeight="1">
      <c r="A591" s="245"/>
      <c r="B591" s="97"/>
      <c r="C591" s="98"/>
      <c r="D591" s="99"/>
      <c r="E591" s="111"/>
      <c r="F591" s="155"/>
      <c r="G591" s="225"/>
      <c r="H591" s="100"/>
      <c r="I591" s="226"/>
      <c r="J591" s="218"/>
      <c r="K591" s="124"/>
      <c r="L591" s="135"/>
      <c r="M591" s="136"/>
      <c r="N591" s="102"/>
      <c r="O591" s="103"/>
      <c r="P591" s="103"/>
      <c r="Q591" s="103"/>
      <c r="R591" s="103"/>
      <c r="S591" s="99"/>
      <c r="T591" s="99"/>
      <c r="U591" s="99"/>
      <c r="V591" s="99"/>
      <c r="W591" s="100"/>
      <c r="X591" s="100"/>
      <c r="Y591" s="104"/>
      <c r="Z591" s="119"/>
      <c r="AA591" s="119"/>
      <c r="AB591" s="120"/>
      <c r="AC591" s="137" t="str">
        <f t="shared" si="261"/>
        <v/>
      </c>
      <c r="AD591" s="131" t="str">
        <f t="shared" si="262"/>
        <v/>
      </c>
      <c r="AE591" s="105"/>
      <c r="AF591" s="101"/>
      <c r="AG591" s="107"/>
      <c r="AH591" s="169"/>
      <c r="AI591" s="170"/>
      <c r="AK591" s="146" t="b">
        <f t="shared" si="263"/>
        <v>0</v>
      </c>
      <c r="AL591" s="68">
        <f t="shared" si="264"/>
        <v>0</v>
      </c>
      <c r="AM591" s="68" t="b">
        <f t="shared" si="265"/>
        <v>1</v>
      </c>
      <c r="AN591" s="68">
        <f t="shared" si="266"/>
        <v>1</v>
      </c>
      <c r="AO591" s="68" t="b">
        <f t="shared" si="267"/>
        <v>0</v>
      </c>
      <c r="AP591" s="68">
        <f t="shared" si="268"/>
        <v>0</v>
      </c>
      <c r="AQ591" s="68" t="b">
        <f t="shared" si="269"/>
        <v>1</v>
      </c>
      <c r="AR591" s="139">
        <f t="shared" si="270"/>
        <v>1</v>
      </c>
      <c r="AS591" s="146" t="str">
        <f t="shared" si="271"/>
        <v/>
      </c>
      <c r="AT591" s="139" t="str">
        <f t="shared" si="272"/>
        <v/>
      </c>
      <c r="AU591" s="68">
        <f t="shared" si="273"/>
        <v>1</v>
      </c>
      <c r="AV591" s="68">
        <f t="shared" si="274"/>
        <v>0</v>
      </c>
      <c r="AW591" s="68">
        <f t="shared" si="275"/>
        <v>0</v>
      </c>
      <c r="AX591" s="68">
        <f t="shared" si="276"/>
        <v>0</v>
      </c>
      <c r="AY591" s="68">
        <f t="shared" si="277"/>
        <v>0</v>
      </c>
      <c r="AZ591" s="139">
        <f t="shared" si="278"/>
        <v>0</v>
      </c>
      <c r="BA591" s="68" t="str">
        <f t="shared" si="279"/>
        <v/>
      </c>
      <c r="BB591" s="68" t="str">
        <f t="shared" si="280"/>
        <v/>
      </c>
      <c r="BC591" s="146" t="str">
        <f t="shared" si="281"/>
        <v>Pain in mouth/throat</v>
      </c>
      <c r="BD591" s="68">
        <f t="shared" si="282"/>
        <v>10.4</v>
      </c>
      <c r="BE591" s="68" t="str">
        <f t="shared" si="283"/>
        <v>Pain in mouth/throat
 has a PPV of 10.4% 
 for recurrence</v>
      </c>
      <c r="BF591" s="68">
        <f t="shared" si="284"/>
        <v>0</v>
      </c>
      <c r="BG591" s="68">
        <f t="shared" si="285"/>
        <v>0</v>
      </c>
      <c r="BH591" s="68">
        <f t="shared" si="286"/>
        <v>1</v>
      </c>
      <c r="BI591" s="68">
        <f t="shared" si="287"/>
        <v>0</v>
      </c>
      <c r="BJ591" s="68">
        <f t="shared" si="288"/>
        <v>0</v>
      </c>
      <c r="BK591" s="68">
        <f t="shared" si="289"/>
        <v>0</v>
      </c>
      <c r="BL591" s="68">
        <f t="shared" si="290"/>
        <v>0</v>
      </c>
      <c r="BM591" s="139">
        <f t="shared" si="291"/>
        <v>0</v>
      </c>
    </row>
    <row r="592" spans="1:65" s="68" customFormat="1" ht="63.95" customHeight="1">
      <c r="A592" s="245"/>
      <c r="B592" s="97"/>
      <c r="C592" s="98"/>
      <c r="D592" s="99"/>
      <c r="E592" s="111"/>
      <c r="F592" s="155"/>
      <c r="G592" s="225"/>
      <c r="H592" s="100"/>
      <c r="I592" s="226"/>
      <c r="J592" s="218"/>
      <c r="K592" s="124"/>
      <c r="L592" s="135"/>
      <c r="M592" s="136"/>
      <c r="N592" s="102"/>
      <c r="O592" s="103"/>
      <c r="P592" s="103"/>
      <c r="Q592" s="103"/>
      <c r="R592" s="103"/>
      <c r="S592" s="99"/>
      <c r="T592" s="99"/>
      <c r="U592" s="99"/>
      <c r="V592" s="99"/>
      <c r="W592" s="100"/>
      <c r="X592" s="100"/>
      <c r="Y592" s="104"/>
      <c r="Z592" s="119"/>
      <c r="AA592" s="119"/>
      <c r="AB592" s="120"/>
      <c r="AC592" s="137" t="str">
        <f t="shared" si="261"/>
        <v/>
      </c>
      <c r="AD592" s="131" t="str">
        <f t="shared" si="262"/>
        <v/>
      </c>
      <c r="AE592" s="105"/>
      <c r="AF592" s="101"/>
      <c r="AG592" s="107"/>
      <c r="AH592" s="169"/>
      <c r="AI592" s="170"/>
      <c r="AK592" s="146" t="b">
        <f t="shared" si="263"/>
        <v>0</v>
      </c>
      <c r="AL592" s="68">
        <f t="shared" si="264"/>
        <v>0</v>
      </c>
      <c r="AM592" s="68" t="b">
        <f t="shared" si="265"/>
        <v>1</v>
      </c>
      <c r="AN592" s="68">
        <f t="shared" si="266"/>
        <v>1</v>
      </c>
      <c r="AO592" s="68" t="b">
        <f t="shared" si="267"/>
        <v>0</v>
      </c>
      <c r="AP592" s="68">
        <f t="shared" si="268"/>
        <v>0</v>
      </c>
      <c r="AQ592" s="68" t="b">
        <f t="shared" si="269"/>
        <v>1</v>
      </c>
      <c r="AR592" s="139">
        <f t="shared" si="270"/>
        <v>1</v>
      </c>
      <c r="AS592" s="146" t="str">
        <f t="shared" si="271"/>
        <v/>
      </c>
      <c r="AT592" s="139" t="str">
        <f t="shared" si="272"/>
        <v/>
      </c>
      <c r="AU592" s="68">
        <f t="shared" si="273"/>
        <v>1</v>
      </c>
      <c r="AV592" s="68">
        <f t="shared" si="274"/>
        <v>0</v>
      </c>
      <c r="AW592" s="68">
        <f t="shared" si="275"/>
        <v>0</v>
      </c>
      <c r="AX592" s="68">
        <f t="shared" si="276"/>
        <v>0</v>
      </c>
      <c r="AY592" s="68">
        <f t="shared" si="277"/>
        <v>0</v>
      </c>
      <c r="AZ592" s="139">
        <f t="shared" si="278"/>
        <v>0</v>
      </c>
      <c r="BA592" s="68" t="str">
        <f t="shared" si="279"/>
        <v/>
      </c>
      <c r="BB592" s="68" t="str">
        <f t="shared" si="280"/>
        <v/>
      </c>
      <c r="BC592" s="146" t="str">
        <f t="shared" si="281"/>
        <v>Pain in mouth/throat</v>
      </c>
      <c r="BD592" s="68">
        <f t="shared" si="282"/>
        <v>10.4</v>
      </c>
      <c r="BE592" s="68" t="str">
        <f t="shared" si="283"/>
        <v>Pain in mouth/throat
 has a PPV of 10.4% 
 for recurrence</v>
      </c>
      <c r="BF592" s="68">
        <f t="shared" si="284"/>
        <v>0</v>
      </c>
      <c r="BG592" s="68">
        <f t="shared" si="285"/>
        <v>0</v>
      </c>
      <c r="BH592" s="68">
        <f t="shared" si="286"/>
        <v>1</v>
      </c>
      <c r="BI592" s="68">
        <f t="shared" si="287"/>
        <v>0</v>
      </c>
      <c r="BJ592" s="68">
        <f t="shared" si="288"/>
        <v>0</v>
      </c>
      <c r="BK592" s="68">
        <f t="shared" si="289"/>
        <v>0</v>
      </c>
      <c r="BL592" s="68">
        <f t="shared" si="290"/>
        <v>0</v>
      </c>
      <c r="BM592" s="139">
        <f t="shared" si="291"/>
        <v>0</v>
      </c>
    </row>
    <row r="593" spans="1:65" s="68" customFormat="1" ht="63.95" customHeight="1">
      <c r="A593" s="245"/>
      <c r="B593" s="97"/>
      <c r="C593" s="98"/>
      <c r="D593" s="99"/>
      <c r="E593" s="111"/>
      <c r="F593" s="155"/>
      <c r="G593" s="225"/>
      <c r="H593" s="100"/>
      <c r="I593" s="226"/>
      <c r="J593" s="218"/>
      <c r="K593" s="124"/>
      <c r="L593" s="135"/>
      <c r="M593" s="136"/>
      <c r="N593" s="102"/>
      <c r="O593" s="103"/>
      <c r="P593" s="103"/>
      <c r="Q593" s="103"/>
      <c r="R593" s="103"/>
      <c r="S593" s="99"/>
      <c r="T593" s="99"/>
      <c r="U593" s="99"/>
      <c r="V593" s="99"/>
      <c r="W593" s="100"/>
      <c r="X593" s="100"/>
      <c r="Y593" s="104"/>
      <c r="Z593" s="119"/>
      <c r="AA593" s="119"/>
      <c r="AB593" s="120"/>
      <c r="AC593" s="137" t="str">
        <f t="shared" ref="AC593:AC656" si="292">AS593</f>
        <v/>
      </c>
      <c r="AD593" s="131" t="str">
        <f t="shared" ref="AD593:AD656" si="293">AT593</f>
        <v/>
      </c>
      <c r="AE593" s="105"/>
      <c r="AF593" s="101"/>
      <c r="AG593" s="107"/>
      <c r="AH593" s="169"/>
      <c r="AI593" s="170"/>
      <c r="AK593" s="146" t="b">
        <f t="shared" ref="AK593:AK656" si="294">AND(K593&lt;&gt;"",L593&lt;&gt;"",M593&lt;&gt;"",N593&lt;&gt;"",O593&lt;&gt;"",P593&lt;&gt;"",Q593&lt;&gt;"",R593&lt;&gt;"",S593&lt;&gt;"", T593&lt;&gt;"", U593&lt;&gt;"", V593&lt;&gt;"", W593&lt;&gt;"", X593&lt;&gt;"", Y593&lt;&gt;"", Z593&lt;&gt;"", AA593&lt;&gt;"", AB593&lt;&gt;"")</f>
        <v>0</v>
      </c>
      <c r="AL593" s="68">
        <f t="shared" ref="AL593:AL656" si="295">IF(AK593=TRUE, 1, 0)</f>
        <v>0</v>
      </c>
      <c r="AM593" s="68" t="b">
        <f t="shared" ref="AM593:AM656" si="296">AND(K593="",L593="",M593="",N593="",O593="",P593="",Q593="",R593="",S593="", T593="", U593="", V593="", W593="", X593="", Y593="", Z593="", AA593="", AB593="")</f>
        <v>1</v>
      </c>
      <c r="AN593" s="68">
        <f t="shared" ref="AN593:AN656" si="297">IF(AM593=TRUE, 1, 0)</f>
        <v>1</v>
      </c>
      <c r="AO593" s="68" t="b">
        <f t="shared" ref="AO593:AO656" si="298">AND(B593&lt;&gt;"", C593&lt;&gt;"", D593&lt;&gt;"", G593&lt;&gt;"",H593&lt;&gt;"",I593&lt;&gt;"",E593&lt;&gt;"",F593&lt;&gt;"",J593&lt;&gt;"")</f>
        <v>0</v>
      </c>
      <c r="AP593" s="68">
        <f t="shared" ref="AP593:AP656" si="299">IF(AO593=TRUE, 1, 0)</f>
        <v>0</v>
      </c>
      <c r="AQ593" s="68" t="b">
        <f t="shared" ref="AQ593:AQ656" si="300">AND(B593="", C593="", D593="", G593="",H593="",I593="",E593="",F593="",J593="")</f>
        <v>1</v>
      </c>
      <c r="AR593" s="139">
        <f t="shared" ref="AR593:AR656" si="301">IF(AQ593=TRUE, 1, 0)</f>
        <v>1</v>
      </c>
      <c r="AS593" s="146" t="str">
        <f t="shared" ref="AS593:AS656" si="302">IF(AU593=1, "", IF(AV593=1,AV$9, IF(AW593=1,AW$9, IF(AX593=1,AX$9, IF(AY593=1,AY$9, IF(AZ593=1, AZ$9, IF(J593="Yes",BB593, IF(J593="No", BA593, "Whoops!"))))))))</f>
        <v/>
      </c>
      <c r="AT593" s="139" t="str">
        <f t="shared" ref="AT593:AT656" si="303">IF(AS593="","", IF(AS593=BB593, BE593,""))</f>
        <v/>
      </c>
      <c r="AU593" s="68">
        <f t="shared" ref="AU593:AU656" si="304">IF(AND(B593="", AR593=1), 1, 0)</f>
        <v>1</v>
      </c>
      <c r="AV593" s="68">
        <f t="shared" ref="AV593:AV656" si="305">IF(AND(B593="", AR593=0, AP593=0), 1, 0)</f>
        <v>0</v>
      </c>
      <c r="AW593" s="68">
        <f t="shared" ref="AW593:AW656" si="306">IF(AND(B593&lt;&gt;"", AR593=0, AP593=0), 1, 0)</f>
        <v>0</v>
      </c>
      <c r="AX593" s="68">
        <f t="shared" ref="AX593:AX656" si="307">IF(AND(B593&lt;&gt;"", AP593=1, J593="No", AN593=0), 1, 0)</f>
        <v>0</v>
      </c>
      <c r="AY593" s="68">
        <f t="shared" ref="AY593:AY656" si="308">IF(AND(B593&lt;&gt;"", AP593=1, J593="Yes", AL593=0), 1, 0)</f>
        <v>0</v>
      </c>
      <c r="AZ593" s="139">
        <f t="shared" ref="AZ593:AZ656" si="309">IF(AND(SUM(AU593:AY593)=0, OR(F593="thyroid", F593="skin")), 1, 0)</f>
        <v>0</v>
      </c>
      <c r="BA593" s="68" t="str">
        <f t="shared" ref="BA593:BA656" si="310">IF(J593="No",VLOOKUP(E593,AK$2:AM$8,3,FALSE)&amp;BA$9&amp;" at "&amp;E593&amp;BB$13,"")</f>
        <v/>
      </c>
      <c r="BB593" s="68" t="str">
        <f t="shared" ref="BB593:BB656" si="311">IF(SUM(AU593:AY593)=0,VLOOKUP(E593,AK$2:AM$8,2,FALSE)&amp;BB$9&amp;" at "&amp;E593&amp;BB$13, "")</f>
        <v/>
      </c>
      <c r="BC593" s="146" t="str">
        <f t="shared" ref="BC593:BC656" si="312">IF(BF593=1,BF$2,IF(BG593=1,BF$3,IF(BH593=1,BF$4,IF(BI593=1,BF$5,IF(BJ593=1,BF$6,IF(BK593=1,BF$7,IF(BL593=1,BF$8,IF(BM593=1,BF$9))))))))</f>
        <v>Pain in mouth/throat</v>
      </c>
      <c r="BD593" s="68">
        <f t="shared" ref="BD593:BD656" si="313">IF(BF593=1,BG$2,IF(BG593=1,BG$3,IF(BH593=1,BG$4,IF(BI593=1,BG$5,IF(BJ593=1,BG$6,IF(BK593=1,BG$7,IF(BL593=1,BG$8,IF(BM593=1,BG$9))))))))</f>
        <v>10.4</v>
      </c>
      <c r="BE593" s="68" t="str">
        <f t="shared" ref="BE593:BE656" si="314">IF(SUM(BF593:BM593)&gt;0, BC593&amp;CHAR(10)&amp;BE$7&amp;BD593&amp;BE$8, BE$6)</f>
        <v>Pain in mouth/throat
 has a PPV of 10.4% 
 for recurrence</v>
      </c>
      <c r="BF593" s="68">
        <f t="shared" ref="BF593:BF656" si="315">IF(N593="Yes", 1, 0)</f>
        <v>0</v>
      </c>
      <c r="BG593" s="68">
        <f t="shared" ref="BG593:BG656" si="316">IF(AB593="Yes", 1, 0)</f>
        <v>0</v>
      </c>
      <c r="BH593" s="68">
        <f t="shared" ref="BH593:BH656" si="317">IF(OR(S593="Yes",P593&lt;&gt;"No"), 1, 0)</f>
        <v>1</v>
      </c>
      <c r="BI593" s="68">
        <f t="shared" ref="BI593:BI656" si="318">IF(Z593="Yes", 1, 0)</f>
        <v>0</v>
      </c>
      <c r="BJ593" s="68">
        <f t="shared" ref="BJ593:BJ656" si="319">IF(L593="Yes", 1, 0)</f>
        <v>0</v>
      </c>
      <c r="BK593" s="68">
        <f t="shared" ref="BK593:BK656" si="320">IF(OR(R593="Intermittent", R593="Persistent"), 1, 0)</f>
        <v>0</v>
      </c>
      <c r="BL593" s="68">
        <f t="shared" ref="BL593:BL656" si="321">IF(AA593="Yes", 1, 0)</f>
        <v>0</v>
      </c>
      <c r="BM593" s="139">
        <f t="shared" ref="BM593:BM656" si="322">IF(V593="Yes", 1, 0)</f>
        <v>0</v>
      </c>
    </row>
    <row r="594" spans="1:65" s="68" customFormat="1" ht="63.95" customHeight="1">
      <c r="A594" s="245"/>
      <c r="B594" s="97"/>
      <c r="C594" s="98"/>
      <c r="D594" s="99"/>
      <c r="E594" s="111"/>
      <c r="F594" s="155"/>
      <c r="G594" s="225"/>
      <c r="H594" s="100"/>
      <c r="I594" s="226"/>
      <c r="J594" s="218"/>
      <c r="K594" s="124"/>
      <c r="L594" s="135"/>
      <c r="M594" s="136"/>
      <c r="N594" s="102"/>
      <c r="O594" s="103"/>
      <c r="P594" s="103"/>
      <c r="Q594" s="103"/>
      <c r="R594" s="103"/>
      <c r="S594" s="99"/>
      <c r="T594" s="99"/>
      <c r="U594" s="99"/>
      <c r="V594" s="99"/>
      <c r="W594" s="100"/>
      <c r="X594" s="100"/>
      <c r="Y594" s="104"/>
      <c r="Z594" s="119"/>
      <c r="AA594" s="119"/>
      <c r="AB594" s="120"/>
      <c r="AC594" s="137" t="str">
        <f t="shared" si="292"/>
        <v/>
      </c>
      <c r="AD594" s="131" t="str">
        <f t="shared" si="293"/>
        <v/>
      </c>
      <c r="AE594" s="105"/>
      <c r="AF594" s="101"/>
      <c r="AG594" s="107"/>
      <c r="AH594" s="169"/>
      <c r="AI594" s="170"/>
      <c r="AK594" s="146" t="b">
        <f t="shared" si="294"/>
        <v>0</v>
      </c>
      <c r="AL594" s="68">
        <f t="shared" si="295"/>
        <v>0</v>
      </c>
      <c r="AM594" s="68" t="b">
        <f t="shared" si="296"/>
        <v>1</v>
      </c>
      <c r="AN594" s="68">
        <f t="shared" si="297"/>
        <v>1</v>
      </c>
      <c r="AO594" s="68" t="b">
        <f t="shared" si="298"/>
        <v>0</v>
      </c>
      <c r="AP594" s="68">
        <f t="shared" si="299"/>
        <v>0</v>
      </c>
      <c r="AQ594" s="68" t="b">
        <f t="shared" si="300"/>
        <v>1</v>
      </c>
      <c r="AR594" s="139">
        <f t="shared" si="301"/>
        <v>1</v>
      </c>
      <c r="AS594" s="146" t="str">
        <f t="shared" si="302"/>
        <v/>
      </c>
      <c r="AT594" s="139" t="str">
        <f t="shared" si="303"/>
        <v/>
      </c>
      <c r="AU594" s="68">
        <f t="shared" si="304"/>
        <v>1</v>
      </c>
      <c r="AV594" s="68">
        <f t="shared" si="305"/>
        <v>0</v>
      </c>
      <c r="AW594" s="68">
        <f t="shared" si="306"/>
        <v>0</v>
      </c>
      <c r="AX594" s="68">
        <f t="shared" si="307"/>
        <v>0</v>
      </c>
      <c r="AY594" s="68">
        <f t="shared" si="308"/>
        <v>0</v>
      </c>
      <c r="AZ594" s="139">
        <f t="shared" si="309"/>
        <v>0</v>
      </c>
      <c r="BA594" s="68" t="str">
        <f t="shared" si="310"/>
        <v/>
      </c>
      <c r="BB594" s="68" t="str">
        <f t="shared" si="311"/>
        <v/>
      </c>
      <c r="BC594" s="146" t="str">
        <f t="shared" si="312"/>
        <v>Pain in mouth/throat</v>
      </c>
      <c r="BD594" s="68">
        <f t="shared" si="313"/>
        <v>10.4</v>
      </c>
      <c r="BE594" s="68" t="str">
        <f t="shared" si="314"/>
        <v>Pain in mouth/throat
 has a PPV of 10.4% 
 for recurrence</v>
      </c>
      <c r="BF594" s="68">
        <f t="shared" si="315"/>
        <v>0</v>
      </c>
      <c r="BG594" s="68">
        <f t="shared" si="316"/>
        <v>0</v>
      </c>
      <c r="BH594" s="68">
        <f t="shared" si="317"/>
        <v>1</v>
      </c>
      <c r="BI594" s="68">
        <f t="shared" si="318"/>
        <v>0</v>
      </c>
      <c r="BJ594" s="68">
        <f t="shared" si="319"/>
        <v>0</v>
      </c>
      <c r="BK594" s="68">
        <f t="shared" si="320"/>
        <v>0</v>
      </c>
      <c r="BL594" s="68">
        <f t="shared" si="321"/>
        <v>0</v>
      </c>
      <c r="BM594" s="139">
        <f t="shared" si="322"/>
        <v>0</v>
      </c>
    </row>
    <row r="595" spans="1:65" s="68" customFormat="1" ht="63.95" customHeight="1">
      <c r="A595" s="245"/>
      <c r="B595" s="97"/>
      <c r="C595" s="98"/>
      <c r="D595" s="99"/>
      <c r="E595" s="111"/>
      <c r="F595" s="155"/>
      <c r="G595" s="225"/>
      <c r="H595" s="100"/>
      <c r="I595" s="226"/>
      <c r="J595" s="218"/>
      <c r="K595" s="124"/>
      <c r="L595" s="135"/>
      <c r="M595" s="136"/>
      <c r="N595" s="102"/>
      <c r="O595" s="103"/>
      <c r="P595" s="103"/>
      <c r="Q595" s="103"/>
      <c r="R595" s="103"/>
      <c r="S595" s="99"/>
      <c r="T595" s="99"/>
      <c r="U595" s="99"/>
      <c r="V595" s="99"/>
      <c r="W595" s="100"/>
      <c r="X595" s="100"/>
      <c r="Y595" s="104"/>
      <c r="Z595" s="119"/>
      <c r="AA595" s="119"/>
      <c r="AB595" s="120"/>
      <c r="AC595" s="137" t="str">
        <f t="shared" si="292"/>
        <v/>
      </c>
      <c r="AD595" s="131" t="str">
        <f t="shared" si="293"/>
        <v/>
      </c>
      <c r="AE595" s="105"/>
      <c r="AF595" s="101"/>
      <c r="AG595" s="107"/>
      <c r="AH595" s="169"/>
      <c r="AI595" s="170"/>
      <c r="AK595" s="146" t="b">
        <f t="shared" si="294"/>
        <v>0</v>
      </c>
      <c r="AL595" s="68">
        <f t="shared" si="295"/>
        <v>0</v>
      </c>
      <c r="AM595" s="68" t="b">
        <f t="shared" si="296"/>
        <v>1</v>
      </c>
      <c r="AN595" s="68">
        <f t="shared" si="297"/>
        <v>1</v>
      </c>
      <c r="AO595" s="68" t="b">
        <f t="shared" si="298"/>
        <v>0</v>
      </c>
      <c r="AP595" s="68">
        <f t="shared" si="299"/>
        <v>0</v>
      </c>
      <c r="AQ595" s="68" t="b">
        <f t="shared" si="300"/>
        <v>1</v>
      </c>
      <c r="AR595" s="139">
        <f t="shared" si="301"/>
        <v>1</v>
      </c>
      <c r="AS595" s="146" t="str">
        <f t="shared" si="302"/>
        <v/>
      </c>
      <c r="AT595" s="139" t="str">
        <f t="shared" si="303"/>
        <v/>
      </c>
      <c r="AU595" s="68">
        <f t="shared" si="304"/>
        <v>1</v>
      </c>
      <c r="AV595" s="68">
        <f t="shared" si="305"/>
        <v>0</v>
      </c>
      <c r="AW595" s="68">
        <f t="shared" si="306"/>
        <v>0</v>
      </c>
      <c r="AX595" s="68">
        <f t="shared" si="307"/>
        <v>0</v>
      </c>
      <c r="AY595" s="68">
        <f t="shared" si="308"/>
        <v>0</v>
      </c>
      <c r="AZ595" s="139">
        <f t="shared" si="309"/>
        <v>0</v>
      </c>
      <c r="BA595" s="68" t="str">
        <f t="shared" si="310"/>
        <v/>
      </c>
      <c r="BB595" s="68" t="str">
        <f t="shared" si="311"/>
        <v/>
      </c>
      <c r="BC595" s="146" t="str">
        <f t="shared" si="312"/>
        <v>Pain in mouth/throat</v>
      </c>
      <c r="BD595" s="68">
        <f t="shared" si="313"/>
        <v>10.4</v>
      </c>
      <c r="BE595" s="68" t="str">
        <f t="shared" si="314"/>
        <v>Pain in mouth/throat
 has a PPV of 10.4% 
 for recurrence</v>
      </c>
      <c r="BF595" s="68">
        <f t="shared" si="315"/>
        <v>0</v>
      </c>
      <c r="BG595" s="68">
        <f t="shared" si="316"/>
        <v>0</v>
      </c>
      <c r="BH595" s="68">
        <f t="shared" si="317"/>
        <v>1</v>
      </c>
      <c r="BI595" s="68">
        <f t="shared" si="318"/>
        <v>0</v>
      </c>
      <c r="BJ595" s="68">
        <f t="shared" si="319"/>
        <v>0</v>
      </c>
      <c r="BK595" s="68">
        <f t="shared" si="320"/>
        <v>0</v>
      </c>
      <c r="BL595" s="68">
        <f t="shared" si="321"/>
        <v>0</v>
      </c>
      <c r="BM595" s="139">
        <f t="shared" si="322"/>
        <v>0</v>
      </c>
    </row>
    <row r="596" spans="1:65" s="68" customFormat="1" ht="63.95" customHeight="1">
      <c r="A596" s="245"/>
      <c r="B596" s="97"/>
      <c r="C596" s="98"/>
      <c r="D596" s="99"/>
      <c r="E596" s="111"/>
      <c r="F596" s="155"/>
      <c r="G596" s="225"/>
      <c r="H596" s="100"/>
      <c r="I596" s="226"/>
      <c r="J596" s="218"/>
      <c r="K596" s="124"/>
      <c r="L596" s="135"/>
      <c r="M596" s="136"/>
      <c r="N596" s="102"/>
      <c r="O596" s="103"/>
      <c r="P596" s="103"/>
      <c r="Q596" s="103"/>
      <c r="R596" s="103"/>
      <c r="S596" s="99"/>
      <c r="T596" s="99"/>
      <c r="U596" s="99"/>
      <c r="V596" s="99"/>
      <c r="W596" s="100"/>
      <c r="X596" s="100"/>
      <c r="Y596" s="104"/>
      <c r="Z596" s="119"/>
      <c r="AA596" s="119"/>
      <c r="AB596" s="120"/>
      <c r="AC596" s="137" t="str">
        <f t="shared" si="292"/>
        <v/>
      </c>
      <c r="AD596" s="131" t="str">
        <f t="shared" si="293"/>
        <v/>
      </c>
      <c r="AE596" s="105"/>
      <c r="AF596" s="101"/>
      <c r="AG596" s="107"/>
      <c r="AH596" s="169"/>
      <c r="AI596" s="170"/>
      <c r="AK596" s="146" t="b">
        <f t="shared" si="294"/>
        <v>0</v>
      </c>
      <c r="AL596" s="68">
        <f t="shared" si="295"/>
        <v>0</v>
      </c>
      <c r="AM596" s="68" t="b">
        <f t="shared" si="296"/>
        <v>1</v>
      </c>
      <c r="AN596" s="68">
        <f t="shared" si="297"/>
        <v>1</v>
      </c>
      <c r="AO596" s="68" t="b">
        <f t="shared" si="298"/>
        <v>0</v>
      </c>
      <c r="AP596" s="68">
        <f t="shared" si="299"/>
        <v>0</v>
      </c>
      <c r="AQ596" s="68" t="b">
        <f t="shared" si="300"/>
        <v>1</v>
      </c>
      <c r="AR596" s="139">
        <f t="shared" si="301"/>
        <v>1</v>
      </c>
      <c r="AS596" s="146" t="str">
        <f t="shared" si="302"/>
        <v/>
      </c>
      <c r="AT596" s="139" t="str">
        <f t="shared" si="303"/>
        <v/>
      </c>
      <c r="AU596" s="68">
        <f t="shared" si="304"/>
        <v>1</v>
      </c>
      <c r="AV596" s="68">
        <f t="shared" si="305"/>
        <v>0</v>
      </c>
      <c r="AW596" s="68">
        <f t="shared" si="306"/>
        <v>0</v>
      </c>
      <c r="AX596" s="68">
        <f t="shared" si="307"/>
        <v>0</v>
      </c>
      <c r="AY596" s="68">
        <f t="shared" si="308"/>
        <v>0</v>
      </c>
      <c r="AZ596" s="139">
        <f t="shared" si="309"/>
        <v>0</v>
      </c>
      <c r="BA596" s="68" t="str">
        <f t="shared" si="310"/>
        <v/>
      </c>
      <c r="BB596" s="68" t="str">
        <f t="shared" si="311"/>
        <v/>
      </c>
      <c r="BC596" s="146" t="str">
        <f t="shared" si="312"/>
        <v>Pain in mouth/throat</v>
      </c>
      <c r="BD596" s="68">
        <f t="shared" si="313"/>
        <v>10.4</v>
      </c>
      <c r="BE596" s="68" t="str">
        <f t="shared" si="314"/>
        <v>Pain in mouth/throat
 has a PPV of 10.4% 
 for recurrence</v>
      </c>
      <c r="BF596" s="68">
        <f t="shared" si="315"/>
        <v>0</v>
      </c>
      <c r="BG596" s="68">
        <f t="shared" si="316"/>
        <v>0</v>
      </c>
      <c r="BH596" s="68">
        <f t="shared" si="317"/>
        <v>1</v>
      </c>
      <c r="BI596" s="68">
        <f t="shared" si="318"/>
        <v>0</v>
      </c>
      <c r="BJ596" s="68">
        <f t="shared" si="319"/>
        <v>0</v>
      </c>
      <c r="BK596" s="68">
        <f t="shared" si="320"/>
        <v>0</v>
      </c>
      <c r="BL596" s="68">
        <f t="shared" si="321"/>
        <v>0</v>
      </c>
      <c r="BM596" s="139">
        <f t="shared" si="322"/>
        <v>0</v>
      </c>
    </row>
    <row r="597" spans="1:65" s="68" customFormat="1" ht="63.95" customHeight="1">
      <c r="A597" s="245"/>
      <c r="B597" s="97"/>
      <c r="C597" s="98"/>
      <c r="D597" s="99"/>
      <c r="E597" s="111"/>
      <c r="F597" s="155"/>
      <c r="G597" s="225"/>
      <c r="H597" s="100"/>
      <c r="I597" s="226"/>
      <c r="J597" s="218"/>
      <c r="K597" s="124"/>
      <c r="L597" s="135"/>
      <c r="M597" s="136"/>
      <c r="N597" s="102"/>
      <c r="O597" s="103"/>
      <c r="P597" s="103"/>
      <c r="Q597" s="103"/>
      <c r="R597" s="103"/>
      <c r="S597" s="99"/>
      <c r="T597" s="99"/>
      <c r="U597" s="99"/>
      <c r="V597" s="99"/>
      <c r="W597" s="100"/>
      <c r="X597" s="100"/>
      <c r="Y597" s="104"/>
      <c r="Z597" s="119"/>
      <c r="AA597" s="119"/>
      <c r="AB597" s="120"/>
      <c r="AC597" s="137" t="str">
        <f t="shared" si="292"/>
        <v/>
      </c>
      <c r="AD597" s="131" t="str">
        <f t="shared" si="293"/>
        <v/>
      </c>
      <c r="AE597" s="105"/>
      <c r="AF597" s="101"/>
      <c r="AG597" s="107"/>
      <c r="AH597" s="169"/>
      <c r="AI597" s="170"/>
      <c r="AK597" s="146" t="b">
        <f t="shared" si="294"/>
        <v>0</v>
      </c>
      <c r="AL597" s="68">
        <f t="shared" si="295"/>
        <v>0</v>
      </c>
      <c r="AM597" s="68" t="b">
        <f t="shared" si="296"/>
        <v>1</v>
      </c>
      <c r="AN597" s="68">
        <f t="shared" si="297"/>
        <v>1</v>
      </c>
      <c r="AO597" s="68" t="b">
        <f t="shared" si="298"/>
        <v>0</v>
      </c>
      <c r="AP597" s="68">
        <f t="shared" si="299"/>
        <v>0</v>
      </c>
      <c r="AQ597" s="68" t="b">
        <f t="shared" si="300"/>
        <v>1</v>
      </c>
      <c r="AR597" s="139">
        <f t="shared" si="301"/>
        <v>1</v>
      </c>
      <c r="AS597" s="146" t="str">
        <f t="shared" si="302"/>
        <v/>
      </c>
      <c r="AT597" s="139" t="str">
        <f t="shared" si="303"/>
        <v/>
      </c>
      <c r="AU597" s="68">
        <f t="shared" si="304"/>
        <v>1</v>
      </c>
      <c r="AV597" s="68">
        <f t="shared" si="305"/>
        <v>0</v>
      </c>
      <c r="AW597" s="68">
        <f t="shared" si="306"/>
        <v>0</v>
      </c>
      <c r="AX597" s="68">
        <f t="shared" si="307"/>
        <v>0</v>
      </c>
      <c r="AY597" s="68">
        <f t="shared" si="308"/>
        <v>0</v>
      </c>
      <c r="AZ597" s="139">
        <f t="shared" si="309"/>
        <v>0</v>
      </c>
      <c r="BA597" s="68" t="str">
        <f t="shared" si="310"/>
        <v/>
      </c>
      <c r="BB597" s="68" t="str">
        <f t="shared" si="311"/>
        <v/>
      </c>
      <c r="BC597" s="146" t="str">
        <f t="shared" si="312"/>
        <v>Pain in mouth/throat</v>
      </c>
      <c r="BD597" s="68">
        <f t="shared" si="313"/>
        <v>10.4</v>
      </c>
      <c r="BE597" s="68" t="str">
        <f t="shared" si="314"/>
        <v>Pain in mouth/throat
 has a PPV of 10.4% 
 for recurrence</v>
      </c>
      <c r="BF597" s="68">
        <f t="shared" si="315"/>
        <v>0</v>
      </c>
      <c r="BG597" s="68">
        <f t="shared" si="316"/>
        <v>0</v>
      </c>
      <c r="BH597" s="68">
        <f t="shared" si="317"/>
        <v>1</v>
      </c>
      <c r="BI597" s="68">
        <f t="shared" si="318"/>
        <v>0</v>
      </c>
      <c r="BJ597" s="68">
        <f t="shared" si="319"/>
        <v>0</v>
      </c>
      <c r="BK597" s="68">
        <f t="shared" si="320"/>
        <v>0</v>
      </c>
      <c r="BL597" s="68">
        <f t="shared" si="321"/>
        <v>0</v>
      </c>
      <c r="BM597" s="139">
        <f t="shared" si="322"/>
        <v>0</v>
      </c>
    </row>
    <row r="598" spans="1:65" s="68" customFormat="1" ht="63.95" customHeight="1">
      <c r="A598" s="245"/>
      <c r="B598" s="97"/>
      <c r="C598" s="98"/>
      <c r="D598" s="99"/>
      <c r="E598" s="111"/>
      <c r="F598" s="155"/>
      <c r="G598" s="225"/>
      <c r="H598" s="100"/>
      <c r="I598" s="226"/>
      <c r="J598" s="218"/>
      <c r="K598" s="124"/>
      <c r="L598" s="135"/>
      <c r="M598" s="136"/>
      <c r="N598" s="102"/>
      <c r="O598" s="103"/>
      <c r="P598" s="103"/>
      <c r="Q598" s="103"/>
      <c r="R598" s="103"/>
      <c r="S598" s="99"/>
      <c r="T598" s="99"/>
      <c r="U598" s="99"/>
      <c r="V598" s="99"/>
      <c r="W598" s="100"/>
      <c r="X598" s="100"/>
      <c r="Y598" s="104"/>
      <c r="Z598" s="119"/>
      <c r="AA598" s="119"/>
      <c r="AB598" s="120"/>
      <c r="AC598" s="137" t="str">
        <f t="shared" si="292"/>
        <v/>
      </c>
      <c r="AD598" s="131" t="str">
        <f t="shared" si="293"/>
        <v/>
      </c>
      <c r="AE598" s="105"/>
      <c r="AF598" s="101"/>
      <c r="AG598" s="107"/>
      <c r="AH598" s="169"/>
      <c r="AI598" s="170"/>
      <c r="AK598" s="146" t="b">
        <f t="shared" si="294"/>
        <v>0</v>
      </c>
      <c r="AL598" s="68">
        <f t="shared" si="295"/>
        <v>0</v>
      </c>
      <c r="AM598" s="68" t="b">
        <f t="shared" si="296"/>
        <v>1</v>
      </c>
      <c r="AN598" s="68">
        <f t="shared" si="297"/>
        <v>1</v>
      </c>
      <c r="AO598" s="68" t="b">
        <f t="shared" si="298"/>
        <v>0</v>
      </c>
      <c r="AP598" s="68">
        <f t="shared" si="299"/>
        <v>0</v>
      </c>
      <c r="AQ598" s="68" t="b">
        <f t="shared" si="300"/>
        <v>1</v>
      </c>
      <c r="AR598" s="139">
        <f t="shared" si="301"/>
        <v>1</v>
      </c>
      <c r="AS598" s="146" t="str">
        <f t="shared" si="302"/>
        <v/>
      </c>
      <c r="AT598" s="139" t="str">
        <f t="shared" si="303"/>
        <v/>
      </c>
      <c r="AU598" s="68">
        <f t="shared" si="304"/>
        <v>1</v>
      </c>
      <c r="AV598" s="68">
        <f t="shared" si="305"/>
        <v>0</v>
      </c>
      <c r="AW598" s="68">
        <f t="shared" si="306"/>
        <v>0</v>
      </c>
      <c r="AX598" s="68">
        <f t="shared" si="307"/>
        <v>0</v>
      </c>
      <c r="AY598" s="68">
        <f t="shared" si="308"/>
        <v>0</v>
      </c>
      <c r="AZ598" s="139">
        <f t="shared" si="309"/>
        <v>0</v>
      </c>
      <c r="BA598" s="68" t="str">
        <f t="shared" si="310"/>
        <v/>
      </c>
      <c r="BB598" s="68" t="str">
        <f t="shared" si="311"/>
        <v/>
      </c>
      <c r="BC598" s="146" t="str">
        <f t="shared" si="312"/>
        <v>Pain in mouth/throat</v>
      </c>
      <c r="BD598" s="68">
        <f t="shared" si="313"/>
        <v>10.4</v>
      </c>
      <c r="BE598" s="68" t="str">
        <f t="shared" si="314"/>
        <v>Pain in mouth/throat
 has a PPV of 10.4% 
 for recurrence</v>
      </c>
      <c r="BF598" s="68">
        <f t="shared" si="315"/>
        <v>0</v>
      </c>
      <c r="BG598" s="68">
        <f t="shared" si="316"/>
        <v>0</v>
      </c>
      <c r="BH598" s="68">
        <f t="shared" si="317"/>
        <v>1</v>
      </c>
      <c r="BI598" s="68">
        <f t="shared" si="318"/>
        <v>0</v>
      </c>
      <c r="BJ598" s="68">
        <f t="shared" si="319"/>
        <v>0</v>
      </c>
      <c r="BK598" s="68">
        <f t="shared" si="320"/>
        <v>0</v>
      </c>
      <c r="BL598" s="68">
        <f t="shared" si="321"/>
        <v>0</v>
      </c>
      <c r="BM598" s="139">
        <f t="shared" si="322"/>
        <v>0</v>
      </c>
    </row>
    <row r="599" spans="1:65" s="68" customFormat="1" ht="63.95" customHeight="1">
      <c r="A599" s="245"/>
      <c r="B599" s="97"/>
      <c r="C599" s="98"/>
      <c r="D599" s="99"/>
      <c r="E599" s="111"/>
      <c r="F599" s="155"/>
      <c r="G599" s="225"/>
      <c r="H599" s="100"/>
      <c r="I599" s="226"/>
      <c r="J599" s="218"/>
      <c r="K599" s="124"/>
      <c r="L599" s="135"/>
      <c r="M599" s="136"/>
      <c r="N599" s="102"/>
      <c r="O599" s="103"/>
      <c r="P599" s="103"/>
      <c r="Q599" s="103"/>
      <c r="R599" s="103"/>
      <c r="S599" s="99"/>
      <c r="T599" s="99"/>
      <c r="U599" s="99"/>
      <c r="V599" s="99"/>
      <c r="W599" s="100"/>
      <c r="X599" s="100"/>
      <c r="Y599" s="104"/>
      <c r="Z599" s="119"/>
      <c r="AA599" s="119"/>
      <c r="AB599" s="120"/>
      <c r="AC599" s="137" t="str">
        <f t="shared" si="292"/>
        <v/>
      </c>
      <c r="AD599" s="131" t="str">
        <f t="shared" si="293"/>
        <v/>
      </c>
      <c r="AE599" s="105"/>
      <c r="AF599" s="101"/>
      <c r="AG599" s="107"/>
      <c r="AH599" s="169"/>
      <c r="AI599" s="170"/>
      <c r="AK599" s="146" t="b">
        <f t="shared" si="294"/>
        <v>0</v>
      </c>
      <c r="AL599" s="68">
        <f t="shared" si="295"/>
        <v>0</v>
      </c>
      <c r="AM599" s="68" t="b">
        <f t="shared" si="296"/>
        <v>1</v>
      </c>
      <c r="AN599" s="68">
        <f t="shared" si="297"/>
        <v>1</v>
      </c>
      <c r="AO599" s="68" t="b">
        <f t="shared" si="298"/>
        <v>0</v>
      </c>
      <c r="AP599" s="68">
        <f t="shared" si="299"/>
        <v>0</v>
      </c>
      <c r="AQ599" s="68" t="b">
        <f t="shared" si="300"/>
        <v>1</v>
      </c>
      <c r="AR599" s="139">
        <f t="shared" si="301"/>
        <v>1</v>
      </c>
      <c r="AS599" s="146" t="str">
        <f t="shared" si="302"/>
        <v/>
      </c>
      <c r="AT599" s="139" t="str">
        <f t="shared" si="303"/>
        <v/>
      </c>
      <c r="AU599" s="68">
        <f t="shared" si="304"/>
        <v>1</v>
      </c>
      <c r="AV599" s="68">
        <f t="shared" si="305"/>
        <v>0</v>
      </c>
      <c r="AW599" s="68">
        <f t="shared" si="306"/>
        <v>0</v>
      </c>
      <c r="AX599" s="68">
        <f t="shared" si="307"/>
        <v>0</v>
      </c>
      <c r="AY599" s="68">
        <f t="shared" si="308"/>
        <v>0</v>
      </c>
      <c r="AZ599" s="139">
        <f t="shared" si="309"/>
        <v>0</v>
      </c>
      <c r="BA599" s="68" t="str">
        <f t="shared" si="310"/>
        <v/>
      </c>
      <c r="BB599" s="68" t="str">
        <f t="shared" si="311"/>
        <v/>
      </c>
      <c r="BC599" s="146" t="str">
        <f t="shared" si="312"/>
        <v>Pain in mouth/throat</v>
      </c>
      <c r="BD599" s="68">
        <f t="shared" si="313"/>
        <v>10.4</v>
      </c>
      <c r="BE599" s="68" t="str">
        <f t="shared" si="314"/>
        <v>Pain in mouth/throat
 has a PPV of 10.4% 
 for recurrence</v>
      </c>
      <c r="BF599" s="68">
        <f t="shared" si="315"/>
        <v>0</v>
      </c>
      <c r="BG599" s="68">
        <f t="shared" si="316"/>
        <v>0</v>
      </c>
      <c r="BH599" s="68">
        <f t="shared" si="317"/>
        <v>1</v>
      </c>
      <c r="BI599" s="68">
        <f t="shared" si="318"/>
        <v>0</v>
      </c>
      <c r="BJ599" s="68">
        <f t="shared" si="319"/>
        <v>0</v>
      </c>
      <c r="BK599" s="68">
        <f t="shared" si="320"/>
        <v>0</v>
      </c>
      <c r="BL599" s="68">
        <f t="shared" si="321"/>
        <v>0</v>
      </c>
      <c r="BM599" s="139">
        <f t="shared" si="322"/>
        <v>0</v>
      </c>
    </row>
    <row r="600" spans="1:65" s="68" customFormat="1" ht="63.95" customHeight="1">
      <c r="A600" s="245"/>
      <c r="B600" s="97"/>
      <c r="C600" s="98"/>
      <c r="D600" s="99"/>
      <c r="E600" s="111"/>
      <c r="F600" s="155"/>
      <c r="G600" s="225"/>
      <c r="H600" s="100"/>
      <c r="I600" s="226"/>
      <c r="J600" s="218"/>
      <c r="K600" s="124"/>
      <c r="L600" s="135"/>
      <c r="M600" s="136"/>
      <c r="N600" s="102"/>
      <c r="O600" s="103"/>
      <c r="P600" s="103"/>
      <c r="Q600" s="103"/>
      <c r="R600" s="103"/>
      <c r="S600" s="99"/>
      <c r="T600" s="99"/>
      <c r="U600" s="99"/>
      <c r="V600" s="99"/>
      <c r="W600" s="100"/>
      <c r="X600" s="100"/>
      <c r="Y600" s="104"/>
      <c r="Z600" s="119"/>
      <c r="AA600" s="119"/>
      <c r="AB600" s="120"/>
      <c r="AC600" s="137" t="str">
        <f t="shared" si="292"/>
        <v/>
      </c>
      <c r="AD600" s="131" t="str">
        <f t="shared" si="293"/>
        <v/>
      </c>
      <c r="AE600" s="105"/>
      <c r="AF600" s="101"/>
      <c r="AG600" s="107"/>
      <c r="AH600" s="169"/>
      <c r="AI600" s="170"/>
      <c r="AK600" s="146" t="b">
        <f t="shared" si="294"/>
        <v>0</v>
      </c>
      <c r="AL600" s="68">
        <f t="shared" si="295"/>
        <v>0</v>
      </c>
      <c r="AM600" s="68" t="b">
        <f t="shared" si="296"/>
        <v>1</v>
      </c>
      <c r="AN600" s="68">
        <f t="shared" si="297"/>
        <v>1</v>
      </c>
      <c r="AO600" s="68" t="b">
        <f t="shared" si="298"/>
        <v>0</v>
      </c>
      <c r="AP600" s="68">
        <f t="shared" si="299"/>
        <v>0</v>
      </c>
      <c r="AQ600" s="68" t="b">
        <f t="shared" si="300"/>
        <v>1</v>
      </c>
      <c r="AR600" s="139">
        <f t="shared" si="301"/>
        <v>1</v>
      </c>
      <c r="AS600" s="146" t="str">
        <f t="shared" si="302"/>
        <v/>
      </c>
      <c r="AT600" s="139" t="str">
        <f t="shared" si="303"/>
        <v/>
      </c>
      <c r="AU600" s="68">
        <f t="shared" si="304"/>
        <v>1</v>
      </c>
      <c r="AV600" s="68">
        <f t="shared" si="305"/>
        <v>0</v>
      </c>
      <c r="AW600" s="68">
        <f t="shared" si="306"/>
        <v>0</v>
      </c>
      <c r="AX600" s="68">
        <f t="shared" si="307"/>
        <v>0</v>
      </c>
      <c r="AY600" s="68">
        <f t="shared" si="308"/>
        <v>0</v>
      </c>
      <c r="AZ600" s="139">
        <f t="shared" si="309"/>
        <v>0</v>
      </c>
      <c r="BA600" s="68" t="str">
        <f t="shared" si="310"/>
        <v/>
      </c>
      <c r="BB600" s="68" t="str">
        <f t="shared" si="311"/>
        <v/>
      </c>
      <c r="BC600" s="146" t="str">
        <f t="shared" si="312"/>
        <v>Pain in mouth/throat</v>
      </c>
      <c r="BD600" s="68">
        <f t="shared" si="313"/>
        <v>10.4</v>
      </c>
      <c r="BE600" s="68" t="str">
        <f t="shared" si="314"/>
        <v>Pain in mouth/throat
 has a PPV of 10.4% 
 for recurrence</v>
      </c>
      <c r="BF600" s="68">
        <f t="shared" si="315"/>
        <v>0</v>
      </c>
      <c r="BG600" s="68">
        <f t="shared" si="316"/>
        <v>0</v>
      </c>
      <c r="BH600" s="68">
        <f t="shared" si="317"/>
        <v>1</v>
      </c>
      <c r="BI600" s="68">
        <f t="shared" si="318"/>
        <v>0</v>
      </c>
      <c r="BJ600" s="68">
        <f t="shared" si="319"/>
        <v>0</v>
      </c>
      <c r="BK600" s="68">
        <f t="shared" si="320"/>
        <v>0</v>
      </c>
      <c r="BL600" s="68">
        <f t="shared" si="321"/>
        <v>0</v>
      </c>
      <c r="BM600" s="139">
        <f t="shared" si="322"/>
        <v>0</v>
      </c>
    </row>
    <row r="601" spans="1:65" s="68" customFormat="1" ht="63.95" customHeight="1">
      <c r="A601" s="245"/>
      <c r="B601" s="97"/>
      <c r="C601" s="98"/>
      <c r="D601" s="99"/>
      <c r="E601" s="111"/>
      <c r="F601" s="155"/>
      <c r="G601" s="225"/>
      <c r="H601" s="100"/>
      <c r="I601" s="226"/>
      <c r="J601" s="218"/>
      <c r="K601" s="124"/>
      <c r="L601" s="135"/>
      <c r="M601" s="136"/>
      <c r="N601" s="102"/>
      <c r="O601" s="103"/>
      <c r="P601" s="103"/>
      <c r="Q601" s="103"/>
      <c r="R601" s="103"/>
      <c r="S601" s="99"/>
      <c r="T601" s="99"/>
      <c r="U601" s="99"/>
      <c r="V601" s="99"/>
      <c r="W601" s="100"/>
      <c r="X601" s="100"/>
      <c r="Y601" s="104"/>
      <c r="Z601" s="119"/>
      <c r="AA601" s="119"/>
      <c r="AB601" s="120"/>
      <c r="AC601" s="137" t="str">
        <f t="shared" si="292"/>
        <v/>
      </c>
      <c r="AD601" s="131" t="str">
        <f t="shared" si="293"/>
        <v/>
      </c>
      <c r="AE601" s="105"/>
      <c r="AF601" s="101"/>
      <c r="AG601" s="107"/>
      <c r="AH601" s="169"/>
      <c r="AI601" s="170"/>
      <c r="AK601" s="146" t="b">
        <f t="shared" si="294"/>
        <v>0</v>
      </c>
      <c r="AL601" s="68">
        <f t="shared" si="295"/>
        <v>0</v>
      </c>
      <c r="AM601" s="68" t="b">
        <f t="shared" si="296"/>
        <v>1</v>
      </c>
      <c r="AN601" s="68">
        <f t="shared" si="297"/>
        <v>1</v>
      </c>
      <c r="AO601" s="68" t="b">
        <f t="shared" si="298"/>
        <v>0</v>
      </c>
      <c r="AP601" s="68">
        <f t="shared" si="299"/>
        <v>0</v>
      </c>
      <c r="AQ601" s="68" t="b">
        <f t="shared" si="300"/>
        <v>1</v>
      </c>
      <c r="AR601" s="139">
        <f t="shared" si="301"/>
        <v>1</v>
      </c>
      <c r="AS601" s="146" t="str">
        <f t="shared" si="302"/>
        <v/>
      </c>
      <c r="AT601" s="139" t="str">
        <f t="shared" si="303"/>
        <v/>
      </c>
      <c r="AU601" s="68">
        <f t="shared" si="304"/>
        <v>1</v>
      </c>
      <c r="AV601" s="68">
        <f t="shared" si="305"/>
        <v>0</v>
      </c>
      <c r="AW601" s="68">
        <f t="shared" si="306"/>
        <v>0</v>
      </c>
      <c r="AX601" s="68">
        <f t="shared" si="307"/>
        <v>0</v>
      </c>
      <c r="AY601" s="68">
        <f t="shared" si="308"/>
        <v>0</v>
      </c>
      <c r="AZ601" s="139">
        <f t="shared" si="309"/>
        <v>0</v>
      </c>
      <c r="BA601" s="68" t="str">
        <f t="shared" si="310"/>
        <v/>
      </c>
      <c r="BB601" s="68" t="str">
        <f t="shared" si="311"/>
        <v/>
      </c>
      <c r="BC601" s="146" t="str">
        <f t="shared" si="312"/>
        <v>Pain in mouth/throat</v>
      </c>
      <c r="BD601" s="68">
        <f t="shared" si="313"/>
        <v>10.4</v>
      </c>
      <c r="BE601" s="68" t="str">
        <f t="shared" si="314"/>
        <v>Pain in mouth/throat
 has a PPV of 10.4% 
 for recurrence</v>
      </c>
      <c r="BF601" s="68">
        <f t="shared" si="315"/>
        <v>0</v>
      </c>
      <c r="BG601" s="68">
        <f t="shared" si="316"/>
        <v>0</v>
      </c>
      <c r="BH601" s="68">
        <f t="shared" si="317"/>
        <v>1</v>
      </c>
      <c r="BI601" s="68">
        <f t="shared" si="318"/>
        <v>0</v>
      </c>
      <c r="BJ601" s="68">
        <f t="shared" si="319"/>
        <v>0</v>
      </c>
      <c r="BK601" s="68">
        <f t="shared" si="320"/>
        <v>0</v>
      </c>
      <c r="BL601" s="68">
        <f t="shared" si="321"/>
        <v>0</v>
      </c>
      <c r="BM601" s="139">
        <f t="shared" si="322"/>
        <v>0</v>
      </c>
    </row>
    <row r="602" spans="1:65" s="68" customFormat="1" ht="63.95" customHeight="1">
      <c r="A602" s="245"/>
      <c r="B602" s="97"/>
      <c r="C602" s="98"/>
      <c r="D602" s="99"/>
      <c r="E602" s="111"/>
      <c r="F602" s="155"/>
      <c r="G602" s="225"/>
      <c r="H602" s="100"/>
      <c r="I602" s="226"/>
      <c r="J602" s="218"/>
      <c r="K602" s="124"/>
      <c r="L602" s="135"/>
      <c r="M602" s="136"/>
      <c r="N602" s="102"/>
      <c r="O602" s="103"/>
      <c r="P602" s="103"/>
      <c r="Q602" s="103"/>
      <c r="R602" s="103"/>
      <c r="S602" s="99"/>
      <c r="T602" s="99"/>
      <c r="U602" s="99"/>
      <c r="V602" s="99"/>
      <c r="W602" s="100"/>
      <c r="X602" s="100"/>
      <c r="Y602" s="104"/>
      <c r="Z602" s="119"/>
      <c r="AA602" s="119"/>
      <c r="AB602" s="120"/>
      <c r="AC602" s="137" t="str">
        <f t="shared" si="292"/>
        <v/>
      </c>
      <c r="AD602" s="131" t="str">
        <f t="shared" si="293"/>
        <v/>
      </c>
      <c r="AE602" s="105"/>
      <c r="AF602" s="101"/>
      <c r="AG602" s="107"/>
      <c r="AH602" s="169"/>
      <c r="AI602" s="170"/>
      <c r="AK602" s="146" t="b">
        <f t="shared" si="294"/>
        <v>0</v>
      </c>
      <c r="AL602" s="68">
        <f t="shared" si="295"/>
        <v>0</v>
      </c>
      <c r="AM602" s="68" t="b">
        <f t="shared" si="296"/>
        <v>1</v>
      </c>
      <c r="AN602" s="68">
        <f t="shared" si="297"/>
        <v>1</v>
      </c>
      <c r="AO602" s="68" t="b">
        <f t="shared" si="298"/>
        <v>0</v>
      </c>
      <c r="AP602" s="68">
        <f t="shared" si="299"/>
        <v>0</v>
      </c>
      <c r="AQ602" s="68" t="b">
        <f t="shared" si="300"/>
        <v>1</v>
      </c>
      <c r="AR602" s="139">
        <f t="shared" si="301"/>
        <v>1</v>
      </c>
      <c r="AS602" s="146" t="str">
        <f t="shared" si="302"/>
        <v/>
      </c>
      <c r="AT602" s="139" t="str">
        <f t="shared" si="303"/>
        <v/>
      </c>
      <c r="AU602" s="68">
        <f t="shared" si="304"/>
        <v>1</v>
      </c>
      <c r="AV602" s="68">
        <f t="shared" si="305"/>
        <v>0</v>
      </c>
      <c r="AW602" s="68">
        <f t="shared" si="306"/>
        <v>0</v>
      </c>
      <c r="AX602" s="68">
        <f t="shared" si="307"/>
        <v>0</v>
      </c>
      <c r="AY602" s="68">
        <f t="shared" si="308"/>
        <v>0</v>
      </c>
      <c r="AZ602" s="139">
        <f t="shared" si="309"/>
        <v>0</v>
      </c>
      <c r="BA602" s="68" t="str">
        <f t="shared" si="310"/>
        <v/>
      </c>
      <c r="BB602" s="68" t="str">
        <f t="shared" si="311"/>
        <v/>
      </c>
      <c r="BC602" s="146" t="str">
        <f t="shared" si="312"/>
        <v>Pain in mouth/throat</v>
      </c>
      <c r="BD602" s="68">
        <f t="shared" si="313"/>
        <v>10.4</v>
      </c>
      <c r="BE602" s="68" t="str">
        <f t="shared" si="314"/>
        <v>Pain in mouth/throat
 has a PPV of 10.4% 
 for recurrence</v>
      </c>
      <c r="BF602" s="68">
        <f t="shared" si="315"/>
        <v>0</v>
      </c>
      <c r="BG602" s="68">
        <f t="shared" si="316"/>
        <v>0</v>
      </c>
      <c r="BH602" s="68">
        <f t="shared" si="317"/>
        <v>1</v>
      </c>
      <c r="BI602" s="68">
        <f t="shared" si="318"/>
        <v>0</v>
      </c>
      <c r="BJ602" s="68">
        <f t="shared" si="319"/>
        <v>0</v>
      </c>
      <c r="BK602" s="68">
        <f t="shared" si="320"/>
        <v>0</v>
      </c>
      <c r="BL602" s="68">
        <f t="shared" si="321"/>
        <v>0</v>
      </c>
      <c r="BM602" s="139">
        <f t="shared" si="322"/>
        <v>0</v>
      </c>
    </row>
    <row r="603" spans="1:65" s="68" customFormat="1" ht="63.95" customHeight="1">
      <c r="A603" s="245"/>
      <c r="B603" s="97"/>
      <c r="C603" s="98"/>
      <c r="D603" s="99"/>
      <c r="E603" s="111"/>
      <c r="F603" s="155"/>
      <c r="G603" s="225"/>
      <c r="H603" s="100"/>
      <c r="I603" s="226"/>
      <c r="J603" s="218"/>
      <c r="K603" s="124"/>
      <c r="L603" s="135"/>
      <c r="M603" s="136"/>
      <c r="N603" s="102"/>
      <c r="O603" s="103"/>
      <c r="P603" s="103"/>
      <c r="Q603" s="103"/>
      <c r="R603" s="103"/>
      <c r="S603" s="99"/>
      <c r="T603" s="99"/>
      <c r="U603" s="99"/>
      <c r="V603" s="99"/>
      <c r="W603" s="100"/>
      <c r="X603" s="100"/>
      <c r="Y603" s="104"/>
      <c r="Z603" s="119"/>
      <c r="AA603" s="119"/>
      <c r="AB603" s="120"/>
      <c r="AC603" s="137" t="str">
        <f t="shared" si="292"/>
        <v/>
      </c>
      <c r="AD603" s="131" t="str">
        <f t="shared" si="293"/>
        <v/>
      </c>
      <c r="AE603" s="105"/>
      <c r="AF603" s="101"/>
      <c r="AG603" s="107"/>
      <c r="AH603" s="169"/>
      <c r="AI603" s="170"/>
      <c r="AK603" s="146" t="b">
        <f t="shared" si="294"/>
        <v>0</v>
      </c>
      <c r="AL603" s="68">
        <f t="shared" si="295"/>
        <v>0</v>
      </c>
      <c r="AM603" s="68" t="b">
        <f t="shared" si="296"/>
        <v>1</v>
      </c>
      <c r="AN603" s="68">
        <f t="shared" si="297"/>
        <v>1</v>
      </c>
      <c r="AO603" s="68" t="b">
        <f t="shared" si="298"/>
        <v>0</v>
      </c>
      <c r="AP603" s="68">
        <f t="shared" si="299"/>
        <v>0</v>
      </c>
      <c r="AQ603" s="68" t="b">
        <f t="shared" si="300"/>
        <v>1</v>
      </c>
      <c r="AR603" s="139">
        <f t="shared" si="301"/>
        <v>1</v>
      </c>
      <c r="AS603" s="146" t="str">
        <f t="shared" si="302"/>
        <v/>
      </c>
      <c r="AT603" s="139" t="str">
        <f t="shared" si="303"/>
        <v/>
      </c>
      <c r="AU603" s="68">
        <f t="shared" si="304"/>
        <v>1</v>
      </c>
      <c r="AV603" s="68">
        <f t="shared" si="305"/>
        <v>0</v>
      </c>
      <c r="AW603" s="68">
        <f t="shared" si="306"/>
        <v>0</v>
      </c>
      <c r="AX603" s="68">
        <f t="shared" si="307"/>
        <v>0</v>
      </c>
      <c r="AY603" s="68">
        <f t="shared" si="308"/>
        <v>0</v>
      </c>
      <c r="AZ603" s="139">
        <f t="shared" si="309"/>
        <v>0</v>
      </c>
      <c r="BA603" s="68" t="str">
        <f t="shared" si="310"/>
        <v/>
      </c>
      <c r="BB603" s="68" t="str">
        <f t="shared" si="311"/>
        <v/>
      </c>
      <c r="BC603" s="146" t="str">
        <f t="shared" si="312"/>
        <v>Pain in mouth/throat</v>
      </c>
      <c r="BD603" s="68">
        <f t="shared" si="313"/>
        <v>10.4</v>
      </c>
      <c r="BE603" s="68" t="str">
        <f t="shared" si="314"/>
        <v>Pain in mouth/throat
 has a PPV of 10.4% 
 for recurrence</v>
      </c>
      <c r="BF603" s="68">
        <f t="shared" si="315"/>
        <v>0</v>
      </c>
      <c r="BG603" s="68">
        <f t="shared" si="316"/>
        <v>0</v>
      </c>
      <c r="BH603" s="68">
        <f t="shared" si="317"/>
        <v>1</v>
      </c>
      <c r="BI603" s="68">
        <f t="shared" si="318"/>
        <v>0</v>
      </c>
      <c r="BJ603" s="68">
        <f t="shared" si="319"/>
        <v>0</v>
      </c>
      <c r="BK603" s="68">
        <f t="shared" si="320"/>
        <v>0</v>
      </c>
      <c r="BL603" s="68">
        <f t="shared" si="321"/>
        <v>0</v>
      </c>
      <c r="BM603" s="139">
        <f t="shared" si="322"/>
        <v>0</v>
      </c>
    </row>
    <row r="604" spans="1:65" s="68" customFormat="1" ht="63.95" customHeight="1">
      <c r="A604" s="245"/>
      <c r="B604" s="97"/>
      <c r="C604" s="98"/>
      <c r="D604" s="99"/>
      <c r="E604" s="111"/>
      <c r="F604" s="155"/>
      <c r="G604" s="225"/>
      <c r="H604" s="100"/>
      <c r="I604" s="226"/>
      <c r="J604" s="218"/>
      <c r="K604" s="124"/>
      <c r="L604" s="135"/>
      <c r="M604" s="136"/>
      <c r="N604" s="102"/>
      <c r="O604" s="103"/>
      <c r="P604" s="103"/>
      <c r="Q604" s="103"/>
      <c r="R604" s="103"/>
      <c r="S604" s="99"/>
      <c r="T604" s="99"/>
      <c r="U604" s="99"/>
      <c r="V604" s="99"/>
      <c r="W604" s="100"/>
      <c r="X604" s="100"/>
      <c r="Y604" s="104"/>
      <c r="Z604" s="119"/>
      <c r="AA604" s="119"/>
      <c r="AB604" s="120"/>
      <c r="AC604" s="137" t="str">
        <f t="shared" si="292"/>
        <v/>
      </c>
      <c r="AD604" s="131" t="str">
        <f t="shared" si="293"/>
        <v/>
      </c>
      <c r="AE604" s="105"/>
      <c r="AF604" s="101"/>
      <c r="AG604" s="107"/>
      <c r="AH604" s="169"/>
      <c r="AI604" s="170"/>
      <c r="AK604" s="146" t="b">
        <f t="shared" si="294"/>
        <v>0</v>
      </c>
      <c r="AL604" s="68">
        <f t="shared" si="295"/>
        <v>0</v>
      </c>
      <c r="AM604" s="68" t="b">
        <f t="shared" si="296"/>
        <v>1</v>
      </c>
      <c r="AN604" s="68">
        <f t="shared" si="297"/>
        <v>1</v>
      </c>
      <c r="AO604" s="68" t="b">
        <f t="shared" si="298"/>
        <v>0</v>
      </c>
      <c r="AP604" s="68">
        <f t="shared" si="299"/>
        <v>0</v>
      </c>
      <c r="AQ604" s="68" t="b">
        <f t="shared" si="300"/>
        <v>1</v>
      </c>
      <c r="AR604" s="139">
        <f t="shared" si="301"/>
        <v>1</v>
      </c>
      <c r="AS604" s="146" t="str">
        <f t="shared" si="302"/>
        <v/>
      </c>
      <c r="AT604" s="139" t="str">
        <f t="shared" si="303"/>
        <v/>
      </c>
      <c r="AU604" s="68">
        <f t="shared" si="304"/>
        <v>1</v>
      </c>
      <c r="AV604" s="68">
        <f t="shared" si="305"/>
        <v>0</v>
      </c>
      <c r="AW604" s="68">
        <f t="shared" si="306"/>
        <v>0</v>
      </c>
      <c r="AX604" s="68">
        <f t="shared" si="307"/>
        <v>0</v>
      </c>
      <c r="AY604" s="68">
        <f t="shared" si="308"/>
        <v>0</v>
      </c>
      <c r="AZ604" s="139">
        <f t="shared" si="309"/>
        <v>0</v>
      </c>
      <c r="BA604" s="68" t="str">
        <f t="shared" si="310"/>
        <v/>
      </c>
      <c r="BB604" s="68" t="str">
        <f t="shared" si="311"/>
        <v/>
      </c>
      <c r="BC604" s="146" t="str">
        <f t="shared" si="312"/>
        <v>Pain in mouth/throat</v>
      </c>
      <c r="BD604" s="68">
        <f t="shared" si="313"/>
        <v>10.4</v>
      </c>
      <c r="BE604" s="68" t="str">
        <f t="shared" si="314"/>
        <v>Pain in mouth/throat
 has a PPV of 10.4% 
 for recurrence</v>
      </c>
      <c r="BF604" s="68">
        <f t="shared" si="315"/>
        <v>0</v>
      </c>
      <c r="BG604" s="68">
        <f t="shared" si="316"/>
        <v>0</v>
      </c>
      <c r="BH604" s="68">
        <f t="shared" si="317"/>
        <v>1</v>
      </c>
      <c r="BI604" s="68">
        <f t="shared" si="318"/>
        <v>0</v>
      </c>
      <c r="BJ604" s="68">
        <f t="shared" si="319"/>
        <v>0</v>
      </c>
      <c r="BK604" s="68">
        <f t="shared" si="320"/>
        <v>0</v>
      </c>
      <c r="BL604" s="68">
        <f t="shared" si="321"/>
        <v>0</v>
      </c>
      <c r="BM604" s="139">
        <f t="shared" si="322"/>
        <v>0</v>
      </c>
    </row>
    <row r="605" spans="1:65" s="68" customFormat="1" ht="63.95" customHeight="1">
      <c r="A605" s="245"/>
      <c r="B605" s="97"/>
      <c r="C605" s="98"/>
      <c r="D605" s="99"/>
      <c r="E605" s="111"/>
      <c r="F605" s="155"/>
      <c r="G605" s="225"/>
      <c r="H605" s="100"/>
      <c r="I605" s="226"/>
      <c r="J605" s="218"/>
      <c r="K605" s="124"/>
      <c r="L605" s="135"/>
      <c r="M605" s="136"/>
      <c r="N605" s="102"/>
      <c r="O605" s="103"/>
      <c r="P605" s="103"/>
      <c r="Q605" s="103"/>
      <c r="R605" s="103"/>
      <c r="S605" s="99"/>
      <c r="T605" s="99"/>
      <c r="U605" s="99"/>
      <c r="V605" s="99"/>
      <c r="W605" s="100"/>
      <c r="X605" s="100"/>
      <c r="Y605" s="104"/>
      <c r="Z605" s="119"/>
      <c r="AA605" s="119"/>
      <c r="AB605" s="120"/>
      <c r="AC605" s="137" t="str">
        <f t="shared" si="292"/>
        <v/>
      </c>
      <c r="AD605" s="131" t="str">
        <f t="shared" si="293"/>
        <v/>
      </c>
      <c r="AE605" s="105"/>
      <c r="AF605" s="101"/>
      <c r="AG605" s="107"/>
      <c r="AH605" s="169"/>
      <c r="AI605" s="170"/>
      <c r="AK605" s="146" t="b">
        <f t="shared" si="294"/>
        <v>0</v>
      </c>
      <c r="AL605" s="68">
        <f t="shared" si="295"/>
        <v>0</v>
      </c>
      <c r="AM605" s="68" t="b">
        <f t="shared" si="296"/>
        <v>1</v>
      </c>
      <c r="AN605" s="68">
        <f t="shared" si="297"/>
        <v>1</v>
      </c>
      <c r="AO605" s="68" t="b">
        <f t="shared" si="298"/>
        <v>0</v>
      </c>
      <c r="AP605" s="68">
        <f t="shared" si="299"/>
        <v>0</v>
      </c>
      <c r="AQ605" s="68" t="b">
        <f t="shared" si="300"/>
        <v>1</v>
      </c>
      <c r="AR605" s="139">
        <f t="shared" si="301"/>
        <v>1</v>
      </c>
      <c r="AS605" s="146" t="str">
        <f t="shared" si="302"/>
        <v/>
      </c>
      <c r="AT605" s="139" t="str">
        <f t="shared" si="303"/>
        <v/>
      </c>
      <c r="AU605" s="68">
        <f t="shared" si="304"/>
        <v>1</v>
      </c>
      <c r="AV605" s="68">
        <f t="shared" si="305"/>
        <v>0</v>
      </c>
      <c r="AW605" s="68">
        <f t="shared" si="306"/>
        <v>0</v>
      </c>
      <c r="AX605" s="68">
        <f t="shared" si="307"/>
        <v>0</v>
      </c>
      <c r="AY605" s="68">
        <f t="shared" si="308"/>
        <v>0</v>
      </c>
      <c r="AZ605" s="139">
        <f t="shared" si="309"/>
        <v>0</v>
      </c>
      <c r="BA605" s="68" t="str">
        <f t="shared" si="310"/>
        <v/>
      </c>
      <c r="BB605" s="68" t="str">
        <f t="shared" si="311"/>
        <v/>
      </c>
      <c r="BC605" s="146" t="str">
        <f t="shared" si="312"/>
        <v>Pain in mouth/throat</v>
      </c>
      <c r="BD605" s="68">
        <f t="shared" si="313"/>
        <v>10.4</v>
      </c>
      <c r="BE605" s="68" t="str">
        <f t="shared" si="314"/>
        <v>Pain in mouth/throat
 has a PPV of 10.4% 
 for recurrence</v>
      </c>
      <c r="BF605" s="68">
        <f t="shared" si="315"/>
        <v>0</v>
      </c>
      <c r="BG605" s="68">
        <f t="shared" si="316"/>
        <v>0</v>
      </c>
      <c r="BH605" s="68">
        <f t="shared" si="317"/>
        <v>1</v>
      </c>
      <c r="BI605" s="68">
        <f t="shared" si="318"/>
        <v>0</v>
      </c>
      <c r="BJ605" s="68">
        <f t="shared" si="319"/>
        <v>0</v>
      </c>
      <c r="BK605" s="68">
        <f t="shared" si="320"/>
        <v>0</v>
      </c>
      <c r="BL605" s="68">
        <f t="shared" si="321"/>
        <v>0</v>
      </c>
      <c r="BM605" s="139">
        <f t="shared" si="322"/>
        <v>0</v>
      </c>
    </row>
    <row r="606" spans="1:65" s="68" customFormat="1" ht="63.95" customHeight="1">
      <c r="A606" s="245"/>
      <c r="B606" s="97"/>
      <c r="C606" s="98"/>
      <c r="D606" s="99"/>
      <c r="E606" s="111"/>
      <c r="F606" s="155"/>
      <c r="G606" s="225"/>
      <c r="H606" s="100"/>
      <c r="I606" s="226"/>
      <c r="J606" s="218"/>
      <c r="K606" s="124"/>
      <c r="L606" s="135"/>
      <c r="M606" s="136"/>
      <c r="N606" s="102"/>
      <c r="O606" s="103"/>
      <c r="P606" s="103"/>
      <c r="Q606" s="103"/>
      <c r="R606" s="103"/>
      <c r="S606" s="99"/>
      <c r="T606" s="99"/>
      <c r="U606" s="99"/>
      <c r="V606" s="99"/>
      <c r="W606" s="100"/>
      <c r="X606" s="100"/>
      <c r="Y606" s="104"/>
      <c r="Z606" s="119"/>
      <c r="AA606" s="119"/>
      <c r="AB606" s="120"/>
      <c r="AC606" s="137" t="str">
        <f t="shared" si="292"/>
        <v/>
      </c>
      <c r="AD606" s="131" t="str">
        <f t="shared" si="293"/>
        <v/>
      </c>
      <c r="AE606" s="105"/>
      <c r="AF606" s="101"/>
      <c r="AG606" s="107"/>
      <c r="AH606" s="169"/>
      <c r="AI606" s="170"/>
      <c r="AK606" s="146" t="b">
        <f t="shared" si="294"/>
        <v>0</v>
      </c>
      <c r="AL606" s="68">
        <f t="shared" si="295"/>
        <v>0</v>
      </c>
      <c r="AM606" s="68" t="b">
        <f t="shared" si="296"/>
        <v>1</v>
      </c>
      <c r="AN606" s="68">
        <f t="shared" si="297"/>
        <v>1</v>
      </c>
      <c r="AO606" s="68" t="b">
        <f t="shared" si="298"/>
        <v>0</v>
      </c>
      <c r="AP606" s="68">
        <f t="shared" si="299"/>
        <v>0</v>
      </c>
      <c r="AQ606" s="68" t="b">
        <f t="shared" si="300"/>
        <v>1</v>
      </c>
      <c r="AR606" s="139">
        <f t="shared" si="301"/>
        <v>1</v>
      </c>
      <c r="AS606" s="146" t="str">
        <f t="shared" si="302"/>
        <v/>
      </c>
      <c r="AT606" s="139" t="str">
        <f t="shared" si="303"/>
        <v/>
      </c>
      <c r="AU606" s="68">
        <f t="shared" si="304"/>
        <v>1</v>
      </c>
      <c r="AV606" s="68">
        <f t="shared" si="305"/>
        <v>0</v>
      </c>
      <c r="AW606" s="68">
        <f t="shared" si="306"/>
        <v>0</v>
      </c>
      <c r="AX606" s="68">
        <f t="shared" si="307"/>
        <v>0</v>
      </c>
      <c r="AY606" s="68">
        <f t="shared" si="308"/>
        <v>0</v>
      </c>
      <c r="AZ606" s="139">
        <f t="shared" si="309"/>
        <v>0</v>
      </c>
      <c r="BA606" s="68" t="str">
        <f t="shared" si="310"/>
        <v/>
      </c>
      <c r="BB606" s="68" t="str">
        <f t="shared" si="311"/>
        <v/>
      </c>
      <c r="BC606" s="146" t="str">
        <f t="shared" si="312"/>
        <v>Pain in mouth/throat</v>
      </c>
      <c r="BD606" s="68">
        <f t="shared" si="313"/>
        <v>10.4</v>
      </c>
      <c r="BE606" s="68" t="str">
        <f t="shared" si="314"/>
        <v>Pain in mouth/throat
 has a PPV of 10.4% 
 for recurrence</v>
      </c>
      <c r="BF606" s="68">
        <f t="shared" si="315"/>
        <v>0</v>
      </c>
      <c r="BG606" s="68">
        <f t="shared" si="316"/>
        <v>0</v>
      </c>
      <c r="BH606" s="68">
        <f t="shared" si="317"/>
        <v>1</v>
      </c>
      <c r="BI606" s="68">
        <f t="shared" si="318"/>
        <v>0</v>
      </c>
      <c r="BJ606" s="68">
        <f t="shared" si="319"/>
        <v>0</v>
      </c>
      <c r="BK606" s="68">
        <f t="shared" si="320"/>
        <v>0</v>
      </c>
      <c r="BL606" s="68">
        <f t="shared" si="321"/>
        <v>0</v>
      </c>
      <c r="BM606" s="139">
        <f t="shared" si="322"/>
        <v>0</v>
      </c>
    </row>
    <row r="607" spans="1:65" s="68" customFormat="1" ht="63.95" customHeight="1">
      <c r="A607" s="245"/>
      <c r="B607" s="97"/>
      <c r="C607" s="98"/>
      <c r="D607" s="99"/>
      <c r="E607" s="111"/>
      <c r="F607" s="155"/>
      <c r="G607" s="225"/>
      <c r="H607" s="100"/>
      <c r="I607" s="226"/>
      <c r="J607" s="218"/>
      <c r="K607" s="124"/>
      <c r="L607" s="135"/>
      <c r="M607" s="136"/>
      <c r="N607" s="102"/>
      <c r="O607" s="103"/>
      <c r="P607" s="103"/>
      <c r="Q607" s="103"/>
      <c r="R607" s="103"/>
      <c r="S607" s="99"/>
      <c r="T607" s="99"/>
      <c r="U607" s="99"/>
      <c r="V607" s="99"/>
      <c r="W607" s="100"/>
      <c r="X607" s="100"/>
      <c r="Y607" s="104"/>
      <c r="Z607" s="119"/>
      <c r="AA607" s="119"/>
      <c r="AB607" s="120"/>
      <c r="AC607" s="137" t="str">
        <f t="shared" si="292"/>
        <v/>
      </c>
      <c r="AD607" s="131" t="str">
        <f t="shared" si="293"/>
        <v/>
      </c>
      <c r="AE607" s="105"/>
      <c r="AF607" s="101"/>
      <c r="AG607" s="107"/>
      <c r="AH607" s="169"/>
      <c r="AI607" s="170"/>
      <c r="AK607" s="146" t="b">
        <f t="shared" si="294"/>
        <v>0</v>
      </c>
      <c r="AL607" s="68">
        <f t="shared" si="295"/>
        <v>0</v>
      </c>
      <c r="AM607" s="68" t="b">
        <f t="shared" si="296"/>
        <v>1</v>
      </c>
      <c r="AN607" s="68">
        <f t="shared" si="297"/>
        <v>1</v>
      </c>
      <c r="AO607" s="68" t="b">
        <f t="shared" si="298"/>
        <v>0</v>
      </c>
      <c r="AP607" s="68">
        <f t="shared" si="299"/>
        <v>0</v>
      </c>
      <c r="AQ607" s="68" t="b">
        <f t="shared" si="300"/>
        <v>1</v>
      </c>
      <c r="AR607" s="139">
        <f t="shared" si="301"/>
        <v>1</v>
      </c>
      <c r="AS607" s="146" t="str">
        <f t="shared" si="302"/>
        <v/>
      </c>
      <c r="AT607" s="139" t="str">
        <f t="shared" si="303"/>
        <v/>
      </c>
      <c r="AU607" s="68">
        <f t="shared" si="304"/>
        <v>1</v>
      </c>
      <c r="AV607" s="68">
        <f t="shared" si="305"/>
        <v>0</v>
      </c>
      <c r="AW607" s="68">
        <f t="shared" si="306"/>
        <v>0</v>
      </c>
      <c r="AX607" s="68">
        <f t="shared" si="307"/>
        <v>0</v>
      </c>
      <c r="AY607" s="68">
        <f t="shared" si="308"/>
        <v>0</v>
      </c>
      <c r="AZ607" s="139">
        <f t="shared" si="309"/>
        <v>0</v>
      </c>
      <c r="BA607" s="68" t="str">
        <f t="shared" si="310"/>
        <v/>
      </c>
      <c r="BB607" s="68" t="str">
        <f t="shared" si="311"/>
        <v/>
      </c>
      <c r="BC607" s="146" t="str">
        <f t="shared" si="312"/>
        <v>Pain in mouth/throat</v>
      </c>
      <c r="BD607" s="68">
        <f t="shared" si="313"/>
        <v>10.4</v>
      </c>
      <c r="BE607" s="68" t="str">
        <f t="shared" si="314"/>
        <v>Pain in mouth/throat
 has a PPV of 10.4% 
 for recurrence</v>
      </c>
      <c r="BF607" s="68">
        <f t="shared" si="315"/>
        <v>0</v>
      </c>
      <c r="BG607" s="68">
        <f t="shared" si="316"/>
        <v>0</v>
      </c>
      <c r="BH607" s="68">
        <f t="shared" si="317"/>
        <v>1</v>
      </c>
      <c r="BI607" s="68">
        <f t="shared" si="318"/>
        <v>0</v>
      </c>
      <c r="BJ607" s="68">
        <f t="shared" si="319"/>
        <v>0</v>
      </c>
      <c r="BK607" s="68">
        <f t="shared" si="320"/>
        <v>0</v>
      </c>
      <c r="BL607" s="68">
        <f t="shared" si="321"/>
        <v>0</v>
      </c>
      <c r="BM607" s="139">
        <f t="shared" si="322"/>
        <v>0</v>
      </c>
    </row>
    <row r="608" spans="1:65" s="68" customFormat="1" ht="63.95" customHeight="1">
      <c r="A608" s="245"/>
      <c r="B608" s="97"/>
      <c r="C608" s="98"/>
      <c r="D608" s="99"/>
      <c r="E608" s="111"/>
      <c r="F608" s="155"/>
      <c r="G608" s="225"/>
      <c r="H608" s="100"/>
      <c r="I608" s="226"/>
      <c r="J608" s="218"/>
      <c r="K608" s="124"/>
      <c r="L608" s="135"/>
      <c r="M608" s="136"/>
      <c r="N608" s="102"/>
      <c r="O608" s="103"/>
      <c r="P608" s="103"/>
      <c r="Q608" s="103"/>
      <c r="R608" s="103"/>
      <c r="S608" s="99"/>
      <c r="T608" s="99"/>
      <c r="U608" s="99"/>
      <c r="V608" s="99"/>
      <c r="W608" s="100"/>
      <c r="X608" s="100"/>
      <c r="Y608" s="104"/>
      <c r="Z608" s="119"/>
      <c r="AA608" s="119"/>
      <c r="AB608" s="120"/>
      <c r="AC608" s="137" t="str">
        <f t="shared" si="292"/>
        <v/>
      </c>
      <c r="AD608" s="131" t="str">
        <f t="shared" si="293"/>
        <v/>
      </c>
      <c r="AE608" s="105"/>
      <c r="AF608" s="101"/>
      <c r="AG608" s="107"/>
      <c r="AH608" s="169"/>
      <c r="AI608" s="170"/>
      <c r="AK608" s="146" t="b">
        <f t="shared" si="294"/>
        <v>0</v>
      </c>
      <c r="AL608" s="68">
        <f t="shared" si="295"/>
        <v>0</v>
      </c>
      <c r="AM608" s="68" t="b">
        <f t="shared" si="296"/>
        <v>1</v>
      </c>
      <c r="AN608" s="68">
        <f t="shared" si="297"/>
        <v>1</v>
      </c>
      <c r="AO608" s="68" t="b">
        <f t="shared" si="298"/>
        <v>0</v>
      </c>
      <c r="AP608" s="68">
        <f t="shared" si="299"/>
        <v>0</v>
      </c>
      <c r="AQ608" s="68" t="b">
        <f t="shared" si="300"/>
        <v>1</v>
      </c>
      <c r="AR608" s="139">
        <f t="shared" si="301"/>
        <v>1</v>
      </c>
      <c r="AS608" s="146" t="str">
        <f t="shared" si="302"/>
        <v/>
      </c>
      <c r="AT608" s="139" t="str">
        <f t="shared" si="303"/>
        <v/>
      </c>
      <c r="AU608" s="68">
        <f t="shared" si="304"/>
        <v>1</v>
      </c>
      <c r="AV608" s="68">
        <f t="shared" si="305"/>
        <v>0</v>
      </c>
      <c r="AW608" s="68">
        <f t="shared" si="306"/>
        <v>0</v>
      </c>
      <c r="AX608" s="68">
        <f t="shared" si="307"/>
        <v>0</v>
      </c>
      <c r="AY608" s="68">
        <f t="shared" si="308"/>
        <v>0</v>
      </c>
      <c r="AZ608" s="139">
        <f t="shared" si="309"/>
        <v>0</v>
      </c>
      <c r="BA608" s="68" t="str">
        <f t="shared" si="310"/>
        <v/>
      </c>
      <c r="BB608" s="68" t="str">
        <f t="shared" si="311"/>
        <v/>
      </c>
      <c r="BC608" s="146" t="str">
        <f t="shared" si="312"/>
        <v>Pain in mouth/throat</v>
      </c>
      <c r="BD608" s="68">
        <f t="shared" si="313"/>
        <v>10.4</v>
      </c>
      <c r="BE608" s="68" t="str">
        <f t="shared" si="314"/>
        <v>Pain in mouth/throat
 has a PPV of 10.4% 
 for recurrence</v>
      </c>
      <c r="BF608" s="68">
        <f t="shared" si="315"/>
        <v>0</v>
      </c>
      <c r="BG608" s="68">
        <f t="shared" si="316"/>
        <v>0</v>
      </c>
      <c r="BH608" s="68">
        <f t="shared" si="317"/>
        <v>1</v>
      </c>
      <c r="BI608" s="68">
        <f t="shared" si="318"/>
        <v>0</v>
      </c>
      <c r="BJ608" s="68">
        <f t="shared" si="319"/>
        <v>0</v>
      </c>
      <c r="BK608" s="68">
        <f t="shared" si="320"/>
        <v>0</v>
      </c>
      <c r="BL608" s="68">
        <f t="shared" si="321"/>
        <v>0</v>
      </c>
      <c r="BM608" s="139">
        <f t="shared" si="322"/>
        <v>0</v>
      </c>
    </row>
    <row r="609" spans="1:65" s="68" customFormat="1" ht="63.95" customHeight="1">
      <c r="A609" s="245"/>
      <c r="B609" s="97"/>
      <c r="C609" s="98"/>
      <c r="D609" s="99"/>
      <c r="E609" s="111"/>
      <c r="F609" s="155"/>
      <c r="G609" s="225"/>
      <c r="H609" s="100"/>
      <c r="I609" s="226"/>
      <c r="J609" s="218"/>
      <c r="K609" s="124"/>
      <c r="L609" s="135"/>
      <c r="M609" s="136"/>
      <c r="N609" s="102"/>
      <c r="O609" s="103"/>
      <c r="P609" s="103"/>
      <c r="Q609" s="103"/>
      <c r="R609" s="103"/>
      <c r="S609" s="99"/>
      <c r="T609" s="99"/>
      <c r="U609" s="99"/>
      <c r="V609" s="99"/>
      <c r="W609" s="100"/>
      <c r="X609" s="100"/>
      <c r="Y609" s="104"/>
      <c r="Z609" s="119"/>
      <c r="AA609" s="119"/>
      <c r="AB609" s="120"/>
      <c r="AC609" s="137" t="str">
        <f t="shared" si="292"/>
        <v/>
      </c>
      <c r="AD609" s="131" t="str">
        <f t="shared" si="293"/>
        <v/>
      </c>
      <c r="AE609" s="105"/>
      <c r="AF609" s="101"/>
      <c r="AG609" s="107"/>
      <c r="AH609" s="169"/>
      <c r="AI609" s="170"/>
      <c r="AK609" s="146" t="b">
        <f t="shared" si="294"/>
        <v>0</v>
      </c>
      <c r="AL609" s="68">
        <f t="shared" si="295"/>
        <v>0</v>
      </c>
      <c r="AM609" s="68" t="b">
        <f t="shared" si="296"/>
        <v>1</v>
      </c>
      <c r="AN609" s="68">
        <f t="shared" si="297"/>
        <v>1</v>
      </c>
      <c r="AO609" s="68" t="b">
        <f t="shared" si="298"/>
        <v>0</v>
      </c>
      <c r="AP609" s="68">
        <f t="shared" si="299"/>
        <v>0</v>
      </c>
      <c r="AQ609" s="68" t="b">
        <f t="shared" si="300"/>
        <v>1</v>
      </c>
      <c r="AR609" s="139">
        <f t="shared" si="301"/>
        <v>1</v>
      </c>
      <c r="AS609" s="146" t="str">
        <f t="shared" si="302"/>
        <v/>
      </c>
      <c r="AT609" s="139" t="str">
        <f t="shared" si="303"/>
        <v/>
      </c>
      <c r="AU609" s="68">
        <f t="shared" si="304"/>
        <v>1</v>
      </c>
      <c r="AV609" s="68">
        <f t="shared" si="305"/>
        <v>0</v>
      </c>
      <c r="AW609" s="68">
        <f t="shared" si="306"/>
        <v>0</v>
      </c>
      <c r="AX609" s="68">
        <f t="shared" si="307"/>
        <v>0</v>
      </c>
      <c r="AY609" s="68">
        <f t="shared" si="308"/>
        <v>0</v>
      </c>
      <c r="AZ609" s="139">
        <f t="shared" si="309"/>
        <v>0</v>
      </c>
      <c r="BA609" s="68" t="str">
        <f t="shared" si="310"/>
        <v/>
      </c>
      <c r="BB609" s="68" t="str">
        <f t="shared" si="311"/>
        <v/>
      </c>
      <c r="BC609" s="146" t="str">
        <f t="shared" si="312"/>
        <v>Pain in mouth/throat</v>
      </c>
      <c r="BD609" s="68">
        <f t="shared" si="313"/>
        <v>10.4</v>
      </c>
      <c r="BE609" s="68" t="str">
        <f t="shared" si="314"/>
        <v>Pain in mouth/throat
 has a PPV of 10.4% 
 for recurrence</v>
      </c>
      <c r="BF609" s="68">
        <f t="shared" si="315"/>
        <v>0</v>
      </c>
      <c r="BG609" s="68">
        <f t="shared" si="316"/>
        <v>0</v>
      </c>
      <c r="BH609" s="68">
        <f t="shared" si="317"/>
        <v>1</v>
      </c>
      <c r="BI609" s="68">
        <f t="shared" si="318"/>
        <v>0</v>
      </c>
      <c r="BJ609" s="68">
        <f t="shared" si="319"/>
        <v>0</v>
      </c>
      <c r="BK609" s="68">
        <f t="shared" si="320"/>
        <v>0</v>
      </c>
      <c r="BL609" s="68">
        <f t="shared" si="321"/>
        <v>0</v>
      </c>
      <c r="BM609" s="139">
        <f t="shared" si="322"/>
        <v>0</v>
      </c>
    </row>
    <row r="610" spans="1:65" s="68" customFormat="1" ht="63.95" customHeight="1">
      <c r="A610" s="245"/>
      <c r="B610" s="97"/>
      <c r="C610" s="98"/>
      <c r="D610" s="99"/>
      <c r="E610" s="111"/>
      <c r="F610" s="155"/>
      <c r="G610" s="225"/>
      <c r="H610" s="100"/>
      <c r="I610" s="226"/>
      <c r="J610" s="218"/>
      <c r="K610" s="124"/>
      <c r="L610" s="135"/>
      <c r="M610" s="136"/>
      <c r="N610" s="102"/>
      <c r="O610" s="103"/>
      <c r="P610" s="103"/>
      <c r="Q610" s="103"/>
      <c r="R610" s="103"/>
      <c r="S610" s="99"/>
      <c r="T610" s="99"/>
      <c r="U610" s="99"/>
      <c r="V610" s="99"/>
      <c r="W610" s="100"/>
      <c r="X610" s="100"/>
      <c r="Y610" s="104"/>
      <c r="Z610" s="119"/>
      <c r="AA610" s="119"/>
      <c r="AB610" s="120"/>
      <c r="AC610" s="137" t="str">
        <f t="shared" si="292"/>
        <v/>
      </c>
      <c r="AD610" s="131" t="str">
        <f t="shared" si="293"/>
        <v/>
      </c>
      <c r="AE610" s="105"/>
      <c r="AF610" s="101"/>
      <c r="AG610" s="107"/>
      <c r="AH610" s="169"/>
      <c r="AI610" s="170"/>
      <c r="AK610" s="146" t="b">
        <f t="shared" si="294"/>
        <v>0</v>
      </c>
      <c r="AL610" s="68">
        <f t="shared" si="295"/>
        <v>0</v>
      </c>
      <c r="AM610" s="68" t="b">
        <f t="shared" si="296"/>
        <v>1</v>
      </c>
      <c r="AN610" s="68">
        <f t="shared" si="297"/>
        <v>1</v>
      </c>
      <c r="AO610" s="68" t="b">
        <f t="shared" si="298"/>
        <v>0</v>
      </c>
      <c r="AP610" s="68">
        <f t="shared" si="299"/>
        <v>0</v>
      </c>
      <c r="AQ610" s="68" t="b">
        <f t="shared" si="300"/>
        <v>1</v>
      </c>
      <c r="AR610" s="139">
        <f t="shared" si="301"/>
        <v>1</v>
      </c>
      <c r="AS610" s="146" t="str">
        <f t="shared" si="302"/>
        <v/>
      </c>
      <c r="AT610" s="139" t="str">
        <f t="shared" si="303"/>
        <v/>
      </c>
      <c r="AU610" s="68">
        <f t="shared" si="304"/>
        <v>1</v>
      </c>
      <c r="AV610" s="68">
        <f t="shared" si="305"/>
        <v>0</v>
      </c>
      <c r="AW610" s="68">
        <f t="shared" si="306"/>
        <v>0</v>
      </c>
      <c r="AX610" s="68">
        <f t="shared" si="307"/>
        <v>0</v>
      </c>
      <c r="AY610" s="68">
        <f t="shared" si="308"/>
        <v>0</v>
      </c>
      <c r="AZ610" s="139">
        <f t="shared" si="309"/>
        <v>0</v>
      </c>
      <c r="BA610" s="68" t="str">
        <f t="shared" si="310"/>
        <v/>
      </c>
      <c r="BB610" s="68" t="str">
        <f t="shared" si="311"/>
        <v/>
      </c>
      <c r="BC610" s="146" t="str">
        <f t="shared" si="312"/>
        <v>Pain in mouth/throat</v>
      </c>
      <c r="BD610" s="68">
        <f t="shared" si="313"/>
        <v>10.4</v>
      </c>
      <c r="BE610" s="68" t="str">
        <f t="shared" si="314"/>
        <v>Pain in mouth/throat
 has a PPV of 10.4% 
 for recurrence</v>
      </c>
      <c r="BF610" s="68">
        <f t="shared" si="315"/>
        <v>0</v>
      </c>
      <c r="BG610" s="68">
        <f t="shared" si="316"/>
        <v>0</v>
      </c>
      <c r="BH610" s="68">
        <f t="shared" si="317"/>
        <v>1</v>
      </c>
      <c r="BI610" s="68">
        <f t="shared" si="318"/>
        <v>0</v>
      </c>
      <c r="BJ610" s="68">
        <f t="shared" si="319"/>
        <v>0</v>
      </c>
      <c r="BK610" s="68">
        <f t="shared" si="320"/>
        <v>0</v>
      </c>
      <c r="BL610" s="68">
        <f t="shared" si="321"/>
        <v>0</v>
      </c>
      <c r="BM610" s="139">
        <f t="shared" si="322"/>
        <v>0</v>
      </c>
    </row>
    <row r="611" spans="1:65" s="68" customFormat="1" ht="63.95" customHeight="1">
      <c r="A611" s="245"/>
      <c r="B611" s="97"/>
      <c r="C611" s="98"/>
      <c r="D611" s="99"/>
      <c r="E611" s="111"/>
      <c r="F611" s="155"/>
      <c r="G611" s="225"/>
      <c r="H611" s="100"/>
      <c r="I611" s="226"/>
      <c r="J611" s="218"/>
      <c r="K611" s="124"/>
      <c r="L611" s="135"/>
      <c r="M611" s="136"/>
      <c r="N611" s="102"/>
      <c r="O611" s="103"/>
      <c r="P611" s="103"/>
      <c r="Q611" s="103"/>
      <c r="R611" s="103"/>
      <c r="S611" s="99"/>
      <c r="T611" s="99"/>
      <c r="U611" s="99"/>
      <c r="V611" s="99"/>
      <c r="W611" s="100"/>
      <c r="X611" s="100"/>
      <c r="Y611" s="104"/>
      <c r="Z611" s="119"/>
      <c r="AA611" s="119"/>
      <c r="AB611" s="120"/>
      <c r="AC611" s="137" t="str">
        <f t="shared" si="292"/>
        <v/>
      </c>
      <c r="AD611" s="131" t="str">
        <f t="shared" si="293"/>
        <v/>
      </c>
      <c r="AE611" s="105"/>
      <c r="AF611" s="101"/>
      <c r="AG611" s="107"/>
      <c r="AH611" s="169"/>
      <c r="AI611" s="170"/>
      <c r="AK611" s="146" t="b">
        <f t="shared" si="294"/>
        <v>0</v>
      </c>
      <c r="AL611" s="68">
        <f t="shared" si="295"/>
        <v>0</v>
      </c>
      <c r="AM611" s="68" t="b">
        <f t="shared" si="296"/>
        <v>1</v>
      </c>
      <c r="AN611" s="68">
        <f t="shared" si="297"/>
        <v>1</v>
      </c>
      <c r="AO611" s="68" t="b">
        <f t="shared" si="298"/>
        <v>0</v>
      </c>
      <c r="AP611" s="68">
        <f t="shared" si="299"/>
        <v>0</v>
      </c>
      <c r="AQ611" s="68" t="b">
        <f t="shared" si="300"/>
        <v>1</v>
      </c>
      <c r="AR611" s="139">
        <f t="shared" si="301"/>
        <v>1</v>
      </c>
      <c r="AS611" s="146" t="str">
        <f t="shared" si="302"/>
        <v/>
      </c>
      <c r="AT611" s="139" t="str">
        <f t="shared" si="303"/>
        <v/>
      </c>
      <c r="AU611" s="68">
        <f t="shared" si="304"/>
        <v>1</v>
      </c>
      <c r="AV611" s="68">
        <f t="shared" si="305"/>
        <v>0</v>
      </c>
      <c r="AW611" s="68">
        <f t="shared" si="306"/>
        <v>0</v>
      </c>
      <c r="AX611" s="68">
        <f t="shared" si="307"/>
        <v>0</v>
      </c>
      <c r="AY611" s="68">
        <f t="shared" si="308"/>
        <v>0</v>
      </c>
      <c r="AZ611" s="139">
        <f t="shared" si="309"/>
        <v>0</v>
      </c>
      <c r="BA611" s="68" t="str">
        <f t="shared" si="310"/>
        <v/>
      </c>
      <c r="BB611" s="68" t="str">
        <f t="shared" si="311"/>
        <v/>
      </c>
      <c r="BC611" s="146" t="str">
        <f t="shared" si="312"/>
        <v>Pain in mouth/throat</v>
      </c>
      <c r="BD611" s="68">
        <f t="shared" si="313"/>
        <v>10.4</v>
      </c>
      <c r="BE611" s="68" t="str">
        <f t="shared" si="314"/>
        <v>Pain in mouth/throat
 has a PPV of 10.4% 
 for recurrence</v>
      </c>
      <c r="BF611" s="68">
        <f t="shared" si="315"/>
        <v>0</v>
      </c>
      <c r="BG611" s="68">
        <f t="shared" si="316"/>
        <v>0</v>
      </c>
      <c r="BH611" s="68">
        <f t="shared" si="317"/>
        <v>1</v>
      </c>
      <c r="BI611" s="68">
        <f t="shared" si="318"/>
        <v>0</v>
      </c>
      <c r="BJ611" s="68">
        <f t="shared" si="319"/>
        <v>0</v>
      </c>
      <c r="BK611" s="68">
        <f t="shared" si="320"/>
        <v>0</v>
      </c>
      <c r="BL611" s="68">
        <f t="shared" si="321"/>
        <v>0</v>
      </c>
      <c r="BM611" s="139">
        <f t="shared" si="322"/>
        <v>0</v>
      </c>
    </row>
    <row r="612" spans="1:65" s="68" customFormat="1" ht="63.95" customHeight="1">
      <c r="A612" s="245"/>
      <c r="B612" s="97"/>
      <c r="C612" s="98"/>
      <c r="D612" s="99"/>
      <c r="E612" s="111"/>
      <c r="F612" s="155"/>
      <c r="G612" s="225"/>
      <c r="H612" s="100"/>
      <c r="I612" s="226"/>
      <c r="J612" s="218"/>
      <c r="K612" s="124"/>
      <c r="L612" s="135"/>
      <c r="M612" s="136"/>
      <c r="N612" s="102"/>
      <c r="O612" s="103"/>
      <c r="P612" s="103"/>
      <c r="Q612" s="103"/>
      <c r="R612" s="103"/>
      <c r="S612" s="99"/>
      <c r="T612" s="99"/>
      <c r="U612" s="99"/>
      <c r="V612" s="99"/>
      <c r="W612" s="100"/>
      <c r="X612" s="100"/>
      <c r="Y612" s="104"/>
      <c r="Z612" s="119"/>
      <c r="AA612" s="119"/>
      <c r="AB612" s="120"/>
      <c r="AC612" s="137" t="str">
        <f t="shared" si="292"/>
        <v/>
      </c>
      <c r="AD612" s="131" t="str">
        <f t="shared" si="293"/>
        <v/>
      </c>
      <c r="AE612" s="105"/>
      <c r="AF612" s="101"/>
      <c r="AG612" s="107"/>
      <c r="AH612" s="169"/>
      <c r="AI612" s="170"/>
      <c r="AK612" s="146" t="b">
        <f t="shared" si="294"/>
        <v>0</v>
      </c>
      <c r="AL612" s="68">
        <f t="shared" si="295"/>
        <v>0</v>
      </c>
      <c r="AM612" s="68" t="b">
        <f t="shared" si="296"/>
        <v>1</v>
      </c>
      <c r="AN612" s="68">
        <f t="shared" si="297"/>
        <v>1</v>
      </c>
      <c r="AO612" s="68" t="b">
        <f t="shared" si="298"/>
        <v>0</v>
      </c>
      <c r="AP612" s="68">
        <f t="shared" si="299"/>
        <v>0</v>
      </c>
      <c r="AQ612" s="68" t="b">
        <f t="shared" si="300"/>
        <v>1</v>
      </c>
      <c r="AR612" s="139">
        <f t="shared" si="301"/>
        <v>1</v>
      </c>
      <c r="AS612" s="146" t="str">
        <f t="shared" si="302"/>
        <v/>
      </c>
      <c r="AT612" s="139" t="str">
        <f t="shared" si="303"/>
        <v/>
      </c>
      <c r="AU612" s="68">
        <f t="shared" si="304"/>
        <v>1</v>
      </c>
      <c r="AV612" s="68">
        <f t="shared" si="305"/>
        <v>0</v>
      </c>
      <c r="AW612" s="68">
        <f t="shared" si="306"/>
        <v>0</v>
      </c>
      <c r="AX612" s="68">
        <f t="shared" si="307"/>
        <v>0</v>
      </c>
      <c r="AY612" s="68">
        <f t="shared" si="308"/>
        <v>0</v>
      </c>
      <c r="AZ612" s="139">
        <f t="shared" si="309"/>
        <v>0</v>
      </c>
      <c r="BA612" s="68" t="str">
        <f t="shared" si="310"/>
        <v/>
      </c>
      <c r="BB612" s="68" t="str">
        <f t="shared" si="311"/>
        <v/>
      </c>
      <c r="BC612" s="146" t="str">
        <f t="shared" si="312"/>
        <v>Pain in mouth/throat</v>
      </c>
      <c r="BD612" s="68">
        <f t="shared" si="313"/>
        <v>10.4</v>
      </c>
      <c r="BE612" s="68" t="str">
        <f t="shared" si="314"/>
        <v>Pain in mouth/throat
 has a PPV of 10.4% 
 for recurrence</v>
      </c>
      <c r="BF612" s="68">
        <f t="shared" si="315"/>
        <v>0</v>
      </c>
      <c r="BG612" s="68">
        <f t="shared" si="316"/>
        <v>0</v>
      </c>
      <c r="BH612" s="68">
        <f t="shared" si="317"/>
        <v>1</v>
      </c>
      <c r="BI612" s="68">
        <f t="shared" si="318"/>
        <v>0</v>
      </c>
      <c r="BJ612" s="68">
        <f t="shared" si="319"/>
        <v>0</v>
      </c>
      <c r="BK612" s="68">
        <f t="shared" si="320"/>
        <v>0</v>
      </c>
      <c r="BL612" s="68">
        <f t="shared" si="321"/>
        <v>0</v>
      </c>
      <c r="BM612" s="139">
        <f t="shared" si="322"/>
        <v>0</v>
      </c>
    </row>
    <row r="613" spans="1:65" s="68" customFormat="1" ht="63.95" customHeight="1">
      <c r="A613" s="245"/>
      <c r="B613" s="97"/>
      <c r="C613" s="98"/>
      <c r="D613" s="99"/>
      <c r="E613" s="111"/>
      <c r="F613" s="155"/>
      <c r="G613" s="225"/>
      <c r="H613" s="100"/>
      <c r="I613" s="226"/>
      <c r="J613" s="218"/>
      <c r="K613" s="124"/>
      <c r="L613" s="135"/>
      <c r="M613" s="136"/>
      <c r="N613" s="102"/>
      <c r="O613" s="103"/>
      <c r="P613" s="103"/>
      <c r="Q613" s="103"/>
      <c r="R613" s="103"/>
      <c r="S613" s="99"/>
      <c r="T613" s="99"/>
      <c r="U613" s="99"/>
      <c r="V613" s="99"/>
      <c r="W613" s="100"/>
      <c r="X613" s="100"/>
      <c r="Y613" s="104"/>
      <c r="Z613" s="119"/>
      <c r="AA613" s="119"/>
      <c r="AB613" s="120"/>
      <c r="AC613" s="137" t="str">
        <f t="shared" si="292"/>
        <v/>
      </c>
      <c r="AD613" s="131" t="str">
        <f t="shared" si="293"/>
        <v/>
      </c>
      <c r="AE613" s="105"/>
      <c r="AF613" s="101"/>
      <c r="AG613" s="107"/>
      <c r="AH613" s="169"/>
      <c r="AI613" s="170"/>
      <c r="AK613" s="146" t="b">
        <f t="shared" si="294"/>
        <v>0</v>
      </c>
      <c r="AL613" s="68">
        <f t="shared" si="295"/>
        <v>0</v>
      </c>
      <c r="AM613" s="68" t="b">
        <f t="shared" si="296"/>
        <v>1</v>
      </c>
      <c r="AN613" s="68">
        <f t="shared" si="297"/>
        <v>1</v>
      </c>
      <c r="AO613" s="68" t="b">
        <f t="shared" si="298"/>
        <v>0</v>
      </c>
      <c r="AP613" s="68">
        <f t="shared" si="299"/>
        <v>0</v>
      </c>
      <c r="AQ613" s="68" t="b">
        <f t="shared" si="300"/>
        <v>1</v>
      </c>
      <c r="AR613" s="139">
        <f t="shared" si="301"/>
        <v>1</v>
      </c>
      <c r="AS613" s="146" t="str">
        <f t="shared" si="302"/>
        <v/>
      </c>
      <c r="AT613" s="139" t="str">
        <f t="shared" si="303"/>
        <v/>
      </c>
      <c r="AU613" s="68">
        <f t="shared" si="304"/>
        <v>1</v>
      </c>
      <c r="AV613" s="68">
        <f t="shared" si="305"/>
        <v>0</v>
      </c>
      <c r="AW613" s="68">
        <f t="shared" si="306"/>
        <v>0</v>
      </c>
      <c r="AX613" s="68">
        <f t="shared" si="307"/>
        <v>0</v>
      </c>
      <c r="AY613" s="68">
        <f t="shared" si="308"/>
        <v>0</v>
      </c>
      <c r="AZ613" s="139">
        <f t="shared" si="309"/>
        <v>0</v>
      </c>
      <c r="BA613" s="68" t="str">
        <f t="shared" si="310"/>
        <v/>
      </c>
      <c r="BB613" s="68" t="str">
        <f t="shared" si="311"/>
        <v/>
      </c>
      <c r="BC613" s="146" t="str">
        <f t="shared" si="312"/>
        <v>Pain in mouth/throat</v>
      </c>
      <c r="BD613" s="68">
        <f t="shared" si="313"/>
        <v>10.4</v>
      </c>
      <c r="BE613" s="68" t="str">
        <f t="shared" si="314"/>
        <v>Pain in mouth/throat
 has a PPV of 10.4% 
 for recurrence</v>
      </c>
      <c r="BF613" s="68">
        <f t="shared" si="315"/>
        <v>0</v>
      </c>
      <c r="BG613" s="68">
        <f t="shared" si="316"/>
        <v>0</v>
      </c>
      <c r="BH613" s="68">
        <f t="shared" si="317"/>
        <v>1</v>
      </c>
      <c r="BI613" s="68">
        <f t="shared" si="318"/>
        <v>0</v>
      </c>
      <c r="BJ613" s="68">
        <f t="shared" si="319"/>
        <v>0</v>
      </c>
      <c r="BK613" s="68">
        <f t="shared" si="320"/>
        <v>0</v>
      </c>
      <c r="BL613" s="68">
        <f t="shared" si="321"/>
        <v>0</v>
      </c>
      <c r="BM613" s="139">
        <f t="shared" si="322"/>
        <v>0</v>
      </c>
    </row>
    <row r="614" spans="1:65" s="68" customFormat="1" ht="63.95" customHeight="1">
      <c r="A614" s="245"/>
      <c r="B614" s="97"/>
      <c r="C614" s="98"/>
      <c r="D614" s="99"/>
      <c r="E614" s="111"/>
      <c r="F614" s="155"/>
      <c r="G614" s="225"/>
      <c r="H614" s="100"/>
      <c r="I614" s="226"/>
      <c r="J614" s="218"/>
      <c r="K614" s="124"/>
      <c r="L614" s="135"/>
      <c r="M614" s="136"/>
      <c r="N614" s="102"/>
      <c r="O614" s="103"/>
      <c r="P614" s="103"/>
      <c r="Q614" s="103"/>
      <c r="R614" s="103"/>
      <c r="S614" s="99"/>
      <c r="T614" s="99"/>
      <c r="U614" s="99"/>
      <c r="V614" s="99"/>
      <c r="W614" s="100"/>
      <c r="X614" s="100"/>
      <c r="Y614" s="104"/>
      <c r="Z614" s="119"/>
      <c r="AA614" s="119"/>
      <c r="AB614" s="120"/>
      <c r="AC614" s="137" t="str">
        <f t="shared" si="292"/>
        <v/>
      </c>
      <c r="AD614" s="131" t="str">
        <f t="shared" si="293"/>
        <v/>
      </c>
      <c r="AE614" s="105"/>
      <c r="AF614" s="101"/>
      <c r="AG614" s="107"/>
      <c r="AH614" s="169"/>
      <c r="AI614" s="170"/>
      <c r="AK614" s="146" t="b">
        <f t="shared" si="294"/>
        <v>0</v>
      </c>
      <c r="AL614" s="68">
        <f t="shared" si="295"/>
        <v>0</v>
      </c>
      <c r="AM614" s="68" t="b">
        <f t="shared" si="296"/>
        <v>1</v>
      </c>
      <c r="AN614" s="68">
        <f t="shared" si="297"/>
        <v>1</v>
      </c>
      <c r="AO614" s="68" t="b">
        <f t="shared" si="298"/>
        <v>0</v>
      </c>
      <c r="AP614" s="68">
        <f t="shared" si="299"/>
        <v>0</v>
      </c>
      <c r="AQ614" s="68" t="b">
        <f t="shared" si="300"/>
        <v>1</v>
      </c>
      <c r="AR614" s="139">
        <f t="shared" si="301"/>
        <v>1</v>
      </c>
      <c r="AS614" s="146" t="str">
        <f t="shared" si="302"/>
        <v/>
      </c>
      <c r="AT614" s="139" t="str">
        <f t="shared" si="303"/>
        <v/>
      </c>
      <c r="AU614" s="68">
        <f t="shared" si="304"/>
        <v>1</v>
      </c>
      <c r="AV614" s="68">
        <f t="shared" si="305"/>
        <v>0</v>
      </c>
      <c r="AW614" s="68">
        <f t="shared" si="306"/>
        <v>0</v>
      </c>
      <c r="AX614" s="68">
        <f t="shared" si="307"/>
        <v>0</v>
      </c>
      <c r="AY614" s="68">
        <f t="shared" si="308"/>
        <v>0</v>
      </c>
      <c r="AZ614" s="139">
        <f t="shared" si="309"/>
        <v>0</v>
      </c>
      <c r="BA614" s="68" t="str">
        <f t="shared" si="310"/>
        <v/>
      </c>
      <c r="BB614" s="68" t="str">
        <f t="shared" si="311"/>
        <v/>
      </c>
      <c r="BC614" s="146" t="str">
        <f t="shared" si="312"/>
        <v>Pain in mouth/throat</v>
      </c>
      <c r="BD614" s="68">
        <f t="shared" si="313"/>
        <v>10.4</v>
      </c>
      <c r="BE614" s="68" t="str">
        <f t="shared" si="314"/>
        <v>Pain in mouth/throat
 has a PPV of 10.4% 
 for recurrence</v>
      </c>
      <c r="BF614" s="68">
        <f t="shared" si="315"/>
        <v>0</v>
      </c>
      <c r="BG614" s="68">
        <f t="shared" si="316"/>
        <v>0</v>
      </c>
      <c r="BH614" s="68">
        <f t="shared" si="317"/>
        <v>1</v>
      </c>
      <c r="BI614" s="68">
        <f t="shared" si="318"/>
        <v>0</v>
      </c>
      <c r="BJ614" s="68">
        <f t="shared" si="319"/>
        <v>0</v>
      </c>
      <c r="BK614" s="68">
        <f t="shared" si="320"/>
        <v>0</v>
      </c>
      <c r="BL614" s="68">
        <f t="shared" si="321"/>
        <v>0</v>
      </c>
      <c r="BM614" s="139">
        <f t="shared" si="322"/>
        <v>0</v>
      </c>
    </row>
    <row r="615" spans="1:65" s="68" customFormat="1" ht="63.95" customHeight="1">
      <c r="A615" s="245"/>
      <c r="B615" s="97"/>
      <c r="C615" s="98"/>
      <c r="D615" s="99"/>
      <c r="E615" s="111"/>
      <c r="F615" s="155"/>
      <c r="G615" s="225"/>
      <c r="H615" s="100"/>
      <c r="I615" s="226"/>
      <c r="J615" s="218"/>
      <c r="K615" s="124"/>
      <c r="L615" s="135"/>
      <c r="M615" s="136"/>
      <c r="N615" s="102"/>
      <c r="O615" s="103"/>
      <c r="P615" s="103"/>
      <c r="Q615" s="103"/>
      <c r="R615" s="103"/>
      <c r="S615" s="99"/>
      <c r="T615" s="99"/>
      <c r="U615" s="99"/>
      <c r="V615" s="99"/>
      <c r="W615" s="100"/>
      <c r="X615" s="100"/>
      <c r="Y615" s="104"/>
      <c r="Z615" s="119"/>
      <c r="AA615" s="119"/>
      <c r="AB615" s="120"/>
      <c r="AC615" s="137" t="str">
        <f t="shared" si="292"/>
        <v/>
      </c>
      <c r="AD615" s="131" t="str">
        <f t="shared" si="293"/>
        <v/>
      </c>
      <c r="AE615" s="105"/>
      <c r="AF615" s="101"/>
      <c r="AG615" s="107"/>
      <c r="AH615" s="169"/>
      <c r="AI615" s="170"/>
      <c r="AK615" s="146" t="b">
        <f t="shared" si="294"/>
        <v>0</v>
      </c>
      <c r="AL615" s="68">
        <f t="shared" si="295"/>
        <v>0</v>
      </c>
      <c r="AM615" s="68" t="b">
        <f t="shared" si="296"/>
        <v>1</v>
      </c>
      <c r="AN615" s="68">
        <f t="shared" si="297"/>
        <v>1</v>
      </c>
      <c r="AO615" s="68" t="b">
        <f t="shared" si="298"/>
        <v>0</v>
      </c>
      <c r="AP615" s="68">
        <f t="shared" si="299"/>
        <v>0</v>
      </c>
      <c r="AQ615" s="68" t="b">
        <f t="shared" si="300"/>
        <v>1</v>
      </c>
      <c r="AR615" s="139">
        <f t="shared" si="301"/>
        <v>1</v>
      </c>
      <c r="AS615" s="146" t="str">
        <f t="shared" si="302"/>
        <v/>
      </c>
      <c r="AT615" s="139" t="str">
        <f t="shared" si="303"/>
        <v/>
      </c>
      <c r="AU615" s="68">
        <f t="shared" si="304"/>
        <v>1</v>
      </c>
      <c r="AV615" s="68">
        <f t="shared" si="305"/>
        <v>0</v>
      </c>
      <c r="AW615" s="68">
        <f t="shared" si="306"/>
        <v>0</v>
      </c>
      <c r="AX615" s="68">
        <f t="shared" si="307"/>
        <v>0</v>
      </c>
      <c r="AY615" s="68">
        <f t="shared" si="308"/>
        <v>0</v>
      </c>
      <c r="AZ615" s="139">
        <f t="shared" si="309"/>
        <v>0</v>
      </c>
      <c r="BA615" s="68" t="str">
        <f t="shared" si="310"/>
        <v/>
      </c>
      <c r="BB615" s="68" t="str">
        <f t="shared" si="311"/>
        <v/>
      </c>
      <c r="BC615" s="146" t="str">
        <f t="shared" si="312"/>
        <v>Pain in mouth/throat</v>
      </c>
      <c r="BD615" s="68">
        <f t="shared" si="313"/>
        <v>10.4</v>
      </c>
      <c r="BE615" s="68" t="str">
        <f t="shared" si="314"/>
        <v>Pain in mouth/throat
 has a PPV of 10.4% 
 for recurrence</v>
      </c>
      <c r="BF615" s="68">
        <f t="shared" si="315"/>
        <v>0</v>
      </c>
      <c r="BG615" s="68">
        <f t="shared" si="316"/>
        <v>0</v>
      </c>
      <c r="BH615" s="68">
        <f t="shared" si="317"/>
        <v>1</v>
      </c>
      <c r="BI615" s="68">
        <f t="shared" si="318"/>
        <v>0</v>
      </c>
      <c r="BJ615" s="68">
        <f t="shared" si="319"/>
        <v>0</v>
      </c>
      <c r="BK615" s="68">
        <f t="shared" si="320"/>
        <v>0</v>
      </c>
      <c r="BL615" s="68">
        <f t="shared" si="321"/>
        <v>0</v>
      </c>
      <c r="BM615" s="139">
        <f t="shared" si="322"/>
        <v>0</v>
      </c>
    </row>
    <row r="616" spans="1:65" s="68" customFormat="1" ht="63.95" customHeight="1">
      <c r="A616" s="245"/>
      <c r="B616" s="97"/>
      <c r="C616" s="98"/>
      <c r="D616" s="99"/>
      <c r="E616" s="111"/>
      <c r="F616" s="155"/>
      <c r="G616" s="225"/>
      <c r="H616" s="100"/>
      <c r="I616" s="226"/>
      <c r="J616" s="218"/>
      <c r="K616" s="124"/>
      <c r="L616" s="135"/>
      <c r="M616" s="136"/>
      <c r="N616" s="102"/>
      <c r="O616" s="103"/>
      <c r="P616" s="103"/>
      <c r="Q616" s="103"/>
      <c r="R616" s="103"/>
      <c r="S616" s="99"/>
      <c r="T616" s="99"/>
      <c r="U616" s="99"/>
      <c r="V616" s="99"/>
      <c r="W616" s="100"/>
      <c r="X616" s="100"/>
      <c r="Y616" s="104"/>
      <c r="Z616" s="119"/>
      <c r="AA616" s="119"/>
      <c r="AB616" s="120"/>
      <c r="AC616" s="137" t="str">
        <f t="shared" si="292"/>
        <v/>
      </c>
      <c r="AD616" s="131" t="str">
        <f t="shared" si="293"/>
        <v/>
      </c>
      <c r="AE616" s="105"/>
      <c r="AF616" s="101"/>
      <c r="AG616" s="107"/>
      <c r="AH616" s="169"/>
      <c r="AI616" s="170"/>
      <c r="AK616" s="146" t="b">
        <f t="shared" si="294"/>
        <v>0</v>
      </c>
      <c r="AL616" s="68">
        <f t="shared" si="295"/>
        <v>0</v>
      </c>
      <c r="AM616" s="68" t="b">
        <f t="shared" si="296"/>
        <v>1</v>
      </c>
      <c r="AN616" s="68">
        <f t="shared" si="297"/>
        <v>1</v>
      </c>
      <c r="AO616" s="68" t="b">
        <f t="shared" si="298"/>
        <v>0</v>
      </c>
      <c r="AP616" s="68">
        <f t="shared" si="299"/>
        <v>0</v>
      </c>
      <c r="AQ616" s="68" t="b">
        <f t="shared" si="300"/>
        <v>1</v>
      </c>
      <c r="AR616" s="139">
        <f t="shared" si="301"/>
        <v>1</v>
      </c>
      <c r="AS616" s="146" t="str">
        <f t="shared" si="302"/>
        <v/>
      </c>
      <c r="AT616" s="139" t="str">
        <f t="shared" si="303"/>
        <v/>
      </c>
      <c r="AU616" s="68">
        <f t="shared" si="304"/>
        <v>1</v>
      </c>
      <c r="AV616" s="68">
        <f t="shared" si="305"/>
        <v>0</v>
      </c>
      <c r="AW616" s="68">
        <f t="shared" si="306"/>
        <v>0</v>
      </c>
      <c r="AX616" s="68">
        <f t="shared" si="307"/>
        <v>0</v>
      </c>
      <c r="AY616" s="68">
        <f t="shared" si="308"/>
        <v>0</v>
      </c>
      <c r="AZ616" s="139">
        <f t="shared" si="309"/>
        <v>0</v>
      </c>
      <c r="BA616" s="68" t="str">
        <f t="shared" si="310"/>
        <v/>
      </c>
      <c r="BB616" s="68" t="str">
        <f t="shared" si="311"/>
        <v/>
      </c>
      <c r="BC616" s="146" t="str">
        <f t="shared" si="312"/>
        <v>Pain in mouth/throat</v>
      </c>
      <c r="BD616" s="68">
        <f t="shared" si="313"/>
        <v>10.4</v>
      </c>
      <c r="BE616" s="68" t="str">
        <f t="shared" si="314"/>
        <v>Pain in mouth/throat
 has a PPV of 10.4% 
 for recurrence</v>
      </c>
      <c r="BF616" s="68">
        <f t="shared" si="315"/>
        <v>0</v>
      </c>
      <c r="BG616" s="68">
        <f t="shared" si="316"/>
        <v>0</v>
      </c>
      <c r="BH616" s="68">
        <f t="shared" si="317"/>
        <v>1</v>
      </c>
      <c r="BI616" s="68">
        <f t="shared" si="318"/>
        <v>0</v>
      </c>
      <c r="BJ616" s="68">
        <f t="shared" si="319"/>
        <v>0</v>
      </c>
      <c r="BK616" s="68">
        <f t="shared" si="320"/>
        <v>0</v>
      </c>
      <c r="BL616" s="68">
        <f t="shared" si="321"/>
        <v>0</v>
      </c>
      <c r="BM616" s="139">
        <f t="shared" si="322"/>
        <v>0</v>
      </c>
    </row>
    <row r="617" spans="1:65" s="68" customFormat="1" ht="63.95" customHeight="1">
      <c r="A617" s="245"/>
      <c r="B617" s="97"/>
      <c r="C617" s="98"/>
      <c r="D617" s="99"/>
      <c r="E617" s="111"/>
      <c r="F617" s="155"/>
      <c r="G617" s="225"/>
      <c r="H617" s="100"/>
      <c r="I617" s="226"/>
      <c r="J617" s="218"/>
      <c r="K617" s="124"/>
      <c r="L617" s="135"/>
      <c r="M617" s="136"/>
      <c r="N617" s="102"/>
      <c r="O617" s="103"/>
      <c r="P617" s="103"/>
      <c r="Q617" s="103"/>
      <c r="R617" s="103"/>
      <c r="S617" s="99"/>
      <c r="T617" s="99"/>
      <c r="U617" s="99"/>
      <c r="V617" s="99"/>
      <c r="W617" s="100"/>
      <c r="X617" s="100"/>
      <c r="Y617" s="104"/>
      <c r="Z617" s="119"/>
      <c r="AA617" s="119"/>
      <c r="AB617" s="120"/>
      <c r="AC617" s="137" t="str">
        <f t="shared" si="292"/>
        <v/>
      </c>
      <c r="AD617" s="131" t="str">
        <f t="shared" si="293"/>
        <v/>
      </c>
      <c r="AE617" s="105"/>
      <c r="AF617" s="101"/>
      <c r="AG617" s="107"/>
      <c r="AH617" s="169"/>
      <c r="AI617" s="170"/>
      <c r="AK617" s="146" t="b">
        <f t="shared" si="294"/>
        <v>0</v>
      </c>
      <c r="AL617" s="68">
        <f t="shared" si="295"/>
        <v>0</v>
      </c>
      <c r="AM617" s="68" t="b">
        <f t="shared" si="296"/>
        <v>1</v>
      </c>
      <c r="AN617" s="68">
        <f t="shared" si="297"/>
        <v>1</v>
      </c>
      <c r="AO617" s="68" t="b">
        <f t="shared" si="298"/>
        <v>0</v>
      </c>
      <c r="AP617" s="68">
        <f t="shared" si="299"/>
        <v>0</v>
      </c>
      <c r="AQ617" s="68" t="b">
        <f t="shared" si="300"/>
        <v>1</v>
      </c>
      <c r="AR617" s="139">
        <f t="shared" si="301"/>
        <v>1</v>
      </c>
      <c r="AS617" s="146" t="str">
        <f t="shared" si="302"/>
        <v/>
      </c>
      <c r="AT617" s="139" t="str">
        <f t="shared" si="303"/>
        <v/>
      </c>
      <c r="AU617" s="68">
        <f t="shared" si="304"/>
        <v>1</v>
      </c>
      <c r="AV617" s="68">
        <f t="shared" si="305"/>
        <v>0</v>
      </c>
      <c r="AW617" s="68">
        <f t="shared" si="306"/>
        <v>0</v>
      </c>
      <c r="AX617" s="68">
        <f t="shared" si="307"/>
        <v>0</v>
      </c>
      <c r="AY617" s="68">
        <f t="shared" si="308"/>
        <v>0</v>
      </c>
      <c r="AZ617" s="139">
        <f t="shared" si="309"/>
        <v>0</v>
      </c>
      <c r="BA617" s="68" t="str">
        <f t="shared" si="310"/>
        <v/>
      </c>
      <c r="BB617" s="68" t="str">
        <f t="shared" si="311"/>
        <v/>
      </c>
      <c r="BC617" s="146" t="str">
        <f t="shared" si="312"/>
        <v>Pain in mouth/throat</v>
      </c>
      <c r="BD617" s="68">
        <f t="shared" si="313"/>
        <v>10.4</v>
      </c>
      <c r="BE617" s="68" t="str">
        <f t="shared" si="314"/>
        <v>Pain in mouth/throat
 has a PPV of 10.4% 
 for recurrence</v>
      </c>
      <c r="BF617" s="68">
        <f t="shared" si="315"/>
        <v>0</v>
      </c>
      <c r="BG617" s="68">
        <f t="shared" si="316"/>
        <v>0</v>
      </c>
      <c r="BH617" s="68">
        <f t="shared" si="317"/>
        <v>1</v>
      </c>
      <c r="BI617" s="68">
        <f t="shared" si="318"/>
        <v>0</v>
      </c>
      <c r="BJ617" s="68">
        <f t="shared" si="319"/>
        <v>0</v>
      </c>
      <c r="BK617" s="68">
        <f t="shared" si="320"/>
        <v>0</v>
      </c>
      <c r="BL617" s="68">
        <f t="shared" si="321"/>
        <v>0</v>
      </c>
      <c r="BM617" s="139">
        <f t="shared" si="322"/>
        <v>0</v>
      </c>
    </row>
    <row r="618" spans="1:65" s="68" customFormat="1" ht="63.95" customHeight="1">
      <c r="A618" s="245"/>
      <c r="B618" s="97"/>
      <c r="C618" s="98"/>
      <c r="D618" s="99"/>
      <c r="E618" s="111"/>
      <c r="F618" s="155"/>
      <c r="G618" s="225"/>
      <c r="H618" s="100"/>
      <c r="I618" s="226"/>
      <c r="J618" s="218"/>
      <c r="K618" s="124"/>
      <c r="L618" s="135"/>
      <c r="M618" s="136"/>
      <c r="N618" s="102"/>
      <c r="O618" s="103"/>
      <c r="P618" s="103"/>
      <c r="Q618" s="103"/>
      <c r="R618" s="103"/>
      <c r="S618" s="99"/>
      <c r="T618" s="99"/>
      <c r="U618" s="99"/>
      <c r="V618" s="99"/>
      <c r="W618" s="100"/>
      <c r="X618" s="100"/>
      <c r="Y618" s="104"/>
      <c r="Z618" s="119"/>
      <c r="AA618" s="119"/>
      <c r="AB618" s="120"/>
      <c r="AC618" s="137" t="str">
        <f t="shared" si="292"/>
        <v/>
      </c>
      <c r="AD618" s="131" t="str">
        <f t="shared" si="293"/>
        <v/>
      </c>
      <c r="AE618" s="105"/>
      <c r="AF618" s="101"/>
      <c r="AG618" s="107"/>
      <c r="AH618" s="169"/>
      <c r="AI618" s="170"/>
      <c r="AK618" s="146" t="b">
        <f t="shared" si="294"/>
        <v>0</v>
      </c>
      <c r="AL618" s="68">
        <f t="shared" si="295"/>
        <v>0</v>
      </c>
      <c r="AM618" s="68" t="b">
        <f t="shared" si="296"/>
        <v>1</v>
      </c>
      <c r="AN618" s="68">
        <f t="shared" si="297"/>
        <v>1</v>
      </c>
      <c r="AO618" s="68" t="b">
        <f t="shared" si="298"/>
        <v>0</v>
      </c>
      <c r="AP618" s="68">
        <f t="shared" si="299"/>
        <v>0</v>
      </c>
      <c r="AQ618" s="68" t="b">
        <f t="shared" si="300"/>
        <v>1</v>
      </c>
      <c r="AR618" s="139">
        <f t="shared" si="301"/>
        <v>1</v>
      </c>
      <c r="AS618" s="146" t="str">
        <f t="shared" si="302"/>
        <v/>
      </c>
      <c r="AT618" s="139" t="str">
        <f t="shared" si="303"/>
        <v/>
      </c>
      <c r="AU618" s="68">
        <f t="shared" si="304"/>
        <v>1</v>
      </c>
      <c r="AV618" s="68">
        <f t="shared" si="305"/>
        <v>0</v>
      </c>
      <c r="AW618" s="68">
        <f t="shared" si="306"/>
        <v>0</v>
      </c>
      <c r="AX618" s="68">
        <f t="shared" si="307"/>
        <v>0</v>
      </c>
      <c r="AY618" s="68">
        <f t="shared" si="308"/>
        <v>0</v>
      </c>
      <c r="AZ618" s="139">
        <f t="shared" si="309"/>
        <v>0</v>
      </c>
      <c r="BA618" s="68" t="str">
        <f t="shared" si="310"/>
        <v/>
      </c>
      <c r="BB618" s="68" t="str">
        <f t="shared" si="311"/>
        <v/>
      </c>
      <c r="BC618" s="146" t="str">
        <f t="shared" si="312"/>
        <v>Pain in mouth/throat</v>
      </c>
      <c r="BD618" s="68">
        <f t="shared" si="313"/>
        <v>10.4</v>
      </c>
      <c r="BE618" s="68" t="str">
        <f t="shared" si="314"/>
        <v>Pain in mouth/throat
 has a PPV of 10.4% 
 for recurrence</v>
      </c>
      <c r="BF618" s="68">
        <f t="shared" si="315"/>
        <v>0</v>
      </c>
      <c r="BG618" s="68">
        <f t="shared" si="316"/>
        <v>0</v>
      </c>
      <c r="BH618" s="68">
        <f t="shared" si="317"/>
        <v>1</v>
      </c>
      <c r="BI618" s="68">
        <f t="shared" si="318"/>
        <v>0</v>
      </c>
      <c r="BJ618" s="68">
        <f t="shared" si="319"/>
        <v>0</v>
      </c>
      <c r="BK618" s="68">
        <f t="shared" si="320"/>
        <v>0</v>
      </c>
      <c r="BL618" s="68">
        <f t="shared" si="321"/>
        <v>0</v>
      </c>
      <c r="BM618" s="139">
        <f t="shared" si="322"/>
        <v>0</v>
      </c>
    </row>
    <row r="619" spans="1:65" s="68" customFormat="1" ht="63.95" customHeight="1">
      <c r="A619" s="245"/>
      <c r="B619" s="97"/>
      <c r="C619" s="98"/>
      <c r="D619" s="99"/>
      <c r="E619" s="111"/>
      <c r="F619" s="155"/>
      <c r="G619" s="225"/>
      <c r="H619" s="100"/>
      <c r="I619" s="226"/>
      <c r="J619" s="218"/>
      <c r="K619" s="124"/>
      <c r="L619" s="135"/>
      <c r="M619" s="136"/>
      <c r="N619" s="102"/>
      <c r="O619" s="103"/>
      <c r="P619" s="103"/>
      <c r="Q619" s="103"/>
      <c r="R619" s="103"/>
      <c r="S619" s="99"/>
      <c r="T619" s="99"/>
      <c r="U619" s="99"/>
      <c r="V619" s="99"/>
      <c r="W619" s="100"/>
      <c r="X619" s="100"/>
      <c r="Y619" s="104"/>
      <c r="Z619" s="119"/>
      <c r="AA619" s="119"/>
      <c r="AB619" s="120"/>
      <c r="AC619" s="137" t="str">
        <f t="shared" si="292"/>
        <v/>
      </c>
      <c r="AD619" s="131" t="str">
        <f t="shared" si="293"/>
        <v/>
      </c>
      <c r="AE619" s="105"/>
      <c r="AF619" s="101"/>
      <c r="AG619" s="107"/>
      <c r="AH619" s="169"/>
      <c r="AI619" s="170"/>
      <c r="AK619" s="146" t="b">
        <f t="shared" si="294"/>
        <v>0</v>
      </c>
      <c r="AL619" s="68">
        <f t="shared" si="295"/>
        <v>0</v>
      </c>
      <c r="AM619" s="68" t="b">
        <f t="shared" si="296"/>
        <v>1</v>
      </c>
      <c r="AN619" s="68">
        <f t="shared" si="297"/>
        <v>1</v>
      </c>
      <c r="AO619" s="68" t="b">
        <f t="shared" si="298"/>
        <v>0</v>
      </c>
      <c r="AP619" s="68">
        <f t="shared" si="299"/>
        <v>0</v>
      </c>
      <c r="AQ619" s="68" t="b">
        <f t="shared" si="300"/>
        <v>1</v>
      </c>
      <c r="AR619" s="139">
        <f t="shared" si="301"/>
        <v>1</v>
      </c>
      <c r="AS619" s="146" t="str">
        <f t="shared" si="302"/>
        <v/>
      </c>
      <c r="AT619" s="139" t="str">
        <f t="shared" si="303"/>
        <v/>
      </c>
      <c r="AU619" s="68">
        <f t="shared" si="304"/>
        <v>1</v>
      </c>
      <c r="AV619" s="68">
        <f t="shared" si="305"/>
        <v>0</v>
      </c>
      <c r="AW619" s="68">
        <f t="shared" si="306"/>
        <v>0</v>
      </c>
      <c r="AX619" s="68">
        <f t="shared" si="307"/>
        <v>0</v>
      </c>
      <c r="AY619" s="68">
        <f t="shared" si="308"/>
        <v>0</v>
      </c>
      <c r="AZ619" s="139">
        <f t="shared" si="309"/>
        <v>0</v>
      </c>
      <c r="BA619" s="68" t="str">
        <f t="shared" si="310"/>
        <v/>
      </c>
      <c r="BB619" s="68" t="str">
        <f t="shared" si="311"/>
        <v/>
      </c>
      <c r="BC619" s="146" t="str">
        <f t="shared" si="312"/>
        <v>Pain in mouth/throat</v>
      </c>
      <c r="BD619" s="68">
        <f t="shared" si="313"/>
        <v>10.4</v>
      </c>
      <c r="BE619" s="68" t="str">
        <f t="shared" si="314"/>
        <v>Pain in mouth/throat
 has a PPV of 10.4% 
 for recurrence</v>
      </c>
      <c r="BF619" s="68">
        <f t="shared" si="315"/>
        <v>0</v>
      </c>
      <c r="BG619" s="68">
        <f t="shared" si="316"/>
        <v>0</v>
      </c>
      <c r="BH619" s="68">
        <f t="shared" si="317"/>
        <v>1</v>
      </c>
      <c r="BI619" s="68">
        <f t="shared" si="318"/>
        <v>0</v>
      </c>
      <c r="BJ619" s="68">
        <f t="shared" si="319"/>
        <v>0</v>
      </c>
      <c r="BK619" s="68">
        <f t="shared" si="320"/>
        <v>0</v>
      </c>
      <c r="BL619" s="68">
        <f t="shared" si="321"/>
        <v>0</v>
      </c>
      <c r="BM619" s="139">
        <f t="shared" si="322"/>
        <v>0</v>
      </c>
    </row>
    <row r="620" spans="1:65" s="68" customFormat="1" ht="63.95" customHeight="1">
      <c r="A620" s="245"/>
      <c r="B620" s="97"/>
      <c r="C620" s="98"/>
      <c r="D620" s="99"/>
      <c r="E620" s="111"/>
      <c r="F620" s="155"/>
      <c r="G620" s="225"/>
      <c r="H620" s="100"/>
      <c r="I620" s="226"/>
      <c r="J620" s="218"/>
      <c r="K620" s="124"/>
      <c r="L620" s="135"/>
      <c r="M620" s="136"/>
      <c r="N620" s="102"/>
      <c r="O620" s="103"/>
      <c r="P620" s="103"/>
      <c r="Q620" s="103"/>
      <c r="R620" s="103"/>
      <c r="S620" s="99"/>
      <c r="T620" s="99"/>
      <c r="U620" s="99"/>
      <c r="V620" s="99"/>
      <c r="W620" s="100"/>
      <c r="X620" s="100"/>
      <c r="Y620" s="104"/>
      <c r="Z620" s="119"/>
      <c r="AA620" s="119"/>
      <c r="AB620" s="120"/>
      <c r="AC620" s="137" t="str">
        <f t="shared" si="292"/>
        <v/>
      </c>
      <c r="AD620" s="131" t="str">
        <f t="shared" si="293"/>
        <v/>
      </c>
      <c r="AE620" s="105"/>
      <c r="AF620" s="101"/>
      <c r="AG620" s="107"/>
      <c r="AH620" s="169"/>
      <c r="AI620" s="170"/>
      <c r="AK620" s="146" t="b">
        <f t="shared" si="294"/>
        <v>0</v>
      </c>
      <c r="AL620" s="68">
        <f t="shared" si="295"/>
        <v>0</v>
      </c>
      <c r="AM620" s="68" t="b">
        <f t="shared" si="296"/>
        <v>1</v>
      </c>
      <c r="AN620" s="68">
        <f t="shared" si="297"/>
        <v>1</v>
      </c>
      <c r="AO620" s="68" t="b">
        <f t="shared" si="298"/>
        <v>0</v>
      </c>
      <c r="AP620" s="68">
        <f t="shared" si="299"/>
        <v>0</v>
      </c>
      <c r="AQ620" s="68" t="b">
        <f t="shared" si="300"/>
        <v>1</v>
      </c>
      <c r="AR620" s="139">
        <f t="shared" si="301"/>
        <v>1</v>
      </c>
      <c r="AS620" s="146" t="str">
        <f t="shared" si="302"/>
        <v/>
      </c>
      <c r="AT620" s="139" t="str">
        <f t="shared" si="303"/>
        <v/>
      </c>
      <c r="AU620" s="68">
        <f t="shared" si="304"/>
        <v>1</v>
      </c>
      <c r="AV620" s="68">
        <f t="shared" si="305"/>
        <v>0</v>
      </c>
      <c r="AW620" s="68">
        <f t="shared" si="306"/>
        <v>0</v>
      </c>
      <c r="AX620" s="68">
        <f t="shared" si="307"/>
        <v>0</v>
      </c>
      <c r="AY620" s="68">
        <f t="shared" si="308"/>
        <v>0</v>
      </c>
      <c r="AZ620" s="139">
        <f t="shared" si="309"/>
        <v>0</v>
      </c>
      <c r="BA620" s="68" t="str">
        <f t="shared" si="310"/>
        <v/>
      </c>
      <c r="BB620" s="68" t="str">
        <f t="shared" si="311"/>
        <v/>
      </c>
      <c r="BC620" s="146" t="str">
        <f t="shared" si="312"/>
        <v>Pain in mouth/throat</v>
      </c>
      <c r="BD620" s="68">
        <f t="shared" si="313"/>
        <v>10.4</v>
      </c>
      <c r="BE620" s="68" t="str">
        <f t="shared" si="314"/>
        <v>Pain in mouth/throat
 has a PPV of 10.4% 
 for recurrence</v>
      </c>
      <c r="BF620" s="68">
        <f t="shared" si="315"/>
        <v>0</v>
      </c>
      <c r="BG620" s="68">
        <f t="shared" si="316"/>
        <v>0</v>
      </c>
      <c r="BH620" s="68">
        <f t="shared" si="317"/>
        <v>1</v>
      </c>
      <c r="BI620" s="68">
        <f t="shared" si="318"/>
        <v>0</v>
      </c>
      <c r="BJ620" s="68">
        <f t="shared" si="319"/>
        <v>0</v>
      </c>
      <c r="BK620" s="68">
        <f t="shared" si="320"/>
        <v>0</v>
      </c>
      <c r="BL620" s="68">
        <f t="shared" si="321"/>
        <v>0</v>
      </c>
      <c r="BM620" s="139">
        <f t="shared" si="322"/>
        <v>0</v>
      </c>
    </row>
    <row r="621" spans="1:65" s="68" customFormat="1" ht="63.95" customHeight="1">
      <c r="A621" s="245"/>
      <c r="B621" s="97"/>
      <c r="C621" s="98"/>
      <c r="D621" s="99"/>
      <c r="E621" s="111"/>
      <c r="F621" s="155"/>
      <c r="G621" s="225"/>
      <c r="H621" s="100"/>
      <c r="I621" s="226"/>
      <c r="J621" s="218"/>
      <c r="K621" s="124"/>
      <c r="L621" s="135"/>
      <c r="M621" s="136"/>
      <c r="N621" s="102"/>
      <c r="O621" s="103"/>
      <c r="P621" s="103"/>
      <c r="Q621" s="103"/>
      <c r="R621" s="103"/>
      <c r="S621" s="99"/>
      <c r="T621" s="99"/>
      <c r="U621" s="99"/>
      <c r="V621" s="99"/>
      <c r="W621" s="100"/>
      <c r="X621" s="100"/>
      <c r="Y621" s="104"/>
      <c r="Z621" s="119"/>
      <c r="AA621" s="119"/>
      <c r="AB621" s="120"/>
      <c r="AC621" s="137" t="str">
        <f t="shared" si="292"/>
        <v/>
      </c>
      <c r="AD621" s="131" t="str">
        <f t="shared" si="293"/>
        <v/>
      </c>
      <c r="AE621" s="105"/>
      <c r="AF621" s="101"/>
      <c r="AG621" s="107"/>
      <c r="AH621" s="169"/>
      <c r="AI621" s="170"/>
      <c r="AK621" s="146" t="b">
        <f t="shared" si="294"/>
        <v>0</v>
      </c>
      <c r="AL621" s="68">
        <f t="shared" si="295"/>
        <v>0</v>
      </c>
      <c r="AM621" s="68" t="b">
        <f t="shared" si="296"/>
        <v>1</v>
      </c>
      <c r="AN621" s="68">
        <f t="shared" si="297"/>
        <v>1</v>
      </c>
      <c r="AO621" s="68" t="b">
        <f t="shared" si="298"/>
        <v>0</v>
      </c>
      <c r="AP621" s="68">
        <f t="shared" si="299"/>
        <v>0</v>
      </c>
      <c r="AQ621" s="68" t="b">
        <f t="shared" si="300"/>
        <v>1</v>
      </c>
      <c r="AR621" s="139">
        <f t="shared" si="301"/>
        <v>1</v>
      </c>
      <c r="AS621" s="146" t="str">
        <f t="shared" si="302"/>
        <v/>
      </c>
      <c r="AT621" s="139" t="str">
        <f t="shared" si="303"/>
        <v/>
      </c>
      <c r="AU621" s="68">
        <f t="shared" si="304"/>
        <v>1</v>
      </c>
      <c r="AV621" s="68">
        <f t="shared" si="305"/>
        <v>0</v>
      </c>
      <c r="AW621" s="68">
        <f t="shared" si="306"/>
        <v>0</v>
      </c>
      <c r="AX621" s="68">
        <f t="shared" si="307"/>
        <v>0</v>
      </c>
      <c r="AY621" s="68">
        <f t="shared" si="308"/>
        <v>0</v>
      </c>
      <c r="AZ621" s="139">
        <f t="shared" si="309"/>
        <v>0</v>
      </c>
      <c r="BA621" s="68" t="str">
        <f t="shared" si="310"/>
        <v/>
      </c>
      <c r="BB621" s="68" t="str">
        <f t="shared" si="311"/>
        <v/>
      </c>
      <c r="BC621" s="146" t="str">
        <f t="shared" si="312"/>
        <v>Pain in mouth/throat</v>
      </c>
      <c r="BD621" s="68">
        <f t="shared" si="313"/>
        <v>10.4</v>
      </c>
      <c r="BE621" s="68" t="str">
        <f t="shared" si="314"/>
        <v>Pain in mouth/throat
 has a PPV of 10.4% 
 for recurrence</v>
      </c>
      <c r="BF621" s="68">
        <f t="shared" si="315"/>
        <v>0</v>
      </c>
      <c r="BG621" s="68">
        <f t="shared" si="316"/>
        <v>0</v>
      </c>
      <c r="BH621" s="68">
        <f t="shared" si="317"/>
        <v>1</v>
      </c>
      <c r="BI621" s="68">
        <f t="shared" si="318"/>
        <v>0</v>
      </c>
      <c r="BJ621" s="68">
        <f t="shared" si="319"/>
        <v>0</v>
      </c>
      <c r="BK621" s="68">
        <f t="shared" si="320"/>
        <v>0</v>
      </c>
      <c r="BL621" s="68">
        <f t="shared" si="321"/>
        <v>0</v>
      </c>
      <c r="BM621" s="139">
        <f t="shared" si="322"/>
        <v>0</v>
      </c>
    </row>
    <row r="622" spans="1:65" s="68" customFormat="1" ht="63.95" customHeight="1">
      <c r="A622" s="245"/>
      <c r="B622" s="97"/>
      <c r="C622" s="98"/>
      <c r="D622" s="99"/>
      <c r="E622" s="111"/>
      <c r="F622" s="155"/>
      <c r="G622" s="225"/>
      <c r="H622" s="100"/>
      <c r="I622" s="226"/>
      <c r="J622" s="218"/>
      <c r="K622" s="124"/>
      <c r="L622" s="135"/>
      <c r="M622" s="136"/>
      <c r="N622" s="102"/>
      <c r="O622" s="103"/>
      <c r="P622" s="103"/>
      <c r="Q622" s="103"/>
      <c r="R622" s="103"/>
      <c r="S622" s="99"/>
      <c r="T622" s="99"/>
      <c r="U622" s="99"/>
      <c r="V622" s="99"/>
      <c r="W622" s="100"/>
      <c r="X622" s="100"/>
      <c r="Y622" s="104"/>
      <c r="Z622" s="119"/>
      <c r="AA622" s="119"/>
      <c r="AB622" s="120"/>
      <c r="AC622" s="137" t="str">
        <f t="shared" si="292"/>
        <v/>
      </c>
      <c r="AD622" s="131" t="str">
        <f t="shared" si="293"/>
        <v/>
      </c>
      <c r="AE622" s="105"/>
      <c r="AF622" s="101"/>
      <c r="AG622" s="107"/>
      <c r="AH622" s="169"/>
      <c r="AI622" s="170"/>
      <c r="AK622" s="146" t="b">
        <f t="shared" si="294"/>
        <v>0</v>
      </c>
      <c r="AL622" s="68">
        <f t="shared" si="295"/>
        <v>0</v>
      </c>
      <c r="AM622" s="68" t="b">
        <f t="shared" si="296"/>
        <v>1</v>
      </c>
      <c r="AN622" s="68">
        <f t="shared" si="297"/>
        <v>1</v>
      </c>
      <c r="AO622" s="68" t="b">
        <f t="shared" si="298"/>
        <v>0</v>
      </c>
      <c r="AP622" s="68">
        <f t="shared" si="299"/>
        <v>0</v>
      </c>
      <c r="AQ622" s="68" t="b">
        <f t="shared" si="300"/>
        <v>1</v>
      </c>
      <c r="AR622" s="139">
        <f t="shared" si="301"/>
        <v>1</v>
      </c>
      <c r="AS622" s="146" t="str">
        <f t="shared" si="302"/>
        <v/>
      </c>
      <c r="AT622" s="139" t="str">
        <f t="shared" si="303"/>
        <v/>
      </c>
      <c r="AU622" s="68">
        <f t="shared" si="304"/>
        <v>1</v>
      </c>
      <c r="AV622" s="68">
        <f t="shared" si="305"/>
        <v>0</v>
      </c>
      <c r="AW622" s="68">
        <f t="shared" si="306"/>
        <v>0</v>
      </c>
      <c r="AX622" s="68">
        <f t="shared" si="307"/>
        <v>0</v>
      </c>
      <c r="AY622" s="68">
        <f t="shared" si="308"/>
        <v>0</v>
      </c>
      <c r="AZ622" s="139">
        <f t="shared" si="309"/>
        <v>0</v>
      </c>
      <c r="BA622" s="68" t="str">
        <f t="shared" si="310"/>
        <v/>
      </c>
      <c r="BB622" s="68" t="str">
        <f t="shared" si="311"/>
        <v/>
      </c>
      <c r="BC622" s="146" t="str">
        <f t="shared" si="312"/>
        <v>Pain in mouth/throat</v>
      </c>
      <c r="BD622" s="68">
        <f t="shared" si="313"/>
        <v>10.4</v>
      </c>
      <c r="BE622" s="68" t="str">
        <f t="shared" si="314"/>
        <v>Pain in mouth/throat
 has a PPV of 10.4% 
 for recurrence</v>
      </c>
      <c r="BF622" s="68">
        <f t="shared" si="315"/>
        <v>0</v>
      </c>
      <c r="BG622" s="68">
        <f t="shared" si="316"/>
        <v>0</v>
      </c>
      <c r="BH622" s="68">
        <f t="shared" si="317"/>
        <v>1</v>
      </c>
      <c r="BI622" s="68">
        <f t="shared" si="318"/>
        <v>0</v>
      </c>
      <c r="BJ622" s="68">
        <f t="shared" si="319"/>
        <v>0</v>
      </c>
      <c r="BK622" s="68">
        <f t="shared" si="320"/>
        <v>0</v>
      </c>
      <c r="BL622" s="68">
        <f t="shared" si="321"/>
        <v>0</v>
      </c>
      <c r="BM622" s="139">
        <f t="shared" si="322"/>
        <v>0</v>
      </c>
    </row>
    <row r="623" spans="1:65" s="68" customFormat="1" ht="63.95" customHeight="1">
      <c r="A623" s="245"/>
      <c r="B623" s="97"/>
      <c r="C623" s="98"/>
      <c r="D623" s="99"/>
      <c r="E623" s="111"/>
      <c r="F623" s="155"/>
      <c r="G623" s="225"/>
      <c r="H623" s="100"/>
      <c r="I623" s="226"/>
      <c r="J623" s="218"/>
      <c r="K623" s="124"/>
      <c r="L623" s="135"/>
      <c r="M623" s="136"/>
      <c r="N623" s="102"/>
      <c r="O623" s="103"/>
      <c r="P623" s="103"/>
      <c r="Q623" s="103"/>
      <c r="R623" s="103"/>
      <c r="S623" s="99"/>
      <c r="T623" s="99"/>
      <c r="U623" s="99"/>
      <c r="V623" s="99"/>
      <c r="W623" s="100"/>
      <c r="X623" s="100"/>
      <c r="Y623" s="104"/>
      <c r="Z623" s="119"/>
      <c r="AA623" s="119"/>
      <c r="AB623" s="120"/>
      <c r="AC623" s="137" t="str">
        <f t="shared" si="292"/>
        <v/>
      </c>
      <c r="AD623" s="131" t="str">
        <f t="shared" si="293"/>
        <v/>
      </c>
      <c r="AE623" s="105"/>
      <c r="AF623" s="101"/>
      <c r="AG623" s="107"/>
      <c r="AH623" s="169"/>
      <c r="AI623" s="170"/>
      <c r="AK623" s="146" t="b">
        <f t="shared" si="294"/>
        <v>0</v>
      </c>
      <c r="AL623" s="68">
        <f t="shared" si="295"/>
        <v>0</v>
      </c>
      <c r="AM623" s="68" t="b">
        <f t="shared" si="296"/>
        <v>1</v>
      </c>
      <c r="AN623" s="68">
        <f t="shared" si="297"/>
        <v>1</v>
      </c>
      <c r="AO623" s="68" t="b">
        <f t="shared" si="298"/>
        <v>0</v>
      </c>
      <c r="AP623" s="68">
        <f t="shared" si="299"/>
        <v>0</v>
      </c>
      <c r="AQ623" s="68" t="b">
        <f t="shared" si="300"/>
        <v>1</v>
      </c>
      <c r="AR623" s="139">
        <f t="shared" si="301"/>
        <v>1</v>
      </c>
      <c r="AS623" s="146" t="str">
        <f t="shared" si="302"/>
        <v/>
      </c>
      <c r="AT623" s="139" t="str">
        <f t="shared" si="303"/>
        <v/>
      </c>
      <c r="AU623" s="68">
        <f t="shared" si="304"/>
        <v>1</v>
      </c>
      <c r="AV623" s="68">
        <f t="shared" si="305"/>
        <v>0</v>
      </c>
      <c r="AW623" s="68">
        <f t="shared" si="306"/>
        <v>0</v>
      </c>
      <c r="AX623" s="68">
        <f t="shared" si="307"/>
        <v>0</v>
      </c>
      <c r="AY623" s="68">
        <f t="shared" si="308"/>
        <v>0</v>
      </c>
      <c r="AZ623" s="139">
        <f t="shared" si="309"/>
        <v>0</v>
      </c>
      <c r="BA623" s="68" t="str">
        <f t="shared" si="310"/>
        <v/>
      </c>
      <c r="BB623" s="68" t="str">
        <f t="shared" si="311"/>
        <v/>
      </c>
      <c r="BC623" s="146" t="str">
        <f t="shared" si="312"/>
        <v>Pain in mouth/throat</v>
      </c>
      <c r="BD623" s="68">
        <f t="shared" si="313"/>
        <v>10.4</v>
      </c>
      <c r="BE623" s="68" t="str">
        <f t="shared" si="314"/>
        <v>Pain in mouth/throat
 has a PPV of 10.4% 
 for recurrence</v>
      </c>
      <c r="BF623" s="68">
        <f t="shared" si="315"/>
        <v>0</v>
      </c>
      <c r="BG623" s="68">
        <f t="shared" si="316"/>
        <v>0</v>
      </c>
      <c r="BH623" s="68">
        <f t="shared" si="317"/>
        <v>1</v>
      </c>
      <c r="BI623" s="68">
        <f t="shared" si="318"/>
        <v>0</v>
      </c>
      <c r="BJ623" s="68">
        <f t="shared" si="319"/>
        <v>0</v>
      </c>
      <c r="BK623" s="68">
        <f t="shared" si="320"/>
        <v>0</v>
      </c>
      <c r="BL623" s="68">
        <f t="shared" si="321"/>
        <v>0</v>
      </c>
      <c r="BM623" s="139">
        <f t="shared" si="322"/>
        <v>0</v>
      </c>
    </row>
    <row r="624" spans="1:65" s="68" customFormat="1" ht="63.95" customHeight="1">
      <c r="A624" s="245"/>
      <c r="B624" s="97"/>
      <c r="C624" s="98"/>
      <c r="D624" s="99"/>
      <c r="E624" s="111"/>
      <c r="F624" s="155"/>
      <c r="G624" s="225"/>
      <c r="H624" s="100"/>
      <c r="I624" s="226"/>
      <c r="J624" s="218"/>
      <c r="K624" s="124"/>
      <c r="L624" s="135"/>
      <c r="M624" s="136"/>
      <c r="N624" s="102"/>
      <c r="O624" s="103"/>
      <c r="P624" s="103"/>
      <c r="Q624" s="103"/>
      <c r="R624" s="103"/>
      <c r="S624" s="99"/>
      <c r="T624" s="99"/>
      <c r="U624" s="99"/>
      <c r="V624" s="99"/>
      <c r="W624" s="100"/>
      <c r="X624" s="100"/>
      <c r="Y624" s="104"/>
      <c r="Z624" s="119"/>
      <c r="AA624" s="119"/>
      <c r="AB624" s="120"/>
      <c r="AC624" s="137" t="str">
        <f t="shared" si="292"/>
        <v/>
      </c>
      <c r="AD624" s="131" t="str">
        <f t="shared" si="293"/>
        <v/>
      </c>
      <c r="AE624" s="105"/>
      <c r="AF624" s="101"/>
      <c r="AG624" s="107"/>
      <c r="AH624" s="169"/>
      <c r="AI624" s="170"/>
      <c r="AK624" s="146" t="b">
        <f t="shared" si="294"/>
        <v>0</v>
      </c>
      <c r="AL624" s="68">
        <f t="shared" si="295"/>
        <v>0</v>
      </c>
      <c r="AM624" s="68" t="b">
        <f t="shared" si="296"/>
        <v>1</v>
      </c>
      <c r="AN624" s="68">
        <f t="shared" si="297"/>
        <v>1</v>
      </c>
      <c r="AO624" s="68" t="b">
        <f t="shared" si="298"/>
        <v>0</v>
      </c>
      <c r="AP624" s="68">
        <f t="shared" si="299"/>
        <v>0</v>
      </c>
      <c r="AQ624" s="68" t="b">
        <f t="shared" si="300"/>
        <v>1</v>
      </c>
      <c r="AR624" s="139">
        <f t="shared" si="301"/>
        <v>1</v>
      </c>
      <c r="AS624" s="146" t="str">
        <f t="shared" si="302"/>
        <v/>
      </c>
      <c r="AT624" s="139" t="str">
        <f t="shared" si="303"/>
        <v/>
      </c>
      <c r="AU624" s="68">
        <f t="shared" si="304"/>
        <v>1</v>
      </c>
      <c r="AV624" s="68">
        <f t="shared" si="305"/>
        <v>0</v>
      </c>
      <c r="AW624" s="68">
        <f t="shared" si="306"/>
        <v>0</v>
      </c>
      <c r="AX624" s="68">
        <f t="shared" si="307"/>
        <v>0</v>
      </c>
      <c r="AY624" s="68">
        <f t="shared" si="308"/>
        <v>0</v>
      </c>
      <c r="AZ624" s="139">
        <f t="shared" si="309"/>
        <v>0</v>
      </c>
      <c r="BA624" s="68" t="str">
        <f t="shared" si="310"/>
        <v/>
      </c>
      <c r="BB624" s="68" t="str">
        <f t="shared" si="311"/>
        <v/>
      </c>
      <c r="BC624" s="146" t="str">
        <f t="shared" si="312"/>
        <v>Pain in mouth/throat</v>
      </c>
      <c r="BD624" s="68">
        <f t="shared" si="313"/>
        <v>10.4</v>
      </c>
      <c r="BE624" s="68" t="str">
        <f t="shared" si="314"/>
        <v>Pain in mouth/throat
 has a PPV of 10.4% 
 for recurrence</v>
      </c>
      <c r="BF624" s="68">
        <f t="shared" si="315"/>
        <v>0</v>
      </c>
      <c r="BG624" s="68">
        <f t="shared" si="316"/>
        <v>0</v>
      </c>
      <c r="BH624" s="68">
        <f t="shared" si="317"/>
        <v>1</v>
      </c>
      <c r="BI624" s="68">
        <f t="shared" si="318"/>
        <v>0</v>
      </c>
      <c r="BJ624" s="68">
        <f t="shared" si="319"/>
        <v>0</v>
      </c>
      <c r="BK624" s="68">
        <f t="shared" si="320"/>
        <v>0</v>
      </c>
      <c r="BL624" s="68">
        <f t="shared" si="321"/>
        <v>0</v>
      </c>
      <c r="BM624" s="139">
        <f t="shared" si="322"/>
        <v>0</v>
      </c>
    </row>
    <row r="625" spans="1:65" s="68" customFormat="1" ht="63.95" customHeight="1">
      <c r="A625" s="245"/>
      <c r="B625" s="97"/>
      <c r="C625" s="98"/>
      <c r="D625" s="99"/>
      <c r="E625" s="111"/>
      <c r="F625" s="155"/>
      <c r="G625" s="225"/>
      <c r="H625" s="100"/>
      <c r="I625" s="226"/>
      <c r="J625" s="218"/>
      <c r="K625" s="124"/>
      <c r="L625" s="135"/>
      <c r="M625" s="136"/>
      <c r="N625" s="102"/>
      <c r="O625" s="103"/>
      <c r="P625" s="103"/>
      <c r="Q625" s="103"/>
      <c r="R625" s="103"/>
      <c r="S625" s="99"/>
      <c r="T625" s="99"/>
      <c r="U625" s="99"/>
      <c r="V625" s="99"/>
      <c r="W625" s="100"/>
      <c r="X625" s="100"/>
      <c r="Y625" s="104"/>
      <c r="Z625" s="119"/>
      <c r="AA625" s="119"/>
      <c r="AB625" s="120"/>
      <c r="AC625" s="137" t="str">
        <f t="shared" si="292"/>
        <v/>
      </c>
      <c r="AD625" s="131" t="str">
        <f t="shared" si="293"/>
        <v/>
      </c>
      <c r="AE625" s="105"/>
      <c r="AF625" s="101"/>
      <c r="AG625" s="107"/>
      <c r="AH625" s="169"/>
      <c r="AI625" s="170"/>
      <c r="AK625" s="146" t="b">
        <f t="shared" si="294"/>
        <v>0</v>
      </c>
      <c r="AL625" s="68">
        <f t="shared" si="295"/>
        <v>0</v>
      </c>
      <c r="AM625" s="68" t="b">
        <f t="shared" si="296"/>
        <v>1</v>
      </c>
      <c r="AN625" s="68">
        <f t="shared" si="297"/>
        <v>1</v>
      </c>
      <c r="AO625" s="68" t="b">
        <f t="shared" si="298"/>
        <v>0</v>
      </c>
      <c r="AP625" s="68">
        <f t="shared" si="299"/>
        <v>0</v>
      </c>
      <c r="AQ625" s="68" t="b">
        <f t="shared" si="300"/>
        <v>1</v>
      </c>
      <c r="AR625" s="139">
        <f t="shared" si="301"/>
        <v>1</v>
      </c>
      <c r="AS625" s="146" t="str">
        <f t="shared" si="302"/>
        <v/>
      </c>
      <c r="AT625" s="139" t="str">
        <f t="shared" si="303"/>
        <v/>
      </c>
      <c r="AU625" s="68">
        <f t="shared" si="304"/>
        <v>1</v>
      </c>
      <c r="AV625" s="68">
        <f t="shared" si="305"/>
        <v>0</v>
      </c>
      <c r="AW625" s="68">
        <f t="shared" si="306"/>
        <v>0</v>
      </c>
      <c r="AX625" s="68">
        <f t="shared" si="307"/>
        <v>0</v>
      </c>
      <c r="AY625" s="68">
        <f t="shared" si="308"/>
        <v>0</v>
      </c>
      <c r="AZ625" s="139">
        <f t="shared" si="309"/>
        <v>0</v>
      </c>
      <c r="BA625" s="68" t="str">
        <f t="shared" si="310"/>
        <v/>
      </c>
      <c r="BB625" s="68" t="str">
        <f t="shared" si="311"/>
        <v/>
      </c>
      <c r="BC625" s="146" t="str">
        <f t="shared" si="312"/>
        <v>Pain in mouth/throat</v>
      </c>
      <c r="BD625" s="68">
        <f t="shared" si="313"/>
        <v>10.4</v>
      </c>
      <c r="BE625" s="68" t="str">
        <f t="shared" si="314"/>
        <v>Pain in mouth/throat
 has a PPV of 10.4% 
 for recurrence</v>
      </c>
      <c r="BF625" s="68">
        <f t="shared" si="315"/>
        <v>0</v>
      </c>
      <c r="BG625" s="68">
        <f t="shared" si="316"/>
        <v>0</v>
      </c>
      <c r="BH625" s="68">
        <f t="shared" si="317"/>
        <v>1</v>
      </c>
      <c r="BI625" s="68">
        <f t="shared" si="318"/>
        <v>0</v>
      </c>
      <c r="BJ625" s="68">
        <f t="shared" si="319"/>
        <v>0</v>
      </c>
      <c r="BK625" s="68">
        <f t="shared" si="320"/>
        <v>0</v>
      </c>
      <c r="BL625" s="68">
        <f t="shared" si="321"/>
        <v>0</v>
      </c>
      <c r="BM625" s="139">
        <f t="shared" si="322"/>
        <v>0</v>
      </c>
    </row>
    <row r="626" spans="1:65" s="68" customFormat="1" ht="63.95" customHeight="1">
      <c r="A626" s="245"/>
      <c r="B626" s="97"/>
      <c r="C626" s="98"/>
      <c r="D626" s="99"/>
      <c r="E626" s="111"/>
      <c r="F626" s="155"/>
      <c r="G626" s="225"/>
      <c r="H626" s="100"/>
      <c r="I626" s="226"/>
      <c r="J626" s="218"/>
      <c r="K626" s="124"/>
      <c r="L626" s="135"/>
      <c r="M626" s="136"/>
      <c r="N626" s="102"/>
      <c r="O626" s="103"/>
      <c r="P626" s="103"/>
      <c r="Q626" s="103"/>
      <c r="R626" s="103"/>
      <c r="S626" s="99"/>
      <c r="T626" s="99"/>
      <c r="U626" s="99"/>
      <c r="V626" s="99"/>
      <c r="W626" s="100"/>
      <c r="X626" s="100"/>
      <c r="Y626" s="104"/>
      <c r="Z626" s="119"/>
      <c r="AA626" s="119"/>
      <c r="AB626" s="120"/>
      <c r="AC626" s="137" t="str">
        <f t="shared" si="292"/>
        <v/>
      </c>
      <c r="AD626" s="131" t="str">
        <f t="shared" si="293"/>
        <v/>
      </c>
      <c r="AE626" s="105"/>
      <c r="AF626" s="101"/>
      <c r="AG626" s="107"/>
      <c r="AH626" s="169"/>
      <c r="AI626" s="170"/>
      <c r="AK626" s="146" t="b">
        <f t="shared" si="294"/>
        <v>0</v>
      </c>
      <c r="AL626" s="68">
        <f t="shared" si="295"/>
        <v>0</v>
      </c>
      <c r="AM626" s="68" t="b">
        <f t="shared" si="296"/>
        <v>1</v>
      </c>
      <c r="AN626" s="68">
        <f t="shared" si="297"/>
        <v>1</v>
      </c>
      <c r="AO626" s="68" t="b">
        <f t="shared" si="298"/>
        <v>0</v>
      </c>
      <c r="AP626" s="68">
        <f t="shared" si="299"/>
        <v>0</v>
      </c>
      <c r="AQ626" s="68" t="b">
        <f t="shared" si="300"/>
        <v>1</v>
      </c>
      <c r="AR626" s="139">
        <f t="shared" si="301"/>
        <v>1</v>
      </c>
      <c r="AS626" s="146" t="str">
        <f t="shared" si="302"/>
        <v/>
      </c>
      <c r="AT626" s="139" t="str">
        <f t="shared" si="303"/>
        <v/>
      </c>
      <c r="AU626" s="68">
        <f t="shared" si="304"/>
        <v>1</v>
      </c>
      <c r="AV626" s="68">
        <f t="shared" si="305"/>
        <v>0</v>
      </c>
      <c r="AW626" s="68">
        <f t="shared" si="306"/>
        <v>0</v>
      </c>
      <c r="AX626" s="68">
        <f t="shared" si="307"/>
        <v>0</v>
      </c>
      <c r="AY626" s="68">
        <f t="shared" si="308"/>
        <v>0</v>
      </c>
      <c r="AZ626" s="139">
        <f t="shared" si="309"/>
        <v>0</v>
      </c>
      <c r="BA626" s="68" t="str">
        <f t="shared" si="310"/>
        <v/>
      </c>
      <c r="BB626" s="68" t="str">
        <f t="shared" si="311"/>
        <v/>
      </c>
      <c r="BC626" s="146" t="str">
        <f t="shared" si="312"/>
        <v>Pain in mouth/throat</v>
      </c>
      <c r="BD626" s="68">
        <f t="shared" si="313"/>
        <v>10.4</v>
      </c>
      <c r="BE626" s="68" t="str">
        <f t="shared" si="314"/>
        <v>Pain in mouth/throat
 has a PPV of 10.4% 
 for recurrence</v>
      </c>
      <c r="BF626" s="68">
        <f t="shared" si="315"/>
        <v>0</v>
      </c>
      <c r="BG626" s="68">
        <f t="shared" si="316"/>
        <v>0</v>
      </c>
      <c r="BH626" s="68">
        <f t="shared" si="317"/>
        <v>1</v>
      </c>
      <c r="BI626" s="68">
        <f t="shared" si="318"/>
        <v>0</v>
      </c>
      <c r="BJ626" s="68">
        <f t="shared" si="319"/>
        <v>0</v>
      </c>
      <c r="BK626" s="68">
        <f t="shared" si="320"/>
        <v>0</v>
      </c>
      <c r="BL626" s="68">
        <f t="shared" si="321"/>
        <v>0</v>
      </c>
      <c r="BM626" s="139">
        <f t="shared" si="322"/>
        <v>0</v>
      </c>
    </row>
    <row r="627" spans="1:65" s="68" customFormat="1" ht="63.95" customHeight="1">
      <c r="A627" s="245"/>
      <c r="B627" s="97"/>
      <c r="C627" s="98"/>
      <c r="D627" s="99"/>
      <c r="E627" s="111"/>
      <c r="F627" s="155"/>
      <c r="G627" s="225"/>
      <c r="H627" s="100"/>
      <c r="I627" s="226"/>
      <c r="J627" s="218"/>
      <c r="K627" s="124"/>
      <c r="L627" s="135"/>
      <c r="M627" s="136"/>
      <c r="N627" s="102"/>
      <c r="O627" s="103"/>
      <c r="P627" s="103"/>
      <c r="Q627" s="103"/>
      <c r="R627" s="103"/>
      <c r="S627" s="99"/>
      <c r="T627" s="99"/>
      <c r="U627" s="99"/>
      <c r="V627" s="99"/>
      <c r="W627" s="100"/>
      <c r="X627" s="100"/>
      <c r="Y627" s="104"/>
      <c r="Z627" s="119"/>
      <c r="AA627" s="119"/>
      <c r="AB627" s="120"/>
      <c r="AC627" s="137" t="str">
        <f t="shared" si="292"/>
        <v/>
      </c>
      <c r="AD627" s="131" t="str">
        <f t="shared" si="293"/>
        <v/>
      </c>
      <c r="AE627" s="105"/>
      <c r="AF627" s="101"/>
      <c r="AG627" s="107"/>
      <c r="AH627" s="169"/>
      <c r="AI627" s="170"/>
      <c r="AK627" s="146" t="b">
        <f t="shared" si="294"/>
        <v>0</v>
      </c>
      <c r="AL627" s="68">
        <f t="shared" si="295"/>
        <v>0</v>
      </c>
      <c r="AM627" s="68" t="b">
        <f t="shared" si="296"/>
        <v>1</v>
      </c>
      <c r="AN627" s="68">
        <f t="shared" si="297"/>
        <v>1</v>
      </c>
      <c r="AO627" s="68" t="b">
        <f t="shared" si="298"/>
        <v>0</v>
      </c>
      <c r="AP627" s="68">
        <f t="shared" si="299"/>
        <v>0</v>
      </c>
      <c r="AQ627" s="68" t="b">
        <f t="shared" si="300"/>
        <v>1</v>
      </c>
      <c r="AR627" s="139">
        <f t="shared" si="301"/>
        <v>1</v>
      </c>
      <c r="AS627" s="146" t="str">
        <f t="shared" si="302"/>
        <v/>
      </c>
      <c r="AT627" s="139" t="str">
        <f t="shared" si="303"/>
        <v/>
      </c>
      <c r="AU627" s="68">
        <f t="shared" si="304"/>
        <v>1</v>
      </c>
      <c r="AV627" s="68">
        <f t="shared" si="305"/>
        <v>0</v>
      </c>
      <c r="AW627" s="68">
        <f t="shared" si="306"/>
        <v>0</v>
      </c>
      <c r="AX627" s="68">
        <f t="shared" si="307"/>
        <v>0</v>
      </c>
      <c r="AY627" s="68">
        <f t="shared" si="308"/>
        <v>0</v>
      </c>
      <c r="AZ627" s="139">
        <f t="shared" si="309"/>
        <v>0</v>
      </c>
      <c r="BA627" s="68" t="str">
        <f t="shared" si="310"/>
        <v/>
      </c>
      <c r="BB627" s="68" t="str">
        <f t="shared" si="311"/>
        <v/>
      </c>
      <c r="BC627" s="146" t="str">
        <f t="shared" si="312"/>
        <v>Pain in mouth/throat</v>
      </c>
      <c r="BD627" s="68">
        <f t="shared" si="313"/>
        <v>10.4</v>
      </c>
      <c r="BE627" s="68" t="str">
        <f t="shared" si="314"/>
        <v>Pain in mouth/throat
 has a PPV of 10.4% 
 for recurrence</v>
      </c>
      <c r="BF627" s="68">
        <f t="shared" si="315"/>
        <v>0</v>
      </c>
      <c r="BG627" s="68">
        <f t="shared" si="316"/>
        <v>0</v>
      </c>
      <c r="BH627" s="68">
        <f t="shared" si="317"/>
        <v>1</v>
      </c>
      <c r="BI627" s="68">
        <f t="shared" si="318"/>
        <v>0</v>
      </c>
      <c r="BJ627" s="68">
        <f t="shared" si="319"/>
        <v>0</v>
      </c>
      <c r="BK627" s="68">
        <f t="shared" si="320"/>
        <v>0</v>
      </c>
      <c r="BL627" s="68">
        <f t="shared" si="321"/>
        <v>0</v>
      </c>
      <c r="BM627" s="139">
        <f t="shared" si="322"/>
        <v>0</v>
      </c>
    </row>
    <row r="628" spans="1:65" s="68" customFormat="1" ht="63.95" customHeight="1">
      <c r="A628" s="245"/>
      <c r="B628" s="97"/>
      <c r="C628" s="98"/>
      <c r="D628" s="99"/>
      <c r="E628" s="111"/>
      <c r="F628" s="155"/>
      <c r="G628" s="225"/>
      <c r="H628" s="100"/>
      <c r="I628" s="226"/>
      <c r="J628" s="218"/>
      <c r="K628" s="124"/>
      <c r="L628" s="135"/>
      <c r="M628" s="136"/>
      <c r="N628" s="102"/>
      <c r="O628" s="103"/>
      <c r="P628" s="103"/>
      <c r="Q628" s="103"/>
      <c r="R628" s="103"/>
      <c r="S628" s="99"/>
      <c r="T628" s="99"/>
      <c r="U628" s="99"/>
      <c r="V628" s="99"/>
      <c r="W628" s="100"/>
      <c r="X628" s="100"/>
      <c r="Y628" s="104"/>
      <c r="Z628" s="119"/>
      <c r="AA628" s="119"/>
      <c r="AB628" s="120"/>
      <c r="AC628" s="137" t="str">
        <f t="shared" si="292"/>
        <v/>
      </c>
      <c r="AD628" s="131" t="str">
        <f t="shared" si="293"/>
        <v/>
      </c>
      <c r="AE628" s="105"/>
      <c r="AF628" s="101"/>
      <c r="AG628" s="107"/>
      <c r="AH628" s="169"/>
      <c r="AI628" s="170"/>
      <c r="AK628" s="146" t="b">
        <f t="shared" si="294"/>
        <v>0</v>
      </c>
      <c r="AL628" s="68">
        <f t="shared" si="295"/>
        <v>0</v>
      </c>
      <c r="AM628" s="68" t="b">
        <f t="shared" si="296"/>
        <v>1</v>
      </c>
      <c r="AN628" s="68">
        <f t="shared" si="297"/>
        <v>1</v>
      </c>
      <c r="AO628" s="68" t="b">
        <f t="shared" si="298"/>
        <v>0</v>
      </c>
      <c r="AP628" s="68">
        <f t="shared" si="299"/>
        <v>0</v>
      </c>
      <c r="AQ628" s="68" t="b">
        <f t="shared" si="300"/>
        <v>1</v>
      </c>
      <c r="AR628" s="139">
        <f t="shared" si="301"/>
        <v>1</v>
      </c>
      <c r="AS628" s="146" t="str">
        <f t="shared" si="302"/>
        <v/>
      </c>
      <c r="AT628" s="139" t="str">
        <f t="shared" si="303"/>
        <v/>
      </c>
      <c r="AU628" s="68">
        <f t="shared" si="304"/>
        <v>1</v>
      </c>
      <c r="AV628" s="68">
        <f t="shared" si="305"/>
        <v>0</v>
      </c>
      <c r="AW628" s="68">
        <f t="shared" si="306"/>
        <v>0</v>
      </c>
      <c r="AX628" s="68">
        <f t="shared" si="307"/>
        <v>0</v>
      </c>
      <c r="AY628" s="68">
        <f t="shared" si="308"/>
        <v>0</v>
      </c>
      <c r="AZ628" s="139">
        <f t="shared" si="309"/>
        <v>0</v>
      </c>
      <c r="BA628" s="68" t="str">
        <f t="shared" si="310"/>
        <v/>
      </c>
      <c r="BB628" s="68" t="str">
        <f t="shared" si="311"/>
        <v/>
      </c>
      <c r="BC628" s="146" t="str">
        <f t="shared" si="312"/>
        <v>Pain in mouth/throat</v>
      </c>
      <c r="BD628" s="68">
        <f t="shared" si="313"/>
        <v>10.4</v>
      </c>
      <c r="BE628" s="68" t="str">
        <f t="shared" si="314"/>
        <v>Pain in mouth/throat
 has a PPV of 10.4% 
 for recurrence</v>
      </c>
      <c r="BF628" s="68">
        <f t="shared" si="315"/>
        <v>0</v>
      </c>
      <c r="BG628" s="68">
        <f t="shared" si="316"/>
        <v>0</v>
      </c>
      <c r="BH628" s="68">
        <f t="shared" si="317"/>
        <v>1</v>
      </c>
      <c r="BI628" s="68">
        <f t="shared" si="318"/>
        <v>0</v>
      </c>
      <c r="BJ628" s="68">
        <f t="shared" si="319"/>
        <v>0</v>
      </c>
      <c r="BK628" s="68">
        <f t="shared" si="320"/>
        <v>0</v>
      </c>
      <c r="BL628" s="68">
        <f t="shared" si="321"/>
        <v>0</v>
      </c>
      <c r="BM628" s="139">
        <f t="shared" si="322"/>
        <v>0</v>
      </c>
    </row>
    <row r="629" spans="1:65" s="68" customFormat="1" ht="63.95" customHeight="1">
      <c r="A629" s="245"/>
      <c r="B629" s="97"/>
      <c r="C629" s="98"/>
      <c r="D629" s="99"/>
      <c r="E629" s="111"/>
      <c r="F629" s="155"/>
      <c r="G629" s="225"/>
      <c r="H629" s="100"/>
      <c r="I629" s="226"/>
      <c r="J629" s="218"/>
      <c r="K629" s="124"/>
      <c r="L629" s="135"/>
      <c r="M629" s="136"/>
      <c r="N629" s="102"/>
      <c r="O629" s="103"/>
      <c r="P629" s="103"/>
      <c r="Q629" s="103"/>
      <c r="R629" s="103"/>
      <c r="S629" s="99"/>
      <c r="T629" s="99"/>
      <c r="U629" s="99"/>
      <c r="V629" s="99"/>
      <c r="W629" s="100"/>
      <c r="X629" s="100"/>
      <c r="Y629" s="104"/>
      <c r="Z629" s="119"/>
      <c r="AA629" s="119"/>
      <c r="AB629" s="120"/>
      <c r="AC629" s="137" t="str">
        <f t="shared" si="292"/>
        <v/>
      </c>
      <c r="AD629" s="131" t="str">
        <f t="shared" si="293"/>
        <v/>
      </c>
      <c r="AE629" s="105"/>
      <c r="AF629" s="101"/>
      <c r="AG629" s="107"/>
      <c r="AH629" s="169"/>
      <c r="AI629" s="170"/>
      <c r="AK629" s="146" t="b">
        <f t="shared" si="294"/>
        <v>0</v>
      </c>
      <c r="AL629" s="68">
        <f t="shared" si="295"/>
        <v>0</v>
      </c>
      <c r="AM629" s="68" t="b">
        <f t="shared" si="296"/>
        <v>1</v>
      </c>
      <c r="AN629" s="68">
        <f t="shared" si="297"/>
        <v>1</v>
      </c>
      <c r="AO629" s="68" t="b">
        <f t="shared" si="298"/>
        <v>0</v>
      </c>
      <c r="AP629" s="68">
        <f t="shared" si="299"/>
        <v>0</v>
      </c>
      <c r="AQ629" s="68" t="b">
        <f t="shared" si="300"/>
        <v>1</v>
      </c>
      <c r="AR629" s="139">
        <f t="shared" si="301"/>
        <v>1</v>
      </c>
      <c r="AS629" s="146" t="str">
        <f t="shared" si="302"/>
        <v/>
      </c>
      <c r="AT629" s="139" t="str">
        <f t="shared" si="303"/>
        <v/>
      </c>
      <c r="AU629" s="68">
        <f t="shared" si="304"/>
        <v>1</v>
      </c>
      <c r="AV629" s="68">
        <f t="shared" si="305"/>
        <v>0</v>
      </c>
      <c r="AW629" s="68">
        <f t="shared" si="306"/>
        <v>0</v>
      </c>
      <c r="AX629" s="68">
        <f t="shared" si="307"/>
        <v>0</v>
      </c>
      <c r="AY629" s="68">
        <f t="shared" si="308"/>
        <v>0</v>
      </c>
      <c r="AZ629" s="139">
        <f t="shared" si="309"/>
        <v>0</v>
      </c>
      <c r="BA629" s="68" t="str">
        <f t="shared" si="310"/>
        <v/>
      </c>
      <c r="BB629" s="68" t="str">
        <f t="shared" si="311"/>
        <v/>
      </c>
      <c r="BC629" s="146" t="str">
        <f t="shared" si="312"/>
        <v>Pain in mouth/throat</v>
      </c>
      <c r="BD629" s="68">
        <f t="shared" si="313"/>
        <v>10.4</v>
      </c>
      <c r="BE629" s="68" t="str">
        <f t="shared" si="314"/>
        <v>Pain in mouth/throat
 has a PPV of 10.4% 
 for recurrence</v>
      </c>
      <c r="BF629" s="68">
        <f t="shared" si="315"/>
        <v>0</v>
      </c>
      <c r="BG629" s="68">
        <f t="shared" si="316"/>
        <v>0</v>
      </c>
      <c r="BH629" s="68">
        <f t="shared" si="317"/>
        <v>1</v>
      </c>
      <c r="BI629" s="68">
        <f t="shared" si="318"/>
        <v>0</v>
      </c>
      <c r="BJ629" s="68">
        <f t="shared" si="319"/>
        <v>0</v>
      </c>
      <c r="BK629" s="68">
        <f t="shared" si="320"/>
        <v>0</v>
      </c>
      <c r="BL629" s="68">
        <f t="shared" si="321"/>
        <v>0</v>
      </c>
      <c r="BM629" s="139">
        <f t="shared" si="322"/>
        <v>0</v>
      </c>
    </row>
    <row r="630" spans="1:65" s="68" customFormat="1" ht="63.95" customHeight="1">
      <c r="A630" s="245"/>
      <c r="B630" s="97"/>
      <c r="C630" s="98"/>
      <c r="D630" s="99"/>
      <c r="E630" s="111"/>
      <c r="F630" s="155"/>
      <c r="G630" s="225"/>
      <c r="H630" s="100"/>
      <c r="I630" s="226"/>
      <c r="J630" s="218"/>
      <c r="K630" s="124"/>
      <c r="L630" s="135"/>
      <c r="M630" s="136"/>
      <c r="N630" s="102"/>
      <c r="O630" s="103"/>
      <c r="P630" s="103"/>
      <c r="Q630" s="103"/>
      <c r="R630" s="103"/>
      <c r="S630" s="99"/>
      <c r="T630" s="99"/>
      <c r="U630" s="99"/>
      <c r="V630" s="99"/>
      <c r="W630" s="100"/>
      <c r="X630" s="100"/>
      <c r="Y630" s="104"/>
      <c r="Z630" s="119"/>
      <c r="AA630" s="119"/>
      <c r="AB630" s="120"/>
      <c r="AC630" s="137" t="str">
        <f t="shared" si="292"/>
        <v/>
      </c>
      <c r="AD630" s="131" t="str">
        <f t="shared" si="293"/>
        <v/>
      </c>
      <c r="AE630" s="105"/>
      <c r="AF630" s="101"/>
      <c r="AG630" s="107"/>
      <c r="AH630" s="169"/>
      <c r="AI630" s="170"/>
      <c r="AK630" s="146" t="b">
        <f t="shared" si="294"/>
        <v>0</v>
      </c>
      <c r="AL630" s="68">
        <f t="shared" si="295"/>
        <v>0</v>
      </c>
      <c r="AM630" s="68" t="b">
        <f t="shared" si="296"/>
        <v>1</v>
      </c>
      <c r="AN630" s="68">
        <f t="shared" si="297"/>
        <v>1</v>
      </c>
      <c r="AO630" s="68" t="b">
        <f t="shared" si="298"/>
        <v>0</v>
      </c>
      <c r="AP630" s="68">
        <f t="shared" si="299"/>
        <v>0</v>
      </c>
      <c r="AQ630" s="68" t="b">
        <f t="shared" si="300"/>
        <v>1</v>
      </c>
      <c r="AR630" s="139">
        <f t="shared" si="301"/>
        <v>1</v>
      </c>
      <c r="AS630" s="146" t="str">
        <f t="shared" si="302"/>
        <v/>
      </c>
      <c r="AT630" s="139" t="str">
        <f t="shared" si="303"/>
        <v/>
      </c>
      <c r="AU630" s="68">
        <f t="shared" si="304"/>
        <v>1</v>
      </c>
      <c r="AV630" s="68">
        <f t="shared" si="305"/>
        <v>0</v>
      </c>
      <c r="AW630" s="68">
        <f t="shared" si="306"/>
        <v>0</v>
      </c>
      <c r="AX630" s="68">
        <f t="shared" si="307"/>
        <v>0</v>
      </c>
      <c r="AY630" s="68">
        <f t="shared" si="308"/>
        <v>0</v>
      </c>
      <c r="AZ630" s="139">
        <f t="shared" si="309"/>
        <v>0</v>
      </c>
      <c r="BA630" s="68" t="str">
        <f t="shared" si="310"/>
        <v/>
      </c>
      <c r="BB630" s="68" t="str">
        <f t="shared" si="311"/>
        <v/>
      </c>
      <c r="BC630" s="146" t="str">
        <f t="shared" si="312"/>
        <v>Pain in mouth/throat</v>
      </c>
      <c r="BD630" s="68">
        <f t="shared" si="313"/>
        <v>10.4</v>
      </c>
      <c r="BE630" s="68" t="str">
        <f t="shared" si="314"/>
        <v>Pain in mouth/throat
 has a PPV of 10.4% 
 for recurrence</v>
      </c>
      <c r="BF630" s="68">
        <f t="shared" si="315"/>
        <v>0</v>
      </c>
      <c r="BG630" s="68">
        <f t="shared" si="316"/>
        <v>0</v>
      </c>
      <c r="BH630" s="68">
        <f t="shared" si="317"/>
        <v>1</v>
      </c>
      <c r="BI630" s="68">
        <f t="shared" si="318"/>
        <v>0</v>
      </c>
      <c r="BJ630" s="68">
        <f t="shared" si="319"/>
        <v>0</v>
      </c>
      <c r="BK630" s="68">
        <f t="shared" si="320"/>
        <v>0</v>
      </c>
      <c r="BL630" s="68">
        <f t="shared" si="321"/>
        <v>0</v>
      </c>
      <c r="BM630" s="139">
        <f t="shared" si="322"/>
        <v>0</v>
      </c>
    </row>
    <row r="631" spans="1:65" s="68" customFormat="1" ht="63.95" customHeight="1">
      <c r="A631" s="245"/>
      <c r="B631" s="97"/>
      <c r="C631" s="98"/>
      <c r="D631" s="99"/>
      <c r="E631" s="111"/>
      <c r="F631" s="155"/>
      <c r="G631" s="225"/>
      <c r="H631" s="100"/>
      <c r="I631" s="226"/>
      <c r="J631" s="218"/>
      <c r="K631" s="124"/>
      <c r="L631" s="135"/>
      <c r="M631" s="136"/>
      <c r="N631" s="102"/>
      <c r="O631" s="103"/>
      <c r="P631" s="103"/>
      <c r="Q631" s="103"/>
      <c r="R631" s="103"/>
      <c r="S631" s="99"/>
      <c r="T631" s="99"/>
      <c r="U631" s="99"/>
      <c r="V631" s="99"/>
      <c r="W631" s="100"/>
      <c r="X631" s="100"/>
      <c r="Y631" s="104"/>
      <c r="Z631" s="119"/>
      <c r="AA631" s="119"/>
      <c r="AB631" s="120"/>
      <c r="AC631" s="137" t="str">
        <f t="shared" si="292"/>
        <v/>
      </c>
      <c r="AD631" s="131" t="str">
        <f t="shared" si="293"/>
        <v/>
      </c>
      <c r="AE631" s="105"/>
      <c r="AF631" s="101"/>
      <c r="AG631" s="107"/>
      <c r="AH631" s="169"/>
      <c r="AI631" s="170"/>
      <c r="AK631" s="146" t="b">
        <f t="shared" si="294"/>
        <v>0</v>
      </c>
      <c r="AL631" s="68">
        <f t="shared" si="295"/>
        <v>0</v>
      </c>
      <c r="AM631" s="68" t="b">
        <f t="shared" si="296"/>
        <v>1</v>
      </c>
      <c r="AN631" s="68">
        <f t="shared" si="297"/>
        <v>1</v>
      </c>
      <c r="AO631" s="68" t="b">
        <f t="shared" si="298"/>
        <v>0</v>
      </c>
      <c r="AP631" s="68">
        <f t="shared" si="299"/>
        <v>0</v>
      </c>
      <c r="AQ631" s="68" t="b">
        <f t="shared" si="300"/>
        <v>1</v>
      </c>
      <c r="AR631" s="139">
        <f t="shared" si="301"/>
        <v>1</v>
      </c>
      <c r="AS631" s="146" t="str">
        <f t="shared" si="302"/>
        <v/>
      </c>
      <c r="AT631" s="139" t="str">
        <f t="shared" si="303"/>
        <v/>
      </c>
      <c r="AU631" s="68">
        <f t="shared" si="304"/>
        <v>1</v>
      </c>
      <c r="AV631" s="68">
        <f t="shared" si="305"/>
        <v>0</v>
      </c>
      <c r="AW631" s="68">
        <f t="shared" si="306"/>
        <v>0</v>
      </c>
      <c r="AX631" s="68">
        <f t="shared" si="307"/>
        <v>0</v>
      </c>
      <c r="AY631" s="68">
        <f t="shared" si="308"/>
        <v>0</v>
      </c>
      <c r="AZ631" s="139">
        <f t="shared" si="309"/>
        <v>0</v>
      </c>
      <c r="BA631" s="68" t="str">
        <f t="shared" si="310"/>
        <v/>
      </c>
      <c r="BB631" s="68" t="str">
        <f t="shared" si="311"/>
        <v/>
      </c>
      <c r="BC631" s="146" t="str">
        <f t="shared" si="312"/>
        <v>Pain in mouth/throat</v>
      </c>
      <c r="BD631" s="68">
        <f t="shared" si="313"/>
        <v>10.4</v>
      </c>
      <c r="BE631" s="68" t="str">
        <f t="shared" si="314"/>
        <v>Pain in mouth/throat
 has a PPV of 10.4% 
 for recurrence</v>
      </c>
      <c r="BF631" s="68">
        <f t="shared" si="315"/>
        <v>0</v>
      </c>
      <c r="BG631" s="68">
        <f t="shared" si="316"/>
        <v>0</v>
      </c>
      <c r="BH631" s="68">
        <f t="shared" si="317"/>
        <v>1</v>
      </c>
      <c r="BI631" s="68">
        <f t="shared" si="318"/>
        <v>0</v>
      </c>
      <c r="BJ631" s="68">
        <f t="shared" si="319"/>
        <v>0</v>
      </c>
      <c r="BK631" s="68">
        <f t="shared" si="320"/>
        <v>0</v>
      </c>
      <c r="BL631" s="68">
        <f t="shared" si="321"/>
        <v>0</v>
      </c>
      <c r="BM631" s="139">
        <f t="shared" si="322"/>
        <v>0</v>
      </c>
    </row>
    <row r="632" spans="1:65" s="68" customFormat="1" ht="63.95" customHeight="1">
      <c r="A632" s="245"/>
      <c r="B632" s="97"/>
      <c r="C632" s="98"/>
      <c r="D632" s="99"/>
      <c r="E632" s="111"/>
      <c r="F632" s="155"/>
      <c r="G632" s="225"/>
      <c r="H632" s="100"/>
      <c r="I632" s="226"/>
      <c r="J632" s="218"/>
      <c r="K632" s="124"/>
      <c r="L632" s="135"/>
      <c r="M632" s="136"/>
      <c r="N632" s="102"/>
      <c r="O632" s="103"/>
      <c r="P632" s="103"/>
      <c r="Q632" s="103"/>
      <c r="R632" s="103"/>
      <c r="S632" s="99"/>
      <c r="T632" s="99"/>
      <c r="U632" s="99"/>
      <c r="V632" s="99"/>
      <c r="W632" s="100"/>
      <c r="X632" s="100"/>
      <c r="Y632" s="104"/>
      <c r="Z632" s="119"/>
      <c r="AA632" s="119"/>
      <c r="AB632" s="120"/>
      <c r="AC632" s="137" t="str">
        <f t="shared" si="292"/>
        <v/>
      </c>
      <c r="AD632" s="131" t="str">
        <f t="shared" si="293"/>
        <v/>
      </c>
      <c r="AE632" s="105"/>
      <c r="AF632" s="101"/>
      <c r="AG632" s="107"/>
      <c r="AH632" s="169"/>
      <c r="AI632" s="170"/>
      <c r="AK632" s="146" t="b">
        <f t="shared" si="294"/>
        <v>0</v>
      </c>
      <c r="AL632" s="68">
        <f t="shared" si="295"/>
        <v>0</v>
      </c>
      <c r="AM632" s="68" t="b">
        <f t="shared" si="296"/>
        <v>1</v>
      </c>
      <c r="AN632" s="68">
        <f t="shared" si="297"/>
        <v>1</v>
      </c>
      <c r="AO632" s="68" t="b">
        <f t="shared" si="298"/>
        <v>0</v>
      </c>
      <c r="AP632" s="68">
        <f t="shared" si="299"/>
        <v>0</v>
      </c>
      <c r="AQ632" s="68" t="b">
        <f t="shared" si="300"/>
        <v>1</v>
      </c>
      <c r="AR632" s="139">
        <f t="shared" si="301"/>
        <v>1</v>
      </c>
      <c r="AS632" s="146" t="str">
        <f t="shared" si="302"/>
        <v/>
      </c>
      <c r="AT632" s="139" t="str">
        <f t="shared" si="303"/>
        <v/>
      </c>
      <c r="AU632" s="68">
        <f t="shared" si="304"/>
        <v>1</v>
      </c>
      <c r="AV632" s="68">
        <f t="shared" si="305"/>
        <v>0</v>
      </c>
      <c r="AW632" s="68">
        <f t="shared" si="306"/>
        <v>0</v>
      </c>
      <c r="AX632" s="68">
        <f t="shared" si="307"/>
        <v>0</v>
      </c>
      <c r="AY632" s="68">
        <f t="shared" si="308"/>
        <v>0</v>
      </c>
      <c r="AZ632" s="139">
        <f t="shared" si="309"/>
        <v>0</v>
      </c>
      <c r="BA632" s="68" t="str">
        <f t="shared" si="310"/>
        <v/>
      </c>
      <c r="BB632" s="68" t="str">
        <f t="shared" si="311"/>
        <v/>
      </c>
      <c r="BC632" s="146" t="str">
        <f t="shared" si="312"/>
        <v>Pain in mouth/throat</v>
      </c>
      <c r="BD632" s="68">
        <f t="shared" si="313"/>
        <v>10.4</v>
      </c>
      <c r="BE632" s="68" t="str">
        <f t="shared" si="314"/>
        <v>Pain in mouth/throat
 has a PPV of 10.4% 
 for recurrence</v>
      </c>
      <c r="BF632" s="68">
        <f t="shared" si="315"/>
        <v>0</v>
      </c>
      <c r="BG632" s="68">
        <f t="shared" si="316"/>
        <v>0</v>
      </c>
      <c r="BH632" s="68">
        <f t="shared" si="317"/>
        <v>1</v>
      </c>
      <c r="BI632" s="68">
        <f t="shared" si="318"/>
        <v>0</v>
      </c>
      <c r="BJ632" s="68">
        <f t="shared" si="319"/>
        <v>0</v>
      </c>
      <c r="BK632" s="68">
        <f t="shared" si="320"/>
        <v>0</v>
      </c>
      <c r="BL632" s="68">
        <f t="shared" si="321"/>
        <v>0</v>
      </c>
      <c r="BM632" s="139">
        <f t="shared" si="322"/>
        <v>0</v>
      </c>
    </row>
    <row r="633" spans="1:65" s="68" customFormat="1" ht="63.95" customHeight="1">
      <c r="A633" s="245"/>
      <c r="B633" s="97"/>
      <c r="C633" s="98"/>
      <c r="D633" s="99"/>
      <c r="E633" s="111"/>
      <c r="F633" s="155"/>
      <c r="G633" s="225"/>
      <c r="H633" s="100"/>
      <c r="I633" s="226"/>
      <c r="J633" s="218"/>
      <c r="K633" s="124"/>
      <c r="L633" s="135"/>
      <c r="M633" s="136"/>
      <c r="N633" s="102"/>
      <c r="O633" s="103"/>
      <c r="P633" s="103"/>
      <c r="Q633" s="103"/>
      <c r="R633" s="103"/>
      <c r="S633" s="99"/>
      <c r="T633" s="99"/>
      <c r="U633" s="99"/>
      <c r="V633" s="99"/>
      <c r="W633" s="100"/>
      <c r="X633" s="100"/>
      <c r="Y633" s="104"/>
      <c r="Z633" s="119"/>
      <c r="AA633" s="119"/>
      <c r="AB633" s="120"/>
      <c r="AC633" s="137" t="str">
        <f t="shared" si="292"/>
        <v/>
      </c>
      <c r="AD633" s="131" t="str">
        <f t="shared" si="293"/>
        <v/>
      </c>
      <c r="AE633" s="105"/>
      <c r="AF633" s="101"/>
      <c r="AG633" s="107"/>
      <c r="AH633" s="169"/>
      <c r="AI633" s="170"/>
      <c r="AK633" s="146" t="b">
        <f t="shared" si="294"/>
        <v>0</v>
      </c>
      <c r="AL633" s="68">
        <f t="shared" si="295"/>
        <v>0</v>
      </c>
      <c r="AM633" s="68" t="b">
        <f t="shared" si="296"/>
        <v>1</v>
      </c>
      <c r="AN633" s="68">
        <f t="shared" si="297"/>
        <v>1</v>
      </c>
      <c r="AO633" s="68" t="b">
        <f t="shared" si="298"/>
        <v>0</v>
      </c>
      <c r="AP633" s="68">
        <f t="shared" si="299"/>
        <v>0</v>
      </c>
      <c r="AQ633" s="68" t="b">
        <f t="shared" si="300"/>
        <v>1</v>
      </c>
      <c r="AR633" s="139">
        <f t="shared" si="301"/>
        <v>1</v>
      </c>
      <c r="AS633" s="146" t="str">
        <f t="shared" si="302"/>
        <v/>
      </c>
      <c r="AT633" s="139" t="str">
        <f t="shared" si="303"/>
        <v/>
      </c>
      <c r="AU633" s="68">
        <f t="shared" si="304"/>
        <v>1</v>
      </c>
      <c r="AV633" s="68">
        <f t="shared" si="305"/>
        <v>0</v>
      </c>
      <c r="AW633" s="68">
        <f t="shared" si="306"/>
        <v>0</v>
      </c>
      <c r="AX633" s="68">
        <f t="shared" si="307"/>
        <v>0</v>
      </c>
      <c r="AY633" s="68">
        <f t="shared" si="308"/>
        <v>0</v>
      </c>
      <c r="AZ633" s="139">
        <f t="shared" si="309"/>
        <v>0</v>
      </c>
      <c r="BA633" s="68" t="str">
        <f t="shared" si="310"/>
        <v/>
      </c>
      <c r="BB633" s="68" t="str">
        <f t="shared" si="311"/>
        <v/>
      </c>
      <c r="BC633" s="146" t="str">
        <f t="shared" si="312"/>
        <v>Pain in mouth/throat</v>
      </c>
      <c r="BD633" s="68">
        <f t="shared" si="313"/>
        <v>10.4</v>
      </c>
      <c r="BE633" s="68" t="str">
        <f t="shared" si="314"/>
        <v>Pain in mouth/throat
 has a PPV of 10.4% 
 for recurrence</v>
      </c>
      <c r="BF633" s="68">
        <f t="shared" si="315"/>
        <v>0</v>
      </c>
      <c r="BG633" s="68">
        <f t="shared" si="316"/>
        <v>0</v>
      </c>
      <c r="BH633" s="68">
        <f t="shared" si="317"/>
        <v>1</v>
      </c>
      <c r="BI633" s="68">
        <f t="shared" si="318"/>
        <v>0</v>
      </c>
      <c r="BJ633" s="68">
        <f t="shared" si="319"/>
        <v>0</v>
      </c>
      <c r="BK633" s="68">
        <f t="shared" si="320"/>
        <v>0</v>
      </c>
      <c r="BL633" s="68">
        <f t="shared" si="321"/>
        <v>0</v>
      </c>
      <c r="BM633" s="139">
        <f t="shared" si="322"/>
        <v>0</v>
      </c>
    </row>
    <row r="634" spans="1:65" s="68" customFormat="1" ht="63.95" customHeight="1">
      <c r="A634" s="245"/>
      <c r="B634" s="97"/>
      <c r="C634" s="98"/>
      <c r="D634" s="99"/>
      <c r="E634" s="111"/>
      <c r="F634" s="155"/>
      <c r="G634" s="225"/>
      <c r="H634" s="100"/>
      <c r="I634" s="226"/>
      <c r="J634" s="218"/>
      <c r="K634" s="124"/>
      <c r="L634" s="135"/>
      <c r="M634" s="136"/>
      <c r="N634" s="102"/>
      <c r="O634" s="103"/>
      <c r="P634" s="103"/>
      <c r="Q634" s="103"/>
      <c r="R634" s="103"/>
      <c r="S634" s="99"/>
      <c r="T634" s="99"/>
      <c r="U634" s="99"/>
      <c r="V634" s="99"/>
      <c r="W634" s="100"/>
      <c r="X634" s="100"/>
      <c r="Y634" s="104"/>
      <c r="Z634" s="119"/>
      <c r="AA634" s="119"/>
      <c r="AB634" s="120"/>
      <c r="AC634" s="137" t="str">
        <f t="shared" si="292"/>
        <v/>
      </c>
      <c r="AD634" s="131" t="str">
        <f t="shared" si="293"/>
        <v/>
      </c>
      <c r="AE634" s="105"/>
      <c r="AF634" s="101"/>
      <c r="AG634" s="107"/>
      <c r="AH634" s="169"/>
      <c r="AI634" s="170"/>
      <c r="AK634" s="146" t="b">
        <f t="shared" si="294"/>
        <v>0</v>
      </c>
      <c r="AL634" s="68">
        <f t="shared" si="295"/>
        <v>0</v>
      </c>
      <c r="AM634" s="68" t="b">
        <f t="shared" si="296"/>
        <v>1</v>
      </c>
      <c r="AN634" s="68">
        <f t="shared" si="297"/>
        <v>1</v>
      </c>
      <c r="AO634" s="68" t="b">
        <f t="shared" si="298"/>
        <v>0</v>
      </c>
      <c r="AP634" s="68">
        <f t="shared" si="299"/>
        <v>0</v>
      </c>
      <c r="AQ634" s="68" t="b">
        <f t="shared" si="300"/>
        <v>1</v>
      </c>
      <c r="AR634" s="139">
        <f t="shared" si="301"/>
        <v>1</v>
      </c>
      <c r="AS634" s="146" t="str">
        <f t="shared" si="302"/>
        <v/>
      </c>
      <c r="AT634" s="139" t="str">
        <f t="shared" si="303"/>
        <v/>
      </c>
      <c r="AU634" s="68">
        <f t="shared" si="304"/>
        <v>1</v>
      </c>
      <c r="AV634" s="68">
        <f t="shared" si="305"/>
        <v>0</v>
      </c>
      <c r="AW634" s="68">
        <f t="shared" si="306"/>
        <v>0</v>
      </c>
      <c r="AX634" s="68">
        <f t="shared" si="307"/>
        <v>0</v>
      </c>
      <c r="AY634" s="68">
        <f t="shared" si="308"/>
        <v>0</v>
      </c>
      <c r="AZ634" s="139">
        <f t="shared" si="309"/>
        <v>0</v>
      </c>
      <c r="BA634" s="68" t="str">
        <f t="shared" si="310"/>
        <v/>
      </c>
      <c r="BB634" s="68" t="str">
        <f t="shared" si="311"/>
        <v/>
      </c>
      <c r="BC634" s="146" t="str">
        <f t="shared" si="312"/>
        <v>Pain in mouth/throat</v>
      </c>
      <c r="BD634" s="68">
        <f t="shared" si="313"/>
        <v>10.4</v>
      </c>
      <c r="BE634" s="68" t="str">
        <f t="shared" si="314"/>
        <v>Pain in mouth/throat
 has a PPV of 10.4% 
 for recurrence</v>
      </c>
      <c r="BF634" s="68">
        <f t="shared" si="315"/>
        <v>0</v>
      </c>
      <c r="BG634" s="68">
        <f t="shared" si="316"/>
        <v>0</v>
      </c>
      <c r="BH634" s="68">
        <f t="shared" si="317"/>
        <v>1</v>
      </c>
      <c r="BI634" s="68">
        <f t="shared" si="318"/>
        <v>0</v>
      </c>
      <c r="BJ634" s="68">
        <f t="shared" si="319"/>
        <v>0</v>
      </c>
      <c r="BK634" s="68">
        <f t="shared" si="320"/>
        <v>0</v>
      </c>
      <c r="BL634" s="68">
        <f t="shared" si="321"/>
        <v>0</v>
      </c>
      <c r="BM634" s="139">
        <f t="shared" si="322"/>
        <v>0</v>
      </c>
    </row>
    <row r="635" spans="1:65" s="68" customFormat="1" ht="63.95" customHeight="1">
      <c r="A635" s="245"/>
      <c r="B635" s="97"/>
      <c r="C635" s="98"/>
      <c r="D635" s="99"/>
      <c r="E635" s="111"/>
      <c r="F635" s="155"/>
      <c r="G635" s="225"/>
      <c r="H635" s="100"/>
      <c r="I635" s="226"/>
      <c r="J635" s="218"/>
      <c r="K635" s="124"/>
      <c r="L635" s="135"/>
      <c r="M635" s="136"/>
      <c r="N635" s="102"/>
      <c r="O635" s="103"/>
      <c r="P635" s="103"/>
      <c r="Q635" s="103"/>
      <c r="R635" s="103"/>
      <c r="S635" s="99"/>
      <c r="T635" s="99"/>
      <c r="U635" s="99"/>
      <c r="V635" s="99"/>
      <c r="W635" s="100"/>
      <c r="X635" s="100"/>
      <c r="Y635" s="104"/>
      <c r="Z635" s="119"/>
      <c r="AA635" s="119"/>
      <c r="AB635" s="120"/>
      <c r="AC635" s="137" t="str">
        <f t="shared" si="292"/>
        <v/>
      </c>
      <c r="AD635" s="131" t="str">
        <f t="shared" si="293"/>
        <v/>
      </c>
      <c r="AE635" s="105"/>
      <c r="AF635" s="101"/>
      <c r="AG635" s="107"/>
      <c r="AH635" s="169"/>
      <c r="AI635" s="170"/>
      <c r="AK635" s="146" t="b">
        <f t="shared" si="294"/>
        <v>0</v>
      </c>
      <c r="AL635" s="68">
        <f t="shared" si="295"/>
        <v>0</v>
      </c>
      <c r="AM635" s="68" t="b">
        <f t="shared" si="296"/>
        <v>1</v>
      </c>
      <c r="AN635" s="68">
        <f t="shared" si="297"/>
        <v>1</v>
      </c>
      <c r="AO635" s="68" t="b">
        <f t="shared" si="298"/>
        <v>0</v>
      </c>
      <c r="AP635" s="68">
        <f t="shared" si="299"/>
        <v>0</v>
      </c>
      <c r="AQ635" s="68" t="b">
        <f t="shared" si="300"/>
        <v>1</v>
      </c>
      <c r="AR635" s="139">
        <f t="shared" si="301"/>
        <v>1</v>
      </c>
      <c r="AS635" s="146" t="str">
        <f t="shared" si="302"/>
        <v/>
      </c>
      <c r="AT635" s="139" t="str">
        <f t="shared" si="303"/>
        <v/>
      </c>
      <c r="AU635" s="68">
        <f t="shared" si="304"/>
        <v>1</v>
      </c>
      <c r="AV635" s="68">
        <f t="shared" si="305"/>
        <v>0</v>
      </c>
      <c r="AW635" s="68">
        <f t="shared" si="306"/>
        <v>0</v>
      </c>
      <c r="AX635" s="68">
        <f t="shared" si="307"/>
        <v>0</v>
      </c>
      <c r="AY635" s="68">
        <f t="shared" si="308"/>
        <v>0</v>
      </c>
      <c r="AZ635" s="139">
        <f t="shared" si="309"/>
        <v>0</v>
      </c>
      <c r="BA635" s="68" t="str">
        <f t="shared" si="310"/>
        <v/>
      </c>
      <c r="BB635" s="68" t="str">
        <f t="shared" si="311"/>
        <v/>
      </c>
      <c r="BC635" s="146" t="str">
        <f t="shared" si="312"/>
        <v>Pain in mouth/throat</v>
      </c>
      <c r="BD635" s="68">
        <f t="shared" si="313"/>
        <v>10.4</v>
      </c>
      <c r="BE635" s="68" t="str">
        <f t="shared" si="314"/>
        <v>Pain in mouth/throat
 has a PPV of 10.4% 
 for recurrence</v>
      </c>
      <c r="BF635" s="68">
        <f t="shared" si="315"/>
        <v>0</v>
      </c>
      <c r="BG635" s="68">
        <f t="shared" si="316"/>
        <v>0</v>
      </c>
      <c r="BH635" s="68">
        <f t="shared" si="317"/>
        <v>1</v>
      </c>
      <c r="BI635" s="68">
        <f t="shared" si="318"/>
        <v>0</v>
      </c>
      <c r="BJ635" s="68">
        <f t="shared" si="319"/>
        <v>0</v>
      </c>
      <c r="BK635" s="68">
        <f t="shared" si="320"/>
        <v>0</v>
      </c>
      <c r="BL635" s="68">
        <f t="shared" si="321"/>
        <v>0</v>
      </c>
      <c r="BM635" s="139">
        <f t="shared" si="322"/>
        <v>0</v>
      </c>
    </row>
    <row r="636" spans="1:65" s="68" customFormat="1" ht="63.95" customHeight="1">
      <c r="A636" s="245"/>
      <c r="B636" s="97"/>
      <c r="C636" s="98"/>
      <c r="D636" s="99"/>
      <c r="E636" s="111"/>
      <c r="F636" s="155"/>
      <c r="G636" s="225"/>
      <c r="H636" s="100"/>
      <c r="I636" s="226"/>
      <c r="J636" s="218"/>
      <c r="K636" s="124"/>
      <c r="L636" s="135"/>
      <c r="M636" s="136"/>
      <c r="N636" s="102"/>
      <c r="O636" s="103"/>
      <c r="P636" s="103"/>
      <c r="Q636" s="103"/>
      <c r="R636" s="103"/>
      <c r="S636" s="99"/>
      <c r="T636" s="99"/>
      <c r="U636" s="99"/>
      <c r="V636" s="99"/>
      <c r="W636" s="100"/>
      <c r="X636" s="100"/>
      <c r="Y636" s="104"/>
      <c r="Z636" s="119"/>
      <c r="AA636" s="119"/>
      <c r="AB636" s="120"/>
      <c r="AC636" s="137" t="str">
        <f t="shared" si="292"/>
        <v/>
      </c>
      <c r="AD636" s="131" t="str">
        <f t="shared" si="293"/>
        <v/>
      </c>
      <c r="AE636" s="105"/>
      <c r="AF636" s="101"/>
      <c r="AG636" s="107"/>
      <c r="AH636" s="169"/>
      <c r="AI636" s="170"/>
      <c r="AK636" s="146" t="b">
        <f t="shared" si="294"/>
        <v>0</v>
      </c>
      <c r="AL636" s="68">
        <f t="shared" si="295"/>
        <v>0</v>
      </c>
      <c r="AM636" s="68" t="b">
        <f t="shared" si="296"/>
        <v>1</v>
      </c>
      <c r="AN636" s="68">
        <f t="shared" si="297"/>
        <v>1</v>
      </c>
      <c r="AO636" s="68" t="b">
        <f t="shared" si="298"/>
        <v>0</v>
      </c>
      <c r="AP636" s="68">
        <f t="shared" si="299"/>
        <v>0</v>
      </c>
      <c r="AQ636" s="68" t="b">
        <f t="shared" si="300"/>
        <v>1</v>
      </c>
      <c r="AR636" s="139">
        <f t="shared" si="301"/>
        <v>1</v>
      </c>
      <c r="AS636" s="146" t="str">
        <f t="shared" si="302"/>
        <v/>
      </c>
      <c r="AT636" s="139" t="str">
        <f t="shared" si="303"/>
        <v/>
      </c>
      <c r="AU636" s="68">
        <f t="shared" si="304"/>
        <v>1</v>
      </c>
      <c r="AV636" s="68">
        <f t="shared" si="305"/>
        <v>0</v>
      </c>
      <c r="AW636" s="68">
        <f t="shared" si="306"/>
        <v>0</v>
      </c>
      <c r="AX636" s="68">
        <f t="shared" si="307"/>
        <v>0</v>
      </c>
      <c r="AY636" s="68">
        <f t="shared" si="308"/>
        <v>0</v>
      </c>
      <c r="AZ636" s="139">
        <f t="shared" si="309"/>
        <v>0</v>
      </c>
      <c r="BA636" s="68" t="str">
        <f t="shared" si="310"/>
        <v/>
      </c>
      <c r="BB636" s="68" t="str">
        <f t="shared" si="311"/>
        <v/>
      </c>
      <c r="BC636" s="146" t="str">
        <f t="shared" si="312"/>
        <v>Pain in mouth/throat</v>
      </c>
      <c r="BD636" s="68">
        <f t="shared" si="313"/>
        <v>10.4</v>
      </c>
      <c r="BE636" s="68" t="str">
        <f t="shared" si="314"/>
        <v>Pain in mouth/throat
 has a PPV of 10.4% 
 for recurrence</v>
      </c>
      <c r="BF636" s="68">
        <f t="shared" si="315"/>
        <v>0</v>
      </c>
      <c r="BG636" s="68">
        <f t="shared" si="316"/>
        <v>0</v>
      </c>
      <c r="BH636" s="68">
        <f t="shared" si="317"/>
        <v>1</v>
      </c>
      <c r="BI636" s="68">
        <f t="shared" si="318"/>
        <v>0</v>
      </c>
      <c r="BJ636" s="68">
        <f t="shared" si="319"/>
        <v>0</v>
      </c>
      <c r="BK636" s="68">
        <f t="shared" si="320"/>
        <v>0</v>
      </c>
      <c r="BL636" s="68">
        <f t="shared" si="321"/>
        <v>0</v>
      </c>
      <c r="BM636" s="139">
        <f t="shared" si="322"/>
        <v>0</v>
      </c>
    </row>
    <row r="637" spans="1:65" s="68" customFormat="1" ht="63.95" customHeight="1">
      <c r="A637" s="245"/>
      <c r="B637" s="97"/>
      <c r="C637" s="98"/>
      <c r="D637" s="99"/>
      <c r="E637" s="111"/>
      <c r="F637" s="155"/>
      <c r="G637" s="225"/>
      <c r="H637" s="100"/>
      <c r="I637" s="226"/>
      <c r="J637" s="218"/>
      <c r="K637" s="124"/>
      <c r="L637" s="135"/>
      <c r="M637" s="136"/>
      <c r="N637" s="102"/>
      <c r="O637" s="103"/>
      <c r="P637" s="103"/>
      <c r="Q637" s="103"/>
      <c r="R637" s="103"/>
      <c r="S637" s="99"/>
      <c r="T637" s="99"/>
      <c r="U637" s="99"/>
      <c r="V637" s="99"/>
      <c r="W637" s="100"/>
      <c r="X637" s="100"/>
      <c r="Y637" s="104"/>
      <c r="Z637" s="119"/>
      <c r="AA637" s="119"/>
      <c r="AB637" s="120"/>
      <c r="AC637" s="137" t="str">
        <f t="shared" si="292"/>
        <v/>
      </c>
      <c r="AD637" s="131" t="str">
        <f t="shared" si="293"/>
        <v/>
      </c>
      <c r="AE637" s="105"/>
      <c r="AF637" s="101"/>
      <c r="AG637" s="107"/>
      <c r="AH637" s="169"/>
      <c r="AI637" s="170"/>
      <c r="AK637" s="146" t="b">
        <f t="shared" si="294"/>
        <v>0</v>
      </c>
      <c r="AL637" s="68">
        <f t="shared" si="295"/>
        <v>0</v>
      </c>
      <c r="AM637" s="68" t="b">
        <f t="shared" si="296"/>
        <v>1</v>
      </c>
      <c r="AN637" s="68">
        <f t="shared" si="297"/>
        <v>1</v>
      </c>
      <c r="AO637" s="68" t="b">
        <f t="shared" si="298"/>
        <v>0</v>
      </c>
      <c r="AP637" s="68">
        <f t="shared" si="299"/>
        <v>0</v>
      </c>
      <c r="AQ637" s="68" t="b">
        <f t="shared" si="300"/>
        <v>1</v>
      </c>
      <c r="AR637" s="139">
        <f t="shared" si="301"/>
        <v>1</v>
      </c>
      <c r="AS637" s="146" t="str">
        <f t="shared" si="302"/>
        <v/>
      </c>
      <c r="AT637" s="139" t="str">
        <f t="shared" si="303"/>
        <v/>
      </c>
      <c r="AU637" s="68">
        <f t="shared" si="304"/>
        <v>1</v>
      </c>
      <c r="AV637" s="68">
        <f t="shared" si="305"/>
        <v>0</v>
      </c>
      <c r="AW637" s="68">
        <f t="shared" si="306"/>
        <v>0</v>
      </c>
      <c r="AX637" s="68">
        <f t="shared" si="307"/>
        <v>0</v>
      </c>
      <c r="AY637" s="68">
        <f t="shared" si="308"/>
        <v>0</v>
      </c>
      <c r="AZ637" s="139">
        <f t="shared" si="309"/>
        <v>0</v>
      </c>
      <c r="BA637" s="68" t="str">
        <f t="shared" si="310"/>
        <v/>
      </c>
      <c r="BB637" s="68" t="str">
        <f t="shared" si="311"/>
        <v/>
      </c>
      <c r="BC637" s="146" t="str">
        <f t="shared" si="312"/>
        <v>Pain in mouth/throat</v>
      </c>
      <c r="BD637" s="68">
        <f t="shared" si="313"/>
        <v>10.4</v>
      </c>
      <c r="BE637" s="68" t="str">
        <f t="shared" si="314"/>
        <v>Pain in mouth/throat
 has a PPV of 10.4% 
 for recurrence</v>
      </c>
      <c r="BF637" s="68">
        <f t="shared" si="315"/>
        <v>0</v>
      </c>
      <c r="BG637" s="68">
        <f t="shared" si="316"/>
        <v>0</v>
      </c>
      <c r="BH637" s="68">
        <f t="shared" si="317"/>
        <v>1</v>
      </c>
      <c r="BI637" s="68">
        <f t="shared" si="318"/>
        <v>0</v>
      </c>
      <c r="BJ637" s="68">
        <f t="shared" si="319"/>
        <v>0</v>
      </c>
      <c r="BK637" s="68">
        <f t="shared" si="320"/>
        <v>0</v>
      </c>
      <c r="BL637" s="68">
        <f t="shared" si="321"/>
        <v>0</v>
      </c>
      <c r="BM637" s="139">
        <f t="shared" si="322"/>
        <v>0</v>
      </c>
    </row>
    <row r="638" spans="1:65" s="68" customFormat="1" ht="63.95" customHeight="1">
      <c r="A638" s="245"/>
      <c r="B638" s="97"/>
      <c r="C638" s="98"/>
      <c r="D638" s="99"/>
      <c r="E638" s="111"/>
      <c r="F638" s="155"/>
      <c r="G638" s="225"/>
      <c r="H638" s="100"/>
      <c r="I638" s="226"/>
      <c r="J638" s="218"/>
      <c r="K638" s="124"/>
      <c r="L638" s="135"/>
      <c r="M638" s="136"/>
      <c r="N638" s="102"/>
      <c r="O638" s="103"/>
      <c r="P638" s="103"/>
      <c r="Q638" s="103"/>
      <c r="R638" s="103"/>
      <c r="S638" s="99"/>
      <c r="T638" s="99"/>
      <c r="U638" s="99"/>
      <c r="V638" s="99"/>
      <c r="W638" s="100"/>
      <c r="X638" s="100"/>
      <c r="Y638" s="104"/>
      <c r="Z638" s="119"/>
      <c r="AA638" s="119"/>
      <c r="AB638" s="120"/>
      <c r="AC638" s="137" t="str">
        <f t="shared" si="292"/>
        <v/>
      </c>
      <c r="AD638" s="131" t="str">
        <f t="shared" si="293"/>
        <v/>
      </c>
      <c r="AE638" s="105"/>
      <c r="AF638" s="101"/>
      <c r="AG638" s="107"/>
      <c r="AH638" s="169"/>
      <c r="AI638" s="170"/>
      <c r="AK638" s="146" t="b">
        <f t="shared" si="294"/>
        <v>0</v>
      </c>
      <c r="AL638" s="68">
        <f t="shared" si="295"/>
        <v>0</v>
      </c>
      <c r="AM638" s="68" t="b">
        <f t="shared" si="296"/>
        <v>1</v>
      </c>
      <c r="AN638" s="68">
        <f t="shared" si="297"/>
        <v>1</v>
      </c>
      <c r="AO638" s="68" t="b">
        <f t="shared" si="298"/>
        <v>0</v>
      </c>
      <c r="AP638" s="68">
        <f t="shared" si="299"/>
        <v>0</v>
      </c>
      <c r="AQ638" s="68" t="b">
        <f t="shared" si="300"/>
        <v>1</v>
      </c>
      <c r="AR638" s="139">
        <f t="shared" si="301"/>
        <v>1</v>
      </c>
      <c r="AS638" s="146" t="str">
        <f t="shared" si="302"/>
        <v/>
      </c>
      <c r="AT638" s="139" t="str">
        <f t="shared" si="303"/>
        <v/>
      </c>
      <c r="AU638" s="68">
        <f t="shared" si="304"/>
        <v>1</v>
      </c>
      <c r="AV638" s="68">
        <f t="shared" si="305"/>
        <v>0</v>
      </c>
      <c r="AW638" s="68">
        <f t="shared" si="306"/>
        <v>0</v>
      </c>
      <c r="AX638" s="68">
        <f t="shared" si="307"/>
        <v>0</v>
      </c>
      <c r="AY638" s="68">
        <f t="shared" si="308"/>
        <v>0</v>
      </c>
      <c r="AZ638" s="139">
        <f t="shared" si="309"/>
        <v>0</v>
      </c>
      <c r="BA638" s="68" t="str">
        <f t="shared" si="310"/>
        <v/>
      </c>
      <c r="BB638" s="68" t="str">
        <f t="shared" si="311"/>
        <v/>
      </c>
      <c r="BC638" s="146" t="str">
        <f t="shared" si="312"/>
        <v>Pain in mouth/throat</v>
      </c>
      <c r="BD638" s="68">
        <f t="shared" si="313"/>
        <v>10.4</v>
      </c>
      <c r="BE638" s="68" t="str">
        <f t="shared" si="314"/>
        <v>Pain in mouth/throat
 has a PPV of 10.4% 
 for recurrence</v>
      </c>
      <c r="BF638" s="68">
        <f t="shared" si="315"/>
        <v>0</v>
      </c>
      <c r="BG638" s="68">
        <f t="shared" si="316"/>
        <v>0</v>
      </c>
      <c r="BH638" s="68">
        <f t="shared" si="317"/>
        <v>1</v>
      </c>
      <c r="BI638" s="68">
        <f t="shared" si="318"/>
        <v>0</v>
      </c>
      <c r="BJ638" s="68">
        <f t="shared" si="319"/>
        <v>0</v>
      </c>
      <c r="BK638" s="68">
        <f t="shared" si="320"/>
        <v>0</v>
      </c>
      <c r="BL638" s="68">
        <f t="shared" si="321"/>
        <v>0</v>
      </c>
      <c r="BM638" s="139">
        <f t="shared" si="322"/>
        <v>0</v>
      </c>
    </row>
    <row r="639" spans="1:65" s="68" customFormat="1" ht="63.95" customHeight="1">
      <c r="A639" s="245"/>
      <c r="B639" s="97"/>
      <c r="C639" s="98"/>
      <c r="D639" s="99"/>
      <c r="E639" s="111"/>
      <c r="F639" s="155"/>
      <c r="G639" s="225"/>
      <c r="H639" s="100"/>
      <c r="I639" s="226"/>
      <c r="J639" s="218"/>
      <c r="K639" s="124"/>
      <c r="L639" s="135"/>
      <c r="M639" s="136"/>
      <c r="N639" s="102"/>
      <c r="O639" s="103"/>
      <c r="P639" s="103"/>
      <c r="Q639" s="103"/>
      <c r="R639" s="103"/>
      <c r="S639" s="99"/>
      <c r="T639" s="99"/>
      <c r="U639" s="99"/>
      <c r="V639" s="99"/>
      <c r="W639" s="100"/>
      <c r="X639" s="100"/>
      <c r="Y639" s="104"/>
      <c r="Z639" s="119"/>
      <c r="AA639" s="119"/>
      <c r="AB639" s="120"/>
      <c r="AC639" s="137" t="str">
        <f t="shared" si="292"/>
        <v/>
      </c>
      <c r="AD639" s="131" t="str">
        <f t="shared" si="293"/>
        <v/>
      </c>
      <c r="AE639" s="105"/>
      <c r="AF639" s="101"/>
      <c r="AG639" s="107"/>
      <c r="AH639" s="169"/>
      <c r="AI639" s="170"/>
      <c r="AK639" s="146" t="b">
        <f t="shared" si="294"/>
        <v>0</v>
      </c>
      <c r="AL639" s="68">
        <f t="shared" si="295"/>
        <v>0</v>
      </c>
      <c r="AM639" s="68" t="b">
        <f t="shared" si="296"/>
        <v>1</v>
      </c>
      <c r="AN639" s="68">
        <f t="shared" si="297"/>
        <v>1</v>
      </c>
      <c r="AO639" s="68" t="b">
        <f t="shared" si="298"/>
        <v>0</v>
      </c>
      <c r="AP639" s="68">
        <f t="shared" si="299"/>
        <v>0</v>
      </c>
      <c r="AQ639" s="68" t="b">
        <f t="shared" si="300"/>
        <v>1</v>
      </c>
      <c r="AR639" s="139">
        <f t="shared" si="301"/>
        <v>1</v>
      </c>
      <c r="AS639" s="146" t="str">
        <f t="shared" si="302"/>
        <v/>
      </c>
      <c r="AT639" s="139" t="str">
        <f t="shared" si="303"/>
        <v/>
      </c>
      <c r="AU639" s="68">
        <f t="shared" si="304"/>
        <v>1</v>
      </c>
      <c r="AV639" s="68">
        <f t="shared" si="305"/>
        <v>0</v>
      </c>
      <c r="AW639" s="68">
        <f t="shared" si="306"/>
        <v>0</v>
      </c>
      <c r="AX639" s="68">
        <f t="shared" si="307"/>
        <v>0</v>
      </c>
      <c r="AY639" s="68">
        <f t="shared" si="308"/>
        <v>0</v>
      </c>
      <c r="AZ639" s="139">
        <f t="shared" si="309"/>
        <v>0</v>
      </c>
      <c r="BA639" s="68" t="str">
        <f t="shared" si="310"/>
        <v/>
      </c>
      <c r="BB639" s="68" t="str">
        <f t="shared" si="311"/>
        <v/>
      </c>
      <c r="BC639" s="146" t="str">
        <f t="shared" si="312"/>
        <v>Pain in mouth/throat</v>
      </c>
      <c r="BD639" s="68">
        <f t="shared" si="313"/>
        <v>10.4</v>
      </c>
      <c r="BE639" s="68" t="str">
        <f t="shared" si="314"/>
        <v>Pain in mouth/throat
 has a PPV of 10.4% 
 for recurrence</v>
      </c>
      <c r="BF639" s="68">
        <f t="shared" si="315"/>
        <v>0</v>
      </c>
      <c r="BG639" s="68">
        <f t="shared" si="316"/>
        <v>0</v>
      </c>
      <c r="BH639" s="68">
        <f t="shared" si="317"/>
        <v>1</v>
      </c>
      <c r="BI639" s="68">
        <f t="shared" si="318"/>
        <v>0</v>
      </c>
      <c r="BJ639" s="68">
        <f t="shared" si="319"/>
        <v>0</v>
      </c>
      <c r="BK639" s="68">
        <f t="shared" si="320"/>
        <v>0</v>
      </c>
      <c r="BL639" s="68">
        <f t="shared" si="321"/>
        <v>0</v>
      </c>
      <c r="BM639" s="139">
        <f t="shared" si="322"/>
        <v>0</v>
      </c>
    </row>
    <row r="640" spans="1:65" s="68" customFormat="1" ht="63.95" customHeight="1">
      <c r="A640" s="245"/>
      <c r="B640" s="97"/>
      <c r="C640" s="98"/>
      <c r="D640" s="99"/>
      <c r="E640" s="111"/>
      <c r="F640" s="155"/>
      <c r="G640" s="225"/>
      <c r="H640" s="100"/>
      <c r="I640" s="226"/>
      <c r="J640" s="218"/>
      <c r="K640" s="124"/>
      <c r="L640" s="135"/>
      <c r="M640" s="136"/>
      <c r="N640" s="102"/>
      <c r="O640" s="103"/>
      <c r="P640" s="103"/>
      <c r="Q640" s="103"/>
      <c r="R640" s="103"/>
      <c r="S640" s="99"/>
      <c r="T640" s="99"/>
      <c r="U640" s="99"/>
      <c r="V640" s="99"/>
      <c r="W640" s="100"/>
      <c r="X640" s="100"/>
      <c r="Y640" s="104"/>
      <c r="Z640" s="119"/>
      <c r="AA640" s="119"/>
      <c r="AB640" s="120"/>
      <c r="AC640" s="137" t="str">
        <f t="shared" si="292"/>
        <v/>
      </c>
      <c r="AD640" s="131" t="str">
        <f t="shared" si="293"/>
        <v/>
      </c>
      <c r="AE640" s="105"/>
      <c r="AF640" s="101"/>
      <c r="AG640" s="107"/>
      <c r="AH640" s="169"/>
      <c r="AI640" s="170"/>
      <c r="AK640" s="146" t="b">
        <f t="shared" si="294"/>
        <v>0</v>
      </c>
      <c r="AL640" s="68">
        <f t="shared" si="295"/>
        <v>0</v>
      </c>
      <c r="AM640" s="68" t="b">
        <f t="shared" si="296"/>
        <v>1</v>
      </c>
      <c r="AN640" s="68">
        <f t="shared" si="297"/>
        <v>1</v>
      </c>
      <c r="AO640" s="68" t="b">
        <f t="shared" si="298"/>
        <v>0</v>
      </c>
      <c r="AP640" s="68">
        <f t="shared" si="299"/>
        <v>0</v>
      </c>
      <c r="AQ640" s="68" t="b">
        <f t="shared" si="300"/>
        <v>1</v>
      </c>
      <c r="AR640" s="139">
        <f t="shared" si="301"/>
        <v>1</v>
      </c>
      <c r="AS640" s="146" t="str">
        <f t="shared" si="302"/>
        <v/>
      </c>
      <c r="AT640" s="139" t="str">
        <f t="shared" si="303"/>
        <v/>
      </c>
      <c r="AU640" s="68">
        <f t="shared" si="304"/>
        <v>1</v>
      </c>
      <c r="AV640" s="68">
        <f t="shared" si="305"/>
        <v>0</v>
      </c>
      <c r="AW640" s="68">
        <f t="shared" si="306"/>
        <v>0</v>
      </c>
      <c r="AX640" s="68">
        <f t="shared" si="307"/>
        <v>0</v>
      </c>
      <c r="AY640" s="68">
        <f t="shared" si="308"/>
        <v>0</v>
      </c>
      <c r="AZ640" s="139">
        <f t="shared" si="309"/>
        <v>0</v>
      </c>
      <c r="BA640" s="68" t="str">
        <f t="shared" si="310"/>
        <v/>
      </c>
      <c r="BB640" s="68" t="str">
        <f t="shared" si="311"/>
        <v/>
      </c>
      <c r="BC640" s="146" t="str">
        <f t="shared" si="312"/>
        <v>Pain in mouth/throat</v>
      </c>
      <c r="BD640" s="68">
        <f t="shared" si="313"/>
        <v>10.4</v>
      </c>
      <c r="BE640" s="68" t="str">
        <f t="shared" si="314"/>
        <v>Pain in mouth/throat
 has a PPV of 10.4% 
 for recurrence</v>
      </c>
      <c r="BF640" s="68">
        <f t="shared" si="315"/>
        <v>0</v>
      </c>
      <c r="BG640" s="68">
        <f t="shared" si="316"/>
        <v>0</v>
      </c>
      <c r="BH640" s="68">
        <f t="shared" si="317"/>
        <v>1</v>
      </c>
      <c r="BI640" s="68">
        <f t="shared" si="318"/>
        <v>0</v>
      </c>
      <c r="BJ640" s="68">
        <f t="shared" si="319"/>
        <v>0</v>
      </c>
      <c r="BK640" s="68">
        <f t="shared" si="320"/>
        <v>0</v>
      </c>
      <c r="BL640" s="68">
        <f t="shared" si="321"/>
        <v>0</v>
      </c>
      <c r="BM640" s="139">
        <f t="shared" si="322"/>
        <v>0</v>
      </c>
    </row>
    <row r="641" spans="1:65" s="68" customFormat="1" ht="63.95" customHeight="1">
      <c r="A641" s="245"/>
      <c r="B641" s="97"/>
      <c r="C641" s="98"/>
      <c r="D641" s="99"/>
      <c r="E641" s="111"/>
      <c r="F641" s="155"/>
      <c r="G641" s="225"/>
      <c r="H641" s="100"/>
      <c r="I641" s="226"/>
      <c r="J641" s="218"/>
      <c r="K641" s="124"/>
      <c r="L641" s="135"/>
      <c r="M641" s="136"/>
      <c r="N641" s="102"/>
      <c r="O641" s="103"/>
      <c r="P641" s="103"/>
      <c r="Q641" s="103"/>
      <c r="R641" s="103"/>
      <c r="S641" s="99"/>
      <c r="T641" s="99"/>
      <c r="U641" s="99"/>
      <c r="V641" s="99"/>
      <c r="W641" s="100"/>
      <c r="X641" s="100"/>
      <c r="Y641" s="104"/>
      <c r="Z641" s="119"/>
      <c r="AA641" s="119"/>
      <c r="AB641" s="120"/>
      <c r="AC641" s="137" t="str">
        <f t="shared" si="292"/>
        <v/>
      </c>
      <c r="AD641" s="131" t="str">
        <f t="shared" si="293"/>
        <v/>
      </c>
      <c r="AE641" s="105"/>
      <c r="AF641" s="101"/>
      <c r="AG641" s="107"/>
      <c r="AH641" s="169"/>
      <c r="AI641" s="170"/>
      <c r="AK641" s="146" t="b">
        <f t="shared" si="294"/>
        <v>0</v>
      </c>
      <c r="AL641" s="68">
        <f t="shared" si="295"/>
        <v>0</v>
      </c>
      <c r="AM641" s="68" t="b">
        <f t="shared" si="296"/>
        <v>1</v>
      </c>
      <c r="AN641" s="68">
        <f t="shared" si="297"/>
        <v>1</v>
      </c>
      <c r="AO641" s="68" t="b">
        <f t="shared" si="298"/>
        <v>0</v>
      </c>
      <c r="AP641" s="68">
        <f t="shared" si="299"/>
        <v>0</v>
      </c>
      <c r="AQ641" s="68" t="b">
        <f t="shared" si="300"/>
        <v>1</v>
      </c>
      <c r="AR641" s="139">
        <f t="shared" si="301"/>
        <v>1</v>
      </c>
      <c r="AS641" s="146" t="str">
        <f t="shared" si="302"/>
        <v/>
      </c>
      <c r="AT641" s="139" t="str">
        <f t="shared" si="303"/>
        <v/>
      </c>
      <c r="AU641" s="68">
        <f t="shared" si="304"/>
        <v>1</v>
      </c>
      <c r="AV641" s="68">
        <f t="shared" si="305"/>
        <v>0</v>
      </c>
      <c r="AW641" s="68">
        <f t="shared" si="306"/>
        <v>0</v>
      </c>
      <c r="AX641" s="68">
        <f t="shared" si="307"/>
        <v>0</v>
      </c>
      <c r="AY641" s="68">
        <f t="shared" si="308"/>
        <v>0</v>
      </c>
      <c r="AZ641" s="139">
        <f t="shared" si="309"/>
        <v>0</v>
      </c>
      <c r="BA641" s="68" t="str">
        <f t="shared" si="310"/>
        <v/>
      </c>
      <c r="BB641" s="68" t="str">
        <f t="shared" si="311"/>
        <v/>
      </c>
      <c r="BC641" s="146" t="str">
        <f t="shared" si="312"/>
        <v>Pain in mouth/throat</v>
      </c>
      <c r="BD641" s="68">
        <f t="shared" si="313"/>
        <v>10.4</v>
      </c>
      <c r="BE641" s="68" t="str">
        <f t="shared" si="314"/>
        <v>Pain in mouth/throat
 has a PPV of 10.4% 
 for recurrence</v>
      </c>
      <c r="BF641" s="68">
        <f t="shared" si="315"/>
        <v>0</v>
      </c>
      <c r="BG641" s="68">
        <f t="shared" si="316"/>
        <v>0</v>
      </c>
      <c r="BH641" s="68">
        <f t="shared" si="317"/>
        <v>1</v>
      </c>
      <c r="BI641" s="68">
        <f t="shared" si="318"/>
        <v>0</v>
      </c>
      <c r="BJ641" s="68">
        <f t="shared" si="319"/>
        <v>0</v>
      </c>
      <c r="BK641" s="68">
        <f t="shared" si="320"/>
        <v>0</v>
      </c>
      <c r="BL641" s="68">
        <f t="shared" si="321"/>
        <v>0</v>
      </c>
      <c r="BM641" s="139">
        <f t="shared" si="322"/>
        <v>0</v>
      </c>
    </row>
    <row r="642" spans="1:65" s="68" customFormat="1" ht="63.95" customHeight="1">
      <c r="A642" s="245"/>
      <c r="B642" s="97"/>
      <c r="C642" s="98"/>
      <c r="D642" s="99"/>
      <c r="E642" s="111"/>
      <c r="F642" s="155"/>
      <c r="G642" s="225"/>
      <c r="H642" s="100"/>
      <c r="I642" s="226"/>
      <c r="J642" s="218"/>
      <c r="K642" s="124"/>
      <c r="L642" s="135"/>
      <c r="M642" s="136"/>
      <c r="N642" s="102"/>
      <c r="O642" s="103"/>
      <c r="P642" s="103"/>
      <c r="Q642" s="103"/>
      <c r="R642" s="103"/>
      <c r="S642" s="99"/>
      <c r="T642" s="99"/>
      <c r="U642" s="99"/>
      <c r="V642" s="99"/>
      <c r="W642" s="100"/>
      <c r="X642" s="100"/>
      <c r="Y642" s="104"/>
      <c r="Z642" s="119"/>
      <c r="AA642" s="119"/>
      <c r="AB642" s="120"/>
      <c r="AC642" s="137" t="str">
        <f t="shared" si="292"/>
        <v/>
      </c>
      <c r="AD642" s="131" t="str">
        <f t="shared" si="293"/>
        <v/>
      </c>
      <c r="AE642" s="105"/>
      <c r="AF642" s="101"/>
      <c r="AG642" s="107"/>
      <c r="AH642" s="169"/>
      <c r="AI642" s="170"/>
      <c r="AK642" s="146" t="b">
        <f t="shared" si="294"/>
        <v>0</v>
      </c>
      <c r="AL642" s="68">
        <f t="shared" si="295"/>
        <v>0</v>
      </c>
      <c r="AM642" s="68" t="b">
        <f t="shared" si="296"/>
        <v>1</v>
      </c>
      <c r="AN642" s="68">
        <f t="shared" si="297"/>
        <v>1</v>
      </c>
      <c r="AO642" s="68" t="b">
        <f t="shared" si="298"/>
        <v>0</v>
      </c>
      <c r="AP642" s="68">
        <f t="shared" si="299"/>
        <v>0</v>
      </c>
      <c r="AQ642" s="68" t="b">
        <f t="shared" si="300"/>
        <v>1</v>
      </c>
      <c r="AR642" s="139">
        <f t="shared" si="301"/>
        <v>1</v>
      </c>
      <c r="AS642" s="146" t="str">
        <f t="shared" si="302"/>
        <v/>
      </c>
      <c r="AT642" s="139" t="str">
        <f t="shared" si="303"/>
        <v/>
      </c>
      <c r="AU642" s="68">
        <f t="shared" si="304"/>
        <v>1</v>
      </c>
      <c r="AV642" s="68">
        <f t="shared" si="305"/>
        <v>0</v>
      </c>
      <c r="AW642" s="68">
        <f t="shared" si="306"/>
        <v>0</v>
      </c>
      <c r="AX642" s="68">
        <f t="shared" si="307"/>
        <v>0</v>
      </c>
      <c r="AY642" s="68">
        <f t="shared" si="308"/>
        <v>0</v>
      </c>
      <c r="AZ642" s="139">
        <f t="shared" si="309"/>
        <v>0</v>
      </c>
      <c r="BA642" s="68" t="str">
        <f t="shared" si="310"/>
        <v/>
      </c>
      <c r="BB642" s="68" t="str">
        <f t="shared" si="311"/>
        <v/>
      </c>
      <c r="BC642" s="146" t="str">
        <f t="shared" si="312"/>
        <v>Pain in mouth/throat</v>
      </c>
      <c r="BD642" s="68">
        <f t="shared" si="313"/>
        <v>10.4</v>
      </c>
      <c r="BE642" s="68" t="str">
        <f t="shared" si="314"/>
        <v>Pain in mouth/throat
 has a PPV of 10.4% 
 for recurrence</v>
      </c>
      <c r="BF642" s="68">
        <f t="shared" si="315"/>
        <v>0</v>
      </c>
      <c r="BG642" s="68">
        <f t="shared" si="316"/>
        <v>0</v>
      </c>
      <c r="BH642" s="68">
        <f t="shared" si="317"/>
        <v>1</v>
      </c>
      <c r="BI642" s="68">
        <f t="shared" si="318"/>
        <v>0</v>
      </c>
      <c r="BJ642" s="68">
        <f t="shared" si="319"/>
        <v>0</v>
      </c>
      <c r="BK642" s="68">
        <f t="shared" si="320"/>
        <v>0</v>
      </c>
      <c r="BL642" s="68">
        <f t="shared" si="321"/>
        <v>0</v>
      </c>
      <c r="BM642" s="139">
        <f t="shared" si="322"/>
        <v>0</v>
      </c>
    </row>
    <row r="643" spans="1:65" s="68" customFormat="1" ht="63.95" customHeight="1">
      <c r="A643" s="245"/>
      <c r="B643" s="97"/>
      <c r="C643" s="98"/>
      <c r="D643" s="99"/>
      <c r="E643" s="111"/>
      <c r="F643" s="155"/>
      <c r="G643" s="225"/>
      <c r="H643" s="100"/>
      <c r="I643" s="226"/>
      <c r="J643" s="218"/>
      <c r="K643" s="124"/>
      <c r="L643" s="135"/>
      <c r="M643" s="136"/>
      <c r="N643" s="102"/>
      <c r="O643" s="103"/>
      <c r="P643" s="103"/>
      <c r="Q643" s="103"/>
      <c r="R643" s="103"/>
      <c r="S643" s="99"/>
      <c r="T643" s="99"/>
      <c r="U643" s="99"/>
      <c r="V643" s="99"/>
      <c r="W643" s="100"/>
      <c r="X643" s="100"/>
      <c r="Y643" s="104"/>
      <c r="Z643" s="119"/>
      <c r="AA643" s="119"/>
      <c r="AB643" s="120"/>
      <c r="AC643" s="137" t="str">
        <f t="shared" si="292"/>
        <v/>
      </c>
      <c r="AD643" s="131" t="str">
        <f t="shared" si="293"/>
        <v/>
      </c>
      <c r="AE643" s="105"/>
      <c r="AF643" s="101"/>
      <c r="AG643" s="107"/>
      <c r="AH643" s="169"/>
      <c r="AI643" s="170"/>
      <c r="AK643" s="146" t="b">
        <f t="shared" si="294"/>
        <v>0</v>
      </c>
      <c r="AL643" s="68">
        <f t="shared" si="295"/>
        <v>0</v>
      </c>
      <c r="AM643" s="68" t="b">
        <f t="shared" si="296"/>
        <v>1</v>
      </c>
      <c r="AN643" s="68">
        <f t="shared" si="297"/>
        <v>1</v>
      </c>
      <c r="AO643" s="68" t="b">
        <f t="shared" si="298"/>
        <v>0</v>
      </c>
      <c r="AP643" s="68">
        <f t="shared" si="299"/>
        <v>0</v>
      </c>
      <c r="AQ643" s="68" t="b">
        <f t="shared" si="300"/>
        <v>1</v>
      </c>
      <c r="AR643" s="139">
        <f t="shared" si="301"/>
        <v>1</v>
      </c>
      <c r="AS643" s="146" t="str">
        <f t="shared" si="302"/>
        <v/>
      </c>
      <c r="AT643" s="139" t="str">
        <f t="shared" si="303"/>
        <v/>
      </c>
      <c r="AU643" s="68">
        <f t="shared" si="304"/>
        <v>1</v>
      </c>
      <c r="AV643" s="68">
        <f t="shared" si="305"/>
        <v>0</v>
      </c>
      <c r="AW643" s="68">
        <f t="shared" si="306"/>
        <v>0</v>
      </c>
      <c r="AX643" s="68">
        <f t="shared" si="307"/>
        <v>0</v>
      </c>
      <c r="AY643" s="68">
        <f t="shared" si="308"/>
        <v>0</v>
      </c>
      <c r="AZ643" s="139">
        <f t="shared" si="309"/>
        <v>0</v>
      </c>
      <c r="BA643" s="68" t="str">
        <f t="shared" si="310"/>
        <v/>
      </c>
      <c r="BB643" s="68" t="str">
        <f t="shared" si="311"/>
        <v/>
      </c>
      <c r="BC643" s="146" t="str">
        <f t="shared" si="312"/>
        <v>Pain in mouth/throat</v>
      </c>
      <c r="BD643" s="68">
        <f t="shared" si="313"/>
        <v>10.4</v>
      </c>
      <c r="BE643" s="68" t="str">
        <f t="shared" si="314"/>
        <v>Pain in mouth/throat
 has a PPV of 10.4% 
 for recurrence</v>
      </c>
      <c r="BF643" s="68">
        <f t="shared" si="315"/>
        <v>0</v>
      </c>
      <c r="BG643" s="68">
        <f t="shared" si="316"/>
        <v>0</v>
      </c>
      <c r="BH643" s="68">
        <f t="shared" si="317"/>
        <v>1</v>
      </c>
      <c r="BI643" s="68">
        <f t="shared" si="318"/>
        <v>0</v>
      </c>
      <c r="BJ643" s="68">
        <f t="shared" si="319"/>
        <v>0</v>
      </c>
      <c r="BK643" s="68">
        <f t="shared" si="320"/>
        <v>0</v>
      </c>
      <c r="BL643" s="68">
        <f t="shared" si="321"/>
        <v>0</v>
      </c>
      <c r="BM643" s="139">
        <f t="shared" si="322"/>
        <v>0</v>
      </c>
    </row>
    <row r="644" spans="1:65" s="68" customFormat="1" ht="63.95" customHeight="1">
      <c r="A644" s="245"/>
      <c r="B644" s="97"/>
      <c r="C644" s="98"/>
      <c r="D644" s="99"/>
      <c r="E644" s="111"/>
      <c r="F644" s="155"/>
      <c r="G644" s="225"/>
      <c r="H644" s="100"/>
      <c r="I644" s="226"/>
      <c r="J644" s="218"/>
      <c r="K644" s="124"/>
      <c r="L644" s="135"/>
      <c r="M644" s="136"/>
      <c r="N644" s="102"/>
      <c r="O644" s="103"/>
      <c r="P644" s="103"/>
      <c r="Q644" s="103"/>
      <c r="R644" s="103"/>
      <c r="S644" s="99"/>
      <c r="T644" s="99"/>
      <c r="U644" s="99"/>
      <c r="V644" s="99"/>
      <c r="W644" s="100"/>
      <c r="X644" s="100"/>
      <c r="Y644" s="104"/>
      <c r="Z644" s="119"/>
      <c r="AA644" s="119"/>
      <c r="AB644" s="120"/>
      <c r="AC644" s="137" t="str">
        <f t="shared" si="292"/>
        <v/>
      </c>
      <c r="AD644" s="131" t="str">
        <f t="shared" si="293"/>
        <v/>
      </c>
      <c r="AE644" s="105"/>
      <c r="AF644" s="101"/>
      <c r="AG644" s="107"/>
      <c r="AH644" s="169"/>
      <c r="AI644" s="170"/>
      <c r="AK644" s="146" t="b">
        <f t="shared" si="294"/>
        <v>0</v>
      </c>
      <c r="AL644" s="68">
        <f t="shared" si="295"/>
        <v>0</v>
      </c>
      <c r="AM644" s="68" t="b">
        <f t="shared" si="296"/>
        <v>1</v>
      </c>
      <c r="AN644" s="68">
        <f t="shared" si="297"/>
        <v>1</v>
      </c>
      <c r="AO644" s="68" t="b">
        <f t="shared" si="298"/>
        <v>0</v>
      </c>
      <c r="AP644" s="68">
        <f t="shared" si="299"/>
        <v>0</v>
      </c>
      <c r="AQ644" s="68" t="b">
        <f t="shared" si="300"/>
        <v>1</v>
      </c>
      <c r="AR644" s="139">
        <f t="shared" si="301"/>
        <v>1</v>
      </c>
      <c r="AS644" s="146" t="str">
        <f t="shared" si="302"/>
        <v/>
      </c>
      <c r="AT644" s="139" t="str">
        <f t="shared" si="303"/>
        <v/>
      </c>
      <c r="AU644" s="68">
        <f t="shared" si="304"/>
        <v>1</v>
      </c>
      <c r="AV644" s="68">
        <f t="shared" si="305"/>
        <v>0</v>
      </c>
      <c r="AW644" s="68">
        <f t="shared" si="306"/>
        <v>0</v>
      </c>
      <c r="AX644" s="68">
        <f t="shared" si="307"/>
        <v>0</v>
      </c>
      <c r="AY644" s="68">
        <f t="shared" si="308"/>
        <v>0</v>
      </c>
      <c r="AZ644" s="139">
        <f t="shared" si="309"/>
        <v>0</v>
      </c>
      <c r="BA644" s="68" t="str">
        <f t="shared" si="310"/>
        <v/>
      </c>
      <c r="BB644" s="68" t="str">
        <f t="shared" si="311"/>
        <v/>
      </c>
      <c r="BC644" s="146" t="str">
        <f t="shared" si="312"/>
        <v>Pain in mouth/throat</v>
      </c>
      <c r="BD644" s="68">
        <f t="shared" si="313"/>
        <v>10.4</v>
      </c>
      <c r="BE644" s="68" t="str">
        <f t="shared" si="314"/>
        <v>Pain in mouth/throat
 has a PPV of 10.4% 
 for recurrence</v>
      </c>
      <c r="BF644" s="68">
        <f t="shared" si="315"/>
        <v>0</v>
      </c>
      <c r="BG644" s="68">
        <f t="shared" si="316"/>
        <v>0</v>
      </c>
      <c r="BH644" s="68">
        <f t="shared" si="317"/>
        <v>1</v>
      </c>
      <c r="BI644" s="68">
        <f t="shared" si="318"/>
        <v>0</v>
      </c>
      <c r="BJ644" s="68">
        <f t="shared" si="319"/>
        <v>0</v>
      </c>
      <c r="BK644" s="68">
        <f t="shared" si="320"/>
        <v>0</v>
      </c>
      <c r="BL644" s="68">
        <f t="shared" si="321"/>
        <v>0</v>
      </c>
      <c r="BM644" s="139">
        <f t="shared" si="322"/>
        <v>0</v>
      </c>
    </row>
    <row r="645" spans="1:65" s="68" customFormat="1" ht="63.95" customHeight="1">
      <c r="A645" s="245"/>
      <c r="B645" s="97"/>
      <c r="C645" s="98"/>
      <c r="D645" s="99"/>
      <c r="E645" s="111"/>
      <c r="F645" s="155"/>
      <c r="G645" s="225"/>
      <c r="H645" s="100"/>
      <c r="I645" s="226"/>
      <c r="J645" s="218"/>
      <c r="K645" s="124"/>
      <c r="L645" s="135"/>
      <c r="M645" s="136"/>
      <c r="N645" s="102"/>
      <c r="O645" s="103"/>
      <c r="P645" s="103"/>
      <c r="Q645" s="103"/>
      <c r="R645" s="103"/>
      <c r="S645" s="99"/>
      <c r="T645" s="99"/>
      <c r="U645" s="99"/>
      <c r="V645" s="99"/>
      <c r="W645" s="100"/>
      <c r="X645" s="100"/>
      <c r="Y645" s="104"/>
      <c r="Z645" s="119"/>
      <c r="AA645" s="119"/>
      <c r="AB645" s="120"/>
      <c r="AC645" s="137" t="str">
        <f t="shared" si="292"/>
        <v/>
      </c>
      <c r="AD645" s="131" t="str">
        <f t="shared" si="293"/>
        <v/>
      </c>
      <c r="AE645" s="105"/>
      <c r="AF645" s="101"/>
      <c r="AG645" s="107"/>
      <c r="AH645" s="169"/>
      <c r="AI645" s="170"/>
      <c r="AK645" s="146" t="b">
        <f t="shared" si="294"/>
        <v>0</v>
      </c>
      <c r="AL645" s="68">
        <f t="shared" si="295"/>
        <v>0</v>
      </c>
      <c r="AM645" s="68" t="b">
        <f t="shared" si="296"/>
        <v>1</v>
      </c>
      <c r="AN645" s="68">
        <f t="shared" si="297"/>
        <v>1</v>
      </c>
      <c r="AO645" s="68" t="b">
        <f t="shared" si="298"/>
        <v>0</v>
      </c>
      <c r="AP645" s="68">
        <f t="shared" si="299"/>
        <v>0</v>
      </c>
      <c r="AQ645" s="68" t="b">
        <f t="shared" si="300"/>
        <v>1</v>
      </c>
      <c r="AR645" s="139">
        <f t="shared" si="301"/>
        <v>1</v>
      </c>
      <c r="AS645" s="146" t="str">
        <f t="shared" si="302"/>
        <v/>
      </c>
      <c r="AT645" s="139" t="str">
        <f t="shared" si="303"/>
        <v/>
      </c>
      <c r="AU645" s="68">
        <f t="shared" si="304"/>
        <v>1</v>
      </c>
      <c r="AV645" s="68">
        <f t="shared" si="305"/>
        <v>0</v>
      </c>
      <c r="AW645" s="68">
        <f t="shared" si="306"/>
        <v>0</v>
      </c>
      <c r="AX645" s="68">
        <f t="shared" si="307"/>
        <v>0</v>
      </c>
      <c r="AY645" s="68">
        <f t="shared" si="308"/>
        <v>0</v>
      </c>
      <c r="AZ645" s="139">
        <f t="shared" si="309"/>
        <v>0</v>
      </c>
      <c r="BA645" s="68" t="str">
        <f t="shared" si="310"/>
        <v/>
      </c>
      <c r="BB645" s="68" t="str">
        <f t="shared" si="311"/>
        <v/>
      </c>
      <c r="BC645" s="146" t="str">
        <f t="shared" si="312"/>
        <v>Pain in mouth/throat</v>
      </c>
      <c r="BD645" s="68">
        <f t="shared" si="313"/>
        <v>10.4</v>
      </c>
      <c r="BE645" s="68" t="str">
        <f t="shared" si="314"/>
        <v>Pain in mouth/throat
 has a PPV of 10.4% 
 for recurrence</v>
      </c>
      <c r="BF645" s="68">
        <f t="shared" si="315"/>
        <v>0</v>
      </c>
      <c r="BG645" s="68">
        <f t="shared" si="316"/>
        <v>0</v>
      </c>
      <c r="BH645" s="68">
        <f t="shared" si="317"/>
        <v>1</v>
      </c>
      <c r="BI645" s="68">
        <f t="shared" si="318"/>
        <v>0</v>
      </c>
      <c r="BJ645" s="68">
        <f t="shared" si="319"/>
        <v>0</v>
      </c>
      <c r="BK645" s="68">
        <f t="shared" si="320"/>
        <v>0</v>
      </c>
      <c r="BL645" s="68">
        <f t="shared" si="321"/>
        <v>0</v>
      </c>
      <c r="BM645" s="139">
        <f t="shared" si="322"/>
        <v>0</v>
      </c>
    </row>
    <row r="646" spans="1:65" s="68" customFormat="1" ht="63.95" customHeight="1">
      <c r="A646" s="245"/>
      <c r="B646" s="97"/>
      <c r="C646" s="98"/>
      <c r="D646" s="99"/>
      <c r="E646" s="111"/>
      <c r="F646" s="155"/>
      <c r="G646" s="225"/>
      <c r="H646" s="100"/>
      <c r="I646" s="226"/>
      <c r="J646" s="218"/>
      <c r="K646" s="124"/>
      <c r="L646" s="135"/>
      <c r="M646" s="136"/>
      <c r="N646" s="102"/>
      <c r="O646" s="103"/>
      <c r="P646" s="103"/>
      <c r="Q646" s="103"/>
      <c r="R646" s="103"/>
      <c r="S646" s="99"/>
      <c r="T646" s="99"/>
      <c r="U646" s="99"/>
      <c r="V646" s="99"/>
      <c r="W646" s="100"/>
      <c r="X646" s="100"/>
      <c r="Y646" s="104"/>
      <c r="Z646" s="119"/>
      <c r="AA646" s="119"/>
      <c r="AB646" s="120"/>
      <c r="AC646" s="137" t="str">
        <f t="shared" si="292"/>
        <v/>
      </c>
      <c r="AD646" s="131" t="str">
        <f t="shared" si="293"/>
        <v/>
      </c>
      <c r="AE646" s="105"/>
      <c r="AF646" s="101"/>
      <c r="AG646" s="107"/>
      <c r="AH646" s="169"/>
      <c r="AI646" s="170"/>
      <c r="AK646" s="146" t="b">
        <f t="shared" si="294"/>
        <v>0</v>
      </c>
      <c r="AL646" s="68">
        <f t="shared" si="295"/>
        <v>0</v>
      </c>
      <c r="AM646" s="68" t="b">
        <f t="shared" si="296"/>
        <v>1</v>
      </c>
      <c r="AN646" s="68">
        <f t="shared" si="297"/>
        <v>1</v>
      </c>
      <c r="AO646" s="68" t="b">
        <f t="shared" si="298"/>
        <v>0</v>
      </c>
      <c r="AP646" s="68">
        <f t="shared" si="299"/>
        <v>0</v>
      </c>
      <c r="AQ646" s="68" t="b">
        <f t="shared" si="300"/>
        <v>1</v>
      </c>
      <c r="AR646" s="139">
        <f t="shared" si="301"/>
        <v>1</v>
      </c>
      <c r="AS646" s="146" t="str">
        <f t="shared" si="302"/>
        <v/>
      </c>
      <c r="AT646" s="139" t="str">
        <f t="shared" si="303"/>
        <v/>
      </c>
      <c r="AU646" s="68">
        <f t="shared" si="304"/>
        <v>1</v>
      </c>
      <c r="AV646" s="68">
        <f t="shared" si="305"/>
        <v>0</v>
      </c>
      <c r="AW646" s="68">
        <f t="shared" si="306"/>
        <v>0</v>
      </c>
      <c r="AX646" s="68">
        <f t="shared" si="307"/>
        <v>0</v>
      </c>
      <c r="AY646" s="68">
        <f t="shared" si="308"/>
        <v>0</v>
      </c>
      <c r="AZ646" s="139">
        <f t="shared" si="309"/>
        <v>0</v>
      </c>
      <c r="BA646" s="68" t="str">
        <f t="shared" si="310"/>
        <v/>
      </c>
      <c r="BB646" s="68" t="str">
        <f t="shared" si="311"/>
        <v/>
      </c>
      <c r="BC646" s="146" t="str">
        <f t="shared" si="312"/>
        <v>Pain in mouth/throat</v>
      </c>
      <c r="BD646" s="68">
        <f t="shared" si="313"/>
        <v>10.4</v>
      </c>
      <c r="BE646" s="68" t="str">
        <f t="shared" si="314"/>
        <v>Pain in mouth/throat
 has a PPV of 10.4% 
 for recurrence</v>
      </c>
      <c r="BF646" s="68">
        <f t="shared" si="315"/>
        <v>0</v>
      </c>
      <c r="BG646" s="68">
        <f t="shared" si="316"/>
        <v>0</v>
      </c>
      <c r="BH646" s="68">
        <f t="shared" si="317"/>
        <v>1</v>
      </c>
      <c r="BI646" s="68">
        <f t="shared" si="318"/>
        <v>0</v>
      </c>
      <c r="BJ646" s="68">
        <f t="shared" si="319"/>
        <v>0</v>
      </c>
      <c r="BK646" s="68">
        <f t="shared" si="320"/>
        <v>0</v>
      </c>
      <c r="BL646" s="68">
        <f t="shared" si="321"/>
        <v>0</v>
      </c>
      <c r="BM646" s="139">
        <f t="shared" si="322"/>
        <v>0</v>
      </c>
    </row>
    <row r="647" spans="1:65" s="68" customFormat="1" ht="63.95" customHeight="1">
      <c r="A647" s="245"/>
      <c r="B647" s="97"/>
      <c r="C647" s="98"/>
      <c r="D647" s="99"/>
      <c r="E647" s="111"/>
      <c r="F647" s="155"/>
      <c r="G647" s="225"/>
      <c r="H647" s="100"/>
      <c r="I647" s="226"/>
      <c r="J647" s="218"/>
      <c r="K647" s="124"/>
      <c r="L647" s="135"/>
      <c r="M647" s="136"/>
      <c r="N647" s="102"/>
      <c r="O647" s="103"/>
      <c r="P647" s="103"/>
      <c r="Q647" s="103"/>
      <c r="R647" s="103"/>
      <c r="S647" s="99"/>
      <c r="T647" s="99"/>
      <c r="U647" s="99"/>
      <c r="V647" s="99"/>
      <c r="W647" s="100"/>
      <c r="X647" s="100"/>
      <c r="Y647" s="104"/>
      <c r="Z647" s="119"/>
      <c r="AA647" s="119"/>
      <c r="AB647" s="120"/>
      <c r="AC647" s="137" t="str">
        <f t="shared" si="292"/>
        <v/>
      </c>
      <c r="AD647" s="131" t="str">
        <f t="shared" si="293"/>
        <v/>
      </c>
      <c r="AE647" s="105"/>
      <c r="AF647" s="101"/>
      <c r="AG647" s="107"/>
      <c r="AH647" s="169"/>
      <c r="AI647" s="170"/>
      <c r="AK647" s="146" t="b">
        <f t="shared" si="294"/>
        <v>0</v>
      </c>
      <c r="AL647" s="68">
        <f t="shared" si="295"/>
        <v>0</v>
      </c>
      <c r="AM647" s="68" t="b">
        <f t="shared" si="296"/>
        <v>1</v>
      </c>
      <c r="AN647" s="68">
        <f t="shared" si="297"/>
        <v>1</v>
      </c>
      <c r="AO647" s="68" t="b">
        <f t="shared" si="298"/>
        <v>0</v>
      </c>
      <c r="AP647" s="68">
        <f t="shared" si="299"/>
        <v>0</v>
      </c>
      <c r="AQ647" s="68" t="b">
        <f t="shared" si="300"/>
        <v>1</v>
      </c>
      <c r="AR647" s="139">
        <f t="shared" si="301"/>
        <v>1</v>
      </c>
      <c r="AS647" s="146" t="str">
        <f t="shared" si="302"/>
        <v/>
      </c>
      <c r="AT647" s="139" t="str">
        <f t="shared" si="303"/>
        <v/>
      </c>
      <c r="AU647" s="68">
        <f t="shared" si="304"/>
        <v>1</v>
      </c>
      <c r="AV647" s="68">
        <f t="shared" si="305"/>
        <v>0</v>
      </c>
      <c r="AW647" s="68">
        <f t="shared" si="306"/>
        <v>0</v>
      </c>
      <c r="AX647" s="68">
        <f t="shared" si="307"/>
        <v>0</v>
      </c>
      <c r="AY647" s="68">
        <f t="shared" si="308"/>
        <v>0</v>
      </c>
      <c r="AZ647" s="139">
        <f t="shared" si="309"/>
        <v>0</v>
      </c>
      <c r="BA647" s="68" t="str">
        <f t="shared" si="310"/>
        <v/>
      </c>
      <c r="BB647" s="68" t="str">
        <f t="shared" si="311"/>
        <v/>
      </c>
      <c r="BC647" s="146" t="str">
        <f t="shared" si="312"/>
        <v>Pain in mouth/throat</v>
      </c>
      <c r="BD647" s="68">
        <f t="shared" si="313"/>
        <v>10.4</v>
      </c>
      <c r="BE647" s="68" t="str">
        <f t="shared" si="314"/>
        <v>Pain in mouth/throat
 has a PPV of 10.4% 
 for recurrence</v>
      </c>
      <c r="BF647" s="68">
        <f t="shared" si="315"/>
        <v>0</v>
      </c>
      <c r="BG647" s="68">
        <f t="shared" si="316"/>
        <v>0</v>
      </c>
      <c r="BH647" s="68">
        <f t="shared" si="317"/>
        <v>1</v>
      </c>
      <c r="BI647" s="68">
        <f t="shared" si="318"/>
        <v>0</v>
      </c>
      <c r="BJ647" s="68">
        <f t="shared" si="319"/>
        <v>0</v>
      </c>
      <c r="BK647" s="68">
        <f t="shared" si="320"/>
        <v>0</v>
      </c>
      <c r="BL647" s="68">
        <f t="shared" si="321"/>
        <v>0</v>
      </c>
      <c r="BM647" s="139">
        <f t="shared" si="322"/>
        <v>0</v>
      </c>
    </row>
    <row r="648" spans="1:65" s="68" customFormat="1" ht="63.95" customHeight="1">
      <c r="A648" s="245"/>
      <c r="B648" s="97"/>
      <c r="C648" s="98"/>
      <c r="D648" s="99"/>
      <c r="E648" s="111"/>
      <c r="F648" s="155"/>
      <c r="G648" s="225"/>
      <c r="H648" s="100"/>
      <c r="I648" s="226"/>
      <c r="J648" s="218"/>
      <c r="K648" s="124"/>
      <c r="L648" s="135"/>
      <c r="M648" s="136"/>
      <c r="N648" s="102"/>
      <c r="O648" s="103"/>
      <c r="P648" s="103"/>
      <c r="Q648" s="103"/>
      <c r="R648" s="103"/>
      <c r="S648" s="99"/>
      <c r="T648" s="99"/>
      <c r="U648" s="99"/>
      <c r="V648" s="99"/>
      <c r="W648" s="100"/>
      <c r="X648" s="100"/>
      <c r="Y648" s="104"/>
      <c r="Z648" s="119"/>
      <c r="AA648" s="119"/>
      <c r="AB648" s="120"/>
      <c r="AC648" s="137" t="str">
        <f t="shared" si="292"/>
        <v/>
      </c>
      <c r="AD648" s="131" t="str">
        <f t="shared" si="293"/>
        <v/>
      </c>
      <c r="AE648" s="105"/>
      <c r="AF648" s="101"/>
      <c r="AG648" s="107"/>
      <c r="AH648" s="169"/>
      <c r="AI648" s="170"/>
      <c r="AK648" s="146" t="b">
        <f t="shared" si="294"/>
        <v>0</v>
      </c>
      <c r="AL648" s="68">
        <f t="shared" si="295"/>
        <v>0</v>
      </c>
      <c r="AM648" s="68" t="b">
        <f t="shared" si="296"/>
        <v>1</v>
      </c>
      <c r="AN648" s="68">
        <f t="shared" si="297"/>
        <v>1</v>
      </c>
      <c r="AO648" s="68" t="b">
        <f t="shared" si="298"/>
        <v>0</v>
      </c>
      <c r="AP648" s="68">
        <f t="shared" si="299"/>
        <v>0</v>
      </c>
      <c r="AQ648" s="68" t="b">
        <f t="shared" si="300"/>
        <v>1</v>
      </c>
      <c r="AR648" s="139">
        <f t="shared" si="301"/>
        <v>1</v>
      </c>
      <c r="AS648" s="146" t="str">
        <f t="shared" si="302"/>
        <v/>
      </c>
      <c r="AT648" s="139" t="str">
        <f t="shared" si="303"/>
        <v/>
      </c>
      <c r="AU648" s="68">
        <f t="shared" si="304"/>
        <v>1</v>
      </c>
      <c r="AV648" s="68">
        <f t="shared" si="305"/>
        <v>0</v>
      </c>
      <c r="AW648" s="68">
        <f t="shared" si="306"/>
        <v>0</v>
      </c>
      <c r="AX648" s="68">
        <f t="shared" si="307"/>
        <v>0</v>
      </c>
      <c r="AY648" s="68">
        <f t="shared" si="308"/>
        <v>0</v>
      </c>
      <c r="AZ648" s="139">
        <f t="shared" si="309"/>
        <v>0</v>
      </c>
      <c r="BA648" s="68" t="str">
        <f t="shared" si="310"/>
        <v/>
      </c>
      <c r="BB648" s="68" t="str">
        <f t="shared" si="311"/>
        <v/>
      </c>
      <c r="BC648" s="146" t="str">
        <f t="shared" si="312"/>
        <v>Pain in mouth/throat</v>
      </c>
      <c r="BD648" s="68">
        <f t="shared" si="313"/>
        <v>10.4</v>
      </c>
      <c r="BE648" s="68" t="str">
        <f t="shared" si="314"/>
        <v>Pain in mouth/throat
 has a PPV of 10.4% 
 for recurrence</v>
      </c>
      <c r="BF648" s="68">
        <f t="shared" si="315"/>
        <v>0</v>
      </c>
      <c r="BG648" s="68">
        <f t="shared" si="316"/>
        <v>0</v>
      </c>
      <c r="BH648" s="68">
        <f t="shared" si="317"/>
        <v>1</v>
      </c>
      <c r="BI648" s="68">
        <f t="shared" si="318"/>
        <v>0</v>
      </c>
      <c r="BJ648" s="68">
        <f t="shared" si="319"/>
        <v>0</v>
      </c>
      <c r="BK648" s="68">
        <f t="shared" si="320"/>
        <v>0</v>
      </c>
      <c r="BL648" s="68">
        <f t="shared" si="321"/>
        <v>0</v>
      </c>
      <c r="BM648" s="139">
        <f t="shared" si="322"/>
        <v>0</v>
      </c>
    </row>
    <row r="649" spans="1:65" s="68" customFormat="1" ht="63.95" customHeight="1">
      <c r="A649" s="245"/>
      <c r="B649" s="97"/>
      <c r="C649" s="98"/>
      <c r="D649" s="99"/>
      <c r="E649" s="111"/>
      <c r="F649" s="155"/>
      <c r="G649" s="225"/>
      <c r="H649" s="100"/>
      <c r="I649" s="226"/>
      <c r="J649" s="218"/>
      <c r="K649" s="124"/>
      <c r="L649" s="135"/>
      <c r="M649" s="136"/>
      <c r="N649" s="102"/>
      <c r="O649" s="103"/>
      <c r="P649" s="103"/>
      <c r="Q649" s="103"/>
      <c r="R649" s="103"/>
      <c r="S649" s="99"/>
      <c r="T649" s="99"/>
      <c r="U649" s="99"/>
      <c r="V649" s="99"/>
      <c r="W649" s="100"/>
      <c r="X649" s="100"/>
      <c r="Y649" s="104"/>
      <c r="Z649" s="119"/>
      <c r="AA649" s="119"/>
      <c r="AB649" s="120"/>
      <c r="AC649" s="137" t="str">
        <f t="shared" si="292"/>
        <v/>
      </c>
      <c r="AD649" s="131" t="str">
        <f t="shared" si="293"/>
        <v/>
      </c>
      <c r="AE649" s="105"/>
      <c r="AF649" s="101"/>
      <c r="AG649" s="107"/>
      <c r="AH649" s="169"/>
      <c r="AI649" s="170"/>
      <c r="AK649" s="146" t="b">
        <f t="shared" si="294"/>
        <v>0</v>
      </c>
      <c r="AL649" s="68">
        <f t="shared" si="295"/>
        <v>0</v>
      </c>
      <c r="AM649" s="68" t="b">
        <f t="shared" si="296"/>
        <v>1</v>
      </c>
      <c r="AN649" s="68">
        <f t="shared" si="297"/>
        <v>1</v>
      </c>
      <c r="AO649" s="68" t="b">
        <f t="shared" si="298"/>
        <v>0</v>
      </c>
      <c r="AP649" s="68">
        <f t="shared" si="299"/>
        <v>0</v>
      </c>
      <c r="AQ649" s="68" t="b">
        <f t="shared" si="300"/>
        <v>1</v>
      </c>
      <c r="AR649" s="139">
        <f t="shared" si="301"/>
        <v>1</v>
      </c>
      <c r="AS649" s="146" t="str">
        <f t="shared" si="302"/>
        <v/>
      </c>
      <c r="AT649" s="139" t="str">
        <f t="shared" si="303"/>
        <v/>
      </c>
      <c r="AU649" s="68">
        <f t="shared" si="304"/>
        <v>1</v>
      </c>
      <c r="AV649" s="68">
        <f t="shared" si="305"/>
        <v>0</v>
      </c>
      <c r="AW649" s="68">
        <f t="shared" si="306"/>
        <v>0</v>
      </c>
      <c r="AX649" s="68">
        <f t="shared" si="307"/>
        <v>0</v>
      </c>
      <c r="AY649" s="68">
        <f t="shared" si="308"/>
        <v>0</v>
      </c>
      <c r="AZ649" s="139">
        <f t="shared" si="309"/>
        <v>0</v>
      </c>
      <c r="BA649" s="68" t="str">
        <f t="shared" si="310"/>
        <v/>
      </c>
      <c r="BB649" s="68" t="str">
        <f t="shared" si="311"/>
        <v/>
      </c>
      <c r="BC649" s="146" t="str">
        <f t="shared" si="312"/>
        <v>Pain in mouth/throat</v>
      </c>
      <c r="BD649" s="68">
        <f t="shared" si="313"/>
        <v>10.4</v>
      </c>
      <c r="BE649" s="68" t="str">
        <f t="shared" si="314"/>
        <v>Pain in mouth/throat
 has a PPV of 10.4% 
 for recurrence</v>
      </c>
      <c r="BF649" s="68">
        <f t="shared" si="315"/>
        <v>0</v>
      </c>
      <c r="BG649" s="68">
        <f t="shared" si="316"/>
        <v>0</v>
      </c>
      <c r="BH649" s="68">
        <f t="shared" si="317"/>
        <v>1</v>
      </c>
      <c r="BI649" s="68">
        <f t="shared" si="318"/>
        <v>0</v>
      </c>
      <c r="BJ649" s="68">
        <f t="shared" si="319"/>
        <v>0</v>
      </c>
      <c r="BK649" s="68">
        <f t="shared" si="320"/>
        <v>0</v>
      </c>
      <c r="BL649" s="68">
        <f t="shared" si="321"/>
        <v>0</v>
      </c>
      <c r="BM649" s="139">
        <f t="shared" si="322"/>
        <v>0</v>
      </c>
    </row>
    <row r="650" spans="1:65" s="68" customFormat="1" ht="63.95" customHeight="1">
      <c r="A650" s="245"/>
      <c r="B650" s="97"/>
      <c r="C650" s="98"/>
      <c r="D650" s="99"/>
      <c r="E650" s="111"/>
      <c r="F650" s="155"/>
      <c r="G650" s="225"/>
      <c r="H650" s="100"/>
      <c r="I650" s="226"/>
      <c r="J650" s="218"/>
      <c r="K650" s="124"/>
      <c r="L650" s="135"/>
      <c r="M650" s="136"/>
      <c r="N650" s="102"/>
      <c r="O650" s="103"/>
      <c r="P650" s="103"/>
      <c r="Q650" s="103"/>
      <c r="R650" s="103"/>
      <c r="S650" s="99"/>
      <c r="T650" s="99"/>
      <c r="U650" s="99"/>
      <c r="V650" s="99"/>
      <c r="W650" s="100"/>
      <c r="X650" s="100"/>
      <c r="Y650" s="104"/>
      <c r="Z650" s="119"/>
      <c r="AA650" s="119"/>
      <c r="AB650" s="120"/>
      <c r="AC650" s="137" t="str">
        <f t="shared" si="292"/>
        <v/>
      </c>
      <c r="AD650" s="131" t="str">
        <f t="shared" si="293"/>
        <v/>
      </c>
      <c r="AE650" s="105"/>
      <c r="AF650" s="101"/>
      <c r="AG650" s="107"/>
      <c r="AH650" s="169"/>
      <c r="AI650" s="170"/>
      <c r="AK650" s="146" t="b">
        <f t="shared" si="294"/>
        <v>0</v>
      </c>
      <c r="AL650" s="68">
        <f t="shared" si="295"/>
        <v>0</v>
      </c>
      <c r="AM650" s="68" t="b">
        <f t="shared" si="296"/>
        <v>1</v>
      </c>
      <c r="AN650" s="68">
        <f t="shared" si="297"/>
        <v>1</v>
      </c>
      <c r="AO650" s="68" t="b">
        <f t="shared" si="298"/>
        <v>0</v>
      </c>
      <c r="AP650" s="68">
        <f t="shared" si="299"/>
        <v>0</v>
      </c>
      <c r="AQ650" s="68" t="b">
        <f t="shared" si="300"/>
        <v>1</v>
      </c>
      <c r="AR650" s="139">
        <f t="shared" si="301"/>
        <v>1</v>
      </c>
      <c r="AS650" s="146" t="str">
        <f t="shared" si="302"/>
        <v/>
      </c>
      <c r="AT650" s="139" t="str">
        <f t="shared" si="303"/>
        <v/>
      </c>
      <c r="AU650" s="68">
        <f t="shared" si="304"/>
        <v>1</v>
      </c>
      <c r="AV650" s="68">
        <f t="shared" si="305"/>
        <v>0</v>
      </c>
      <c r="AW650" s="68">
        <f t="shared" si="306"/>
        <v>0</v>
      </c>
      <c r="AX650" s="68">
        <f t="shared" si="307"/>
        <v>0</v>
      </c>
      <c r="AY650" s="68">
        <f t="shared" si="308"/>
        <v>0</v>
      </c>
      <c r="AZ650" s="139">
        <f t="shared" si="309"/>
        <v>0</v>
      </c>
      <c r="BA650" s="68" t="str">
        <f t="shared" si="310"/>
        <v/>
      </c>
      <c r="BB650" s="68" t="str">
        <f t="shared" si="311"/>
        <v/>
      </c>
      <c r="BC650" s="146" t="str">
        <f t="shared" si="312"/>
        <v>Pain in mouth/throat</v>
      </c>
      <c r="BD650" s="68">
        <f t="shared" si="313"/>
        <v>10.4</v>
      </c>
      <c r="BE650" s="68" t="str">
        <f t="shared" si="314"/>
        <v>Pain in mouth/throat
 has a PPV of 10.4% 
 for recurrence</v>
      </c>
      <c r="BF650" s="68">
        <f t="shared" si="315"/>
        <v>0</v>
      </c>
      <c r="BG650" s="68">
        <f t="shared" si="316"/>
        <v>0</v>
      </c>
      <c r="BH650" s="68">
        <f t="shared" si="317"/>
        <v>1</v>
      </c>
      <c r="BI650" s="68">
        <f t="shared" si="318"/>
        <v>0</v>
      </c>
      <c r="BJ650" s="68">
        <f t="shared" si="319"/>
        <v>0</v>
      </c>
      <c r="BK650" s="68">
        <f t="shared" si="320"/>
        <v>0</v>
      </c>
      <c r="BL650" s="68">
        <f t="shared" si="321"/>
        <v>0</v>
      </c>
      <c r="BM650" s="139">
        <f t="shared" si="322"/>
        <v>0</v>
      </c>
    </row>
    <row r="651" spans="1:65" s="68" customFormat="1" ht="63.95" customHeight="1">
      <c r="A651" s="245"/>
      <c r="B651" s="97"/>
      <c r="C651" s="98"/>
      <c r="D651" s="99"/>
      <c r="E651" s="111"/>
      <c r="F651" s="155"/>
      <c r="G651" s="225"/>
      <c r="H651" s="100"/>
      <c r="I651" s="226"/>
      <c r="J651" s="218"/>
      <c r="K651" s="124"/>
      <c r="L651" s="135"/>
      <c r="M651" s="136"/>
      <c r="N651" s="102"/>
      <c r="O651" s="103"/>
      <c r="P651" s="103"/>
      <c r="Q651" s="103"/>
      <c r="R651" s="103"/>
      <c r="S651" s="99"/>
      <c r="T651" s="99"/>
      <c r="U651" s="99"/>
      <c r="V651" s="99"/>
      <c r="W651" s="100"/>
      <c r="X651" s="100"/>
      <c r="Y651" s="104"/>
      <c r="Z651" s="119"/>
      <c r="AA651" s="119"/>
      <c r="AB651" s="120"/>
      <c r="AC651" s="137" t="str">
        <f t="shared" si="292"/>
        <v/>
      </c>
      <c r="AD651" s="131" t="str">
        <f t="shared" si="293"/>
        <v/>
      </c>
      <c r="AE651" s="105"/>
      <c r="AF651" s="101"/>
      <c r="AG651" s="107"/>
      <c r="AH651" s="169"/>
      <c r="AI651" s="170"/>
      <c r="AK651" s="146" t="b">
        <f t="shared" si="294"/>
        <v>0</v>
      </c>
      <c r="AL651" s="68">
        <f t="shared" si="295"/>
        <v>0</v>
      </c>
      <c r="AM651" s="68" t="b">
        <f t="shared" si="296"/>
        <v>1</v>
      </c>
      <c r="AN651" s="68">
        <f t="shared" si="297"/>
        <v>1</v>
      </c>
      <c r="AO651" s="68" t="b">
        <f t="shared" si="298"/>
        <v>0</v>
      </c>
      <c r="AP651" s="68">
        <f t="shared" si="299"/>
        <v>0</v>
      </c>
      <c r="AQ651" s="68" t="b">
        <f t="shared" si="300"/>
        <v>1</v>
      </c>
      <c r="AR651" s="139">
        <f t="shared" si="301"/>
        <v>1</v>
      </c>
      <c r="AS651" s="146" t="str">
        <f t="shared" si="302"/>
        <v/>
      </c>
      <c r="AT651" s="139" t="str">
        <f t="shared" si="303"/>
        <v/>
      </c>
      <c r="AU651" s="68">
        <f t="shared" si="304"/>
        <v>1</v>
      </c>
      <c r="AV651" s="68">
        <f t="shared" si="305"/>
        <v>0</v>
      </c>
      <c r="AW651" s="68">
        <f t="shared" si="306"/>
        <v>0</v>
      </c>
      <c r="AX651" s="68">
        <f t="shared" si="307"/>
        <v>0</v>
      </c>
      <c r="AY651" s="68">
        <f t="shared" si="308"/>
        <v>0</v>
      </c>
      <c r="AZ651" s="139">
        <f t="shared" si="309"/>
        <v>0</v>
      </c>
      <c r="BA651" s="68" t="str">
        <f t="shared" si="310"/>
        <v/>
      </c>
      <c r="BB651" s="68" t="str">
        <f t="shared" si="311"/>
        <v/>
      </c>
      <c r="BC651" s="146" t="str">
        <f t="shared" si="312"/>
        <v>Pain in mouth/throat</v>
      </c>
      <c r="BD651" s="68">
        <f t="shared" si="313"/>
        <v>10.4</v>
      </c>
      <c r="BE651" s="68" t="str">
        <f t="shared" si="314"/>
        <v>Pain in mouth/throat
 has a PPV of 10.4% 
 for recurrence</v>
      </c>
      <c r="BF651" s="68">
        <f t="shared" si="315"/>
        <v>0</v>
      </c>
      <c r="BG651" s="68">
        <f t="shared" si="316"/>
        <v>0</v>
      </c>
      <c r="BH651" s="68">
        <f t="shared" si="317"/>
        <v>1</v>
      </c>
      <c r="BI651" s="68">
        <f t="shared" si="318"/>
        <v>0</v>
      </c>
      <c r="BJ651" s="68">
        <f t="shared" si="319"/>
        <v>0</v>
      </c>
      <c r="BK651" s="68">
        <f t="shared" si="320"/>
        <v>0</v>
      </c>
      <c r="BL651" s="68">
        <f t="shared" si="321"/>
        <v>0</v>
      </c>
      <c r="BM651" s="139">
        <f t="shared" si="322"/>
        <v>0</v>
      </c>
    </row>
    <row r="652" spans="1:65" s="68" customFormat="1" ht="63.95" customHeight="1">
      <c r="A652" s="245"/>
      <c r="B652" s="97"/>
      <c r="C652" s="98"/>
      <c r="D652" s="99"/>
      <c r="E652" s="111"/>
      <c r="F652" s="155"/>
      <c r="G652" s="225"/>
      <c r="H652" s="100"/>
      <c r="I652" s="226"/>
      <c r="J652" s="218"/>
      <c r="K652" s="124"/>
      <c r="L652" s="135"/>
      <c r="M652" s="136"/>
      <c r="N652" s="102"/>
      <c r="O652" s="103"/>
      <c r="P652" s="103"/>
      <c r="Q652" s="103"/>
      <c r="R652" s="103"/>
      <c r="S652" s="99"/>
      <c r="T652" s="99"/>
      <c r="U652" s="99"/>
      <c r="V652" s="99"/>
      <c r="W652" s="100"/>
      <c r="X652" s="100"/>
      <c r="Y652" s="104"/>
      <c r="Z652" s="119"/>
      <c r="AA652" s="119"/>
      <c r="AB652" s="120"/>
      <c r="AC652" s="137" t="str">
        <f t="shared" si="292"/>
        <v/>
      </c>
      <c r="AD652" s="131" t="str">
        <f t="shared" si="293"/>
        <v/>
      </c>
      <c r="AE652" s="105"/>
      <c r="AF652" s="101"/>
      <c r="AG652" s="107"/>
      <c r="AH652" s="169"/>
      <c r="AI652" s="170"/>
      <c r="AK652" s="146" t="b">
        <f t="shared" si="294"/>
        <v>0</v>
      </c>
      <c r="AL652" s="68">
        <f t="shared" si="295"/>
        <v>0</v>
      </c>
      <c r="AM652" s="68" t="b">
        <f t="shared" si="296"/>
        <v>1</v>
      </c>
      <c r="AN652" s="68">
        <f t="shared" si="297"/>
        <v>1</v>
      </c>
      <c r="AO652" s="68" t="b">
        <f t="shared" si="298"/>
        <v>0</v>
      </c>
      <c r="AP652" s="68">
        <f t="shared" si="299"/>
        <v>0</v>
      </c>
      <c r="AQ652" s="68" t="b">
        <f t="shared" si="300"/>
        <v>1</v>
      </c>
      <c r="AR652" s="139">
        <f t="shared" si="301"/>
        <v>1</v>
      </c>
      <c r="AS652" s="146" t="str">
        <f t="shared" si="302"/>
        <v/>
      </c>
      <c r="AT652" s="139" t="str">
        <f t="shared" si="303"/>
        <v/>
      </c>
      <c r="AU652" s="68">
        <f t="shared" si="304"/>
        <v>1</v>
      </c>
      <c r="AV652" s="68">
        <f t="shared" si="305"/>
        <v>0</v>
      </c>
      <c r="AW652" s="68">
        <f t="shared" si="306"/>
        <v>0</v>
      </c>
      <c r="AX652" s="68">
        <f t="shared" si="307"/>
        <v>0</v>
      </c>
      <c r="AY652" s="68">
        <f t="shared" si="308"/>
        <v>0</v>
      </c>
      <c r="AZ652" s="139">
        <f t="shared" si="309"/>
        <v>0</v>
      </c>
      <c r="BA652" s="68" t="str">
        <f t="shared" si="310"/>
        <v/>
      </c>
      <c r="BB652" s="68" t="str">
        <f t="shared" si="311"/>
        <v/>
      </c>
      <c r="BC652" s="146" t="str">
        <f t="shared" si="312"/>
        <v>Pain in mouth/throat</v>
      </c>
      <c r="BD652" s="68">
        <f t="shared" si="313"/>
        <v>10.4</v>
      </c>
      <c r="BE652" s="68" t="str">
        <f t="shared" si="314"/>
        <v>Pain in mouth/throat
 has a PPV of 10.4% 
 for recurrence</v>
      </c>
      <c r="BF652" s="68">
        <f t="shared" si="315"/>
        <v>0</v>
      </c>
      <c r="BG652" s="68">
        <f t="shared" si="316"/>
        <v>0</v>
      </c>
      <c r="BH652" s="68">
        <f t="shared" si="317"/>
        <v>1</v>
      </c>
      <c r="BI652" s="68">
        <f t="shared" si="318"/>
        <v>0</v>
      </c>
      <c r="BJ652" s="68">
        <f t="shared" si="319"/>
        <v>0</v>
      </c>
      <c r="BK652" s="68">
        <f t="shared" si="320"/>
        <v>0</v>
      </c>
      <c r="BL652" s="68">
        <f t="shared" si="321"/>
        <v>0</v>
      </c>
      <c r="BM652" s="139">
        <f t="shared" si="322"/>
        <v>0</v>
      </c>
    </row>
    <row r="653" spans="1:65" s="68" customFormat="1" ht="63.95" customHeight="1">
      <c r="A653" s="245"/>
      <c r="B653" s="97"/>
      <c r="C653" s="98"/>
      <c r="D653" s="99"/>
      <c r="E653" s="111"/>
      <c r="F653" s="155"/>
      <c r="G653" s="225"/>
      <c r="H653" s="100"/>
      <c r="I653" s="226"/>
      <c r="J653" s="218"/>
      <c r="K653" s="124"/>
      <c r="L653" s="135"/>
      <c r="M653" s="136"/>
      <c r="N653" s="102"/>
      <c r="O653" s="103"/>
      <c r="P653" s="103"/>
      <c r="Q653" s="103"/>
      <c r="R653" s="103"/>
      <c r="S653" s="99"/>
      <c r="T653" s="99"/>
      <c r="U653" s="99"/>
      <c r="V653" s="99"/>
      <c r="W653" s="100"/>
      <c r="X653" s="100"/>
      <c r="Y653" s="104"/>
      <c r="Z653" s="119"/>
      <c r="AA653" s="119"/>
      <c r="AB653" s="120"/>
      <c r="AC653" s="137" t="str">
        <f t="shared" si="292"/>
        <v/>
      </c>
      <c r="AD653" s="131" t="str">
        <f t="shared" si="293"/>
        <v/>
      </c>
      <c r="AE653" s="105"/>
      <c r="AF653" s="101"/>
      <c r="AG653" s="107"/>
      <c r="AH653" s="169"/>
      <c r="AI653" s="170"/>
      <c r="AK653" s="146" t="b">
        <f t="shared" si="294"/>
        <v>0</v>
      </c>
      <c r="AL653" s="68">
        <f t="shared" si="295"/>
        <v>0</v>
      </c>
      <c r="AM653" s="68" t="b">
        <f t="shared" si="296"/>
        <v>1</v>
      </c>
      <c r="AN653" s="68">
        <f t="shared" si="297"/>
        <v>1</v>
      </c>
      <c r="AO653" s="68" t="b">
        <f t="shared" si="298"/>
        <v>0</v>
      </c>
      <c r="AP653" s="68">
        <f t="shared" si="299"/>
        <v>0</v>
      </c>
      <c r="AQ653" s="68" t="b">
        <f t="shared" si="300"/>
        <v>1</v>
      </c>
      <c r="AR653" s="139">
        <f t="shared" si="301"/>
        <v>1</v>
      </c>
      <c r="AS653" s="146" t="str">
        <f t="shared" si="302"/>
        <v/>
      </c>
      <c r="AT653" s="139" t="str">
        <f t="shared" si="303"/>
        <v/>
      </c>
      <c r="AU653" s="68">
        <f t="shared" si="304"/>
        <v>1</v>
      </c>
      <c r="AV653" s="68">
        <f t="shared" si="305"/>
        <v>0</v>
      </c>
      <c r="AW653" s="68">
        <f t="shared" si="306"/>
        <v>0</v>
      </c>
      <c r="AX653" s="68">
        <f t="shared" si="307"/>
        <v>0</v>
      </c>
      <c r="AY653" s="68">
        <f t="shared" si="308"/>
        <v>0</v>
      </c>
      <c r="AZ653" s="139">
        <f t="shared" si="309"/>
        <v>0</v>
      </c>
      <c r="BA653" s="68" t="str">
        <f t="shared" si="310"/>
        <v/>
      </c>
      <c r="BB653" s="68" t="str">
        <f t="shared" si="311"/>
        <v/>
      </c>
      <c r="BC653" s="146" t="str">
        <f t="shared" si="312"/>
        <v>Pain in mouth/throat</v>
      </c>
      <c r="BD653" s="68">
        <f t="shared" si="313"/>
        <v>10.4</v>
      </c>
      <c r="BE653" s="68" t="str">
        <f t="shared" si="314"/>
        <v>Pain in mouth/throat
 has a PPV of 10.4% 
 for recurrence</v>
      </c>
      <c r="BF653" s="68">
        <f t="shared" si="315"/>
        <v>0</v>
      </c>
      <c r="BG653" s="68">
        <f t="shared" si="316"/>
        <v>0</v>
      </c>
      <c r="BH653" s="68">
        <f t="shared" si="317"/>
        <v>1</v>
      </c>
      <c r="BI653" s="68">
        <f t="shared" si="318"/>
        <v>0</v>
      </c>
      <c r="BJ653" s="68">
        <f t="shared" si="319"/>
        <v>0</v>
      </c>
      <c r="BK653" s="68">
        <f t="shared" si="320"/>
        <v>0</v>
      </c>
      <c r="BL653" s="68">
        <f t="shared" si="321"/>
        <v>0</v>
      </c>
      <c r="BM653" s="139">
        <f t="shared" si="322"/>
        <v>0</v>
      </c>
    </row>
    <row r="654" spans="1:65" s="68" customFormat="1" ht="63.95" customHeight="1">
      <c r="A654" s="245"/>
      <c r="B654" s="97"/>
      <c r="C654" s="98"/>
      <c r="D654" s="99"/>
      <c r="E654" s="111"/>
      <c r="F654" s="155"/>
      <c r="G654" s="225"/>
      <c r="H654" s="100"/>
      <c r="I654" s="226"/>
      <c r="J654" s="218"/>
      <c r="K654" s="124"/>
      <c r="L654" s="135"/>
      <c r="M654" s="136"/>
      <c r="N654" s="102"/>
      <c r="O654" s="103"/>
      <c r="P654" s="103"/>
      <c r="Q654" s="103"/>
      <c r="R654" s="103"/>
      <c r="S654" s="99"/>
      <c r="T654" s="99"/>
      <c r="U654" s="99"/>
      <c r="V654" s="99"/>
      <c r="W654" s="100"/>
      <c r="X654" s="100"/>
      <c r="Y654" s="104"/>
      <c r="Z654" s="119"/>
      <c r="AA654" s="119"/>
      <c r="AB654" s="120"/>
      <c r="AC654" s="137" t="str">
        <f t="shared" si="292"/>
        <v/>
      </c>
      <c r="AD654" s="131" t="str">
        <f t="shared" si="293"/>
        <v/>
      </c>
      <c r="AE654" s="105"/>
      <c r="AF654" s="101"/>
      <c r="AG654" s="107"/>
      <c r="AH654" s="169"/>
      <c r="AI654" s="170"/>
      <c r="AK654" s="146" t="b">
        <f t="shared" si="294"/>
        <v>0</v>
      </c>
      <c r="AL654" s="68">
        <f t="shared" si="295"/>
        <v>0</v>
      </c>
      <c r="AM654" s="68" t="b">
        <f t="shared" si="296"/>
        <v>1</v>
      </c>
      <c r="AN654" s="68">
        <f t="shared" si="297"/>
        <v>1</v>
      </c>
      <c r="AO654" s="68" t="b">
        <f t="shared" si="298"/>
        <v>0</v>
      </c>
      <c r="AP654" s="68">
        <f t="shared" si="299"/>
        <v>0</v>
      </c>
      <c r="AQ654" s="68" t="b">
        <f t="shared" si="300"/>
        <v>1</v>
      </c>
      <c r="AR654" s="139">
        <f t="shared" si="301"/>
        <v>1</v>
      </c>
      <c r="AS654" s="146" t="str">
        <f t="shared" si="302"/>
        <v/>
      </c>
      <c r="AT654" s="139" t="str">
        <f t="shared" si="303"/>
        <v/>
      </c>
      <c r="AU654" s="68">
        <f t="shared" si="304"/>
        <v>1</v>
      </c>
      <c r="AV654" s="68">
        <f t="shared" si="305"/>
        <v>0</v>
      </c>
      <c r="AW654" s="68">
        <f t="shared" si="306"/>
        <v>0</v>
      </c>
      <c r="AX654" s="68">
        <f t="shared" si="307"/>
        <v>0</v>
      </c>
      <c r="AY654" s="68">
        <f t="shared" si="308"/>
        <v>0</v>
      </c>
      <c r="AZ654" s="139">
        <f t="shared" si="309"/>
        <v>0</v>
      </c>
      <c r="BA654" s="68" t="str">
        <f t="shared" si="310"/>
        <v/>
      </c>
      <c r="BB654" s="68" t="str">
        <f t="shared" si="311"/>
        <v/>
      </c>
      <c r="BC654" s="146" t="str">
        <f t="shared" si="312"/>
        <v>Pain in mouth/throat</v>
      </c>
      <c r="BD654" s="68">
        <f t="shared" si="313"/>
        <v>10.4</v>
      </c>
      <c r="BE654" s="68" t="str">
        <f t="shared" si="314"/>
        <v>Pain in mouth/throat
 has a PPV of 10.4% 
 for recurrence</v>
      </c>
      <c r="BF654" s="68">
        <f t="shared" si="315"/>
        <v>0</v>
      </c>
      <c r="BG654" s="68">
        <f t="shared" si="316"/>
        <v>0</v>
      </c>
      <c r="BH654" s="68">
        <f t="shared" si="317"/>
        <v>1</v>
      </c>
      <c r="BI654" s="68">
        <f t="shared" si="318"/>
        <v>0</v>
      </c>
      <c r="BJ654" s="68">
        <f t="shared" si="319"/>
        <v>0</v>
      </c>
      <c r="BK654" s="68">
        <f t="shared" si="320"/>
        <v>0</v>
      </c>
      <c r="BL654" s="68">
        <f t="shared" si="321"/>
        <v>0</v>
      </c>
      <c r="BM654" s="139">
        <f t="shared" si="322"/>
        <v>0</v>
      </c>
    </row>
    <row r="655" spans="1:65" s="68" customFormat="1" ht="63.95" customHeight="1">
      <c r="A655" s="245"/>
      <c r="B655" s="97"/>
      <c r="C655" s="98"/>
      <c r="D655" s="99"/>
      <c r="E655" s="111"/>
      <c r="F655" s="155"/>
      <c r="G655" s="225"/>
      <c r="H655" s="100"/>
      <c r="I655" s="226"/>
      <c r="J655" s="218"/>
      <c r="K655" s="124"/>
      <c r="L655" s="135"/>
      <c r="M655" s="136"/>
      <c r="N655" s="102"/>
      <c r="O655" s="103"/>
      <c r="P655" s="103"/>
      <c r="Q655" s="103"/>
      <c r="R655" s="103"/>
      <c r="S655" s="99"/>
      <c r="T655" s="99"/>
      <c r="U655" s="99"/>
      <c r="V655" s="99"/>
      <c r="W655" s="100"/>
      <c r="X655" s="100"/>
      <c r="Y655" s="104"/>
      <c r="Z655" s="119"/>
      <c r="AA655" s="119"/>
      <c r="AB655" s="120"/>
      <c r="AC655" s="137" t="str">
        <f t="shared" si="292"/>
        <v/>
      </c>
      <c r="AD655" s="131" t="str">
        <f t="shared" si="293"/>
        <v/>
      </c>
      <c r="AE655" s="105"/>
      <c r="AF655" s="101"/>
      <c r="AG655" s="107"/>
      <c r="AH655" s="169"/>
      <c r="AI655" s="170"/>
      <c r="AK655" s="146" t="b">
        <f t="shared" si="294"/>
        <v>0</v>
      </c>
      <c r="AL655" s="68">
        <f t="shared" si="295"/>
        <v>0</v>
      </c>
      <c r="AM655" s="68" t="b">
        <f t="shared" si="296"/>
        <v>1</v>
      </c>
      <c r="AN655" s="68">
        <f t="shared" si="297"/>
        <v>1</v>
      </c>
      <c r="AO655" s="68" t="b">
        <f t="shared" si="298"/>
        <v>0</v>
      </c>
      <c r="AP655" s="68">
        <f t="shared" si="299"/>
        <v>0</v>
      </c>
      <c r="AQ655" s="68" t="b">
        <f t="shared" si="300"/>
        <v>1</v>
      </c>
      <c r="AR655" s="139">
        <f t="shared" si="301"/>
        <v>1</v>
      </c>
      <c r="AS655" s="146" t="str">
        <f t="shared" si="302"/>
        <v/>
      </c>
      <c r="AT655" s="139" t="str">
        <f t="shared" si="303"/>
        <v/>
      </c>
      <c r="AU655" s="68">
        <f t="shared" si="304"/>
        <v>1</v>
      </c>
      <c r="AV655" s="68">
        <f t="shared" si="305"/>
        <v>0</v>
      </c>
      <c r="AW655" s="68">
        <f t="shared" si="306"/>
        <v>0</v>
      </c>
      <c r="AX655" s="68">
        <f t="shared" si="307"/>
        <v>0</v>
      </c>
      <c r="AY655" s="68">
        <f t="shared" si="308"/>
        <v>0</v>
      </c>
      <c r="AZ655" s="139">
        <f t="shared" si="309"/>
        <v>0</v>
      </c>
      <c r="BA655" s="68" t="str">
        <f t="shared" si="310"/>
        <v/>
      </c>
      <c r="BB655" s="68" t="str">
        <f t="shared" si="311"/>
        <v/>
      </c>
      <c r="BC655" s="146" t="str">
        <f t="shared" si="312"/>
        <v>Pain in mouth/throat</v>
      </c>
      <c r="BD655" s="68">
        <f t="shared" si="313"/>
        <v>10.4</v>
      </c>
      <c r="BE655" s="68" t="str">
        <f t="shared" si="314"/>
        <v>Pain in mouth/throat
 has a PPV of 10.4% 
 for recurrence</v>
      </c>
      <c r="BF655" s="68">
        <f t="shared" si="315"/>
        <v>0</v>
      </c>
      <c r="BG655" s="68">
        <f t="shared" si="316"/>
        <v>0</v>
      </c>
      <c r="BH655" s="68">
        <f t="shared" si="317"/>
        <v>1</v>
      </c>
      <c r="BI655" s="68">
        <f t="shared" si="318"/>
        <v>0</v>
      </c>
      <c r="BJ655" s="68">
        <f t="shared" si="319"/>
        <v>0</v>
      </c>
      <c r="BK655" s="68">
        <f t="shared" si="320"/>
        <v>0</v>
      </c>
      <c r="BL655" s="68">
        <f t="shared" si="321"/>
        <v>0</v>
      </c>
      <c r="BM655" s="139">
        <f t="shared" si="322"/>
        <v>0</v>
      </c>
    </row>
    <row r="656" spans="1:65" s="68" customFormat="1" ht="63.95" customHeight="1">
      <c r="A656" s="245"/>
      <c r="B656" s="97"/>
      <c r="C656" s="98"/>
      <c r="D656" s="99"/>
      <c r="E656" s="111"/>
      <c r="F656" s="155"/>
      <c r="G656" s="225"/>
      <c r="H656" s="100"/>
      <c r="I656" s="226"/>
      <c r="J656" s="218"/>
      <c r="K656" s="124"/>
      <c r="L656" s="135"/>
      <c r="M656" s="136"/>
      <c r="N656" s="102"/>
      <c r="O656" s="103"/>
      <c r="P656" s="103"/>
      <c r="Q656" s="103"/>
      <c r="R656" s="103"/>
      <c r="S656" s="99"/>
      <c r="T656" s="99"/>
      <c r="U656" s="99"/>
      <c r="V656" s="99"/>
      <c r="W656" s="100"/>
      <c r="X656" s="100"/>
      <c r="Y656" s="104"/>
      <c r="Z656" s="119"/>
      <c r="AA656" s="119"/>
      <c r="AB656" s="120"/>
      <c r="AC656" s="137" t="str">
        <f t="shared" si="292"/>
        <v/>
      </c>
      <c r="AD656" s="131" t="str">
        <f t="shared" si="293"/>
        <v/>
      </c>
      <c r="AE656" s="105"/>
      <c r="AF656" s="101"/>
      <c r="AG656" s="107"/>
      <c r="AH656" s="169"/>
      <c r="AI656" s="170"/>
      <c r="AK656" s="146" t="b">
        <f t="shared" si="294"/>
        <v>0</v>
      </c>
      <c r="AL656" s="68">
        <f t="shared" si="295"/>
        <v>0</v>
      </c>
      <c r="AM656" s="68" t="b">
        <f t="shared" si="296"/>
        <v>1</v>
      </c>
      <c r="AN656" s="68">
        <f t="shared" si="297"/>
        <v>1</v>
      </c>
      <c r="AO656" s="68" t="b">
        <f t="shared" si="298"/>
        <v>0</v>
      </c>
      <c r="AP656" s="68">
        <f t="shared" si="299"/>
        <v>0</v>
      </c>
      <c r="AQ656" s="68" t="b">
        <f t="shared" si="300"/>
        <v>1</v>
      </c>
      <c r="AR656" s="139">
        <f t="shared" si="301"/>
        <v>1</v>
      </c>
      <c r="AS656" s="146" t="str">
        <f t="shared" si="302"/>
        <v/>
      </c>
      <c r="AT656" s="139" t="str">
        <f t="shared" si="303"/>
        <v/>
      </c>
      <c r="AU656" s="68">
        <f t="shared" si="304"/>
        <v>1</v>
      </c>
      <c r="AV656" s="68">
        <f t="shared" si="305"/>
        <v>0</v>
      </c>
      <c r="AW656" s="68">
        <f t="shared" si="306"/>
        <v>0</v>
      </c>
      <c r="AX656" s="68">
        <f t="shared" si="307"/>
        <v>0</v>
      </c>
      <c r="AY656" s="68">
        <f t="shared" si="308"/>
        <v>0</v>
      </c>
      <c r="AZ656" s="139">
        <f t="shared" si="309"/>
        <v>0</v>
      </c>
      <c r="BA656" s="68" t="str">
        <f t="shared" si="310"/>
        <v/>
      </c>
      <c r="BB656" s="68" t="str">
        <f t="shared" si="311"/>
        <v/>
      </c>
      <c r="BC656" s="146" t="str">
        <f t="shared" si="312"/>
        <v>Pain in mouth/throat</v>
      </c>
      <c r="BD656" s="68">
        <f t="shared" si="313"/>
        <v>10.4</v>
      </c>
      <c r="BE656" s="68" t="str">
        <f t="shared" si="314"/>
        <v>Pain in mouth/throat
 has a PPV of 10.4% 
 for recurrence</v>
      </c>
      <c r="BF656" s="68">
        <f t="shared" si="315"/>
        <v>0</v>
      </c>
      <c r="BG656" s="68">
        <f t="shared" si="316"/>
        <v>0</v>
      </c>
      <c r="BH656" s="68">
        <f t="shared" si="317"/>
        <v>1</v>
      </c>
      <c r="BI656" s="68">
        <f t="shared" si="318"/>
        <v>0</v>
      </c>
      <c r="BJ656" s="68">
        <f t="shared" si="319"/>
        <v>0</v>
      </c>
      <c r="BK656" s="68">
        <f t="shared" si="320"/>
        <v>0</v>
      </c>
      <c r="BL656" s="68">
        <f t="shared" si="321"/>
        <v>0</v>
      </c>
      <c r="BM656" s="139">
        <f t="shared" si="322"/>
        <v>0</v>
      </c>
    </row>
    <row r="657" spans="1:65" s="68" customFormat="1" ht="63.95" customHeight="1">
      <c r="A657" s="245"/>
      <c r="B657" s="97"/>
      <c r="C657" s="98"/>
      <c r="D657" s="99"/>
      <c r="E657" s="111"/>
      <c r="F657" s="155"/>
      <c r="G657" s="225"/>
      <c r="H657" s="100"/>
      <c r="I657" s="226"/>
      <c r="J657" s="218"/>
      <c r="K657" s="124"/>
      <c r="L657" s="135"/>
      <c r="M657" s="136"/>
      <c r="N657" s="102"/>
      <c r="O657" s="103"/>
      <c r="P657" s="103"/>
      <c r="Q657" s="103"/>
      <c r="R657" s="103"/>
      <c r="S657" s="99"/>
      <c r="T657" s="99"/>
      <c r="U657" s="99"/>
      <c r="V657" s="99"/>
      <c r="W657" s="100"/>
      <c r="X657" s="100"/>
      <c r="Y657" s="104"/>
      <c r="Z657" s="119"/>
      <c r="AA657" s="119"/>
      <c r="AB657" s="120"/>
      <c r="AC657" s="137" t="str">
        <f t="shared" ref="AC657:AC720" si="323">AS657</f>
        <v/>
      </c>
      <c r="AD657" s="131" t="str">
        <f t="shared" ref="AD657:AD720" si="324">AT657</f>
        <v/>
      </c>
      <c r="AE657" s="105"/>
      <c r="AF657" s="101"/>
      <c r="AG657" s="107"/>
      <c r="AH657" s="169"/>
      <c r="AI657" s="170"/>
      <c r="AK657" s="146" t="b">
        <f t="shared" ref="AK657:AK720" si="325">AND(K657&lt;&gt;"",L657&lt;&gt;"",M657&lt;&gt;"",N657&lt;&gt;"",O657&lt;&gt;"",P657&lt;&gt;"",Q657&lt;&gt;"",R657&lt;&gt;"",S657&lt;&gt;"", T657&lt;&gt;"", U657&lt;&gt;"", V657&lt;&gt;"", W657&lt;&gt;"", X657&lt;&gt;"", Y657&lt;&gt;"", Z657&lt;&gt;"", AA657&lt;&gt;"", AB657&lt;&gt;"")</f>
        <v>0</v>
      </c>
      <c r="AL657" s="68">
        <f t="shared" ref="AL657:AL720" si="326">IF(AK657=TRUE, 1, 0)</f>
        <v>0</v>
      </c>
      <c r="AM657" s="68" t="b">
        <f t="shared" ref="AM657:AM720" si="327">AND(K657="",L657="",M657="",N657="",O657="",P657="",Q657="",R657="",S657="", T657="", U657="", V657="", W657="", X657="", Y657="", Z657="", AA657="", AB657="")</f>
        <v>1</v>
      </c>
      <c r="AN657" s="68">
        <f t="shared" ref="AN657:AN720" si="328">IF(AM657=TRUE, 1, 0)</f>
        <v>1</v>
      </c>
      <c r="AO657" s="68" t="b">
        <f t="shared" ref="AO657:AO720" si="329">AND(B657&lt;&gt;"", C657&lt;&gt;"", D657&lt;&gt;"", G657&lt;&gt;"",H657&lt;&gt;"",I657&lt;&gt;"",E657&lt;&gt;"",F657&lt;&gt;"",J657&lt;&gt;"")</f>
        <v>0</v>
      </c>
      <c r="AP657" s="68">
        <f t="shared" ref="AP657:AP720" si="330">IF(AO657=TRUE, 1, 0)</f>
        <v>0</v>
      </c>
      <c r="AQ657" s="68" t="b">
        <f t="shared" ref="AQ657:AQ720" si="331">AND(B657="", C657="", D657="", G657="",H657="",I657="",E657="",F657="",J657="")</f>
        <v>1</v>
      </c>
      <c r="AR657" s="139">
        <f t="shared" ref="AR657:AR720" si="332">IF(AQ657=TRUE, 1, 0)</f>
        <v>1</v>
      </c>
      <c r="AS657" s="146" t="str">
        <f t="shared" ref="AS657:AS720" si="333">IF(AU657=1, "", IF(AV657=1,AV$9, IF(AW657=1,AW$9, IF(AX657=1,AX$9, IF(AY657=1,AY$9, IF(AZ657=1, AZ$9, IF(J657="Yes",BB657, IF(J657="No", BA657, "Whoops!"))))))))</f>
        <v/>
      </c>
      <c r="AT657" s="139" t="str">
        <f t="shared" ref="AT657:AT720" si="334">IF(AS657="","", IF(AS657=BB657, BE657,""))</f>
        <v/>
      </c>
      <c r="AU657" s="68">
        <f t="shared" ref="AU657:AU720" si="335">IF(AND(B657="", AR657=1), 1, 0)</f>
        <v>1</v>
      </c>
      <c r="AV657" s="68">
        <f t="shared" ref="AV657:AV720" si="336">IF(AND(B657="", AR657=0, AP657=0), 1, 0)</f>
        <v>0</v>
      </c>
      <c r="AW657" s="68">
        <f t="shared" ref="AW657:AW720" si="337">IF(AND(B657&lt;&gt;"", AR657=0, AP657=0), 1, 0)</f>
        <v>0</v>
      </c>
      <c r="AX657" s="68">
        <f t="shared" ref="AX657:AX720" si="338">IF(AND(B657&lt;&gt;"", AP657=1, J657="No", AN657=0), 1, 0)</f>
        <v>0</v>
      </c>
      <c r="AY657" s="68">
        <f t="shared" ref="AY657:AY720" si="339">IF(AND(B657&lt;&gt;"", AP657=1, J657="Yes", AL657=0), 1, 0)</f>
        <v>0</v>
      </c>
      <c r="AZ657" s="139">
        <f t="shared" ref="AZ657:AZ720" si="340">IF(AND(SUM(AU657:AY657)=0, OR(F657="thyroid", F657="skin")), 1, 0)</f>
        <v>0</v>
      </c>
      <c r="BA657" s="68" t="str">
        <f t="shared" ref="BA657:BA720" si="341">IF(J657="No",VLOOKUP(E657,AK$2:AM$8,3,FALSE)&amp;BA$9&amp;" at "&amp;E657&amp;BB$13,"")</f>
        <v/>
      </c>
      <c r="BB657" s="68" t="str">
        <f t="shared" ref="BB657:BB720" si="342">IF(SUM(AU657:AY657)=0,VLOOKUP(E657,AK$2:AM$8,2,FALSE)&amp;BB$9&amp;" at "&amp;E657&amp;BB$13, "")</f>
        <v/>
      </c>
      <c r="BC657" s="146" t="str">
        <f t="shared" ref="BC657:BC720" si="343">IF(BF657=1,BF$2,IF(BG657=1,BF$3,IF(BH657=1,BF$4,IF(BI657=1,BF$5,IF(BJ657=1,BF$6,IF(BK657=1,BF$7,IF(BL657=1,BF$8,IF(BM657=1,BF$9))))))))</f>
        <v>Pain in mouth/throat</v>
      </c>
      <c r="BD657" s="68">
        <f t="shared" ref="BD657:BD720" si="344">IF(BF657=1,BG$2,IF(BG657=1,BG$3,IF(BH657=1,BG$4,IF(BI657=1,BG$5,IF(BJ657=1,BG$6,IF(BK657=1,BG$7,IF(BL657=1,BG$8,IF(BM657=1,BG$9))))))))</f>
        <v>10.4</v>
      </c>
      <c r="BE657" s="68" t="str">
        <f t="shared" ref="BE657:BE720" si="345">IF(SUM(BF657:BM657)&gt;0, BC657&amp;CHAR(10)&amp;BE$7&amp;BD657&amp;BE$8, BE$6)</f>
        <v>Pain in mouth/throat
 has a PPV of 10.4% 
 for recurrence</v>
      </c>
      <c r="BF657" s="68">
        <f t="shared" ref="BF657:BF720" si="346">IF(N657="Yes", 1, 0)</f>
        <v>0</v>
      </c>
      <c r="BG657" s="68">
        <f t="shared" ref="BG657:BG720" si="347">IF(AB657="Yes", 1, 0)</f>
        <v>0</v>
      </c>
      <c r="BH657" s="68">
        <f t="shared" ref="BH657:BH720" si="348">IF(OR(S657="Yes",P657&lt;&gt;"No"), 1, 0)</f>
        <v>1</v>
      </c>
      <c r="BI657" s="68">
        <f t="shared" ref="BI657:BI720" si="349">IF(Z657="Yes", 1, 0)</f>
        <v>0</v>
      </c>
      <c r="BJ657" s="68">
        <f t="shared" ref="BJ657:BJ720" si="350">IF(L657="Yes", 1, 0)</f>
        <v>0</v>
      </c>
      <c r="BK657" s="68">
        <f t="shared" ref="BK657:BK720" si="351">IF(OR(R657="Intermittent", R657="Persistent"), 1, 0)</f>
        <v>0</v>
      </c>
      <c r="BL657" s="68">
        <f t="shared" ref="BL657:BL720" si="352">IF(AA657="Yes", 1, 0)</f>
        <v>0</v>
      </c>
      <c r="BM657" s="139">
        <f t="shared" ref="BM657:BM720" si="353">IF(V657="Yes", 1, 0)</f>
        <v>0</v>
      </c>
    </row>
    <row r="658" spans="1:65" s="68" customFormat="1" ht="63.95" customHeight="1">
      <c r="A658" s="245"/>
      <c r="B658" s="97"/>
      <c r="C658" s="98"/>
      <c r="D658" s="99"/>
      <c r="E658" s="111"/>
      <c r="F658" s="155"/>
      <c r="G658" s="225"/>
      <c r="H658" s="100"/>
      <c r="I658" s="226"/>
      <c r="J658" s="218"/>
      <c r="K658" s="124"/>
      <c r="L658" s="135"/>
      <c r="M658" s="136"/>
      <c r="N658" s="102"/>
      <c r="O658" s="103"/>
      <c r="P658" s="103"/>
      <c r="Q658" s="103"/>
      <c r="R658" s="103"/>
      <c r="S658" s="99"/>
      <c r="T658" s="99"/>
      <c r="U658" s="99"/>
      <c r="V658" s="99"/>
      <c r="W658" s="100"/>
      <c r="X658" s="100"/>
      <c r="Y658" s="104"/>
      <c r="Z658" s="119"/>
      <c r="AA658" s="119"/>
      <c r="AB658" s="120"/>
      <c r="AC658" s="137" t="str">
        <f t="shared" si="323"/>
        <v/>
      </c>
      <c r="AD658" s="131" t="str">
        <f t="shared" si="324"/>
        <v/>
      </c>
      <c r="AE658" s="105"/>
      <c r="AF658" s="101"/>
      <c r="AG658" s="107"/>
      <c r="AH658" s="169"/>
      <c r="AI658" s="170"/>
      <c r="AK658" s="146" t="b">
        <f t="shared" si="325"/>
        <v>0</v>
      </c>
      <c r="AL658" s="68">
        <f t="shared" si="326"/>
        <v>0</v>
      </c>
      <c r="AM658" s="68" t="b">
        <f t="shared" si="327"/>
        <v>1</v>
      </c>
      <c r="AN658" s="68">
        <f t="shared" si="328"/>
        <v>1</v>
      </c>
      <c r="AO658" s="68" t="b">
        <f t="shared" si="329"/>
        <v>0</v>
      </c>
      <c r="AP658" s="68">
        <f t="shared" si="330"/>
        <v>0</v>
      </c>
      <c r="AQ658" s="68" t="b">
        <f t="shared" si="331"/>
        <v>1</v>
      </c>
      <c r="AR658" s="139">
        <f t="shared" si="332"/>
        <v>1</v>
      </c>
      <c r="AS658" s="146" t="str">
        <f t="shared" si="333"/>
        <v/>
      </c>
      <c r="AT658" s="139" t="str">
        <f t="shared" si="334"/>
        <v/>
      </c>
      <c r="AU658" s="68">
        <f t="shared" si="335"/>
        <v>1</v>
      </c>
      <c r="AV658" s="68">
        <f t="shared" si="336"/>
        <v>0</v>
      </c>
      <c r="AW658" s="68">
        <f t="shared" si="337"/>
        <v>0</v>
      </c>
      <c r="AX658" s="68">
        <f t="shared" si="338"/>
        <v>0</v>
      </c>
      <c r="AY658" s="68">
        <f t="shared" si="339"/>
        <v>0</v>
      </c>
      <c r="AZ658" s="139">
        <f t="shared" si="340"/>
        <v>0</v>
      </c>
      <c r="BA658" s="68" t="str">
        <f t="shared" si="341"/>
        <v/>
      </c>
      <c r="BB658" s="68" t="str">
        <f t="shared" si="342"/>
        <v/>
      </c>
      <c r="BC658" s="146" t="str">
        <f t="shared" si="343"/>
        <v>Pain in mouth/throat</v>
      </c>
      <c r="BD658" s="68">
        <f t="shared" si="344"/>
        <v>10.4</v>
      </c>
      <c r="BE658" s="68" t="str">
        <f t="shared" si="345"/>
        <v>Pain in mouth/throat
 has a PPV of 10.4% 
 for recurrence</v>
      </c>
      <c r="BF658" s="68">
        <f t="shared" si="346"/>
        <v>0</v>
      </c>
      <c r="BG658" s="68">
        <f t="shared" si="347"/>
        <v>0</v>
      </c>
      <c r="BH658" s="68">
        <f t="shared" si="348"/>
        <v>1</v>
      </c>
      <c r="BI658" s="68">
        <f t="shared" si="349"/>
        <v>0</v>
      </c>
      <c r="BJ658" s="68">
        <f t="shared" si="350"/>
        <v>0</v>
      </c>
      <c r="BK658" s="68">
        <f t="shared" si="351"/>
        <v>0</v>
      </c>
      <c r="BL658" s="68">
        <f t="shared" si="352"/>
        <v>0</v>
      </c>
      <c r="BM658" s="139">
        <f t="shared" si="353"/>
        <v>0</v>
      </c>
    </row>
    <row r="659" spans="1:65" s="68" customFormat="1" ht="63.95" customHeight="1">
      <c r="A659" s="245"/>
      <c r="B659" s="97"/>
      <c r="C659" s="98"/>
      <c r="D659" s="99"/>
      <c r="E659" s="111"/>
      <c r="F659" s="155"/>
      <c r="G659" s="225"/>
      <c r="H659" s="100"/>
      <c r="I659" s="226"/>
      <c r="J659" s="218"/>
      <c r="K659" s="124"/>
      <c r="L659" s="135"/>
      <c r="M659" s="136"/>
      <c r="N659" s="102"/>
      <c r="O659" s="103"/>
      <c r="P659" s="103"/>
      <c r="Q659" s="103"/>
      <c r="R659" s="103"/>
      <c r="S659" s="99"/>
      <c r="T659" s="99"/>
      <c r="U659" s="99"/>
      <c r="V659" s="99"/>
      <c r="W659" s="100"/>
      <c r="X659" s="100"/>
      <c r="Y659" s="104"/>
      <c r="Z659" s="119"/>
      <c r="AA659" s="119"/>
      <c r="AB659" s="120"/>
      <c r="AC659" s="137" t="str">
        <f t="shared" si="323"/>
        <v/>
      </c>
      <c r="AD659" s="131" t="str">
        <f t="shared" si="324"/>
        <v/>
      </c>
      <c r="AE659" s="105"/>
      <c r="AF659" s="101"/>
      <c r="AG659" s="107"/>
      <c r="AH659" s="169"/>
      <c r="AI659" s="170"/>
      <c r="AK659" s="146" t="b">
        <f t="shared" si="325"/>
        <v>0</v>
      </c>
      <c r="AL659" s="68">
        <f t="shared" si="326"/>
        <v>0</v>
      </c>
      <c r="AM659" s="68" t="b">
        <f t="shared" si="327"/>
        <v>1</v>
      </c>
      <c r="AN659" s="68">
        <f t="shared" si="328"/>
        <v>1</v>
      </c>
      <c r="AO659" s="68" t="b">
        <f t="shared" si="329"/>
        <v>0</v>
      </c>
      <c r="AP659" s="68">
        <f t="shared" si="330"/>
        <v>0</v>
      </c>
      <c r="AQ659" s="68" t="b">
        <f t="shared" si="331"/>
        <v>1</v>
      </c>
      <c r="AR659" s="139">
        <f t="shared" si="332"/>
        <v>1</v>
      </c>
      <c r="AS659" s="146" t="str">
        <f t="shared" si="333"/>
        <v/>
      </c>
      <c r="AT659" s="139" t="str">
        <f t="shared" si="334"/>
        <v/>
      </c>
      <c r="AU659" s="68">
        <f t="shared" si="335"/>
        <v>1</v>
      </c>
      <c r="AV659" s="68">
        <f t="shared" si="336"/>
        <v>0</v>
      </c>
      <c r="AW659" s="68">
        <f t="shared" si="337"/>
        <v>0</v>
      </c>
      <c r="AX659" s="68">
        <f t="shared" si="338"/>
        <v>0</v>
      </c>
      <c r="AY659" s="68">
        <f t="shared" si="339"/>
        <v>0</v>
      </c>
      <c r="AZ659" s="139">
        <f t="shared" si="340"/>
        <v>0</v>
      </c>
      <c r="BA659" s="68" t="str">
        <f t="shared" si="341"/>
        <v/>
      </c>
      <c r="BB659" s="68" t="str">
        <f t="shared" si="342"/>
        <v/>
      </c>
      <c r="BC659" s="146" t="str">
        <f t="shared" si="343"/>
        <v>Pain in mouth/throat</v>
      </c>
      <c r="BD659" s="68">
        <f t="shared" si="344"/>
        <v>10.4</v>
      </c>
      <c r="BE659" s="68" t="str">
        <f t="shared" si="345"/>
        <v>Pain in mouth/throat
 has a PPV of 10.4% 
 for recurrence</v>
      </c>
      <c r="BF659" s="68">
        <f t="shared" si="346"/>
        <v>0</v>
      </c>
      <c r="BG659" s="68">
        <f t="shared" si="347"/>
        <v>0</v>
      </c>
      <c r="BH659" s="68">
        <f t="shared" si="348"/>
        <v>1</v>
      </c>
      <c r="BI659" s="68">
        <f t="shared" si="349"/>
        <v>0</v>
      </c>
      <c r="BJ659" s="68">
        <f t="shared" si="350"/>
        <v>0</v>
      </c>
      <c r="BK659" s="68">
        <f t="shared" si="351"/>
        <v>0</v>
      </c>
      <c r="BL659" s="68">
        <f t="shared" si="352"/>
        <v>0</v>
      </c>
      <c r="BM659" s="139">
        <f t="shared" si="353"/>
        <v>0</v>
      </c>
    </row>
    <row r="660" spans="1:65" s="68" customFormat="1" ht="63.95" customHeight="1">
      <c r="A660" s="245"/>
      <c r="B660" s="97"/>
      <c r="C660" s="98"/>
      <c r="D660" s="99"/>
      <c r="E660" s="111"/>
      <c r="F660" s="155"/>
      <c r="G660" s="225"/>
      <c r="H660" s="100"/>
      <c r="I660" s="226"/>
      <c r="J660" s="218"/>
      <c r="K660" s="124"/>
      <c r="L660" s="135"/>
      <c r="M660" s="136"/>
      <c r="N660" s="102"/>
      <c r="O660" s="103"/>
      <c r="P660" s="103"/>
      <c r="Q660" s="103"/>
      <c r="R660" s="103"/>
      <c r="S660" s="99"/>
      <c r="T660" s="99"/>
      <c r="U660" s="99"/>
      <c r="V660" s="99"/>
      <c r="W660" s="100"/>
      <c r="X660" s="100"/>
      <c r="Y660" s="104"/>
      <c r="Z660" s="119"/>
      <c r="AA660" s="119"/>
      <c r="AB660" s="120"/>
      <c r="AC660" s="137" t="str">
        <f t="shared" si="323"/>
        <v/>
      </c>
      <c r="AD660" s="131" t="str">
        <f t="shared" si="324"/>
        <v/>
      </c>
      <c r="AE660" s="105"/>
      <c r="AF660" s="101"/>
      <c r="AG660" s="107"/>
      <c r="AH660" s="169"/>
      <c r="AI660" s="170"/>
      <c r="AK660" s="146" t="b">
        <f t="shared" si="325"/>
        <v>0</v>
      </c>
      <c r="AL660" s="68">
        <f t="shared" si="326"/>
        <v>0</v>
      </c>
      <c r="AM660" s="68" t="b">
        <f t="shared" si="327"/>
        <v>1</v>
      </c>
      <c r="AN660" s="68">
        <f t="shared" si="328"/>
        <v>1</v>
      </c>
      <c r="AO660" s="68" t="b">
        <f t="shared" si="329"/>
        <v>0</v>
      </c>
      <c r="AP660" s="68">
        <f t="shared" si="330"/>
        <v>0</v>
      </c>
      <c r="AQ660" s="68" t="b">
        <f t="shared" si="331"/>
        <v>1</v>
      </c>
      <c r="AR660" s="139">
        <f t="shared" si="332"/>
        <v>1</v>
      </c>
      <c r="AS660" s="146" t="str">
        <f t="shared" si="333"/>
        <v/>
      </c>
      <c r="AT660" s="139" t="str">
        <f t="shared" si="334"/>
        <v/>
      </c>
      <c r="AU660" s="68">
        <f t="shared" si="335"/>
        <v>1</v>
      </c>
      <c r="AV660" s="68">
        <f t="shared" si="336"/>
        <v>0</v>
      </c>
      <c r="AW660" s="68">
        <f t="shared" si="337"/>
        <v>0</v>
      </c>
      <c r="AX660" s="68">
        <f t="shared" si="338"/>
        <v>0</v>
      </c>
      <c r="AY660" s="68">
        <f t="shared" si="339"/>
        <v>0</v>
      </c>
      <c r="AZ660" s="139">
        <f t="shared" si="340"/>
        <v>0</v>
      </c>
      <c r="BA660" s="68" t="str">
        <f t="shared" si="341"/>
        <v/>
      </c>
      <c r="BB660" s="68" t="str">
        <f t="shared" si="342"/>
        <v/>
      </c>
      <c r="BC660" s="146" t="str">
        <f t="shared" si="343"/>
        <v>Pain in mouth/throat</v>
      </c>
      <c r="BD660" s="68">
        <f t="shared" si="344"/>
        <v>10.4</v>
      </c>
      <c r="BE660" s="68" t="str">
        <f t="shared" si="345"/>
        <v>Pain in mouth/throat
 has a PPV of 10.4% 
 for recurrence</v>
      </c>
      <c r="BF660" s="68">
        <f t="shared" si="346"/>
        <v>0</v>
      </c>
      <c r="BG660" s="68">
        <f t="shared" si="347"/>
        <v>0</v>
      </c>
      <c r="BH660" s="68">
        <f t="shared" si="348"/>
        <v>1</v>
      </c>
      <c r="BI660" s="68">
        <f t="shared" si="349"/>
        <v>0</v>
      </c>
      <c r="BJ660" s="68">
        <f t="shared" si="350"/>
        <v>0</v>
      </c>
      <c r="BK660" s="68">
        <f t="shared" si="351"/>
        <v>0</v>
      </c>
      <c r="BL660" s="68">
        <f t="shared" si="352"/>
        <v>0</v>
      </c>
      <c r="BM660" s="139">
        <f t="shared" si="353"/>
        <v>0</v>
      </c>
    </row>
    <row r="661" spans="1:65" s="68" customFormat="1" ht="63.95" customHeight="1">
      <c r="A661" s="245"/>
      <c r="B661" s="97"/>
      <c r="C661" s="98"/>
      <c r="D661" s="99"/>
      <c r="E661" s="111"/>
      <c r="F661" s="155"/>
      <c r="G661" s="225"/>
      <c r="H661" s="100"/>
      <c r="I661" s="226"/>
      <c r="J661" s="218"/>
      <c r="K661" s="124"/>
      <c r="L661" s="135"/>
      <c r="M661" s="136"/>
      <c r="N661" s="102"/>
      <c r="O661" s="103"/>
      <c r="P661" s="103"/>
      <c r="Q661" s="103"/>
      <c r="R661" s="103"/>
      <c r="S661" s="99"/>
      <c r="T661" s="99"/>
      <c r="U661" s="99"/>
      <c r="V661" s="99"/>
      <c r="W661" s="100"/>
      <c r="X661" s="100"/>
      <c r="Y661" s="104"/>
      <c r="Z661" s="119"/>
      <c r="AA661" s="119"/>
      <c r="AB661" s="120"/>
      <c r="AC661" s="137" t="str">
        <f t="shared" si="323"/>
        <v/>
      </c>
      <c r="AD661" s="131" t="str">
        <f t="shared" si="324"/>
        <v/>
      </c>
      <c r="AE661" s="105"/>
      <c r="AF661" s="101"/>
      <c r="AG661" s="107"/>
      <c r="AH661" s="169"/>
      <c r="AI661" s="170"/>
      <c r="AK661" s="146" t="b">
        <f t="shared" si="325"/>
        <v>0</v>
      </c>
      <c r="AL661" s="68">
        <f t="shared" si="326"/>
        <v>0</v>
      </c>
      <c r="AM661" s="68" t="b">
        <f t="shared" si="327"/>
        <v>1</v>
      </c>
      <c r="AN661" s="68">
        <f t="shared" si="328"/>
        <v>1</v>
      </c>
      <c r="AO661" s="68" t="b">
        <f t="shared" si="329"/>
        <v>0</v>
      </c>
      <c r="AP661" s="68">
        <f t="shared" si="330"/>
        <v>0</v>
      </c>
      <c r="AQ661" s="68" t="b">
        <f t="shared" si="331"/>
        <v>1</v>
      </c>
      <c r="AR661" s="139">
        <f t="shared" si="332"/>
        <v>1</v>
      </c>
      <c r="AS661" s="146" t="str">
        <f t="shared" si="333"/>
        <v/>
      </c>
      <c r="AT661" s="139" t="str">
        <f t="shared" si="334"/>
        <v/>
      </c>
      <c r="AU661" s="68">
        <f t="shared" si="335"/>
        <v>1</v>
      </c>
      <c r="AV661" s="68">
        <f t="shared" si="336"/>
        <v>0</v>
      </c>
      <c r="AW661" s="68">
        <f t="shared" si="337"/>
        <v>0</v>
      </c>
      <c r="AX661" s="68">
        <f t="shared" si="338"/>
        <v>0</v>
      </c>
      <c r="AY661" s="68">
        <f t="shared" si="339"/>
        <v>0</v>
      </c>
      <c r="AZ661" s="139">
        <f t="shared" si="340"/>
        <v>0</v>
      </c>
      <c r="BA661" s="68" t="str">
        <f t="shared" si="341"/>
        <v/>
      </c>
      <c r="BB661" s="68" t="str">
        <f t="shared" si="342"/>
        <v/>
      </c>
      <c r="BC661" s="146" t="str">
        <f t="shared" si="343"/>
        <v>Pain in mouth/throat</v>
      </c>
      <c r="BD661" s="68">
        <f t="shared" si="344"/>
        <v>10.4</v>
      </c>
      <c r="BE661" s="68" t="str">
        <f t="shared" si="345"/>
        <v>Pain in mouth/throat
 has a PPV of 10.4% 
 for recurrence</v>
      </c>
      <c r="BF661" s="68">
        <f t="shared" si="346"/>
        <v>0</v>
      </c>
      <c r="BG661" s="68">
        <f t="shared" si="347"/>
        <v>0</v>
      </c>
      <c r="BH661" s="68">
        <f t="shared" si="348"/>
        <v>1</v>
      </c>
      <c r="BI661" s="68">
        <f t="shared" si="349"/>
        <v>0</v>
      </c>
      <c r="BJ661" s="68">
        <f t="shared" si="350"/>
        <v>0</v>
      </c>
      <c r="BK661" s="68">
        <f t="shared" si="351"/>
        <v>0</v>
      </c>
      <c r="BL661" s="68">
        <f t="shared" si="352"/>
        <v>0</v>
      </c>
      <c r="BM661" s="139">
        <f t="shared" si="353"/>
        <v>0</v>
      </c>
    </row>
    <row r="662" spans="1:65" s="68" customFormat="1" ht="63.95" customHeight="1">
      <c r="A662" s="245"/>
      <c r="B662" s="97"/>
      <c r="C662" s="98"/>
      <c r="D662" s="99"/>
      <c r="E662" s="111"/>
      <c r="F662" s="155"/>
      <c r="G662" s="225"/>
      <c r="H662" s="100"/>
      <c r="I662" s="226"/>
      <c r="J662" s="218"/>
      <c r="K662" s="124"/>
      <c r="L662" s="135"/>
      <c r="M662" s="136"/>
      <c r="N662" s="102"/>
      <c r="O662" s="103"/>
      <c r="P662" s="103"/>
      <c r="Q662" s="103"/>
      <c r="R662" s="103"/>
      <c r="S662" s="99"/>
      <c r="T662" s="99"/>
      <c r="U662" s="99"/>
      <c r="V662" s="99"/>
      <c r="W662" s="100"/>
      <c r="X662" s="100"/>
      <c r="Y662" s="104"/>
      <c r="Z662" s="119"/>
      <c r="AA662" s="119"/>
      <c r="AB662" s="120"/>
      <c r="AC662" s="137" t="str">
        <f t="shared" si="323"/>
        <v/>
      </c>
      <c r="AD662" s="131" t="str">
        <f t="shared" si="324"/>
        <v/>
      </c>
      <c r="AE662" s="105"/>
      <c r="AF662" s="101"/>
      <c r="AG662" s="107"/>
      <c r="AH662" s="169"/>
      <c r="AI662" s="170"/>
      <c r="AK662" s="146" t="b">
        <f t="shared" si="325"/>
        <v>0</v>
      </c>
      <c r="AL662" s="68">
        <f t="shared" si="326"/>
        <v>0</v>
      </c>
      <c r="AM662" s="68" t="b">
        <f t="shared" si="327"/>
        <v>1</v>
      </c>
      <c r="AN662" s="68">
        <f t="shared" si="328"/>
        <v>1</v>
      </c>
      <c r="AO662" s="68" t="b">
        <f t="shared" si="329"/>
        <v>0</v>
      </c>
      <c r="AP662" s="68">
        <f t="shared" si="330"/>
        <v>0</v>
      </c>
      <c r="AQ662" s="68" t="b">
        <f t="shared" si="331"/>
        <v>1</v>
      </c>
      <c r="AR662" s="139">
        <f t="shared" si="332"/>
        <v>1</v>
      </c>
      <c r="AS662" s="146" t="str">
        <f t="shared" si="333"/>
        <v/>
      </c>
      <c r="AT662" s="139" t="str">
        <f t="shared" si="334"/>
        <v/>
      </c>
      <c r="AU662" s="68">
        <f t="shared" si="335"/>
        <v>1</v>
      </c>
      <c r="AV662" s="68">
        <f t="shared" si="336"/>
        <v>0</v>
      </c>
      <c r="AW662" s="68">
        <f t="shared" si="337"/>
        <v>0</v>
      </c>
      <c r="AX662" s="68">
        <f t="shared" si="338"/>
        <v>0</v>
      </c>
      <c r="AY662" s="68">
        <f t="shared" si="339"/>
        <v>0</v>
      </c>
      <c r="AZ662" s="139">
        <f t="shared" si="340"/>
        <v>0</v>
      </c>
      <c r="BA662" s="68" t="str">
        <f t="shared" si="341"/>
        <v/>
      </c>
      <c r="BB662" s="68" t="str">
        <f t="shared" si="342"/>
        <v/>
      </c>
      <c r="BC662" s="146" t="str">
        <f t="shared" si="343"/>
        <v>Pain in mouth/throat</v>
      </c>
      <c r="BD662" s="68">
        <f t="shared" si="344"/>
        <v>10.4</v>
      </c>
      <c r="BE662" s="68" t="str">
        <f t="shared" si="345"/>
        <v>Pain in mouth/throat
 has a PPV of 10.4% 
 for recurrence</v>
      </c>
      <c r="BF662" s="68">
        <f t="shared" si="346"/>
        <v>0</v>
      </c>
      <c r="BG662" s="68">
        <f t="shared" si="347"/>
        <v>0</v>
      </c>
      <c r="BH662" s="68">
        <f t="shared" si="348"/>
        <v>1</v>
      </c>
      <c r="BI662" s="68">
        <f t="shared" si="349"/>
        <v>0</v>
      </c>
      <c r="BJ662" s="68">
        <f t="shared" si="350"/>
        <v>0</v>
      </c>
      <c r="BK662" s="68">
        <f t="shared" si="351"/>
        <v>0</v>
      </c>
      <c r="BL662" s="68">
        <f t="shared" si="352"/>
        <v>0</v>
      </c>
      <c r="BM662" s="139">
        <f t="shared" si="353"/>
        <v>0</v>
      </c>
    </row>
    <row r="663" spans="1:65" s="68" customFormat="1" ht="63.95" customHeight="1">
      <c r="A663" s="245"/>
      <c r="B663" s="97"/>
      <c r="C663" s="98"/>
      <c r="D663" s="99"/>
      <c r="E663" s="111"/>
      <c r="F663" s="155"/>
      <c r="G663" s="225"/>
      <c r="H663" s="100"/>
      <c r="I663" s="226"/>
      <c r="J663" s="218"/>
      <c r="K663" s="124"/>
      <c r="L663" s="135"/>
      <c r="M663" s="136"/>
      <c r="N663" s="102"/>
      <c r="O663" s="103"/>
      <c r="P663" s="103"/>
      <c r="Q663" s="103"/>
      <c r="R663" s="103"/>
      <c r="S663" s="99"/>
      <c r="T663" s="99"/>
      <c r="U663" s="99"/>
      <c r="V663" s="99"/>
      <c r="W663" s="100"/>
      <c r="X663" s="100"/>
      <c r="Y663" s="104"/>
      <c r="Z663" s="119"/>
      <c r="AA663" s="119"/>
      <c r="AB663" s="120"/>
      <c r="AC663" s="137" t="str">
        <f t="shared" si="323"/>
        <v/>
      </c>
      <c r="AD663" s="131" t="str">
        <f t="shared" si="324"/>
        <v/>
      </c>
      <c r="AE663" s="105"/>
      <c r="AF663" s="101"/>
      <c r="AG663" s="107"/>
      <c r="AH663" s="169"/>
      <c r="AI663" s="170"/>
      <c r="AK663" s="146" t="b">
        <f t="shared" si="325"/>
        <v>0</v>
      </c>
      <c r="AL663" s="68">
        <f t="shared" si="326"/>
        <v>0</v>
      </c>
      <c r="AM663" s="68" t="b">
        <f t="shared" si="327"/>
        <v>1</v>
      </c>
      <c r="AN663" s="68">
        <f t="shared" si="328"/>
        <v>1</v>
      </c>
      <c r="AO663" s="68" t="b">
        <f t="shared" si="329"/>
        <v>0</v>
      </c>
      <c r="AP663" s="68">
        <f t="shared" si="330"/>
        <v>0</v>
      </c>
      <c r="AQ663" s="68" t="b">
        <f t="shared" si="331"/>
        <v>1</v>
      </c>
      <c r="AR663" s="139">
        <f t="shared" si="332"/>
        <v>1</v>
      </c>
      <c r="AS663" s="146" t="str">
        <f t="shared" si="333"/>
        <v/>
      </c>
      <c r="AT663" s="139" t="str">
        <f t="shared" si="334"/>
        <v/>
      </c>
      <c r="AU663" s="68">
        <f t="shared" si="335"/>
        <v>1</v>
      </c>
      <c r="AV663" s="68">
        <f t="shared" si="336"/>
        <v>0</v>
      </c>
      <c r="AW663" s="68">
        <f t="shared" si="337"/>
        <v>0</v>
      </c>
      <c r="AX663" s="68">
        <f t="shared" si="338"/>
        <v>0</v>
      </c>
      <c r="AY663" s="68">
        <f t="shared" si="339"/>
        <v>0</v>
      </c>
      <c r="AZ663" s="139">
        <f t="shared" si="340"/>
        <v>0</v>
      </c>
      <c r="BA663" s="68" t="str">
        <f t="shared" si="341"/>
        <v/>
      </c>
      <c r="BB663" s="68" t="str">
        <f t="shared" si="342"/>
        <v/>
      </c>
      <c r="BC663" s="146" t="str">
        <f t="shared" si="343"/>
        <v>Pain in mouth/throat</v>
      </c>
      <c r="BD663" s="68">
        <f t="shared" si="344"/>
        <v>10.4</v>
      </c>
      <c r="BE663" s="68" t="str">
        <f t="shared" si="345"/>
        <v>Pain in mouth/throat
 has a PPV of 10.4% 
 for recurrence</v>
      </c>
      <c r="BF663" s="68">
        <f t="shared" si="346"/>
        <v>0</v>
      </c>
      <c r="BG663" s="68">
        <f t="shared" si="347"/>
        <v>0</v>
      </c>
      <c r="BH663" s="68">
        <f t="shared" si="348"/>
        <v>1</v>
      </c>
      <c r="BI663" s="68">
        <f t="shared" si="349"/>
        <v>0</v>
      </c>
      <c r="BJ663" s="68">
        <f t="shared" si="350"/>
        <v>0</v>
      </c>
      <c r="BK663" s="68">
        <f t="shared" si="351"/>
        <v>0</v>
      </c>
      <c r="BL663" s="68">
        <f t="shared" si="352"/>
        <v>0</v>
      </c>
      <c r="BM663" s="139">
        <f t="shared" si="353"/>
        <v>0</v>
      </c>
    </row>
    <row r="664" spans="1:65" s="68" customFormat="1" ht="63.95" customHeight="1">
      <c r="A664" s="245"/>
      <c r="B664" s="97"/>
      <c r="C664" s="98"/>
      <c r="D664" s="99"/>
      <c r="E664" s="111"/>
      <c r="F664" s="155"/>
      <c r="G664" s="225"/>
      <c r="H664" s="100"/>
      <c r="I664" s="226"/>
      <c r="J664" s="218"/>
      <c r="K664" s="124"/>
      <c r="L664" s="135"/>
      <c r="M664" s="136"/>
      <c r="N664" s="102"/>
      <c r="O664" s="103"/>
      <c r="P664" s="103"/>
      <c r="Q664" s="103"/>
      <c r="R664" s="103"/>
      <c r="S664" s="99"/>
      <c r="T664" s="99"/>
      <c r="U664" s="99"/>
      <c r="V664" s="99"/>
      <c r="W664" s="100"/>
      <c r="X664" s="100"/>
      <c r="Y664" s="104"/>
      <c r="Z664" s="119"/>
      <c r="AA664" s="119"/>
      <c r="AB664" s="120"/>
      <c r="AC664" s="137" t="str">
        <f t="shared" si="323"/>
        <v/>
      </c>
      <c r="AD664" s="131" t="str">
        <f t="shared" si="324"/>
        <v/>
      </c>
      <c r="AE664" s="105"/>
      <c r="AF664" s="101"/>
      <c r="AG664" s="107"/>
      <c r="AH664" s="169"/>
      <c r="AI664" s="170"/>
      <c r="AK664" s="146" t="b">
        <f t="shared" si="325"/>
        <v>0</v>
      </c>
      <c r="AL664" s="68">
        <f t="shared" si="326"/>
        <v>0</v>
      </c>
      <c r="AM664" s="68" t="b">
        <f t="shared" si="327"/>
        <v>1</v>
      </c>
      <c r="AN664" s="68">
        <f t="shared" si="328"/>
        <v>1</v>
      </c>
      <c r="AO664" s="68" t="b">
        <f t="shared" si="329"/>
        <v>0</v>
      </c>
      <c r="AP664" s="68">
        <f t="shared" si="330"/>
        <v>0</v>
      </c>
      <c r="AQ664" s="68" t="b">
        <f t="shared" si="331"/>
        <v>1</v>
      </c>
      <c r="AR664" s="139">
        <f t="shared" si="332"/>
        <v>1</v>
      </c>
      <c r="AS664" s="146" t="str">
        <f t="shared" si="333"/>
        <v/>
      </c>
      <c r="AT664" s="139" t="str">
        <f t="shared" si="334"/>
        <v/>
      </c>
      <c r="AU664" s="68">
        <f t="shared" si="335"/>
        <v>1</v>
      </c>
      <c r="AV664" s="68">
        <f t="shared" si="336"/>
        <v>0</v>
      </c>
      <c r="AW664" s="68">
        <f t="shared" si="337"/>
        <v>0</v>
      </c>
      <c r="AX664" s="68">
        <f t="shared" si="338"/>
        <v>0</v>
      </c>
      <c r="AY664" s="68">
        <f t="shared" si="339"/>
        <v>0</v>
      </c>
      <c r="AZ664" s="139">
        <f t="shared" si="340"/>
        <v>0</v>
      </c>
      <c r="BA664" s="68" t="str">
        <f t="shared" si="341"/>
        <v/>
      </c>
      <c r="BB664" s="68" t="str">
        <f t="shared" si="342"/>
        <v/>
      </c>
      <c r="BC664" s="146" t="str">
        <f t="shared" si="343"/>
        <v>Pain in mouth/throat</v>
      </c>
      <c r="BD664" s="68">
        <f t="shared" si="344"/>
        <v>10.4</v>
      </c>
      <c r="BE664" s="68" t="str">
        <f t="shared" si="345"/>
        <v>Pain in mouth/throat
 has a PPV of 10.4% 
 for recurrence</v>
      </c>
      <c r="BF664" s="68">
        <f t="shared" si="346"/>
        <v>0</v>
      </c>
      <c r="BG664" s="68">
        <f t="shared" si="347"/>
        <v>0</v>
      </c>
      <c r="BH664" s="68">
        <f t="shared" si="348"/>
        <v>1</v>
      </c>
      <c r="BI664" s="68">
        <f t="shared" si="349"/>
        <v>0</v>
      </c>
      <c r="BJ664" s="68">
        <f t="shared" si="350"/>
        <v>0</v>
      </c>
      <c r="BK664" s="68">
        <f t="shared" si="351"/>
        <v>0</v>
      </c>
      <c r="BL664" s="68">
        <f t="shared" si="352"/>
        <v>0</v>
      </c>
      <c r="BM664" s="139">
        <f t="shared" si="353"/>
        <v>0</v>
      </c>
    </row>
    <row r="665" spans="1:65" s="68" customFormat="1" ht="63.95" customHeight="1">
      <c r="A665" s="245"/>
      <c r="B665" s="97"/>
      <c r="C665" s="98"/>
      <c r="D665" s="99"/>
      <c r="E665" s="111"/>
      <c r="F665" s="155"/>
      <c r="G665" s="225"/>
      <c r="H665" s="100"/>
      <c r="I665" s="226"/>
      <c r="J665" s="218"/>
      <c r="K665" s="124"/>
      <c r="L665" s="135"/>
      <c r="M665" s="136"/>
      <c r="N665" s="102"/>
      <c r="O665" s="103"/>
      <c r="P665" s="103"/>
      <c r="Q665" s="103"/>
      <c r="R665" s="103"/>
      <c r="S665" s="99"/>
      <c r="T665" s="99"/>
      <c r="U665" s="99"/>
      <c r="V665" s="99"/>
      <c r="W665" s="100"/>
      <c r="X665" s="100"/>
      <c r="Y665" s="104"/>
      <c r="Z665" s="119"/>
      <c r="AA665" s="119"/>
      <c r="AB665" s="120"/>
      <c r="AC665" s="137" t="str">
        <f t="shared" si="323"/>
        <v/>
      </c>
      <c r="AD665" s="131" t="str">
        <f t="shared" si="324"/>
        <v/>
      </c>
      <c r="AE665" s="105"/>
      <c r="AF665" s="101"/>
      <c r="AG665" s="107"/>
      <c r="AH665" s="169"/>
      <c r="AI665" s="170"/>
      <c r="AK665" s="146" t="b">
        <f t="shared" si="325"/>
        <v>0</v>
      </c>
      <c r="AL665" s="68">
        <f t="shared" si="326"/>
        <v>0</v>
      </c>
      <c r="AM665" s="68" t="b">
        <f t="shared" si="327"/>
        <v>1</v>
      </c>
      <c r="AN665" s="68">
        <f t="shared" si="328"/>
        <v>1</v>
      </c>
      <c r="AO665" s="68" t="b">
        <f t="shared" si="329"/>
        <v>0</v>
      </c>
      <c r="AP665" s="68">
        <f t="shared" si="330"/>
        <v>0</v>
      </c>
      <c r="AQ665" s="68" t="b">
        <f t="shared" si="331"/>
        <v>1</v>
      </c>
      <c r="AR665" s="139">
        <f t="shared" si="332"/>
        <v>1</v>
      </c>
      <c r="AS665" s="146" t="str">
        <f t="shared" si="333"/>
        <v/>
      </c>
      <c r="AT665" s="139" t="str">
        <f t="shared" si="334"/>
        <v/>
      </c>
      <c r="AU665" s="68">
        <f t="shared" si="335"/>
        <v>1</v>
      </c>
      <c r="AV665" s="68">
        <f t="shared" si="336"/>
        <v>0</v>
      </c>
      <c r="AW665" s="68">
        <f t="shared" si="337"/>
        <v>0</v>
      </c>
      <c r="AX665" s="68">
        <f t="shared" si="338"/>
        <v>0</v>
      </c>
      <c r="AY665" s="68">
        <f t="shared" si="339"/>
        <v>0</v>
      </c>
      <c r="AZ665" s="139">
        <f t="shared" si="340"/>
        <v>0</v>
      </c>
      <c r="BA665" s="68" t="str">
        <f t="shared" si="341"/>
        <v/>
      </c>
      <c r="BB665" s="68" t="str">
        <f t="shared" si="342"/>
        <v/>
      </c>
      <c r="BC665" s="146" t="str">
        <f t="shared" si="343"/>
        <v>Pain in mouth/throat</v>
      </c>
      <c r="BD665" s="68">
        <f t="shared" si="344"/>
        <v>10.4</v>
      </c>
      <c r="BE665" s="68" t="str">
        <f t="shared" si="345"/>
        <v>Pain in mouth/throat
 has a PPV of 10.4% 
 for recurrence</v>
      </c>
      <c r="BF665" s="68">
        <f t="shared" si="346"/>
        <v>0</v>
      </c>
      <c r="BG665" s="68">
        <f t="shared" si="347"/>
        <v>0</v>
      </c>
      <c r="BH665" s="68">
        <f t="shared" si="348"/>
        <v>1</v>
      </c>
      <c r="BI665" s="68">
        <f t="shared" si="349"/>
        <v>0</v>
      </c>
      <c r="BJ665" s="68">
        <f t="shared" si="350"/>
        <v>0</v>
      </c>
      <c r="BK665" s="68">
        <f t="shared" si="351"/>
        <v>0</v>
      </c>
      <c r="BL665" s="68">
        <f t="shared" si="352"/>
        <v>0</v>
      </c>
      <c r="BM665" s="139">
        <f t="shared" si="353"/>
        <v>0</v>
      </c>
    </row>
    <row r="666" spans="1:65" s="68" customFormat="1" ht="63.95" customHeight="1">
      <c r="A666" s="245"/>
      <c r="B666" s="97"/>
      <c r="C666" s="98"/>
      <c r="D666" s="99"/>
      <c r="E666" s="111"/>
      <c r="F666" s="155"/>
      <c r="G666" s="225"/>
      <c r="H666" s="100"/>
      <c r="I666" s="226"/>
      <c r="J666" s="218"/>
      <c r="K666" s="124"/>
      <c r="L666" s="135"/>
      <c r="M666" s="136"/>
      <c r="N666" s="102"/>
      <c r="O666" s="103"/>
      <c r="P666" s="103"/>
      <c r="Q666" s="103"/>
      <c r="R666" s="103"/>
      <c r="S666" s="99"/>
      <c r="T666" s="99"/>
      <c r="U666" s="99"/>
      <c r="V666" s="99"/>
      <c r="W666" s="100"/>
      <c r="X666" s="100"/>
      <c r="Y666" s="104"/>
      <c r="Z666" s="119"/>
      <c r="AA666" s="119"/>
      <c r="AB666" s="120"/>
      <c r="AC666" s="137" t="str">
        <f t="shared" si="323"/>
        <v/>
      </c>
      <c r="AD666" s="131" t="str">
        <f t="shared" si="324"/>
        <v/>
      </c>
      <c r="AE666" s="105"/>
      <c r="AF666" s="101"/>
      <c r="AG666" s="107"/>
      <c r="AH666" s="169"/>
      <c r="AI666" s="170"/>
      <c r="AK666" s="146" t="b">
        <f t="shared" si="325"/>
        <v>0</v>
      </c>
      <c r="AL666" s="68">
        <f t="shared" si="326"/>
        <v>0</v>
      </c>
      <c r="AM666" s="68" t="b">
        <f t="shared" si="327"/>
        <v>1</v>
      </c>
      <c r="AN666" s="68">
        <f t="shared" si="328"/>
        <v>1</v>
      </c>
      <c r="AO666" s="68" t="b">
        <f t="shared" si="329"/>
        <v>0</v>
      </c>
      <c r="AP666" s="68">
        <f t="shared" si="330"/>
        <v>0</v>
      </c>
      <c r="AQ666" s="68" t="b">
        <f t="shared" si="331"/>
        <v>1</v>
      </c>
      <c r="AR666" s="139">
        <f t="shared" si="332"/>
        <v>1</v>
      </c>
      <c r="AS666" s="146" t="str">
        <f t="shared" si="333"/>
        <v/>
      </c>
      <c r="AT666" s="139" t="str">
        <f t="shared" si="334"/>
        <v/>
      </c>
      <c r="AU666" s="68">
        <f t="shared" si="335"/>
        <v>1</v>
      </c>
      <c r="AV666" s="68">
        <f t="shared" si="336"/>
        <v>0</v>
      </c>
      <c r="AW666" s="68">
        <f t="shared" si="337"/>
        <v>0</v>
      </c>
      <c r="AX666" s="68">
        <f t="shared" si="338"/>
        <v>0</v>
      </c>
      <c r="AY666" s="68">
        <f t="shared" si="339"/>
        <v>0</v>
      </c>
      <c r="AZ666" s="139">
        <f t="shared" si="340"/>
        <v>0</v>
      </c>
      <c r="BA666" s="68" t="str">
        <f t="shared" si="341"/>
        <v/>
      </c>
      <c r="BB666" s="68" t="str">
        <f t="shared" si="342"/>
        <v/>
      </c>
      <c r="BC666" s="146" t="str">
        <f t="shared" si="343"/>
        <v>Pain in mouth/throat</v>
      </c>
      <c r="BD666" s="68">
        <f t="shared" si="344"/>
        <v>10.4</v>
      </c>
      <c r="BE666" s="68" t="str">
        <f t="shared" si="345"/>
        <v>Pain in mouth/throat
 has a PPV of 10.4% 
 for recurrence</v>
      </c>
      <c r="BF666" s="68">
        <f t="shared" si="346"/>
        <v>0</v>
      </c>
      <c r="BG666" s="68">
        <f t="shared" si="347"/>
        <v>0</v>
      </c>
      <c r="BH666" s="68">
        <f t="shared" si="348"/>
        <v>1</v>
      </c>
      <c r="BI666" s="68">
        <f t="shared" si="349"/>
        <v>0</v>
      </c>
      <c r="BJ666" s="68">
        <f t="shared" si="350"/>
        <v>0</v>
      </c>
      <c r="BK666" s="68">
        <f t="shared" si="351"/>
        <v>0</v>
      </c>
      <c r="BL666" s="68">
        <f t="shared" si="352"/>
        <v>0</v>
      </c>
      <c r="BM666" s="139">
        <f t="shared" si="353"/>
        <v>0</v>
      </c>
    </row>
    <row r="667" spans="1:65" s="68" customFormat="1" ht="63.95" customHeight="1">
      <c r="A667" s="245"/>
      <c r="B667" s="97"/>
      <c r="C667" s="98"/>
      <c r="D667" s="99"/>
      <c r="E667" s="111"/>
      <c r="F667" s="155"/>
      <c r="G667" s="225"/>
      <c r="H667" s="100"/>
      <c r="I667" s="226"/>
      <c r="J667" s="218"/>
      <c r="K667" s="124"/>
      <c r="L667" s="135"/>
      <c r="M667" s="136"/>
      <c r="N667" s="102"/>
      <c r="O667" s="103"/>
      <c r="P667" s="103"/>
      <c r="Q667" s="103"/>
      <c r="R667" s="103"/>
      <c r="S667" s="99"/>
      <c r="T667" s="99"/>
      <c r="U667" s="99"/>
      <c r="V667" s="99"/>
      <c r="W667" s="100"/>
      <c r="X667" s="100"/>
      <c r="Y667" s="104"/>
      <c r="Z667" s="119"/>
      <c r="AA667" s="119"/>
      <c r="AB667" s="120"/>
      <c r="AC667" s="137" t="str">
        <f t="shared" si="323"/>
        <v/>
      </c>
      <c r="AD667" s="131" t="str">
        <f t="shared" si="324"/>
        <v/>
      </c>
      <c r="AE667" s="105"/>
      <c r="AF667" s="101"/>
      <c r="AG667" s="107"/>
      <c r="AH667" s="169"/>
      <c r="AI667" s="170"/>
      <c r="AK667" s="146" t="b">
        <f t="shared" si="325"/>
        <v>0</v>
      </c>
      <c r="AL667" s="68">
        <f t="shared" si="326"/>
        <v>0</v>
      </c>
      <c r="AM667" s="68" t="b">
        <f t="shared" si="327"/>
        <v>1</v>
      </c>
      <c r="AN667" s="68">
        <f t="shared" si="328"/>
        <v>1</v>
      </c>
      <c r="AO667" s="68" t="b">
        <f t="shared" si="329"/>
        <v>0</v>
      </c>
      <c r="AP667" s="68">
        <f t="shared" si="330"/>
        <v>0</v>
      </c>
      <c r="AQ667" s="68" t="b">
        <f t="shared" si="331"/>
        <v>1</v>
      </c>
      <c r="AR667" s="139">
        <f t="shared" si="332"/>
        <v>1</v>
      </c>
      <c r="AS667" s="146" t="str">
        <f t="shared" si="333"/>
        <v/>
      </c>
      <c r="AT667" s="139" t="str">
        <f t="shared" si="334"/>
        <v/>
      </c>
      <c r="AU667" s="68">
        <f t="shared" si="335"/>
        <v>1</v>
      </c>
      <c r="AV667" s="68">
        <f t="shared" si="336"/>
        <v>0</v>
      </c>
      <c r="AW667" s="68">
        <f t="shared" si="337"/>
        <v>0</v>
      </c>
      <c r="AX667" s="68">
        <f t="shared" si="338"/>
        <v>0</v>
      </c>
      <c r="AY667" s="68">
        <f t="shared" si="339"/>
        <v>0</v>
      </c>
      <c r="AZ667" s="139">
        <f t="shared" si="340"/>
        <v>0</v>
      </c>
      <c r="BA667" s="68" t="str">
        <f t="shared" si="341"/>
        <v/>
      </c>
      <c r="BB667" s="68" t="str">
        <f t="shared" si="342"/>
        <v/>
      </c>
      <c r="BC667" s="146" t="str">
        <f t="shared" si="343"/>
        <v>Pain in mouth/throat</v>
      </c>
      <c r="BD667" s="68">
        <f t="shared" si="344"/>
        <v>10.4</v>
      </c>
      <c r="BE667" s="68" t="str">
        <f t="shared" si="345"/>
        <v>Pain in mouth/throat
 has a PPV of 10.4% 
 for recurrence</v>
      </c>
      <c r="BF667" s="68">
        <f t="shared" si="346"/>
        <v>0</v>
      </c>
      <c r="BG667" s="68">
        <f t="shared" si="347"/>
        <v>0</v>
      </c>
      <c r="BH667" s="68">
        <f t="shared" si="348"/>
        <v>1</v>
      </c>
      <c r="BI667" s="68">
        <f t="shared" si="349"/>
        <v>0</v>
      </c>
      <c r="BJ667" s="68">
        <f t="shared" si="350"/>
        <v>0</v>
      </c>
      <c r="BK667" s="68">
        <f t="shared" si="351"/>
        <v>0</v>
      </c>
      <c r="BL667" s="68">
        <f t="shared" si="352"/>
        <v>0</v>
      </c>
      <c r="BM667" s="139">
        <f t="shared" si="353"/>
        <v>0</v>
      </c>
    </row>
    <row r="668" spans="1:65" s="68" customFormat="1" ht="63.95" customHeight="1">
      <c r="A668" s="245"/>
      <c r="B668" s="97"/>
      <c r="C668" s="98"/>
      <c r="D668" s="99"/>
      <c r="E668" s="111"/>
      <c r="F668" s="155"/>
      <c r="G668" s="225"/>
      <c r="H668" s="100"/>
      <c r="I668" s="226"/>
      <c r="J668" s="218"/>
      <c r="K668" s="124"/>
      <c r="L668" s="135"/>
      <c r="M668" s="136"/>
      <c r="N668" s="102"/>
      <c r="O668" s="103"/>
      <c r="P668" s="103"/>
      <c r="Q668" s="103"/>
      <c r="R668" s="103"/>
      <c r="S668" s="99"/>
      <c r="T668" s="99"/>
      <c r="U668" s="99"/>
      <c r="V668" s="99"/>
      <c r="W668" s="100"/>
      <c r="X668" s="100"/>
      <c r="Y668" s="104"/>
      <c r="Z668" s="119"/>
      <c r="AA668" s="119"/>
      <c r="AB668" s="120"/>
      <c r="AC668" s="137" t="str">
        <f t="shared" si="323"/>
        <v/>
      </c>
      <c r="AD668" s="131" t="str">
        <f t="shared" si="324"/>
        <v/>
      </c>
      <c r="AE668" s="105"/>
      <c r="AF668" s="101"/>
      <c r="AG668" s="107"/>
      <c r="AH668" s="169"/>
      <c r="AI668" s="170"/>
      <c r="AK668" s="146" t="b">
        <f t="shared" si="325"/>
        <v>0</v>
      </c>
      <c r="AL668" s="68">
        <f t="shared" si="326"/>
        <v>0</v>
      </c>
      <c r="AM668" s="68" t="b">
        <f t="shared" si="327"/>
        <v>1</v>
      </c>
      <c r="AN668" s="68">
        <f t="shared" si="328"/>
        <v>1</v>
      </c>
      <c r="AO668" s="68" t="b">
        <f t="shared" si="329"/>
        <v>0</v>
      </c>
      <c r="AP668" s="68">
        <f t="shared" si="330"/>
        <v>0</v>
      </c>
      <c r="AQ668" s="68" t="b">
        <f t="shared" si="331"/>
        <v>1</v>
      </c>
      <c r="AR668" s="139">
        <f t="shared" si="332"/>
        <v>1</v>
      </c>
      <c r="AS668" s="146" t="str">
        <f t="shared" si="333"/>
        <v/>
      </c>
      <c r="AT668" s="139" t="str">
        <f t="shared" si="334"/>
        <v/>
      </c>
      <c r="AU668" s="68">
        <f t="shared" si="335"/>
        <v>1</v>
      </c>
      <c r="AV668" s="68">
        <f t="shared" si="336"/>
        <v>0</v>
      </c>
      <c r="AW668" s="68">
        <f t="shared" si="337"/>
        <v>0</v>
      </c>
      <c r="AX668" s="68">
        <f t="shared" si="338"/>
        <v>0</v>
      </c>
      <c r="AY668" s="68">
        <f t="shared" si="339"/>
        <v>0</v>
      </c>
      <c r="AZ668" s="139">
        <f t="shared" si="340"/>
        <v>0</v>
      </c>
      <c r="BA668" s="68" t="str">
        <f t="shared" si="341"/>
        <v/>
      </c>
      <c r="BB668" s="68" t="str">
        <f t="shared" si="342"/>
        <v/>
      </c>
      <c r="BC668" s="146" t="str">
        <f t="shared" si="343"/>
        <v>Pain in mouth/throat</v>
      </c>
      <c r="BD668" s="68">
        <f t="shared" si="344"/>
        <v>10.4</v>
      </c>
      <c r="BE668" s="68" t="str">
        <f t="shared" si="345"/>
        <v>Pain in mouth/throat
 has a PPV of 10.4% 
 for recurrence</v>
      </c>
      <c r="BF668" s="68">
        <f t="shared" si="346"/>
        <v>0</v>
      </c>
      <c r="BG668" s="68">
        <f t="shared" si="347"/>
        <v>0</v>
      </c>
      <c r="BH668" s="68">
        <f t="shared" si="348"/>
        <v>1</v>
      </c>
      <c r="BI668" s="68">
        <f t="shared" si="349"/>
        <v>0</v>
      </c>
      <c r="BJ668" s="68">
        <f t="shared" si="350"/>
        <v>0</v>
      </c>
      <c r="BK668" s="68">
        <f t="shared" si="351"/>
        <v>0</v>
      </c>
      <c r="BL668" s="68">
        <f t="shared" si="352"/>
        <v>0</v>
      </c>
      <c r="BM668" s="139">
        <f t="shared" si="353"/>
        <v>0</v>
      </c>
    </row>
    <row r="669" spans="1:65" s="68" customFormat="1" ht="63.95" customHeight="1">
      <c r="A669" s="245"/>
      <c r="B669" s="97"/>
      <c r="C669" s="98"/>
      <c r="D669" s="99"/>
      <c r="E669" s="111"/>
      <c r="F669" s="155"/>
      <c r="G669" s="225"/>
      <c r="H669" s="100"/>
      <c r="I669" s="226"/>
      <c r="J669" s="218"/>
      <c r="K669" s="124"/>
      <c r="L669" s="135"/>
      <c r="M669" s="136"/>
      <c r="N669" s="102"/>
      <c r="O669" s="103"/>
      <c r="P669" s="103"/>
      <c r="Q669" s="103"/>
      <c r="R669" s="103"/>
      <c r="S669" s="99"/>
      <c r="T669" s="99"/>
      <c r="U669" s="99"/>
      <c r="V669" s="99"/>
      <c r="W669" s="100"/>
      <c r="X669" s="100"/>
      <c r="Y669" s="104"/>
      <c r="Z669" s="119"/>
      <c r="AA669" s="119"/>
      <c r="AB669" s="120"/>
      <c r="AC669" s="137" t="str">
        <f t="shared" si="323"/>
        <v/>
      </c>
      <c r="AD669" s="131" t="str">
        <f t="shared" si="324"/>
        <v/>
      </c>
      <c r="AE669" s="105"/>
      <c r="AF669" s="101"/>
      <c r="AG669" s="107"/>
      <c r="AH669" s="169"/>
      <c r="AI669" s="170"/>
      <c r="AK669" s="146" t="b">
        <f t="shared" si="325"/>
        <v>0</v>
      </c>
      <c r="AL669" s="68">
        <f t="shared" si="326"/>
        <v>0</v>
      </c>
      <c r="AM669" s="68" t="b">
        <f t="shared" si="327"/>
        <v>1</v>
      </c>
      <c r="AN669" s="68">
        <f t="shared" si="328"/>
        <v>1</v>
      </c>
      <c r="AO669" s="68" t="b">
        <f t="shared" si="329"/>
        <v>0</v>
      </c>
      <c r="AP669" s="68">
        <f t="shared" si="330"/>
        <v>0</v>
      </c>
      <c r="AQ669" s="68" t="b">
        <f t="shared" si="331"/>
        <v>1</v>
      </c>
      <c r="AR669" s="139">
        <f t="shared" si="332"/>
        <v>1</v>
      </c>
      <c r="AS669" s="146" t="str">
        <f t="shared" si="333"/>
        <v/>
      </c>
      <c r="AT669" s="139" t="str">
        <f t="shared" si="334"/>
        <v/>
      </c>
      <c r="AU669" s="68">
        <f t="shared" si="335"/>
        <v>1</v>
      </c>
      <c r="AV669" s="68">
        <f t="shared" si="336"/>
        <v>0</v>
      </c>
      <c r="AW669" s="68">
        <f t="shared" si="337"/>
        <v>0</v>
      </c>
      <c r="AX669" s="68">
        <f t="shared" si="338"/>
        <v>0</v>
      </c>
      <c r="AY669" s="68">
        <f t="shared" si="339"/>
        <v>0</v>
      </c>
      <c r="AZ669" s="139">
        <f t="shared" si="340"/>
        <v>0</v>
      </c>
      <c r="BA669" s="68" t="str">
        <f t="shared" si="341"/>
        <v/>
      </c>
      <c r="BB669" s="68" t="str">
        <f t="shared" si="342"/>
        <v/>
      </c>
      <c r="BC669" s="146" t="str">
        <f t="shared" si="343"/>
        <v>Pain in mouth/throat</v>
      </c>
      <c r="BD669" s="68">
        <f t="shared" si="344"/>
        <v>10.4</v>
      </c>
      <c r="BE669" s="68" t="str">
        <f t="shared" si="345"/>
        <v>Pain in mouth/throat
 has a PPV of 10.4% 
 for recurrence</v>
      </c>
      <c r="BF669" s="68">
        <f t="shared" si="346"/>
        <v>0</v>
      </c>
      <c r="BG669" s="68">
        <f t="shared" si="347"/>
        <v>0</v>
      </c>
      <c r="BH669" s="68">
        <f t="shared" si="348"/>
        <v>1</v>
      </c>
      <c r="BI669" s="68">
        <f t="shared" si="349"/>
        <v>0</v>
      </c>
      <c r="BJ669" s="68">
        <f t="shared" si="350"/>
        <v>0</v>
      </c>
      <c r="BK669" s="68">
        <f t="shared" si="351"/>
        <v>0</v>
      </c>
      <c r="BL669" s="68">
        <f t="shared" si="352"/>
        <v>0</v>
      </c>
      <c r="BM669" s="139">
        <f t="shared" si="353"/>
        <v>0</v>
      </c>
    </row>
    <row r="670" spans="1:65" s="68" customFormat="1" ht="63.95" customHeight="1">
      <c r="A670" s="245"/>
      <c r="B670" s="97"/>
      <c r="C670" s="98"/>
      <c r="D670" s="99"/>
      <c r="E670" s="111"/>
      <c r="F670" s="155"/>
      <c r="G670" s="225"/>
      <c r="H670" s="100"/>
      <c r="I670" s="226"/>
      <c r="J670" s="218"/>
      <c r="K670" s="124"/>
      <c r="L670" s="135"/>
      <c r="M670" s="136"/>
      <c r="N670" s="102"/>
      <c r="O670" s="103"/>
      <c r="P670" s="103"/>
      <c r="Q670" s="103"/>
      <c r="R670" s="103"/>
      <c r="S670" s="99"/>
      <c r="T670" s="99"/>
      <c r="U670" s="99"/>
      <c r="V670" s="99"/>
      <c r="W670" s="100"/>
      <c r="X670" s="100"/>
      <c r="Y670" s="104"/>
      <c r="Z670" s="119"/>
      <c r="AA670" s="119"/>
      <c r="AB670" s="120"/>
      <c r="AC670" s="137" t="str">
        <f t="shared" si="323"/>
        <v/>
      </c>
      <c r="AD670" s="131" t="str">
        <f t="shared" si="324"/>
        <v/>
      </c>
      <c r="AE670" s="105"/>
      <c r="AF670" s="101"/>
      <c r="AG670" s="107"/>
      <c r="AH670" s="169"/>
      <c r="AI670" s="170"/>
      <c r="AK670" s="146" t="b">
        <f t="shared" si="325"/>
        <v>0</v>
      </c>
      <c r="AL670" s="68">
        <f t="shared" si="326"/>
        <v>0</v>
      </c>
      <c r="AM670" s="68" t="b">
        <f t="shared" si="327"/>
        <v>1</v>
      </c>
      <c r="AN670" s="68">
        <f t="shared" si="328"/>
        <v>1</v>
      </c>
      <c r="AO670" s="68" t="b">
        <f t="shared" si="329"/>
        <v>0</v>
      </c>
      <c r="AP670" s="68">
        <f t="shared" si="330"/>
        <v>0</v>
      </c>
      <c r="AQ670" s="68" t="b">
        <f t="shared" si="331"/>
        <v>1</v>
      </c>
      <c r="AR670" s="139">
        <f t="shared" si="332"/>
        <v>1</v>
      </c>
      <c r="AS670" s="146" t="str">
        <f t="shared" si="333"/>
        <v/>
      </c>
      <c r="AT670" s="139" t="str">
        <f t="shared" si="334"/>
        <v/>
      </c>
      <c r="AU670" s="68">
        <f t="shared" si="335"/>
        <v>1</v>
      </c>
      <c r="AV670" s="68">
        <f t="shared" si="336"/>
        <v>0</v>
      </c>
      <c r="AW670" s="68">
        <f t="shared" si="337"/>
        <v>0</v>
      </c>
      <c r="AX670" s="68">
        <f t="shared" si="338"/>
        <v>0</v>
      </c>
      <c r="AY670" s="68">
        <f t="shared" si="339"/>
        <v>0</v>
      </c>
      <c r="AZ670" s="139">
        <f t="shared" si="340"/>
        <v>0</v>
      </c>
      <c r="BA670" s="68" t="str">
        <f t="shared" si="341"/>
        <v/>
      </c>
      <c r="BB670" s="68" t="str">
        <f t="shared" si="342"/>
        <v/>
      </c>
      <c r="BC670" s="146" t="str">
        <f t="shared" si="343"/>
        <v>Pain in mouth/throat</v>
      </c>
      <c r="BD670" s="68">
        <f t="shared" si="344"/>
        <v>10.4</v>
      </c>
      <c r="BE670" s="68" t="str">
        <f t="shared" si="345"/>
        <v>Pain in mouth/throat
 has a PPV of 10.4% 
 for recurrence</v>
      </c>
      <c r="BF670" s="68">
        <f t="shared" si="346"/>
        <v>0</v>
      </c>
      <c r="BG670" s="68">
        <f t="shared" si="347"/>
        <v>0</v>
      </c>
      <c r="BH670" s="68">
        <f t="shared" si="348"/>
        <v>1</v>
      </c>
      <c r="BI670" s="68">
        <f t="shared" si="349"/>
        <v>0</v>
      </c>
      <c r="BJ670" s="68">
        <f t="shared" si="350"/>
        <v>0</v>
      </c>
      <c r="BK670" s="68">
        <f t="shared" si="351"/>
        <v>0</v>
      </c>
      <c r="BL670" s="68">
        <f t="shared" si="352"/>
        <v>0</v>
      </c>
      <c r="BM670" s="139">
        <f t="shared" si="353"/>
        <v>0</v>
      </c>
    </row>
    <row r="671" spans="1:65" s="68" customFormat="1" ht="63.95" customHeight="1">
      <c r="A671" s="245"/>
      <c r="B671" s="97"/>
      <c r="C671" s="98"/>
      <c r="D671" s="99"/>
      <c r="E671" s="111"/>
      <c r="F671" s="155"/>
      <c r="G671" s="225"/>
      <c r="H671" s="100"/>
      <c r="I671" s="226"/>
      <c r="J671" s="218"/>
      <c r="K671" s="124"/>
      <c r="L671" s="135"/>
      <c r="M671" s="136"/>
      <c r="N671" s="102"/>
      <c r="O671" s="103"/>
      <c r="P671" s="103"/>
      <c r="Q671" s="103"/>
      <c r="R671" s="103"/>
      <c r="S671" s="99"/>
      <c r="T671" s="99"/>
      <c r="U671" s="99"/>
      <c r="V671" s="99"/>
      <c r="W671" s="100"/>
      <c r="X671" s="100"/>
      <c r="Y671" s="104"/>
      <c r="Z671" s="119"/>
      <c r="AA671" s="119"/>
      <c r="AB671" s="120"/>
      <c r="AC671" s="137" t="str">
        <f t="shared" si="323"/>
        <v/>
      </c>
      <c r="AD671" s="131" t="str">
        <f t="shared" si="324"/>
        <v/>
      </c>
      <c r="AE671" s="105"/>
      <c r="AF671" s="101"/>
      <c r="AG671" s="107"/>
      <c r="AH671" s="169"/>
      <c r="AI671" s="170"/>
      <c r="AK671" s="146" t="b">
        <f t="shared" si="325"/>
        <v>0</v>
      </c>
      <c r="AL671" s="68">
        <f t="shared" si="326"/>
        <v>0</v>
      </c>
      <c r="AM671" s="68" t="b">
        <f t="shared" si="327"/>
        <v>1</v>
      </c>
      <c r="AN671" s="68">
        <f t="shared" si="328"/>
        <v>1</v>
      </c>
      <c r="AO671" s="68" t="b">
        <f t="shared" si="329"/>
        <v>0</v>
      </c>
      <c r="AP671" s="68">
        <f t="shared" si="330"/>
        <v>0</v>
      </c>
      <c r="AQ671" s="68" t="b">
        <f t="shared" si="331"/>
        <v>1</v>
      </c>
      <c r="AR671" s="139">
        <f t="shared" si="332"/>
        <v>1</v>
      </c>
      <c r="AS671" s="146" t="str">
        <f t="shared" si="333"/>
        <v/>
      </c>
      <c r="AT671" s="139" t="str">
        <f t="shared" si="334"/>
        <v/>
      </c>
      <c r="AU671" s="68">
        <f t="shared" si="335"/>
        <v>1</v>
      </c>
      <c r="AV671" s="68">
        <f t="shared" si="336"/>
        <v>0</v>
      </c>
      <c r="AW671" s="68">
        <f t="shared" si="337"/>
        <v>0</v>
      </c>
      <c r="AX671" s="68">
        <f t="shared" si="338"/>
        <v>0</v>
      </c>
      <c r="AY671" s="68">
        <f t="shared" si="339"/>
        <v>0</v>
      </c>
      <c r="AZ671" s="139">
        <f t="shared" si="340"/>
        <v>0</v>
      </c>
      <c r="BA671" s="68" t="str">
        <f t="shared" si="341"/>
        <v/>
      </c>
      <c r="BB671" s="68" t="str">
        <f t="shared" si="342"/>
        <v/>
      </c>
      <c r="BC671" s="146" t="str">
        <f t="shared" si="343"/>
        <v>Pain in mouth/throat</v>
      </c>
      <c r="BD671" s="68">
        <f t="shared" si="344"/>
        <v>10.4</v>
      </c>
      <c r="BE671" s="68" t="str">
        <f t="shared" si="345"/>
        <v>Pain in mouth/throat
 has a PPV of 10.4% 
 for recurrence</v>
      </c>
      <c r="BF671" s="68">
        <f t="shared" si="346"/>
        <v>0</v>
      </c>
      <c r="BG671" s="68">
        <f t="shared" si="347"/>
        <v>0</v>
      </c>
      <c r="BH671" s="68">
        <f t="shared" si="348"/>
        <v>1</v>
      </c>
      <c r="BI671" s="68">
        <f t="shared" si="349"/>
        <v>0</v>
      </c>
      <c r="BJ671" s="68">
        <f t="shared" si="350"/>
        <v>0</v>
      </c>
      <c r="BK671" s="68">
        <f t="shared" si="351"/>
        <v>0</v>
      </c>
      <c r="BL671" s="68">
        <f t="shared" si="352"/>
        <v>0</v>
      </c>
      <c r="BM671" s="139">
        <f t="shared" si="353"/>
        <v>0</v>
      </c>
    </row>
    <row r="672" spans="1:65" s="68" customFormat="1" ht="63.95" customHeight="1">
      <c r="A672" s="245"/>
      <c r="B672" s="97"/>
      <c r="C672" s="98"/>
      <c r="D672" s="99"/>
      <c r="E672" s="111"/>
      <c r="F672" s="155"/>
      <c r="G672" s="225"/>
      <c r="H672" s="100"/>
      <c r="I672" s="226"/>
      <c r="J672" s="218"/>
      <c r="K672" s="124"/>
      <c r="L672" s="135"/>
      <c r="M672" s="136"/>
      <c r="N672" s="102"/>
      <c r="O672" s="103"/>
      <c r="P672" s="103"/>
      <c r="Q672" s="103"/>
      <c r="R672" s="103"/>
      <c r="S672" s="99"/>
      <c r="T672" s="99"/>
      <c r="U672" s="99"/>
      <c r="V672" s="99"/>
      <c r="W672" s="100"/>
      <c r="X672" s="100"/>
      <c r="Y672" s="104"/>
      <c r="Z672" s="119"/>
      <c r="AA672" s="119"/>
      <c r="AB672" s="120"/>
      <c r="AC672" s="137" t="str">
        <f t="shared" si="323"/>
        <v/>
      </c>
      <c r="AD672" s="131" t="str">
        <f t="shared" si="324"/>
        <v/>
      </c>
      <c r="AE672" s="105"/>
      <c r="AF672" s="101"/>
      <c r="AG672" s="107"/>
      <c r="AH672" s="169"/>
      <c r="AI672" s="170"/>
      <c r="AK672" s="146" t="b">
        <f t="shared" si="325"/>
        <v>0</v>
      </c>
      <c r="AL672" s="68">
        <f t="shared" si="326"/>
        <v>0</v>
      </c>
      <c r="AM672" s="68" t="b">
        <f t="shared" si="327"/>
        <v>1</v>
      </c>
      <c r="AN672" s="68">
        <f t="shared" si="328"/>
        <v>1</v>
      </c>
      <c r="AO672" s="68" t="b">
        <f t="shared" si="329"/>
        <v>0</v>
      </c>
      <c r="AP672" s="68">
        <f t="shared" si="330"/>
        <v>0</v>
      </c>
      <c r="AQ672" s="68" t="b">
        <f t="shared" si="331"/>
        <v>1</v>
      </c>
      <c r="AR672" s="139">
        <f t="shared" si="332"/>
        <v>1</v>
      </c>
      <c r="AS672" s="146" t="str">
        <f t="shared" si="333"/>
        <v/>
      </c>
      <c r="AT672" s="139" t="str">
        <f t="shared" si="334"/>
        <v/>
      </c>
      <c r="AU672" s="68">
        <f t="shared" si="335"/>
        <v>1</v>
      </c>
      <c r="AV672" s="68">
        <f t="shared" si="336"/>
        <v>0</v>
      </c>
      <c r="AW672" s="68">
        <f t="shared" si="337"/>
        <v>0</v>
      </c>
      <c r="AX672" s="68">
        <f t="shared" si="338"/>
        <v>0</v>
      </c>
      <c r="AY672" s="68">
        <f t="shared" si="339"/>
        <v>0</v>
      </c>
      <c r="AZ672" s="139">
        <f t="shared" si="340"/>
        <v>0</v>
      </c>
      <c r="BA672" s="68" t="str">
        <f t="shared" si="341"/>
        <v/>
      </c>
      <c r="BB672" s="68" t="str">
        <f t="shared" si="342"/>
        <v/>
      </c>
      <c r="BC672" s="146" t="str">
        <f t="shared" si="343"/>
        <v>Pain in mouth/throat</v>
      </c>
      <c r="BD672" s="68">
        <f t="shared" si="344"/>
        <v>10.4</v>
      </c>
      <c r="BE672" s="68" t="str">
        <f t="shared" si="345"/>
        <v>Pain in mouth/throat
 has a PPV of 10.4% 
 for recurrence</v>
      </c>
      <c r="BF672" s="68">
        <f t="shared" si="346"/>
        <v>0</v>
      </c>
      <c r="BG672" s="68">
        <f t="shared" si="347"/>
        <v>0</v>
      </c>
      <c r="BH672" s="68">
        <f t="shared" si="348"/>
        <v>1</v>
      </c>
      <c r="BI672" s="68">
        <f t="shared" si="349"/>
        <v>0</v>
      </c>
      <c r="BJ672" s="68">
        <f t="shared" si="350"/>
        <v>0</v>
      </c>
      <c r="BK672" s="68">
        <f t="shared" si="351"/>
        <v>0</v>
      </c>
      <c r="BL672" s="68">
        <f t="shared" si="352"/>
        <v>0</v>
      </c>
      <c r="BM672" s="139">
        <f t="shared" si="353"/>
        <v>0</v>
      </c>
    </row>
    <row r="673" spans="1:65" s="68" customFormat="1" ht="63.95" customHeight="1">
      <c r="A673" s="245"/>
      <c r="B673" s="97"/>
      <c r="C673" s="98"/>
      <c r="D673" s="99"/>
      <c r="E673" s="111"/>
      <c r="F673" s="155"/>
      <c r="G673" s="225"/>
      <c r="H673" s="100"/>
      <c r="I673" s="226"/>
      <c r="J673" s="218"/>
      <c r="K673" s="124"/>
      <c r="L673" s="135"/>
      <c r="M673" s="136"/>
      <c r="N673" s="102"/>
      <c r="O673" s="103"/>
      <c r="P673" s="103"/>
      <c r="Q673" s="103"/>
      <c r="R673" s="103"/>
      <c r="S673" s="99"/>
      <c r="T673" s="99"/>
      <c r="U673" s="99"/>
      <c r="V673" s="99"/>
      <c r="W673" s="100"/>
      <c r="X673" s="100"/>
      <c r="Y673" s="104"/>
      <c r="Z673" s="119"/>
      <c r="AA673" s="119"/>
      <c r="AB673" s="120"/>
      <c r="AC673" s="137" t="str">
        <f t="shared" si="323"/>
        <v/>
      </c>
      <c r="AD673" s="131" t="str">
        <f t="shared" si="324"/>
        <v/>
      </c>
      <c r="AE673" s="105"/>
      <c r="AF673" s="101"/>
      <c r="AG673" s="107"/>
      <c r="AH673" s="169"/>
      <c r="AI673" s="170"/>
      <c r="AK673" s="146" t="b">
        <f t="shared" si="325"/>
        <v>0</v>
      </c>
      <c r="AL673" s="68">
        <f t="shared" si="326"/>
        <v>0</v>
      </c>
      <c r="AM673" s="68" t="b">
        <f t="shared" si="327"/>
        <v>1</v>
      </c>
      <c r="AN673" s="68">
        <f t="shared" si="328"/>
        <v>1</v>
      </c>
      <c r="AO673" s="68" t="b">
        <f t="shared" si="329"/>
        <v>0</v>
      </c>
      <c r="AP673" s="68">
        <f t="shared" si="330"/>
        <v>0</v>
      </c>
      <c r="AQ673" s="68" t="b">
        <f t="shared" si="331"/>
        <v>1</v>
      </c>
      <c r="AR673" s="139">
        <f t="shared" si="332"/>
        <v>1</v>
      </c>
      <c r="AS673" s="146" t="str">
        <f t="shared" si="333"/>
        <v/>
      </c>
      <c r="AT673" s="139" t="str">
        <f t="shared" si="334"/>
        <v/>
      </c>
      <c r="AU673" s="68">
        <f t="shared" si="335"/>
        <v>1</v>
      </c>
      <c r="AV673" s="68">
        <f t="shared" si="336"/>
        <v>0</v>
      </c>
      <c r="AW673" s="68">
        <f t="shared" si="337"/>
        <v>0</v>
      </c>
      <c r="AX673" s="68">
        <f t="shared" si="338"/>
        <v>0</v>
      </c>
      <c r="AY673" s="68">
        <f t="shared" si="339"/>
        <v>0</v>
      </c>
      <c r="AZ673" s="139">
        <f t="shared" si="340"/>
        <v>0</v>
      </c>
      <c r="BA673" s="68" t="str">
        <f t="shared" si="341"/>
        <v/>
      </c>
      <c r="BB673" s="68" t="str">
        <f t="shared" si="342"/>
        <v/>
      </c>
      <c r="BC673" s="146" t="str">
        <f t="shared" si="343"/>
        <v>Pain in mouth/throat</v>
      </c>
      <c r="BD673" s="68">
        <f t="shared" si="344"/>
        <v>10.4</v>
      </c>
      <c r="BE673" s="68" t="str">
        <f t="shared" si="345"/>
        <v>Pain in mouth/throat
 has a PPV of 10.4% 
 for recurrence</v>
      </c>
      <c r="BF673" s="68">
        <f t="shared" si="346"/>
        <v>0</v>
      </c>
      <c r="BG673" s="68">
        <f t="shared" si="347"/>
        <v>0</v>
      </c>
      <c r="BH673" s="68">
        <f t="shared" si="348"/>
        <v>1</v>
      </c>
      <c r="BI673" s="68">
        <f t="shared" si="349"/>
        <v>0</v>
      </c>
      <c r="BJ673" s="68">
        <f t="shared" si="350"/>
        <v>0</v>
      </c>
      <c r="BK673" s="68">
        <f t="shared" si="351"/>
        <v>0</v>
      </c>
      <c r="BL673" s="68">
        <f t="shared" si="352"/>
        <v>0</v>
      </c>
      <c r="BM673" s="139">
        <f t="shared" si="353"/>
        <v>0</v>
      </c>
    </row>
    <row r="674" spans="1:65" s="68" customFormat="1" ht="63.95" customHeight="1">
      <c r="A674" s="245"/>
      <c r="B674" s="97"/>
      <c r="C674" s="98"/>
      <c r="D674" s="99"/>
      <c r="E674" s="111"/>
      <c r="F674" s="155"/>
      <c r="G674" s="225"/>
      <c r="H674" s="100"/>
      <c r="I674" s="226"/>
      <c r="J674" s="218"/>
      <c r="K674" s="124"/>
      <c r="L674" s="135"/>
      <c r="M674" s="136"/>
      <c r="N674" s="102"/>
      <c r="O674" s="103"/>
      <c r="P674" s="103"/>
      <c r="Q674" s="103"/>
      <c r="R674" s="103"/>
      <c r="S674" s="99"/>
      <c r="T674" s="99"/>
      <c r="U674" s="99"/>
      <c r="V674" s="99"/>
      <c r="W674" s="100"/>
      <c r="X674" s="100"/>
      <c r="Y674" s="104"/>
      <c r="Z674" s="119"/>
      <c r="AA674" s="119"/>
      <c r="AB674" s="120"/>
      <c r="AC674" s="137" t="str">
        <f t="shared" si="323"/>
        <v/>
      </c>
      <c r="AD674" s="131" t="str">
        <f t="shared" si="324"/>
        <v/>
      </c>
      <c r="AE674" s="105"/>
      <c r="AF674" s="101"/>
      <c r="AG674" s="107"/>
      <c r="AH674" s="169"/>
      <c r="AI674" s="170"/>
      <c r="AK674" s="146" t="b">
        <f t="shared" si="325"/>
        <v>0</v>
      </c>
      <c r="AL674" s="68">
        <f t="shared" si="326"/>
        <v>0</v>
      </c>
      <c r="AM674" s="68" t="b">
        <f t="shared" si="327"/>
        <v>1</v>
      </c>
      <c r="AN674" s="68">
        <f t="shared" si="328"/>
        <v>1</v>
      </c>
      <c r="AO674" s="68" t="b">
        <f t="shared" si="329"/>
        <v>0</v>
      </c>
      <c r="AP674" s="68">
        <f t="shared" si="330"/>
        <v>0</v>
      </c>
      <c r="AQ674" s="68" t="b">
        <f t="shared" si="331"/>
        <v>1</v>
      </c>
      <c r="AR674" s="139">
        <f t="shared" si="332"/>
        <v>1</v>
      </c>
      <c r="AS674" s="146" t="str">
        <f t="shared" si="333"/>
        <v/>
      </c>
      <c r="AT674" s="139" t="str">
        <f t="shared" si="334"/>
        <v/>
      </c>
      <c r="AU674" s="68">
        <f t="shared" si="335"/>
        <v>1</v>
      </c>
      <c r="AV674" s="68">
        <f t="shared" si="336"/>
        <v>0</v>
      </c>
      <c r="AW674" s="68">
        <f t="shared" si="337"/>
        <v>0</v>
      </c>
      <c r="AX674" s="68">
        <f t="shared" si="338"/>
        <v>0</v>
      </c>
      <c r="AY674" s="68">
        <f t="shared" si="339"/>
        <v>0</v>
      </c>
      <c r="AZ674" s="139">
        <f t="shared" si="340"/>
        <v>0</v>
      </c>
      <c r="BA674" s="68" t="str">
        <f t="shared" si="341"/>
        <v/>
      </c>
      <c r="BB674" s="68" t="str">
        <f t="shared" si="342"/>
        <v/>
      </c>
      <c r="BC674" s="146" t="str">
        <f t="shared" si="343"/>
        <v>Pain in mouth/throat</v>
      </c>
      <c r="BD674" s="68">
        <f t="shared" si="344"/>
        <v>10.4</v>
      </c>
      <c r="BE674" s="68" t="str">
        <f t="shared" si="345"/>
        <v>Pain in mouth/throat
 has a PPV of 10.4% 
 for recurrence</v>
      </c>
      <c r="BF674" s="68">
        <f t="shared" si="346"/>
        <v>0</v>
      </c>
      <c r="BG674" s="68">
        <f t="shared" si="347"/>
        <v>0</v>
      </c>
      <c r="BH674" s="68">
        <f t="shared" si="348"/>
        <v>1</v>
      </c>
      <c r="BI674" s="68">
        <f t="shared" si="349"/>
        <v>0</v>
      </c>
      <c r="BJ674" s="68">
        <f t="shared" si="350"/>
        <v>0</v>
      </c>
      <c r="BK674" s="68">
        <f t="shared" si="351"/>
        <v>0</v>
      </c>
      <c r="BL674" s="68">
        <f t="shared" si="352"/>
        <v>0</v>
      </c>
      <c r="BM674" s="139">
        <f t="shared" si="353"/>
        <v>0</v>
      </c>
    </row>
    <row r="675" spans="1:65" s="68" customFormat="1" ht="63.95" customHeight="1">
      <c r="A675" s="245"/>
      <c r="B675" s="97"/>
      <c r="C675" s="98"/>
      <c r="D675" s="99"/>
      <c r="E675" s="111"/>
      <c r="F675" s="155"/>
      <c r="G675" s="225"/>
      <c r="H675" s="100"/>
      <c r="I675" s="226"/>
      <c r="J675" s="218"/>
      <c r="K675" s="124"/>
      <c r="L675" s="135"/>
      <c r="M675" s="136"/>
      <c r="N675" s="102"/>
      <c r="O675" s="103"/>
      <c r="P675" s="103"/>
      <c r="Q675" s="103"/>
      <c r="R675" s="103"/>
      <c r="S675" s="99"/>
      <c r="T675" s="99"/>
      <c r="U675" s="99"/>
      <c r="V675" s="99"/>
      <c r="W675" s="100"/>
      <c r="X675" s="100"/>
      <c r="Y675" s="104"/>
      <c r="Z675" s="119"/>
      <c r="AA675" s="119"/>
      <c r="AB675" s="120"/>
      <c r="AC675" s="137" t="str">
        <f t="shared" si="323"/>
        <v/>
      </c>
      <c r="AD675" s="131" t="str">
        <f t="shared" si="324"/>
        <v/>
      </c>
      <c r="AE675" s="105"/>
      <c r="AF675" s="101"/>
      <c r="AG675" s="107"/>
      <c r="AH675" s="169"/>
      <c r="AI675" s="170"/>
      <c r="AK675" s="146" t="b">
        <f t="shared" si="325"/>
        <v>0</v>
      </c>
      <c r="AL675" s="68">
        <f t="shared" si="326"/>
        <v>0</v>
      </c>
      <c r="AM675" s="68" t="b">
        <f t="shared" si="327"/>
        <v>1</v>
      </c>
      <c r="AN675" s="68">
        <f t="shared" si="328"/>
        <v>1</v>
      </c>
      <c r="AO675" s="68" t="b">
        <f t="shared" si="329"/>
        <v>0</v>
      </c>
      <c r="AP675" s="68">
        <f t="shared" si="330"/>
        <v>0</v>
      </c>
      <c r="AQ675" s="68" t="b">
        <f t="shared" si="331"/>
        <v>1</v>
      </c>
      <c r="AR675" s="139">
        <f t="shared" si="332"/>
        <v>1</v>
      </c>
      <c r="AS675" s="146" t="str">
        <f t="shared" si="333"/>
        <v/>
      </c>
      <c r="AT675" s="139" t="str">
        <f t="shared" si="334"/>
        <v/>
      </c>
      <c r="AU675" s="68">
        <f t="shared" si="335"/>
        <v>1</v>
      </c>
      <c r="AV675" s="68">
        <f t="shared" si="336"/>
        <v>0</v>
      </c>
      <c r="AW675" s="68">
        <f t="shared" si="337"/>
        <v>0</v>
      </c>
      <c r="AX675" s="68">
        <f t="shared" si="338"/>
        <v>0</v>
      </c>
      <c r="AY675" s="68">
        <f t="shared" si="339"/>
        <v>0</v>
      </c>
      <c r="AZ675" s="139">
        <f t="shared" si="340"/>
        <v>0</v>
      </c>
      <c r="BA675" s="68" t="str">
        <f t="shared" si="341"/>
        <v/>
      </c>
      <c r="BB675" s="68" t="str">
        <f t="shared" si="342"/>
        <v/>
      </c>
      <c r="BC675" s="146" t="str">
        <f t="shared" si="343"/>
        <v>Pain in mouth/throat</v>
      </c>
      <c r="BD675" s="68">
        <f t="shared" si="344"/>
        <v>10.4</v>
      </c>
      <c r="BE675" s="68" t="str">
        <f t="shared" si="345"/>
        <v>Pain in mouth/throat
 has a PPV of 10.4% 
 for recurrence</v>
      </c>
      <c r="BF675" s="68">
        <f t="shared" si="346"/>
        <v>0</v>
      </c>
      <c r="BG675" s="68">
        <f t="shared" si="347"/>
        <v>0</v>
      </c>
      <c r="BH675" s="68">
        <f t="shared" si="348"/>
        <v>1</v>
      </c>
      <c r="BI675" s="68">
        <f t="shared" si="349"/>
        <v>0</v>
      </c>
      <c r="BJ675" s="68">
        <f t="shared" si="350"/>
        <v>0</v>
      </c>
      <c r="BK675" s="68">
        <f t="shared" si="351"/>
        <v>0</v>
      </c>
      <c r="BL675" s="68">
        <f t="shared" si="352"/>
        <v>0</v>
      </c>
      <c r="BM675" s="139">
        <f t="shared" si="353"/>
        <v>0</v>
      </c>
    </row>
    <row r="676" spans="1:65" s="68" customFormat="1" ht="63.95" customHeight="1">
      <c r="A676" s="245"/>
      <c r="B676" s="97"/>
      <c r="C676" s="98"/>
      <c r="D676" s="99"/>
      <c r="E676" s="111"/>
      <c r="F676" s="155"/>
      <c r="G676" s="225"/>
      <c r="H676" s="100"/>
      <c r="I676" s="226"/>
      <c r="J676" s="218"/>
      <c r="K676" s="124"/>
      <c r="L676" s="135"/>
      <c r="M676" s="136"/>
      <c r="N676" s="102"/>
      <c r="O676" s="103"/>
      <c r="P676" s="103"/>
      <c r="Q676" s="103"/>
      <c r="R676" s="103"/>
      <c r="S676" s="99"/>
      <c r="T676" s="99"/>
      <c r="U676" s="99"/>
      <c r="V676" s="99"/>
      <c r="W676" s="100"/>
      <c r="X676" s="100"/>
      <c r="Y676" s="104"/>
      <c r="Z676" s="119"/>
      <c r="AA676" s="119"/>
      <c r="AB676" s="120"/>
      <c r="AC676" s="137" t="str">
        <f t="shared" si="323"/>
        <v/>
      </c>
      <c r="AD676" s="131" t="str">
        <f t="shared" si="324"/>
        <v/>
      </c>
      <c r="AE676" s="105"/>
      <c r="AF676" s="101"/>
      <c r="AG676" s="107"/>
      <c r="AH676" s="169"/>
      <c r="AI676" s="170"/>
      <c r="AK676" s="146" t="b">
        <f t="shared" si="325"/>
        <v>0</v>
      </c>
      <c r="AL676" s="68">
        <f t="shared" si="326"/>
        <v>0</v>
      </c>
      <c r="AM676" s="68" t="b">
        <f t="shared" si="327"/>
        <v>1</v>
      </c>
      <c r="AN676" s="68">
        <f t="shared" si="328"/>
        <v>1</v>
      </c>
      <c r="AO676" s="68" t="b">
        <f t="shared" si="329"/>
        <v>0</v>
      </c>
      <c r="AP676" s="68">
        <f t="shared" si="330"/>
        <v>0</v>
      </c>
      <c r="AQ676" s="68" t="b">
        <f t="shared" si="331"/>
        <v>1</v>
      </c>
      <c r="AR676" s="139">
        <f t="shared" si="332"/>
        <v>1</v>
      </c>
      <c r="AS676" s="146" t="str">
        <f t="shared" si="333"/>
        <v/>
      </c>
      <c r="AT676" s="139" t="str">
        <f t="shared" si="334"/>
        <v/>
      </c>
      <c r="AU676" s="68">
        <f t="shared" si="335"/>
        <v>1</v>
      </c>
      <c r="AV676" s="68">
        <f t="shared" si="336"/>
        <v>0</v>
      </c>
      <c r="AW676" s="68">
        <f t="shared" si="337"/>
        <v>0</v>
      </c>
      <c r="AX676" s="68">
        <f t="shared" si="338"/>
        <v>0</v>
      </c>
      <c r="AY676" s="68">
        <f t="shared" si="339"/>
        <v>0</v>
      </c>
      <c r="AZ676" s="139">
        <f t="shared" si="340"/>
        <v>0</v>
      </c>
      <c r="BA676" s="68" t="str">
        <f t="shared" si="341"/>
        <v/>
      </c>
      <c r="BB676" s="68" t="str">
        <f t="shared" si="342"/>
        <v/>
      </c>
      <c r="BC676" s="146" t="str">
        <f t="shared" si="343"/>
        <v>Pain in mouth/throat</v>
      </c>
      <c r="BD676" s="68">
        <f t="shared" si="344"/>
        <v>10.4</v>
      </c>
      <c r="BE676" s="68" t="str">
        <f t="shared" si="345"/>
        <v>Pain in mouth/throat
 has a PPV of 10.4% 
 for recurrence</v>
      </c>
      <c r="BF676" s="68">
        <f t="shared" si="346"/>
        <v>0</v>
      </c>
      <c r="BG676" s="68">
        <f t="shared" si="347"/>
        <v>0</v>
      </c>
      <c r="BH676" s="68">
        <f t="shared" si="348"/>
        <v>1</v>
      </c>
      <c r="BI676" s="68">
        <f t="shared" si="349"/>
        <v>0</v>
      </c>
      <c r="BJ676" s="68">
        <f t="shared" si="350"/>
        <v>0</v>
      </c>
      <c r="BK676" s="68">
        <f t="shared" si="351"/>
        <v>0</v>
      </c>
      <c r="BL676" s="68">
        <f t="shared" si="352"/>
        <v>0</v>
      </c>
      <c r="BM676" s="139">
        <f t="shared" si="353"/>
        <v>0</v>
      </c>
    </row>
    <row r="677" spans="1:65" s="68" customFormat="1" ht="63.95" customHeight="1">
      <c r="A677" s="245"/>
      <c r="B677" s="97"/>
      <c r="C677" s="98"/>
      <c r="D677" s="99"/>
      <c r="E677" s="111"/>
      <c r="F677" s="155"/>
      <c r="G677" s="225"/>
      <c r="H677" s="100"/>
      <c r="I677" s="226"/>
      <c r="J677" s="218"/>
      <c r="K677" s="124"/>
      <c r="L677" s="135"/>
      <c r="M677" s="136"/>
      <c r="N677" s="102"/>
      <c r="O677" s="103"/>
      <c r="P677" s="103"/>
      <c r="Q677" s="103"/>
      <c r="R677" s="103"/>
      <c r="S677" s="99"/>
      <c r="T677" s="99"/>
      <c r="U677" s="99"/>
      <c r="V677" s="99"/>
      <c r="W677" s="100"/>
      <c r="X677" s="100"/>
      <c r="Y677" s="104"/>
      <c r="Z677" s="119"/>
      <c r="AA677" s="119"/>
      <c r="AB677" s="120"/>
      <c r="AC677" s="137" t="str">
        <f t="shared" si="323"/>
        <v/>
      </c>
      <c r="AD677" s="131" t="str">
        <f t="shared" si="324"/>
        <v/>
      </c>
      <c r="AE677" s="105"/>
      <c r="AF677" s="101"/>
      <c r="AG677" s="107"/>
      <c r="AH677" s="169"/>
      <c r="AI677" s="170"/>
      <c r="AK677" s="146" t="b">
        <f t="shared" si="325"/>
        <v>0</v>
      </c>
      <c r="AL677" s="68">
        <f t="shared" si="326"/>
        <v>0</v>
      </c>
      <c r="AM677" s="68" t="b">
        <f t="shared" si="327"/>
        <v>1</v>
      </c>
      <c r="AN677" s="68">
        <f t="shared" si="328"/>
        <v>1</v>
      </c>
      <c r="AO677" s="68" t="b">
        <f t="shared" si="329"/>
        <v>0</v>
      </c>
      <c r="AP677" s="68">
        <f t="shared" si="330"/>
        <v>0</v>
      </c>
      <c r="AQ677" s="68" t="b">
        <f t="shared" si="331"/>
        <v>1</v>
      </c>
      <c r="AR677" s="139">
        <f t="shared" si="332"/>
        <v>1</v>
      </c>
      <c r="AS677" s="146" t="str">
        <f t="shared" si="333"/>
        <v/>
      </c>
      <c r="AT677" s="139" t="str">
        <f t="shared" si="334"/>
        <v/>
      </c>
      <c r="AU677" s="68">
        <f t="shared" si="335"/>
        <v>1</v>
      </c>
      <c r="AV677" s="68">
        <f t="shared" si="336"/>
        <v>0</v>
      </c>
      <c r="AW677" s="68">
        <f t="shared" si="337"/>
        <v>0</v>
      </c>
      <c r="AX677" s="68">
        <f t="shared" si="338"/>
        <v>0</v>
      </c>
      <c r="AY677" s="68">
        <f t="shared" si="339"/>
        <v>0</v>
      </c>
      <c r="AZ677" s="139">
        <f t="shared" si="340"/>
        <v>0</v>
      </c>
      <c r="BA677" s="68" t="str">
        <f t="shared" si="341"/>
        <v/>
      </c>
      <c r="BB677" s="68" t="str">
        <f t="shared" si="342"/>
        <v/>
      </c>
      <c r="BC677" s="146" t="str">
        <f t="shared" si="343"/>
        <v>Pain in mouth/throat</v>
      </c>
      <c r="BD677" s="68">
        <f t="shared" si="344"/>
        <v>10.4</v>
      </c>
      <c r="BE677" s="68" t="str">
        <f t="shared" si="345"/>
        <v>Pain in mouth/throat
 has a PPV of 10.4% 
 for recurrence</v>
      </c>
      <c r="BF677" s="68">
        <f t="shared" si="346"/>
        <v>0</v>
      </c>
      <c r="BG677" s="68">
        <f t="shared" si="347"/>
        <v>0</v>
      </c>
      <c r="BH677" s="68">
        <f t="shared" si="348"/>
        <v>1</v>
      </c>
      <c r="BI677" s="68">
        <f t="shared" si="349"/>
        <v>0</v>
      </c>
      <c r="BJ677" s="68">
        <f t="shared" si="350"/>
        <v>0</v>
      </c>
      <c r="BK677" s="68">
        <f t="shared" si="351"/>
        <v>0</v>
      </c>
      <c r="BL677" s="68">
        <f t="shared" si="352"/>
        <v>0</v>
      </c>
      <c r="BM677" s="139">
        <f t="shared" si="353"/>
        <v>0</v>
      </c>
    </row>
    <row r="678" spans="1:65" s="68" customFormat="1" ht="63.95" customHeight="1">
      <c r="A678" s="245"/>
      <c r="B678" s="97"/>
      <c r="C678" s="98"/>
      <c r="D678" s="99"/>
      <c r="E678" s="111"/>
      <c r="F678" s="155"/>
      <c r="G678" s="225"/>
      <c r="H678" s="100"/>
      <c r="I678" s="226"/>
      <c r="J678" s="218"/>
      <c r="K678" s="124"/>
      <c r="L678" s="135"/>
      <c r="M678" s="136"/>
      <c r="N678" s="102"/>
      <c r="O678" s="103"/>
      <c r="P678" s="103"/>
      <c r="Q678" s="103"/>
      <c r="R678" s="103"/>
      <c r="S678" s="99"/>
      <c r="T678" s="99"/>
      <c r="U678" s="99"/>
      <c r="V678" s="99"/>
      <c r="W678" s="100"/>
      <c r="X678" s="100"/>
      <c r="Y678" s="104"/>
      <c r="Z678" s="119"/>
      <c r="AA678" s="119"/>
      <c r="AB678" s="120"/>
      <c r="AC678" s="137" t="str">
        <f t="shared" si="323"/>
        <v/>
      </c>
      <c r="AD678" s="131" t="str">
        <f t="shared" si="324"/>
        <v/>
      </c>
      <c r="AE678" s="105"/>
      <c r="AF678" s="101"/>
      <c r="AG678" s="107"/>
      <c r="AH678" s="169"/>
      <c r="AI678" s="170"/>
      <c r="AK678" s="146" t="b">
        <f t="shared" si="325"/>
        <v>0</v>
      </c>
      <c r="AL678" s="68">
        <f t="shared" si="326"/>
        <v>0</v>
      </c>
      <c r="AM678" s="68" t="b">
        <f t="shared" si="327"/>
        <v>1</v>
      </c>
      <c r="AN678" s="68">
        <f t="shared" si="328"/>
        <v>1</v>
      </c>
      <c r="AO678" s="68" t="b">
        <f t="shared" si="329"/>
        <v>0</v>
      </c>
      <c r="AP678" s="68">
        <f t="shared" si="330"/>
        <v>0</v>
      </c>
      <c r="AQ678" s="68" t="b">
        <f t="shared" si="331"/>
        <v>1</v>
      </c>
      <c r="AR678" s="139">
        <f t="shared" si="332"/>
        <v>1</v>
      </c>
      <c r="AS678" s="146" t="str">
        <f t="shared" si="333"/>
        <v/>
      </c>
      <c r="AT678" s="139" t="str">
        <f t="shared" si="334"/>
        <v/>
      </c>
      <c r="AU678" s="68">
        <f t="shared" si="335"/>
        <v>1</v>
      </c>
      <c r="AV678" s="68">
        <f t="shared" si="336"/>
        <v>0</v>
      </c>
      <c r="AW678" s="68">
        <f t="shared" si="337"/>
        <v>0</v>
      </c>
      <c r="AX678" s="68">
        <f t="shared" si="338"/>
        <v>0</v>
      </c>
      <c r="AY678" s="68">
        <f t="shared" si="339"/>
        <v>0</v>
      </c>
      <c r="AZ678" s="139">
        <f t="shared" si="340"/>
        <v>0</v>
      </c>
      <c r="BA678" s="68" t="str">
        <f t="shared" si="341"/>
        <v/>
      </c>
      <c r="BB678" s="68" t="str">
        <f t="shared" si="342"/>
        <v/>
      </c>
      <c r="BC678" s="146" t="str">
        <f t="shared" si="343"/>
        <v>Pain in mouth/throat</v>
      </c>
      <c r="BD678" s="68">
        <f t="shared" si="344"/>
        <v>10.4</v>
      </c>
      <c r="BE678" s="68" t="str">
        <f t="shared" si="345"/>
        <v>Pain in mouth/throat
 has a PPV of 10.4% 
 for recurrence</v>
      </c>
      <c r="BF678" s="68">
        <f t="shared" si="346"/>
        <v>0</v>
      </c>
      <c r="BG678" s="68">
        <f t="shared" si="347"/>
        <v>0</v>
      </c>
      <c r="BH678" s="68">
        <f t="shared" si="348"/>
        <v>1</v>
      </c>
      <c r="BI678" s="68">
        <f t="shared" si="349"/>
        <v>0</v>
      </c>
      <c r="BJ678" s="68">
        <f t="shared" si="350"/>
        <v>0</v>
      </c>
      <c r="BK678" s="68">
        <f t="shared" si="351"/>
        <v>0</v>
      </c>
      <c r="BL678" s="68">
        <f t="shared" si="352"/>
        <v>0</v>
      </c>
      <c r="BM678" s="139">
        <f t="shared" si="353"/>
        <v>0</v>
      </c>
    </row>
    <row r="679" spans="1:65" s="68" customFormat="1" ht="63.95" customHeight="1">
      <c r="A679" s="245"/>
      <c r="B679" s="97"/>
      <c r="C679" s="98"/>
      <c r="D679" s="99"/>
      <c r="E679" s="111"/>
      <c r="F679" s="155"/>
      <c r="G679" s="225"/>
      <c r="H679" s="100"/>
      <c r="I679" s="226"/>
      <c r="J679" s="218"/>
      <c r="K679" s="124"/>
      <c r="L679" s="135"/>
      <c r="M679" s="136"/>
      <c r="N679" s="102"/>
      <c r="O679" s="103"/>
      <c r="P679" s="103"/>
      <c r="Q679" s="103"/>
      <c r="R679" s="103"/>
      <c r="S679" s="99"/>
      <c r="T679" s="99"/>
      <c r="U679" s="99"/>
      <c r="V679" s="99"/>
      <c r="W679" s="100"/>
      <c r="X679" s="100"/>
      <c r="Y679" s="104"/>
      <c r="Z679" s="119"/>
      <c r="AA679" s="119"/>
      <c r="AB679" s="120"/>
      <c r="AC679" s="137" t="str">
        <f t="shared" si="323"/>
        <v/>
      </c>
      <c r="AD679" s="131" t="str">
        <f t="shared" si="324"/>
        <v/>
      </c>
      <c r="AE679" s="105"/>
      <c r="AF679" s="101"/>
      <c r="AG679" s="107"/>
      <c r="AH679" s="169"/>
      <c r="AI679" s="170"/>
      <c r="AK679" s="146" t="b">
        <f t="shared" si="325"/>
        <v>0</v>
      </c>
      <c r="AL679" s="68">
        <f t="shared" si="326"/>
        <v>0</v>
      </c>
      <c r="AM679" s="68" t="b">
        <f t="shared" si="327"/>
        <v>1</v>
      </c>
      <c r="AN679" s="68">
        <f t="shared" si="328"/>
        <v>1</v>
      </c>
      <c r="AO679" s="68" t="b">
        <f t="shared" si="329"/>
        <v>0</v>
      </c>
      <c r="AP679" s="68">
        <f t="shared" si="330"/>
        <v>0</v>
      </c>
      <c r="AQ679" s="68" t="b">
        <f t="shared" si="331"/>
        <v>1</v>
      </c>
      <c r="AR679" s="139">
        <f t="shared" si="332"/>
        <v>1</v>
      </c>
      <c r="AS679" s="146" t="str">
        <f t="shared" si="333"/>
        <v/>
      </c>
      <c r="AT679" s="139" t="str">
        <f t="shared" si="334"/>
        <v/>
      </c>
      <c r="AU679" s="68">
        <f t="shared" si="335"/>
        <v>1</v>
      </c>
      <c r="AV679" s="68">
        <f t="shared" si="336"/>
        <v>0</v>
      </c>
      <c r="AW679" s="68">
        <f t="shared" si="337"/>
        <v>0</v>
      </c>
      <c r="AX679" s="68">
        <f t="shared" si="338"/>
        <v>0</v>
      </c>
      <c r="AY679" s="68">
        <f t="shared" si="339"/>
        <v>0</v>
      </c>
      <c r="AZ679" s="139">
        <f t="shared" si="340"/>
        <v>0</v>
      </c>
      <c r="BA679" s="68" t="str">
        <f t="shared" si="341"/>
        <v/>
      </c>
      <c r="BB679" s="68" t="str">
        <f t="shared" si="342"/>
        <v/>
      </c>
      <c r="BC679" s="146" t="str">
        <f t="shared" si="343"/>
        <v>Pain in mouth/throat</v>
      </c>
      <c r="BD679" s="68">
        <f t="shared" si="344"/>
        <v>10.4</v>
      </c>
      <c r="BE679" s="68" t="str">
        <f t="shared" si="345"/>
        <v>Pain in mouth/throat
 has a PPV of 10.4% 
 for recurrence</v>
      </c>
      <c r="BF679" s="68">
        <f t="shared" si="346"/>
        <v>0</v>
      </c>
      <c r="BG679" s="68">
        <f t="shared" si="347"/>
        <v>0</v>
      </c>
      <c r="BH679" s="68">
        <f t="shared" si="348"/>
        <v>1</v>
      </c>
      <c r="BI679" s="68">
        <f t="shared" si="349"/>
        <v>0</v>
      </c>
      <c r="BJ679" s="68">
        <f t="shared" si="350"/>
        <v>0</v>
      </c>
      <c r="BK679" s="68">
        <f t="shared" si="351"/>
        <v>0</v>
      </c>
      <c r="BL679" s="68">
        <f t="shared" si="352"/>
        <v>0</v>
      </c>
      <c r="BM679" s="139">
        <f t="shared" si="353"/>
        <v>0</v>
      </c>
    </row>
    <row r="680" spans="1:65" s="68" customFormat="1" ht="63.95" customHeight="1">
      <c r="A680" s="245"/>
      <c r="B680" s="97"/>
      <c r="C680" s="98"/>
      <c r="D680" s="99"/>
      <c r="E680" s="111"/>
      <c r="F680" s="155"/>
      <c r="G680" s="225"/>
      <c r="H680" s="100"/>
      <c r="I680" s="226"/>
      <c r="J680" s="218"/>
      <c r="K680" s="124"/>
      <c r="L680" s="135"/>
      <c r="M680" s="136"/>
      <c r="N680" s="102"/>
      <c r="O680" s="103"/>
      <c r="P680" s="103"/>
      <c r="Q680" s="103"/>
      <c r="R680" s="103"/>
      <c r="S680" s="99"/>
      <c r="T680" s="99"/>
      <c r="U680" s="99"/>
      <c r="V680" s="99"/>
      <c r="W680" s="100"/>
      <c r="X680" s="100"/>
      <c r="Y680" s="104"/>
      <c r="Z680" s="119"/>
      <c r="AA680" s="119"/>
      <c r="AB680" s="120"/>
      <c r="AC680" s="137" t="str">
        <f t="shared" si="323"/>
        <v/>
      </c>
      <c r="AD680" s="131" t="str">
        <f t="shared" si="324"/>
        <v/>
      </c>
      <c r="AE680" s="105"/>
      <c r="AF680" s="101"/>
      <c r="AG680" s="107"/>
      <c r="AH680" s="169"/>
      <c r="AI680" s="170"/>
      <c r="AK680" s="146" t="b">
        <f t="shared" si="325"/>
        <v>0</v>
      </c>
      <c r="AL680" s="68">
        <f t="shared" si="326"/>
        <v>0</v>
      </c>
      <c r="AM680" s="68" t="b">
        <f t="shared" si="327"/>
        <v>1</v>
      </c>
      <c r="AN680" s="68">
        <f t="shared" si="328"/>
        <v>1</v>
      </c>
      <c r="AO680" s="68" t="b">
        <f t="shared" si="329"/>
        <v>0</v>
      </c>
      <c r="AP680" s="68">
        <f t="shared" si="330"/>
        <v>0</v>
      </c>
      <c r="AQ680" s="68" t="b">
        <f t="shared" si="331"/>
        <v>1</v>
      </c>
      <c r="AR680" s="139">
        <f t="shared" si="332"/>
        <v>1</v>
      </c>
      <c r="AS680" s="146" t="str">
        <f t="shared" si="333"/>
        <v/>
      </c>
      <c r="AT680" s="139" t="str">
        <f t="shared" si="334"/>
        <v/>
      </c>
      <c r="AU680" s="68">
        <f t="shared" si="335"/>
        <v>1</v>
      </c>
      <c r="AV680" s="68">
        <f t="shared" si="336"/>
        <v>0</v>
      </c>
      <c r="AW680" s="68">
        <f t="shared" si="337"/>
        <v>0</v>
      </c>
      <c r="AX680" s="68">
        <f t="shared" si="338"/>
        <v>0</v>
      </c>
      <c r="AY680" s="68">
        <f t="shared" si="339"/>
        <v>0</v>
      </c>
      <c r="AZ680" s="139">
        <f t="shared" si="340"/>
        <v>0</v>
      </c>
      <c r="BA680" s="68" t="str">
        <f t="shared" si="341"/>
        <v/>
      </c>
      <c r="BB680" s="68" t="str">
        <f t="shared" si="342"/>
        <v/>
      </c>
      <c r="BC680" s="146" t="str">
        <f t="shared" si="343"/>
        <v>Pain in mouth/throat</v>
      </c>
      <c r="BD680" s="68">
        <f t="shared" si="344"/>
        <v>10.4</v>
      </c>
      <c r="BE680" s="68" t="str">
        <f t="shared" si="345"/>
        <v>Pain in mouth/throat
 has a PPV of 10.4% 
 for recurrence</v>
      </c>
      <c r="BF680" s="68">
        <f t="shared" si="346"/>
        <v>0</v>
      </c>
      <c r="BG680" s="68">
        <f t="shared" si="347"/>
        <v>0</v>
      </c>
      <c r="BH680" s="68">
        <f t="shared" si="348"/>
        <v>1</v>
      </c>
      <c r="BI680" s="68">
        <f t="shared" si="349"/>
        <v>0</v>
      </c>
      <c r="BJ680" s="68">
        <f t="shared" si="350"/>
        <v>0</v>
      </c>
      <c r="BK680" s="68">
        <f t="shared" si="351"/>
        <v>0</v>
      </c>
      <c r="BL680" s="68">
        <f t="shared" si="352"/>
        <v>0</v>
      </c>
      <c r="BM680" s="139">
        <f t="shared" si="353"/>
        <v>0</v>
      </c>
    </row>
    <row r="681" spans="1:65" s="68" customFormat="1" ht="63.95" customHeight="1">
      <c r="A681" s="245"/>
      <c r="B681" s="97"/>
      <c r="C681" s="98"/>
      <c r="D681" s="99"/>
      <c r="E681" s="111"/>
      <c r="F681" s="155"/>
      <c r="G681" s="225"/>
      <c r="H681" s="100"/>
      <c r="I681" s="226"/>
      <c r="J681" s="218"/>
      <c r="K681" s="124"/>
      <c r="L681" s="135"/>
      <c r="M681" s="136"/>
      <c r="N681" s="102"/>
      <c r="O681" s="103"/>
      <c r="P681" s="103"/>
      <c r="Q681" s="103"/>
      <c r="R681" s="103"/>
      <c r="S681" s="99"/>
      <c r="T681" s="99"/>
      <c r="U681" s="99"/>
      <c r="V681" s="99"/>
      <c r="W681" s="100"/>
      <c r="X681" s="100"/>
      <c r="Y681" s="104"/>
      <c r="Z681" s="119"/>
      <c r="AA681" s="119"/>
      <c r="AB681" s="120"/>
      <c r="AC681" s="137" t="str">
        <f t="shared" si="323"/>
        <v/>
      </c>
      <c r="AD681" s="131" t="str">
        <f t="shared" si="324"/>
        <v/>
      </c>
      <c r="AE681" s="105"/>
      <c r="AF681" s="101"/>
      <c r="AG681" s="107"/>
      <c r="AH681" s="169"/>
      <c r="AI681" s="170"/>
      <c r="AK681" s="146" t="b">
        <f t="shared" si="325"/>
        <v>0</v>
      </c>
      <c r="AL681" s="68">
        <f t="shared" si="326"/>
        <v>0</v>
      </c>
      <c r="AM681" s="68" t="b">
        <f t="shared" si="327"/>
        <v>1</v>
      </c>
      <c r="AN681" s="68">
        <f t="shared" si="328"/>
        <v>1</v>
      </c>
      <c r="AO681" s="68" t="b">
        <f t="shared" si="329"/>
        <v>0</v>
      </c>
      <c r="AP681" s="68">
        <f t="shared" si="330"/>
        <v>0</v>
      </c>
      <c r="AQ681" s="68" t="b">
        <f t="shared" si="331"/>
        <v>1</v>
      </c>
      <c r="AR681" s="139">
        <f t="shared" si="332"/>
        <v>1</v>
      </c>
      <c r="AS681" s="146" t="str">
        <f t="shared" si="333"/>
        <v/>
      </c>
      <c r="AT681" s="139" t="str">
        <f t="shared" si="334"/>
        <v/>
      </c>
      <c r="AU681" s="68">
        <f t="shared" si="335"/>
        <v>1</v>
      </c>
      <c r="AV681" s="68">
        <f t="shared" si="336"/>
        <v>0</v>
      </c>
      <c r="AW681" s="68">
        <f t="shared" si="337"/>
        <v>0</v>
      </c>
      <c r="AX681" s="68">
        <f t="shared" si="338"/>
        <v>0</v>
      </c>
      <c r="AY681" s="68">
        <f t="shared" si="339"/>
        <v>0</v>
      </c>
      <c r="AZ681" s="139">
        <f t="shared" si="340"/>
        <v>0</v>
      </c>
      <c r="BA681" s="68" t="str">
        <f t="shared" si="341"/>
        <v/>
      </c>
      <c r="BB681" s="68" t="str">
        <f t="shared" si="342"/>
        <v/>
      </c>
      <c r="BC681" s="146" t="str">
        <f t="shared" si="343"/>
        <v>Pain in mouth/throat</v>
      </c>
      <c r="BD681" s="68">
        <f t="shared" si="344"/>
        <v>10.4</v>
      </c>
      <c r="BE681" s="68" t="str">
        <f t="shared" si="345"/>
        <v>Pain in mouth/throat
 has a PPV of 10.4% 
 for recurrence</v>
      </c>
      <c r="BF681" s="68">
        <f t="shared" si="346"/>
        <v>0</v>
      </c>
      <c r="BG681" s="68">
        <f t="shared" si="347"/>
        <v>0</v>
      </c>
      <c r="BH681" s="68">
        <f t="shared" si="348"/>
        <v>1</v>
      </c>
      <c r="BI681" s="68">
        <f t="shared" si="349"/>
        <v>0</v>
      </c>
      <c r="BJ681" s="68">
        <f t="shared" si="350"/>
        <v>0</v>
      </c>
      <c r="BK681" s="68">
        <f t="shared" si="351"/>
        <v>0</v>
      </c>
      <c r="BL681" s="68">
        <f t="shared" si="352"/>
        <v>0</v>
      </c>
      <c r="BM681" s="139">
        <f t="shared" si="353"/>
        <v>0</v>
      </c>
    </row>
    <row r="682" spans="1:65" s="68" customFormat="1" ht="63.95" customHeight="1">
      <c r="A682" s="245"/>
      <c r="B682" s="97"/>
      <c r="C682" s="98"/>
      <c r="D682" s="99"/>
      <c r="E682" s="111"/>
      <c r="F682" s="155"/>
      <c r="G682" s="225"/>
      <c r="H682" s="100"/>
      <c r="I682" s="226"/>
      <c r="J682" s="218"/>
      <c r="K682" s="124"/>
      <c r="L682" s="135"/>
      <c r="M682" s="136"/>
      <c r="N682" s="102"/>
      <c r="O682" s="103"/>
      <c r="P682" s="103"/>
      <c r="Q682" s="103"/>
      <c r="R682" s="103"/>
      <c r="S682" s="99"/>
      <c r="T682" s="99"/>
      <c r="U682" s="99"/>
      <c r="V682" s="99"/>
      <c r="W682" s="100"/>
      <c r="X682" s="100"/>
      <c r="Y682" s="104"/>
      <c r="Z682" s="119"/>
      <c r="AA682" s="119"/>
      <c r="AB682" s="120"/>
      <c r="AC682" s="137" t="str">
        <f t="shared" si="323"/>
        <v/>
      </c>
      <c r="AD682" s="131" t="str">
        <f t="shared" si="324"/>
        <v/>
      </c>
      <c r="AE682" s="105"/>
      <c r="AF682" s="101"/>
      <c r="AG682" s="107"/>
      <c r="AH682" s="169"/>
      <c r="AI682" s="170"/>
      <c r="AK682" s="146" t="b">
        <f t="shared" si="325"/>
        <v>0</v>
      </c>
      <c r="AL682" s="68">
        <f t="shared" si="326"/>
        <v>0</v>
      </c>
      <c r="AM682" s="68" t="b">
        <f t="shared" si="327"/>
        <v>1</v>
      </c>
      <c r="AN682" s="68">
        <f t="shared" si="328"/>
        <v>1</v>
      </c>
      <c r="AO682" s="68" t="b">
        <f t="shared" si="329"/>
        <v>0</v>
      </c>
      <c r="AP682" s="68">
        <f t="shared" si="330"/>
        <v>0</v>
      </c>
      <c r="AQ682" s="68" t="b">
        <f t="shared" si="331"/>
        <v>1</v>
      </c>
      <c r="AR682" s="139">
        <f t="shared" si="332"/>
        <v>1</v>
      </c>
      <c r="AS682" s="146" t="str">
        <f t="shared" si="333"/>
        <v/>
      </c>
      <c r="AT682" s="139" t="str">
        <f t="shared" si="334"/>
        <v/>
      </c>
      <c r="AU682" s="68">
        <f t="shared" si="335"/>
        <v>1</v>
      </c>
      <c r="AV682" s="68">
        <f t="shared" si="336"/>
        <v>0</v>
      </c>
      <c r="AW682" s="68">
        <f t="shared" si="337"/>
        <v>0</v>
      </c>
      <c r="AX682" s="68">
        <f t="shared" si="338"/>
        <v>0</v>
      </c>
      <c r="AY682" s="68">
        <f t="shared" si="339"/>
        <v>0</v>
      </c>
      <c r="AZ682" s="139">
        <f t="shared" si="340"/>
        <v>0</v>
      </c>
      <c r="BA682" s="68" t="str">
        <f t="shared" si="341"/>
        <v/>
      </c>
      <c r="BB682" s="68" t="str">
        <f t="shared" si="342"/>
        <v/>
      </c>
      <c r="BC682" s="146" t="str">
        <f t="shared" si="343"/>
        <v>Pain in mouth/throat</v>
      </c>
      <c r="BD682" s="68">
        <f t="shared" si="344"/>
        <v>10.4</v>
      </c>
      <c r="BE682" s="68" t="str">
        <f t="shared" si="345"/>
        <v>Pain in mouth/throat
 has a PPV of 10.4% 
 for recurrence</v>
      </c>
      <c r="BF682" s="68">
        <f t="shared" si="346"/>
        <v>0</v>
      </c>
      <c r="BG682" s="68">
        <f t="shared" si="347"/>
        <v>0</v>
      </c>
      <c r="BH682" s="68">
        <f t="shared" si="348"/>
        <v>1</v>
      </c>
      <c r="BI682" s="68">
        <f t="shared" si="349"/>
        <v>0</v>
      </c>
      <c r="BJ682" s="68">
        <f t="shared" si="350"/>
        <v>0</v>
      </c>
      <c r="BK682" s="68">
        <f t="shared" si="351"/>
        <v>0</v>
      </c>
      <c r="BL682" s="68">
        <f t="shared" si="352"/>
        <v>0</v>
      </c>
      <c r="BM682" s="139">
        <f t="shared" si="353"/>
        <v>0</v>
      </c>
    </row>
    <row r="683" spans="1:65" s="68" customFormat="1" ht="63.95" customHeight="1">
      <c r="A683" s="245"/>
      <c r="B683" s="97"/>
      <c r="C683" s="98"/>
      <c r="D683" s="99"/>
      <c r="E683" s="111"/>
      <c r="F683" s="155"/>
      <c r="G683" s="225"/>
      <c r="H683" s="100"/>
      <c r="I683" s="226"/>
      <c r="J683" s="218"/>
      <c r="K683" s="124"/>
      <c r="L683" s="135"/>
      <c r="M683" s="136"/>
      <c r="N683" s="102"/>
      <c r="O683" s="103"/>
      <c r="P683" s="103"/>
      <c r="Q683" s="103"/>
      <c r="R683" s="103"/>
      <c r="S683" s="99"/>
      <c r="T683" s="99"/>
      <c r="U683" s="99"/>
      <c r="V683" s="99"/>
      <c r="W683" s="100"/>
      <c r="X683" s="100"/>
      <c r="Y683" s="104"/>
      <c r="Z683" s="119"/>
      <c r="AA683" s="119"/>
      <c r="AB683" s="120"/>
      <c r="AC683" s="137" t="str">
        <f t="shared" si="323"/>
        <v/>
      </c>
      <c r="AD683" s="131" t="str">
        <f t="shared" si="324"/>
        <v/>
      </c>
      <c r="AE683" s="105"/>
      <c r="AF683" s="101"/>
      <c r="AG683" s="107"/>
      <c r="AH683" s="169"/>
      <c r="AI683" s="170"/>
      <c r="AK683" s="146" t="b">
        <f t="shared" si="325"/>
        <v>0</v>
      </c>
      <c r="AL683" s="68">
        <f t="shared" si="326"/>
        <v>0</v>
      </c>
      <c r="AM683" s="68" t="b">
        <f t="shared" si="327"/>
        <v>1</v>
      </c>
      <c r="AN683" s="68">
        <f t="shared" si="328"/>
        <v>1</v>
      </c>
      <c r="AO683" s="68" t="b">
        <f t="shared" si="329"/>
        <v>0</v>
      </c>
      <c r="AP683" s="68">
        <f t="shared" si="330"/>
        <v>0</v>
      </c>
      <c r="AQ683" s="68" t="b">
        <f t="shared" si="331"/>
        <v>1</v>
      </c>
      <c r="AR683" s="139">
        <f t="shared" si="332"/>
        <v>1</v>
      </c>
      <c r="AS683" s="146" t="str">
        <f t="shared" si="333"/>
        <v/>
      </c>
      <c r="AT683" s="139" t="str">
        <f t="shared" si="334"/>
        <v/>
      </c>
      <c r="AU683" s="68">
        <f t="shared" si="335"/>
        <v>1</v>
      </c>
      <c r="AV683" s="68">
        <f t="shared" si="336"/>
        <v>0</v>
      </c>
      <c r="AW683" s="68">
        <f t="shared" si="337"/>
        <v>0</v>
      </c>
      <c r="AX683" s="68">
        <f t="shared" si="338"/>
        <v>0</v>
      </c>
      <c r="AY683" s="68">
        <f t="shared" si="339"/>
        <v>0</v>
      </c>
      <c r="AZ683" s="139">
        <f t="shared" si="340"/>
        <v>0</v>
      </c>
      <c r="BA683" s="68" t="str">
        <f t="shared" si="341"/>
        <v/>
      </c>
      <c r="BB683" s="68" t="str">
        <f t="shared" si="342"/>
        <v/>
      </c>
      <c r="BC683" s="146" t="str">
        <f t="shared" si="343"/>
        <v>Pain in mouth/throat</v>
      </c>
      <c r="BD683" s="68">
        <f t="shared" si="344"/>
        <v>10.4</v>
      </c>
      <c r="BE683" s="68" t="str">
        <f t="shared" si="345"/>
        <v>Pain in mouth/throat
 has a PPV of 10.4% 
 for recurrence</v>
      </c>
      <c r="BF683" s="68">
        <f t="shared" si="346"/>
        <v>0</v>
      </c>
      <c r="BG683" s="68">
        <f t="shared" si="347"/>
        <v>0</v>
      </c>
      <c r="BH683" s="68">
        <f t="shared" si="348"/>
        <v>1</v>
      </c>
      <c r="BI683" s="68">
        <f t="shared" si="349"/>
        <v>0</v>
      </c>
      <c r="BJ683" s="68">
        <f t="shared" si="350"/>
        <v>0</v>
      </c>
      <c r="BK683" s="68">
        <f t="shared" si="351"/>
        <v>0</v>
      </c>
      <c r="BL683" s="68">
        <f t="shared" si="352"/>
        <v>0</v>
      </c>
      <c r="BM683" s="139">
        <f t="shared" si="353"/>
        <v>0</v>
      </c>
    </row>
    <row r="684" spans="1:65" s="68" customFormat="1" ht="63.95" customHeight="1">
      <c r="A684" s="245"/>
      <c r="B684" s="97"/>
      <c r="C684" s="98"/>
      <c r="D684" s="99"/>
      <c r="E684" s="111"/>
      <c r="F684" s="155"/>
      <c r="G684" s="225"/>
      <c r="H684" s="100"/>
      <c r="I684" s="226"/>
      <c r="J684" s="218"/>
      <c r="K684" s="124"/>
      <c r="L684" s="135"/>
      <c r="M684" s="136"/>
      <c r="N684" s="102"/>
      <c r="O684" s="103"/>
      <c r="P684" s="103"/>
      <c r="Q684" s="103"/>
      <c r="R684" s="103"/>
      <c r="S684" s="99"/>
      <c r="T684" s="99"/>
      <c r="U684" s="99"/>
      <c r="V684" s="99"/>
      <c r="W684" s="100"/>
      <c r="X684" s="100"/>
      <c r="Y684" s="104"/>
      <c r="Z684" s="119"/>
      <c r="AA684" s="119"/>
      <c r="AB684" s="120"/>
      <c r="AC684" s="137" t="str">
        <f t="shared" si="323"/>
        <v/>
      </c>
      <c r="AD684" s="131" t="str">
        <f t="shared" si="324"/>
        <v/>
      </c>
      <c r="AE684" s="105"/>
      <c r="AF684" s="101"/>
      <c r="AG684" s="107"/>
      <c r="AH684" s="169"/>
      <c r="AI684" s="170"/>
      <c r="AK684" s="146" t="b">
        <f t="shared" si="325"/>
        <v>0</v>
      </c>
      <c r="AL684" s="68">
        <f t="shared" si="326"/>
        <v>0</v>
      </c>
      <c r="AM684" s="68" t="b">
        <f t="shared" si="327"/>
        <v>1</v>
      </c>
      <c r="AN684" s="68">
        <f t="shared" si="328"/>
        <v>1</v>
      </c>
      <c r="AO684" s="68" t="b">
        <f t="shared" si="329"/>
        <v>0</v>
      </c>
      <c r="AP684" s="68">
        <f t="shared" si="330"/>
        <v>0</v>
      </c>
      <c r="AQ684" s="68" t="b">
        <f t="shared" si="331"/>
        <v>1</v>
      </c>
      <c r="AR684" s="139">
        <f t="shared" si="332"/>
        <v>1</v>
      </c>
      <c r="AS684" s="146" t="str">
        <f t="shared" si="333"/>
        <v/>
      </c>
      <c r="AT684" s="139" t="str">
        <f t="shared" si="334"/>
        <v/>
      </c>
      <c r="AU684" s="68">
        <f t="shared" si="335"/>
        <v>1</v>
      </c>
      <c r="AV684" s="68">
        <f t="shared" si="336"/>
        <v>0</v>
      </c>
      <c r="AW684" s="68">
        <f t="shared" si="337"/>
        <v>0</v>
      </c>
      <c r="AX684" s="68">
        <f t="shared" si="338"/>
        <v>0</v>
      </c>
      <c r="AY684" s="68">
        <f t="shared" si="339"/>
        <v>0</v>
      </c>
      <c r="AZ684" s="139">
        <f t="shared" si="340"/>
        <v>0</v>
      </c>
      <c r="BA684" s="68" t="str">
        <f t="shared" si="341"/>
        <v/>
      </c>
      <c r="BB684" s="68" t="str">
        <f t="shared" si="342"/>
        <v/>
      </c>
      <c r="BC684" s="146" t="str">
        <f t="shared" si="343"/>
        <v>Pain in mouth/throat</v>
      </c>
      <c r="BD684" s="68">
        <f t="shared" si="344"/>
        <v>10.4</v>
      </c>
      <c r="BE684" s="68" t="str">
        <f t="shared" si="345"/>
        <v>Pain in mouth/throat
 has a PPV of 10.4% 
 for recurrence</v>
      </c>
      <c r="BF684" s="68">
        <f t="shared" si="346"/>
        <v>0</v>
      </c>
      <c r="BG684" s="68">
        <f t="shared" si="347"/>
        <v>0</v>
      </c>
      <c r="BH684" s="68">
        <f t="shared" si="348"/>
        <v>1</v>
      </c>
      <c r="BI684" s="68">
        <f t="shared" si="349"/>
        <v>0</v>
      </c>
      <c r="BJ684" s="68">
        <f t="shared" si="350"/>
        <v>0</v>
      </c>
      <c r="BK684" s="68">
        <f t="shared" si="351"/>
        <v>0</v>
      </c>
      <c r="BL684" s="68">
        <f t="shared" si="352"/>
        <v>0</v>
      </c>
      <c r="BM684" s="139">
        <f t="shared" si="353"/>
        <v>0</v>
      </c>
    </row>
    <row r="685" spans="1:65" s="68" customFormat="1" ht="63.95" customHeight="1">
      <c r="A685" s="245"/>
      <c r="B685" s="97"/>
      <c r="C685" s="98"/>
      <c r="D685" s="99"/>
      <c r="E685" s="111"/>
      <c r="F685" s="155"/>
      <c r="G685" s="225"/>
      <c r="H685" s="100"/>
      <c r="I685" s="226"/>
      <c r="J685" s="218"/>
      <c r="K685" s="124"/>
      <c r="L685" s="135"/>
      <c r="M685" s="136"/>
      <c r="N685" s="102"/>
      <c r="O685" s="103"/>
      <c r="P685" s="103"/>
      <c r="Q685" s="103"/>
      <c r="R685" s="103"/>
      <c r="S685" s="99"/>
      <c r="T685" s="99"/>
      <c r="U685" s="99"/>
      <c r="V685" s="99"/>
      <c r="W685" s="100"/>
      <c r="X685" s="100"/>
      <c r="Y685" s="104"/>
      <c r="Z685" s="119"/>
      <c r="AA685" s="119"/>
      <c r="AB685" s="120"/>
      <c r="AC685" s="137" t="str">
        <f t="shared" si="323"/>
        <v/>
      </c>
      <c r="AD685" s="131" t="str">
        <f t="shared" si="324"/>
        <v/>
      </c>
      <c r="AE685" s="105"/>
      <c r="AF685" s="101"/>
      <c r="AG685" s="107"/>
      <c r="AH685" s="169"/>
      <c r="AI685" s="170"/>
      <c r="AK685" s="146" t="b">
        <f t="shared" si="325"/>
        <v>0</v>
      </c>
      <c r="AL685" s="68">
        <f t="shared" si="326"/>
        <v>0</v>
      </c>
      <c r="AM685" s="68" t="b">
        <f t="shared" si="327"/>
        <v>1</v>
      </c>
      <c r="AN685" s="68">
        <f t="shared" si="328"/>
        <v>1</v>
      </c>
      <c r="AO685" s="68" t="b">
        <f t="shared" si="329"/>
        <v>0</v>
      </c>
      <c r="AP685" s="68">
        <f t="shared" si="330"/>
        <v>0</v>
      </c>
      <c r="AQ685" s="68" t="b">
        <f t="shared" si="331"/>
        <v>1</v>
      </c>
      <c r="AR685" s="139">
        <f t="shared" si="332"/>
        <v>1</v>
      </c>
      <c r="AS685" s="146" t="str">
        <f t="shared" si="333"/>
        <v/>
      </c>
      <c r="AT685" s="139" t="str">
        <f t="shared" si="334"/>
        <v/>
      </c>
      <c r="AU685" s="68">
        <f t="shared" si="335"/>
        <v>1</v>
      </c>
      <c r="AV685" s="68">
        <f t="shared" si="336"/>
        <v>0</v>
      </c>
      <c r="AW685" s="68">
        <f t="shared" si="337"/>
        <v>0</v>
      </c>
      <c r="AX685" s="68">
        <f t="shared" si="338"/>
        <v>0</v>
      </c>
      <c r="AY685" s="68">
        <f t="shared" si="339"/>
        <v>0</v>
      </c>
      <c r="AZ685" s="139">
        <f t="shared" si="340"/>
        <v>0</v>
      </c>
      <c r="BA685" s="68" t="str">
        <f t="shared" si="341"/>
        <v/>
      </c>
      <c r="BB685" s="68" t="str">
        <f t="shared" si="342"/>
        <v/>
      </c>
      <c r="BC685" s="146" t="str">
        <f t="shared" si="343"/>
        <v>Pain in mouth/throat</v>
      </c>
      <c r="BD685" s="68">
        <f t="shared" si="344"/>
        <v>10.4</v>
      </c>
      <c r="BE685" s="68" t="str">
        <f t="shared" si="345"/>
        <v>Pain in mouth/throat
 has a PPV of 10.4% 
 for recurrence</v>
      </c>
      <c r="BF685" s="68">
        <f t="shared" si="346"/>
        <v>0</v>
      </c>
      <c r="BG685" s="68">
        <f t="shared" si="347"/>
        <v>0</v>
      </c>
      <c r="BH685" s="68">
        <f t="shared" si="348"/>
        <v>1</v>
      </c>
      <c r="BI685" s="68">
        <f t="shared" si="349"/>
        <v>0</v>
      </c>
      <c r="BJ685" s="68">
        <f t="shared" si="350"/>
        <v>0</v>
      </c>
      <c r="BK685" s="68">
        <f t="shared" si="351"/>
        <v>0</v>
      </c>
      <c r="BL685" s="68">
        <f t="shared" si="352"/>
        <v>0</v>
      </c>
      <c r="BM685" s="139">
        <f t="shared" si="353"/>
        <v>0</v>
      </c>
    </row>
    <row r="686" spans="1:65" s="68" customFormat="1" ht="63.95" customHeight="1">
      <c r="A686" s="245"/>
      <c r="B686" s="97"/>
      <c r="C686" s="98"/>
      <c r="D686" s="99"/>
      <c r="E686" s="111"/>
      <c r="F686" s="155"/>
      <c r="G686" s="225"/>
      <c r="H686" s="100"/>
      <c r="I686" s="226"/>
      <c r="J686" s="218"/>
      <c r="K686" s="124"/>
      <c r="L686" s="135"/>
      <c r="M686" s="136"/>
      <c r="N686" s="102"/>
      <c r="O686" s="103"/>
      <c r="P686" s="103"/>
      <c r="Q686" s="103"/>
      <c r="R686" s="103"/>
      <c r="S686" s="99"/>
      <c r="T686" s="99"/>
      <c r="U686" s="99"/>
      <c r="V686" s="99"/>
      <c r="W686" s="100"/>
      <c r="X686" s="100"/>
      <c r="Y686" s="104"/>
      <c r="Z686" s="119"/>
      <c r="AA686" s="119"/>
      <c r="AB686" s="120"/>
      <c r="AC686" s="137" t="str">
        <f t="shared" si="323"/>
        <v/>
      </c>
      <c r="AD686" s="131" t="str">
        <f t="shared" si="324"/>
        <v/>
      </c>
      <c r="AE686" s="105"/>
      <c r="AF686" s="101"/>
      <c r="AG686" s="107"/>
      <c r="AH686" s="169"/>
      <c r="AI686" s="170"/>
      <c r="AK686" s="146" t="b">
        <f t="shared" si="325"/>
        <v>0</v>
      </c>
      <c r="AL686" s="68">
        <f t="shared" si="326"/>
        <v>0</v>
      </c>
      <c r="AM686" s="68" t="b">
        <f t="shared" si="327"/>
        <v>1</v>
      </c>
      <c r="AN686" s="68">
        <f t="shared" si="328"/>
        <v>1</v>
      </c>
      <c r="AO686" s="68" t="b">
        <f t="shared" si="329"/>
        <v>0</v>
      </c>
      <c r="AP686" s="68">
        <f t="shared" si="330"/>
        <v>0</v>
      </c>
      <c r="AQ686" s="68" t="b">
        <f t="shared" si="331"/>
        <v>1</v>
      </c>
      <c r="AR686" s="139">
        <f t="shared" si="332"/>
        <v>1</v>
      </c>
      <c r="AS686" s="146" t="str">
        <f t="shared" si="333"/>
        <v/>
      </c>
      <c r="AT686" s="139" t="str">
        <f t="shared" si="334"/>
        <v/>
      </c>
      <c r="AU686" s="68">
        <f t="shared" si="335"/>
        <v>1</v>
      </c>
      <c r="AV686" s="68">
        <f t="shared" si="336"/>
        <v>0</v>
      </c>
      <c r="AW686" s="68">
        <f t="shared" si="337"/>
        <v>0</v>
      </c>
      <c r="AX686" s="68">
        <f t="shared" si="338"/>
        <v>0</v>
      </c>
      <c r="AY686" s="68">
        <f t="shared" si="339"/>
        <v>0</v>
      </c>
      <c r="AZ686" s="139">
        <f t="shared" si="340"/>
        <v>0</v>
      </c>
      <c r="BA686" s="68" t="str">
        <f t="shared" si="341"/>
        <v/>
      </c>
      <c r="BB686" s="68" t="str">
        <f t="shared" si="342"/>
        <v/>
      </c>
      <c r="BC686" s="146" t="str">
        <f t="shared" si="343"/>
        <v>Pain in mouth/throat</v>
      </c>
      <c r="BD686" s="68">
        <f t="shared" si="344"/>
        <v>10.4</v>
      </c>
      <c r="BE686" s="68" t="str">
        <f t="shared" si="345"/>
        <v>Pain in mouth/throat
 has a PPV of 10.4% 
 for recurrence</v>
      </c>
      <c r="BF686" s="68">
        <f t="shared" si="346"/>
        <v>0</v>
      </c>
      <c r="BG686" s="68">
        <f t="shared" si="347"/>
        <v>0</v>
      </c>
      <c r="BH686" s="68">
        <f t="shared" si="348"/>
        <v>1</v>
      </c>
      <c r="BI686" s="68">
        <f t="shared" si="349"/>
        <v>0</v>
      </c>
      <c r="BJ686" s="68">
        <f t="shared" si="350"/>
        <v>0</v>
      </c>
      <c r="BK686" s="68">
        <f t="shared" si="351"/>
        <v>0</v>
      </c>
      <c r="BL686" s="68">
        <f t="shared" si="352"/>
        <v>0</v>
      </c>
      <c r="BM686" s="139">
        <f t="shared" si="353"/>
        <v>0</v>
      </c>
    </row>
    <row r="687" spans="1:65" s="68" customFormat="1" ht="63.95" customHeight="1">
      <c r="A687" s="245"/>
      <c r="B687" s="97"/>
      <c r="C687" s="98"/>
      <c r="D687" s="99"/>
      <c r="E687" s="111"/>
      <c r="F687" s="155"/>
      <c r="G687" s="225"/>
      <c r="H687" s="100"/>
      <c r="I687" s="226"/>
      <c r="J687" s="218"/>
      <c r="K687" s="124"/>
      <c r="L687" s="135"/>
      <c r="M687" s="136"/>
      <c r="N687" s="102"/>
      <c r="O687" s="103"/>
      <c r="P687" s="103"/>
      <c r="Q687" s="103"/>
      <c r="R687" s="103"/>
      <c r="S687" s="99"/>
      <c r="T687" s="99"/>
      <c r="U687" s="99"/>
      <c r="V687" s="99"/>
      <c r="W687" s="100"/>
      <c r="X687" s="100"/>
      <c r="Y687" s="104"/>
      <c r="Z687" s="119"/>
      <c r="AA687" s="119"/>
      <c r="AB687" s="120"/>
      <c r="AC687" s="137" t="str">
        <f t="shared" si="323"/>
        <v/>
      </c>
      <c r="AD687" s="131" t="str">
        <f t="shared" si="324"/>
        <v/>
      </c>
      <c r="AE687" s="105"/>
      <c r="AF687" s="101"/>
      <c r="AG687" s="107"/>
      <c r="AH687" s="169"/>
      <c r="AI687" s="170"/>
      <c r="AK687" s="146" t="b">
        <f t="shared" si="325"/>
        <v>0</v>
      </c>
      <c r="AL687" s="68">
        <f t="shared" si="326"/>
        <v>0</v>
      </c>
      <c r="AM687" s="68" t="b">
        <f t="shared" si="327"/>
        <v>1</v>
      </c>
      <c r="AN687" s="68">
        <f t="shared" si="328"/>
        <v>1</v>
      </c>
      <c r="AO687" s="68" t="b">
        <f t="shared" si="329"/>
        <v>0</v>
      </c>
      <c r="AP687" s="68">
        <f t="shared" si="330"/>
        <v>0</v>
      </c>
      <c r="AQ687" s="68" t="b">
        <f t="shared" si="331"/>
        <v>1</v>
      </c>
      <c r="AR687" s="139">
        <f t="shared" si="332"/>
        <v>1</v>
      </c>
      <c r="AS687" s="146" t="str">
        <f t="shared" si="333"/>
        <v/>
      </c>
      <c r="AT687" s="139" t="str">
        <f t="shared" si="334"/>
        <v/>
      </c>
      <c r="AU687" s="68">
        <f t="shared" si="335"/>
        <v>1</v>
      </c>
      <c r="AV687" s="68">
        <f t="shared" si="336"/>
        <v>0</v>
      </c>
      <c r="AW687" s="68">
        <f t="shared" si="337"/>
        <v>0</v>
      </c>
      <c r="AX687" s="68">
        <f t="shared" si="338"/>
        <v>0</v>
      </c>
      <c r="AY687" s="68">
        <f t="shared" si="339"/>
        <v>0</v>
      </c>
      <c r="AZ687" s="139">
        <f t="shared" si="340"/>
        <v>0</v>
      </c>
      <c r="BA687" s="68" t="str">
        <f t="shared" si="341"/>
        <v/>
      </c>
      <c r="BB687" s="68" t="str">
        <f t="shared" si="342"/>
        <v/>
      </c>
      <c r="BC687" s="146" t="str">
        <f t="shared" si="343"/>
        <v>Pain in mouth/throat</v>
      </c>
      <c r="BD687" s="68">
        <f t="shared" si="344"/>
        <v>10.4</v>
      </c>
      <c r="BE687" s="68" t="str">
        <f t="shared" si="345"/>
        <v>Pain in mouth/throat
 has a PPV of 10.4% 
 for recurrence</v>
      </c>
      <c r="BF687" s="68">
        <f t="shared" si="346"/>
        <v>0</v>
      </c>
      <c r="BG687" s="68">
        <f t="shared" si="347"/>
        <v>0</v>
      </c>
      <c r="BH687" s="68">
        <f t="shared" si="348"/>
        <v>1</v>
      </c>
      <c r="BI687" s="68">
        <f t="shared" si="349"/>
        <v>0</v>
      </c>
      <c r="BJ687" s="68">
        <f t="shared" si="350"/>
        <v>0</v>
      </c>
      <c r="BK687" s="68">
        <f t="shared" si="351"/>
        <v>0</v>
      </c>
      <c r="BL687" s="68">
        <f t="shared" si="352"/>
        <v>0</v>
      </c>
      <c r="BM687" s="139">
        <f t="shared" si="353"/>
        <v>0</v>
      </c>
    </row>
    <row r="688" spans="1:65" s="68" customFormat="1" ht="63.95" customHeight="1">
      <c r="A688" s="245"/>
      <c r="B688" s="97"/>
      <c r="C688" s="98"/>
      <c r="D688" s="99"/>
      <c r="E688" s="111"/>
      <c r="F688" s="155"/>
      <c r="G688" s="225"/>
      <c r="H688" s="100"/>
      <c r="I688" s="226"/>
      <c r="J688" s="218"/>
      <c r="K688" s="124"/>
      <c r="L688" s="135"/>
      <c r="M688" s="136"/>
      <c r="N688" s="102"/>
      <c r="O688" s="103"/>
      <c r="P688" s="103"/>
      <c r="Q688" s="103"/>
      <c r="R688" s="103"/>
      <c r="S688" s="99"/>
      <c r="T688" s="99"/>
      <c r="U688" s="99"/>
      <c r="V688" s="99"/>
      <c r="W688" s="100"/>
      <c r="X688" s="100"/>
      <c r="Y688" s="104"/>
      <c r="Z688" s="119"/>
      <c r="AA688" s="119"/>
      <c r="AB688" s="120"/>
      <c r="AC688" s="137" t="str">
        <f t="shared" si="323"/>
        <v/>
      </c>
      <c r="AD688" s="131" t="str">
        <f t="shared" si="324"/>
        <v/>
      </c>
      <c r="AE688" s="105"/>
      <c r="AF688" s="101"/>
      <c r="AG688" s="107"/>
      <c r="AH688" s="169"/>
      <c r="AI688" s="170"/>
      <c r="AK688" s="146" t="b">
        <f t="shared" si="325"/>
        <v>0</v>
      </c>
      <c r="AL688" s="68">
        <f t="shared" si="326"/>
        <v>0</v>
      </c>
      <c r="AM688" s="68" t="b">
        <f t="shared" si="327"/>
        <v>1</v>
      </c>
      <c r="AN688" s="68">
        <f t="shared" si="328"/>
        <v>1</v>
      </c>
      <c r="AO688" s="68" t="b">
        <f t="shared" si="329"/>
        <v>0</v>
      </c>
      <c r="AP688" s="68">
        <f t="shared" si="330"/>
        <v>0</v>
      </c>
      <c r="AQ688" s="68" t="b">
        <f t="shared" si="331"/>
        <v>1</v>
      </c>
      <c r="AR688" s="139">
        <f t="shared" si="332"/>
        <v>1</v>
      </c>
      <c r="AS688" s="146" t="str">
        <f t="shared" si="333"/>
        <v/>
      </c>
      <c r="AT688" s="139" t="str">
        <f t="shared" si="334"/>
        <v/>
      </c>
      <c r="AU688" s="68">
        <f t="shared" si="335"/>
        <v>1</v>
      </c>
      <c r="AV688" s="68">
        <f t="shared" si="336"/>
        <v>0</v>
      </c>
      <c r="AW688" s="68">
        <f t="shared" si="337"/>
        <v>0</v>
      </c>
      <c r="AX688" s="68">
        <f t="shared" si="338"/>
        <v>0</v>
      </c>
      <c r="AY688" s="68">
        <f t="shared" si="339"/>
        <v>0</v>
      </c>
      <c r="AZ688" s="139">
        <f t="shared" si="340"/>
        <v>0</v>
      </c>
      <c r="BA688" s="68" t="str">
        <f t="shared" si="341"/>
        <v/>
      </c>
      <c r="BB688" s="68" t="str">
        <f t="shared" si="342"/>
        <v/>
      </c>
      <c r="BC688" s="146" t="str">
        <f t="shared" si="343"/>
        <v>Pain in mouth/throat</v>
      </c>
      <c r="BD688" s="68">
        <f t="shared" si="344"/>
        <v>10.4</v>
      </c>
      <c r="BE688" s="68" t="str">
        <f t="shared" si="345"/>
        <v>Pain in mouth/throat
 has a PPV of 10.4% 
 for recurrence</v>
      </c>
      <c r="BF688" s="68">
        <f t="shared" si="346"/>
        <v>0</v>
      </c>
      <c r="BG688" s="68">
        <f t="shared" si="347"/>
        <v>0</v>
      </c>
      <c r="BH688" s="68">
        <f t="shared" si="348"/>
        <v>1</v>
      </c>
      <c r="BI688" s="68">
        <f t="shared" si="349"/>
        <v>0</v>
      </c>
      <c r="BJ688" s="68">
        <f t="shared" si="350"/>
        <v>0</v>
      </c>
      <c r="BK688" s="68">
        <f t="shared" si="351"/>
        <v>0</v>
      </c>
      <c r="BL688" s="68">
        <f t="shared" si="352"/>
        <v>0</v>
      </c>
      <c r="BM688" s="139">
        <f t="shared" si="353"/>
        <v>0</v>
      </c>
    </row>
    <row r="689" spans="1:65" s="68" customFormat="1" ht="63.95" customHeight="1">
      <c r="A689" s="245"/>
      <c r="B689" s="97"/>
      <c r="C689" s="98"/>
      <c r="D689" s="99"/>
      <c r="E689" s="111"/>
      <c r="F689" s="155"/>
      <c r="G689" s="225"/>
      <c r="H689" s="100"/>
      <c r="I689" s="226"/>
      <c r="J689" s="218"/>
      <c r="K689" s="124"/>
      <c r="L689" s="135"/>
      <c r="M689" s="136"/>
      <c r="N689" s="102"/>
      <c r="O689" s="103"/>
      <c r="P689" s="103"/>
      <c r="Q689" s="103"/>
      <c r="R689" s="103"/>
      <c r="S689" s="99"/>
      <c r="T689" s="99"/>
      <c r="U689" s="99"/>
      <c r="V689" s="99"/>
      <c r="W689" s="100"/>
      <c r="X689" s="100"/>
      <c r="Y689" s="104"/>
      <c r="Z689" s="119"/>
      <c r="AA689" s="119"/>
      <c r="AB689" s="120"/>
      <c r="AC689" s="137" t="str">
        <f t="shared" si="323"/>
        <v/>
      </c>
      <c r="AD689" s="131" t="str">
        <f t="shared" si="324"/>
        <v/>
      </c>
      <c r="AE689" s="105"/>
      <c r="AF689" s="101"/>
      <c r="AG689" s="107"/>
      <c r="AH689" s="169"/>
      <c r="AI689" s="170"/>
      <c r="AK689" s="146" t="b">
        <f t="shared" si="325"/>
        <v>0</v>
      </c>
      <c r="AL689" s="68">
        <f t="shared" si="326"/>
        <v>0</v>
      </c>
      <c r="AM689" s="68" t="b">
        <f t="shared" si="327"/>
        <v>1</v>
      </c>
      <c r="AN689" s="68">
        <f t="shared" si="328"/>
        <v>1</v>
      </c>
      <c r="AO689" s="68" t="b">
        <f t="shared" si="329"/>
        <v>0</v>
      </c>
      <c r="AP689" s="68">
        <f t="shared" si="330"/>
        <v>0</v>
      </c>
      <c r="AQ689" s="68" t="b">
        <f t="shared" si="331"/>
        <v>1</v>
      </c>
      <c r="AR689" s="139">
        <f t="shared" si="332"/>
        <v>1</v>
      </c>
      <c r="AS689" s="146" t="str">
        <f t="shared" si="333"/>
        <v/>
      </c>
      <c r="AT689" s="139" t="str">
        <f t="shared" si="334"/>
        <v/>
      </c>
      <c r="AU689" s="68">
        <f t="shared" si="335"/>
        <v>1</v>
      </c>
      <c r="AV689" s="68">
        <f t="shared" si="336"/>
        <v>0</v>
      </c>
      <c r="AW689" s="68">
        <f t="shared" si="337"/>
        <v>0</v>
      </c>
      <c r="AX689" s="68">
        <f t="shared" si="338"/>
        <v>0</v>
      </c>
      <c r="AY689" s="68">
        <f t="shared" si="339"/>
        <v>0</v>
      </c>
      <c r="AZ689" s="139">
        <f t="shared" si="340"/>
        <v>0</v>
      </c>
      <c r="BA689" s="68" t="str">
        <f t="shared" si="341"/>
        <v/>
      </c>
      <c r="BB689" s="68" t="str">
        <f t="shared" si="342"/>
        <v/>
      </c>
      <c r="BC689" s="146" t="str">
        <f t="shared" si="343"/>
        <v>Pain in mouth/throat</v>
      </c>
      <c r="BD689" s="68">
        <f t="shared" si="344"/>
        <v>10.4</v>
      </c>
      <c r="BE689" s="68" t="str">
        <f t="shared" si="345"/>
        <v>Pain in mouth/throat
 has a PPV of 10.4% 
 for recurrence</v>
      </c>
      <c r="BF689" s="68">
        <f t="shared" si="346"/>
        <v>0</v>
      </c>
      <c r="BG689" s="68">
        <f t="shared" si="347"/>
        <v>0</v>
      </c>
      <c r="BH689" s="68">
        <f t="shared" si="348"/>
        <v>1</v>
      </c>
      <c r="BI689" s="68">
        <f t="shared" si="349"/>
        <v>0</v>
      </c>
      <c r="BJ689" s="68">
        <f t="shared" si="350"/>
        <v>0</v>
      </c>
      <c r="BK689" s="68">
        <f t="shared" si="351"/>
        <v>0</v>
      </c>
      <c r="BL689" s="68">
        <f t="shared" si="352"/>
        <v>0</v>
      </c>
      <c r="BM689" s="139">
        <f t="shared" si="353"/>
        <v>0</v>
      </c>
    </row>
    <row r="690" spans="1:65" s="68" customFormat="1" ht="63.95" customHeight="1">
      <c r="A690" s="245"/>
      <c r="B690" s="97"/>
      <c r="C690" s="98"/>
      <c r="D690" s="99"/>
      <c r="E690" s="111"/>
      <c r="F690" s="155"/>
      <c r="G690" s="225"/>
      <c r="H690" s="100"/>
      <c r="I690" s="226"/>
      <c r="J690" s="218"/>
      <c r="K690" s="124"/>
      <c r="L690" s="135"/>
      <c r="M690" s="136"/>
      <c r="N690" s="102"/>
      <c r="O690" s="103"/>
      <c r="P690" s="103"/>
      <c r="Q690" s="103"/>
      <c r="R690" s="103"/>
      <c r="S690" s="99"/>
      <c r="T690" s="99"/>
      <c r="U690" s="99"/>
      <c r="V690" s="99"/>
      <c r="W690" s="100"/>
      <c r="X690" s="100"/>
      <c r="Y690" s="104"/>
      <c r="Z690" s="119"/>
      <c r="AA690" s="119"/>
      <c r="AB690" s="120"/>
      <c r="AC690" s="137" t="str">
        <f t="shared" si="323"/>
        <v/>
      </c>
      <c r="AD690" s="131" t="str">
        <f t="shared" si="324"/>
        <v/>
      </c>
      <c r="AE690" s="105"/>
      <c r="AF690" s="101"/>
      <c r="AG690" s="107"/>
      <c r="AH690" s="169"/>
      <c r="AI690" s="170"/>
      <c r="AK690" s="146" t="b">
        <f t="shared" si="325"/>
        <v>0</v>
      </c>
      <c r="AL690" s="68">
        <f t="shared" si="326"/>
        <v>0</v>
      </c>
      <c r="AM690" s="68" t="b">
        <f t="shared" si="327"/>
        <v>1</v>
      </c>
      <c r="AN690" s="68">
        <f t="shared" si="328"/>
        <v>1</v>
      </c>
      <c r="AO690" s="68" t="b">
        <f t="shared" si="329"/>
        <v>0</v>
      </c>
      <c r="AP690" s="68">
        <f t="shared" si="330"/>
        <v>0</v>
      </c>
      <c r="AQ690" s="68" t="b">
        <f t="shared" si="331"/>
        <v>1</v>
      </c>
      <c r="AR690" s="139">
        <f t="shared" si="332"/>
        <v>1</v>
      </c>
      <c r="AS690" s="146" t="str">
        <f t="shared" si="333"/>
        <v/>
      </c>
      <c r="AT690" s="139" t="str">
        <f t="shared" si="334"/>
        <v/>
      </c>
      <c r="AU690" s="68">
        <f t="shared" si="335"/>
        <v>1</v>
      </c>
      <c r="AV690" s="68">
        <f t="shared" si="336"/>
        <v>0</v>
      </c>
      <c r="AW690" s="68">
        <f t="shared" si="337"/>
        <v>0</v>
      </c>
      <c r="AX690" s="68">
        <f t="shared" si="338"/>
        <v>0</v>
      </c>
      <c r="AY690" s="68">
        <f t="shared" si="339"/>
        <v>0</v>
      </c>
      <c r="AZ690" s="139">
        <f t="shared" si="340"/>
        <v>0</v>
      </c>
      <c r="BA690" s="68" t="str">
        <f t="shared" si="341"/>
        <v/>
      </c>
      <c r="BB690" s="68" t="str">
        <f t="shared" si="342"/>
        <v/>
      </c>
      <c r="BC690" s="146" t="str">
        <f t="shared" si="343"/>
        <v>Pain in mouth/throat</v>
      </c>
      <c r="BD690" s="68">
        <f t="shared" si="344"/>
        <v>10.4</v>
      </c>
      <c r="BE690" s="68" t="str">
        <f t="shared" si="345"/>
        <v>Pain in mouth/throat
 has a PPV of 10.4% 
 for recurrence</v>
      </c>
      <c r="BF690" s="68">
        <f t="shared" si="346"/>
        <v>0</v>
      </c>
      <c r="BG690" s="68">
        <f t="shared" si="347"/>
        <v>0</v>
      </c>
      <c r="BH690" s="68">
        <f t="shared" si="348"/>
        <v>1</v>
      </c>
      <c r="BI690" s="68">
        <f t="shared" si="349"/>
        <v>0</v>
      </c>
      <c r="BJ690" s="68">
        <f t="shared" si="350"/>
        <v>0</v>
      </c>
      <c r="BK690" s="68">
        <f t="shared" si="351"/>
        <v>0</v>
      </c>
      <c r="BL690" s="68">
        <f t="shared" si="352"/>
        <v>0</v>
      </c>
      <c r="BM690" s="139">
        <f t="shared" si="353"/>
        <v>0</v>
      </c>
    </row>
    <row r="691" spans="1:65" s="68" customFormat="1" ht="63.95" customHeight="1">
      <c r="A691" s="245"/>
      <c r="B691" s="97"/>
      <c r="C691" s="98"/>
      <c r="D691" s="99"/>
      <c r="E691" s="111"/>
      <c r="F691" s="155"/>
      <c r="G691" s="225"/>
      <c r="H691" s="100"/>
      <c r="I691" s="226"/>
      <c r="J691" s="218"/>
      <c r="K691" s="124"/>
      <c r="L691" s="135"/>
      <c r="M691" s="136"/>
      <c r="N691" s="102"/>
      <c r="O691" s="103"/>
      <c r="P691" s="103"/>
      <c r="Q691" s="103"/>
      <c r="R691" s="103"/>
      <c r="S691" s="99"/>
      <c r="T691" s="99"/>
      <c r="U691" s="99"/>
      <c r="V691" s="99"/>
      <c r="W691" s="100"/>
      <c r="X691" s="100"/>
      <c r="Y691" s="104"/>
      <c r="Z691" s="119"/>
      <c r="AA691" s="119"/>
      <c r="AB691" s="120"/>
      <c r="AC691" s="137" t="str">
        <f t="shared" si="323"/>
        <v/>
      </c>
      <c r="AD691" s="131" t="str">
        <f t="shared" si="324"/>
        <v/>
      </c>
      <c r="AE691" s="105"/>
      <c r="AF691" s="101"/>
      <c r="AG691" s="107"/>
      <c r="AH691" s="169"/>
      <c r="AI691" s="170"/>
      <c r="AK691" s="146" t="b">
        <f t="shared" si="325"/>
        <v>0</v>
      </c>
      <c r="AL691" s="68">
        <f t="shared" si="326"/>
        <v>0</v>
      </c>
      <c r="AM691" s="68" t="b">
        <f t="shared" si="327"/>
        <v>1</v>
      </c>
      <c r="AN691" s="68">
        <f t="shared" si="328"/>
        <v>1</v>
      </c>
      <c r="AO691" s="68" t="b">
        <f t="shared" si="329"/>
        <v>0</v>
      </c>
      <c r="AP691" s="68">
        <f t="shared" si="330"/>
        <v>0</v>
      </c>
      <c r="AQ691" s="68" t="b">
        <f t="shared" si="331"/>
        <v>1</v>
      </c>
      <c r="AR691" s="139">
        <f t="shared" si="332"/>
        <v>1</v>
      </c>
      <c r="AS691" s="146" t="str">
        <f t="shared" si="333"/>
        <v/>
      </c>
      <c r="AT691" s="139" t="str">
        <f t="shared" si="334"/>
        <v/>
      </c>
      <c r="AU691" s="68">
        <f t="shared" si="335"/>
        <v>1</v>
      </c>
      <c r="AV691" s="68">
        <f t="shared" si="336"/>
        <v>0</v>
      </c>
      <c r="AW691" s="68">
        <f t="shared" si="337"/>
        <v>0</v>
      </c>
      <c r="AX691" s="68">
        <f t="shared" si="338"/>
        <v>0</v>
      </c>
      <c r="AY691" s="68">
        <f t="shared" si="339"/>
        <v>0</v>
      </c>
      <c r="AZ691" s="139">
        <f t="shared" si="340"/>
        <v>0</v>
      </c>
      <c r="BA691" s="68" t="str">
        <f t="shared" si="341"/>
        <v/>
      </c>
      <c r="BB691" s="68" t="str">
        <f t="shared" si="342"/>
        <v/>
      </c>
      <c r="BC691" s="146" t="str">
        <f t="shared" si="343"/>
        <v>Pain in mouth/throat</v>
      </c>
      <c r="BD691" s="68">
        <f t="shared" si="344"/>
        <v>10.4</v>
      </c>
      <c r="BE691" s="68" t="str">
        <f t="shared" si="345"/>
        <v>Pain in mouth/throat
 has a PPV of 10.4% 
 for recurrence</v>
      </c>
      <c r="BF691" s="68">
        <f t="shared" si="346"/>
        <v>0</v>
      </c>
      <c r="BG691" s="68">
        <f t="shared" si="347"/>
        <v>0</v>
      </c>
      <c r="BH691" s="68">
        <f t="shared" si="348"/>
        <v>1</v>
      </c>
      <c r="BI691" s="68">
        <f t="shared" si="349"/>
        <v>0</v>
      </c>
      <c r="BJ691" s="68">
        <f t="shared" si="350"/>
        <v>0</v>
      </c>
      <c r="BK691" s="68">
        <f t="shared" si="351"/>
        <v>0</v>
      </c>
      <c r="BL691" s="68">
        <f t="shared" si="352"/>
        <v>0</v>
      </c>
      <c r="BM691" s="139">
        <f t="shared" si="353"/>
        <v>0</v>
      </c>
    </row>
    <row r="692" spans="1:65" s="68" customFormat="1" ht="63.95" customHeight="1">
      <c r="A692" s="245"/>
      <c r="B692" s="97"/>
      <c r="C692" s="98"/>
      <c r="D692" s="99"/>
      <c r="E692" s="111"/>
      <c r="F692" s="155"/>
      <c r="G692" s="225"/>
      <c r="H692" s="100"/>
      <c r="I692" s="226"/>
      <c r="J692" s="218"/>
      <c r="K692" s="124"/>
      <c r="L692" s="135"/>
      <c r="M692" s="136"/>
      <c r="N692" s="102"/>
      <c r="O692" s="103"/>
      <c r="P692" s="103"/>
      <c r="Q692" s="103"/>
      <c r="R692" s="103"/>
      <c r="S692" s="99"/>
      <c r="T692" s="99"/>
      <c r="U692" s="99"/>
      <c r="V692" s="99"/>
      <c r="W692" s="100"/>
      <c r="X692" s="100"/>
      <c r="Y692" s="104"/>
      <c r="Z692" s="119"/>
      <c r="AA692" s="119"/>
      <c r="AB692" s="120"/>
      <c r="AC692" s="137" t="str">
        <f t="shared" si="323"/>
        <v/>
      </c>
      <c r="AD692" s="131" t="str">
        <f t="shared" si="324"/>
        <v/>
      </c>
      <c r="AE692" s="105"/>
      <c r="AF692" s="101"/>
      <c r="AG692" s="107"/>
      <c r="AH692" s="169"/>
      <c r="AI692" s="170"/>
      <c r="AK692" s="146" t="b">
        <f t="shared" si="325"/>
        <v>0</v>
      </c>
      <c r="AL692" s="68">
        <f t="shared" si="326"/>
        <v>0</v>
      </c>
      <c r="AM692" s="68" t="b">
        <f t="shared" si="327"/>
        <v>1</v>
      </c>
      <c r="AN692" s="68">
        <f t="shared" si="328"/>
        <v>1</v>
      </c>
      <c r="AO692" s="68" t="b">
        <f t="shared" si="329"/>
        <v>0</v>
      </c>
      <c r="AP692" s="68">
        <f t="shared" si="330"/>
        <v>0</v>
      </c>
      <c r="AQ692" s="68" t="b">
        <f t="shared" si="331"/>
        <v>1</v>
      </c>
      <c r="AR692" s="139">
        <f t="shared" si="332"/>
        <v>1</v>
      </c>
      <c r="AS692" s="146" t="str">
        <f t="shared" si="333"/>
        <v/>
      </c>
      <c r="AT692" s="139" t="str">
        <f t="shared" si="334"/>
        <v/>
      </c>
      <c r="AU692" s="68">
        <f t="shared" si="335"/>
        <v>1</v>
      </c>
      <c r="AV692" s="68">
        <f t="shared" si="336"/>
        <v>0</v>
      </c>
      <c r="AW692" s="68">
        <f t="shared" si="337"/>
        <v>0</v>
      </c>
      <c r="AX692" s="68">
        <f t="shared" si="338"/>
        <v>0</v>
      </c>
      <c r="AY692" s="68">
        <f t="shared" si="339"/>
        <v>0</v>
      </c>
      <c r="AZ692" s="139">
        <f t="shared" si="340"/>
        <v>0</v>
      </c>
      <c r="BA692" s="68" t="str">
        <f t="shared" si="341"/>
        <v/>
      </c>
      <c r="BB692" s="68" t="str">
        <f t="shared" si="342"/>
        <v/>
      </c>
      <c r="BC692" s="146" t="str">
        <f t="shared" si="343"/>
        <v>Pain in mouth/throat</v>
      </c>
      <c r="BD692" s="68">
        <f t="shared" si="344"/>
        <v>10.4</v>
      </c>
      <c r="BE692" s="68" t="str">
        <f t="shared" si="345"/>
        <v>Pain in mouth/throat
 has a PPV of 10.4% 
 for recurrence</v>
      </c>
      <c r="BF692" s="68">
        <f t="shared" si="346"/>
        <v>0</v>
      </c>
      <c r="BG692" s="68">
        <f t="shared" si="347"/>
        <v>0</v>
      </c>
      <c r="BH692" s="68">
        <f t="shared" si="348"/>
        <v>1</v>
      </c>
      <c r="BI692" s="68">
        <f t="shared" si="349"/>
        <v>0</v>
      </c>
      <c r="BJ692" s="68">
        <f t="shared" si="350"/>
        <v>0</v>
      </c>
      <c r="BK692" s="68">
        <f t="shared" si="351"/>
        <v>0</v>
      </c>
      <c r="BL692" s="68">
        <f t="shared" si="352"/>
        <v>0</v>
      </c>
      <c r="BM692" s="139">
        <f t="shared" si="353"/>
        <v>0</v>
      </c>
    </row>
    <row r="693" spans="1:65" s="68" customFormat="1" ht="63.95" customHeight="1">
      <c r="A693" s="245"/>
      <c r="B693" s="97"/>
      <c r="C693" s="98"/>
      <c r="D693" s="99"/>
      <c r="E693" s="111"/>
      <c r="F693" s="155"/>
      <c r="G693" s="225"/>
      <c r="H693" s="100"/>
      <c r="I693" s="226"/>
      <c r="J693" s="218"/>
      <c r="K693" s="124"/>
      <c r="L693" s="135"/>
      <c r="M693" s="136"/>
      <c r="N693" s="102"/>
      <c r="O693" s="103"/>
      <c r="P693" s="103"/>
      <c r="Q693" s="103"/>
      <c r="R693" s="103"/>
      <c r="S693" s="99"/>
      <c r="T693" s="99"/>
      <c r="U693" s="99"/>
      <c r="V693" s="99"/>
      <c r="W693" s="100"/>
      <c r="X693" s="100"/>
      <c r="Y693" s="104"/>
      <c r="Z693" s="119"/>
      <c r="AA693" s="119"/>
      <c r="AB693" s="120"/>
      <c r="AC693" s="137" t="str">
        <f t="shared" si="323"/>
        <v/>
      </c>
      <c r="AD693" s="131" t="str">
        <f t="shared" si="324"/>
        <v/>
      </c>
      <c r="AE693" s="105"/>
      <c r="AF693" s="101"/>
      <c r="AG693" s="107"/>
      <c r="AH693" s="169"/>
      <c r="AI693" s="170"/>
      <c r="AK693" s="146" t="b">
        <f t="shared" si="325"/>
        <v>0</v>
      </c>
      <c r="AL693" s="68">
        <f t="shared" si="326"/>
        <v>0</v>
      </c>
      <c r="AM693" s="68" t="b">
        <f t="shared" si="327"/>
        <v>1</v>
      </c>
      <c r="AN693" s="68">
        <f t="shared" si="328"/>
        <v>1</v>
      </c>
      <c r="AO693" s="68" t="b">
        <f t="shared" si="329"/>
        <v>0</v>
      </c>
      <c r="AP693" s="68">
        <f t="shared" si="330"/>
        <v>0</v>
      </c>
      <c r="AQ693" s="68" t="b">
        <f t="shared" si="331"/>
        <v>1</v>
      </c>
      <c r="AR693" s="139">
        <f t="shared" si="332"/>
        <v>1</v>
      </c>
      <c r="AS693" s="146" t="str">
        <f t="shared" si="333"/>
        <v/>
      </c>
      <c r="AT693" s="139" t="str">
        <f t="shared" si="334"/>
        <v/>
      </c>
      <c r="AU693" s="68">
        <f t="shared" si="335"/>
        <v>1</v>
      </c>
      <c r="AV693" s="68">
        <f t="shared" si="336"/>
        <v>0</v>
      </c>
      <c r="AW693" s="68">
        <f t="shared" si="337"/>
        <v>0</v>
      </c>
      <c r="AX693" s="68">
        <f t="shared" si="338"/>
        <v>0</v>
      </c>
      <c r="AY693" s="68">
        <f t="shared" si="339"/>
        <v>0</v>
      </c>
      <c r="AZ693" s="139">
        <f t="shared" si="340"/>
        <v>0</v>
      </c>
      <c r="BA693" s="68" t="str">
        <f t="shared" si="341"/>
        <v/>
      </c>
      <c r="BB693" s="68" t="str">
        <f t="shared" si="342"/>
        <v/>
      </c>
      <c r="BC693" s="146" t="str">
        <f t="shared" si="343"/>
        <v>Pain in mouth/throat</v>
      </c>
      <c r="BD693" s="68">
        <f t="shared" si="344"/>
        <v>10.4</v>
      </c>
      <c r="BE693" s="68" t="str">
        <f t="shared" si="345"/>
        <v>Pain in mouth/throat
 has a PPV of 10.4% 
 for recurrence</v>
      </c>
      <c r="BF693" s="68">
        <f t="shared" si="346"/>
        <v>0</v>
      </c>
      <c r="BG693" s="68">
        <f t="shared" si="347"/>
        <v>0</v>
      </c>
      <c r="BH693" s="68">
        <f t="shared" si="348"/>
        <v>1</v>
      </c>
      <c r="BI693" s="68">
        <f t="shared" si="349"/>
        <v>0</v>
      </c>
      <c r="BJ693" s="68">
        <f t="shared" si="350"/>
        <v>0</v>
      </c>
      <c r="BK693" s="68">
        <f t="shared" si="351"/>
        <v>0</v>
      </c>
      <c r="BL693" s="68">
        <f t="shared" si="352"/>
        <v>0</v>
      </c>
      <c r="BM693" s="139">
        <f t="shared" si="353"/>
        <v>0</v>
      </c>
    </row>
    <row r="694" spans="1:65" s="68" customFormat="1" ht="63.95" customHeight="1">
      <c r="A694" s="245"/>
      <c r="B694" s="97"/>
      <c r="C694" s="98"/>
      <c r="D694" s="99"/>
      <c r="E694" s="111"/>
      <c r="F694" s="155"/>
      <c r="G694" s="225"/>
      <c r="H694" s="100"/>
      <c r="I694" s="226"/>
      <c r="J694" s="218"/>
      <c r="K694" s="124"/>
      <c r="L694" s="135"/>
      <c r="M694" s="136"/>
      <c r="N694" s="102"/>
      <c r="O694" s="103"/>
      <c r="P694" s="103"/>
      <c r="Q694" s="103"/>
      <c r="R694" s="103"/>
      <c r="S694" s="99"/>
      <c r="T694" s="99"/>
      <c r="U694" s="99"/>
      <c r="V694" s="99"/>
      <c r="W694" s="100"/>
      <c r="X694" s="100"/>
      <c r="Y694" s="104"/>
      <c r="Z694" s="119"/>
      <c r="AA694" s="119"/>
      <c r="AB694" s="120"/>
      <c r="AC694" s="137" t="str">
        <f t="shared" si="323"/>
        <v/>
      </c>
      <c r="AD694" s="131" t="str">
        <f t="shared" si="324"/>
        <v/>
      </c>
      <c r="AE694" s="105"/>
      <c r="AF694" s="101"/>
      <c r="AG694" s="107"/>
      <c r="AH694" s="169"/>
      <c r="AI694" s="170"/>
      <c r="AK694" s="146" t="b">
        <f t="shared" si="325"/>
        <v>0</v>
      </c>
      <c r="AL694" s="68">
        <f t="shared" si="326"/>
        <v>0</v>
      </c>
      <c r="AM694" s="68" t="b">
        <f t="shared" si="327"/>
        <v>1</v>
      </c>
      <c r="AN694" s="68">
        <f t="shared" si="328"/>
        <v>1</v>
      </c>
      <c r="AO694" s="68" t="b">
        <f t="shared" si="329"/>
        <v>0</v>
      </c>
      <c r="AP694" s="68">
        <f t="shared" si="330"/>
        <v>0</v>
      </c>
      <c r="AQ694" s="68" t="b">
        <f t="shared" si="331"/>
        <v>1</v>
      </c>
      <c r="AR694" s="139">
        <f t="shared" si="332"/>
        <v>1</v>
      </c>
      <c r="AS694" s="146" t="str">
        <f t="shared" si="333"/>
        <v/>
      </c>
      <c r="AT694" s="139" t="str">
        <f t="shared" si="334"/>
        <v/>
      </c>
      <c r="AU694" s="68">
        <f t="shared" si="335"/>
        <v>1</v>
      </c>
      <c r="AV694" s="68">
        <f t="shared" si="336"/>
        <v>0</v>
      </c>
      <c r="AW694" s="68">
        <f t="shared" si="337"/>
        <v>0</v>
      </c>
      <c r="AX694" s="68">
        <f t="shared" si="338"/>
        <v>0</v>
      </c>
      <c r="AY694" s="68">
        <f t="shared" si="339"/>
        <v>0</v>
      </c>
      <c r="AZ694" s="139">
        <f t="shared" si="340"/>
        <v>0</v>
      </c>
      <c r="BA694" s="68" t="str">
        <f t="shared" si="341"/>
        <v/>
      </c>
      <c r="BB694" s="68" t="str">
        <f t="shared" si="342"/>
        <v/>
      </c>
      <c r="BC694" s="146" t="str">
        <f t="shared" si="343"/>
        <v>Pain in mouth/throat</v>
      </c>
      <c r="BD694" s="68">
        <f t="shared" si="344"/>
        <v>10.4</v>
      </c>
      <c r="BE694" s="68" t="str">
        <f t="shared" si="345"/>
        <v>Pain in mouth/throat
 has a PPV of 10.4% 
 for recurrence</v>
      </c>
      <c r="BF694" s="68">
        <f t="shared" si="346"/>
        <v>0</v>
      </c>
      <c r="BG694" s="68">
        <f t="shared" si="347"/>
        <v>0</v>
      </c>
      <c r="BH694" s="68">
        <f t="shared" si="348"/>
        <v>1</v>
      </c>
      <c r="BI694" s="68">
        <f t="shared" si="349"/>
        <v>0</v>
      </c>
      <c r="BJ694" s="68">
        <f t="shared" si="350"/>
        <v>0</v>
      </c>
      <c r="BK694" s="68">
        <f t="shared" si="351"/>
        <v>0</v>
      </c>
      <c r="BL694" s="68">
        <f t="shared" si="352"/>
        <v>0</v>
      </c>
      <c r="BM694" s="139">
        <f t="shared" si="353"/>
        <v>0</v>
      </c>
    </row>
    <row r="695" spans="1:65" s="68" customFormat="1" ht="63.95" customHeight="1">
      <c r="A695" s="245"/>
      <c r="B695" s="97"/>
      <c r="C695" s="98"/>
      <c r="D695" s="99"/>
      <c r="E695" s="111"/>
      <c r="F695" s="155"/>
      <c r="G695" s="225"/>
      <c r="H695" s="100"/>
      <c r="I695" s="226"/>
      <c r="J695" s="218"/>
      <c r="K695" s="124"/>
      <c r="L695" s="135"/>
      <c r="M695" s="136"/>
      <c r="N695" s="102"/>
      <c r="O695" s="103"/>
      <c r="P695" s="103"/>
      <c r="Q695" s="103"/>
      <c r="R695" s="103"/>
      <c r="S695" s="99"/>
      <c r="T695" s="99"/>
      <c r="U695" s="99"/>
      <c r="V695" s="99"/>
      <c r="W695" s="100"/>
      <c r="X695" s="100"/>
      <c r="Y695" s="104"/>
      <c r="Z695" s="119"/>
      <c r="AA695" s="119"/>
      <c r="AB695" s="120"/>
      <c r="AC695" s="137" t="str">
        <f t="shared" si="323"/>
        <v/>
      </c>
      <c r="AD695" s="131" t="str">
        <f t="shared" si="324"/>
        <v/>
      </c>
      <c r="AE695" s="105"/>
      <c r="AF695" s="101"/>
      <c r="AG695" s="107"/>
      <c r="AH695" s="169"/>
      <c r="AI695" s="170"/>
      <c r="AK695" s="146" t="b">
        <f t="shared" si="325"/>
        <v>0</v>
      </c>
      <c r="AL695" s="68">
        <f t="shared" si="326"/>
        <v>0</v>
      </c>
      <c r="AM695" s="68" t="b">
        <f t="shared" si="327"/>
        <v>1</v>
      </c>
      <c r="AN695" s="68">
        <f t="shared" si="328"/>
        <v>1</v>
      </c>
      <c r="AO695" s="68" t="b">
        <f t="shared" si="329"/>
        <v>0</v>
      </c>
      <c r="AP695" s="68">
        <f t="shared" si="330"/>
        <v>0</v>
      </c>
      <c r="AQ695" s="68" t="b">
        <f t="shared" si="331"/>
        <v>1</v>
      </c>
      <c r="AR695" s="139">
        <f t="shared" si="332"/>
        <v>1</v>
      </c>
      <c r="AS695" s="146" t="str">
        <f t="shared" si="333"/>
        <v/>
      </c>
      <c r="AT695" s="139" t="str">
        <f t="shared" si="334"/>
        <v/>
      </c>
      <c r="AU695" s="68">
        <f t="shared" si="335"/>
        <v>1</v>
      </c>
      <c r="AV695" s="68">
        <f t="shared" si="336"/>
        <v>0</v>
      </c>
      <c r="AW695" s="68">
        <f t="shared" si="337"/>
        <v>0</v>
      </c>
      <c r="AX695" s="68">
        <f t="shared" si="338"/>
        <v>0</v>
      </c>
      <c r="AY695" s="68">
        <f t="shared" si="339"/>
        <v>0</v>
      </c>
      <c r="AZ695" s="139">
        <f t="shared" si="340"/>
        <v>0</v>
      </c>
      <c r="BA695" s="68" t="str">
        <f t="shared" si="341"/>
        <v/>
      </c>
      <c r="BB695" s="68" t="str">
        <f t="shared" si="342"/>
        <v/>
      </c>
      <c r="BC695" s="146" t="str">
        <f t="shared" si="343"/>
        <v>Pain in mouth/throat</v>
      </c>
      <c r="BD695" s="68">
        <f t="shared" si="344"/>
        <v>10.4</v>
      </c>
      <c r="BE695" s="68" t="str">
        <f t="shared" si="345"/>
        <v>Pain in mouth/throat
 has a PPV of 10.4% 
 for recurrence</v>
      </c>
      <c r="BF695" s="68">
        <f t="shared" si="346"/>
        <v>0</v>
      </c>
      <c r="BG695" s="68">
        <f t="shared" si="347"/>
        <v>0</v>
      </c>
      <c r="BH695" s="68">
        <f t="shared" si="348"/>
        <v>1</v>
      </c>
      <c r="BI695" s="68">
        <f t="shared" si="349"/>
        <v>0</v>
      </c>
      <c r="BJ695" s="68">
        <f t="shared" si="350"/>
        <v>0</v>
      </c>
      <c r="BK695" s="68">
        <f t="shared" si="351"/>
        <v>0</v>
      </c>
      <c r="BL695" s="68">
        <f t="shared" si="352"/>
        <v>0</v>
      </c>
      <c r="BM695" s="139">
        <f t="shared" si="353"/>
        <v>0</v>
      </c>
    </row>
    <row r="696" spans="1:65" s="68" customFormat="1" ht="63.95" customHeight="1">
      <c r="A696" s="245"/>
      <c r="B696" s="97"/>
      <c r="C696" s="98"/>
      <c r="D696" s="99"/>
      <c r="E696" s="111"/>
      <c r="F696" s="155"/>
      <c r="G696" s="225"/>
      <c r="H696" s="100"/>
      <c r="I696" s="226"/>
      <c r="J696" s="218"/>
      <c r="K696" s="124"/>
      <c r="L696" s="135"/>
      <c r="M696" s="136"/>
      <c r="N696" s="102"/>
      <c r="O696" s="103"/>
      <c r="P696" s="103"/>
      <c r="Q696" s="103"/>
      <c r="R696" s="103"/>
      <c r="S696" s="99"/>
      <c r="T696" s="99"/>
      <c r="U696" s="99"/>
      <c r="V696" s="99"/>
      <c r="W696" s="100"/>
      <c r="X696" s="100"/>
      <c r="Y696" s="104"/>
      <c r="Z696" s="119"/>
      <c r="AA696" s="119"/>
      <c r="AB696" s="120"/>
      <c r="AC696" s="137" t="str">
        <f t="shared" si="323"/>
        <v/>
      </c>
      <c r="AD696" s="131" t="str">
        <f t="shared" si="324"/>
        <v/>
      </c>
      <c r="AE696" s="105"/>
      <c r="AF696" s="101"/>
      <c r="AG696" s="107"/>
      <c r="AH696" s="169"/>
      <c r="AI696" s="170"/>
      <c r="AK696" s="146" t="b">
        <f t="shared" si="325"/>
        <v>0</v>
      </c>
      <c r="AL696" s="68">
        <f t="shared" si="326"/>
        <v>0</v>
      </c>
      <c r="AM696" s="68" t="b">
        <f t="shared" si="327"/>
        <v>1</v>
      </c>
      <c r="AN696" s="68">
        <f t="shared" si="328"/>
        <v>1</v>
      </c>
      <c r="AO696" s="68" t="b">
        <f t="shared" si="329"/>
        <v>0</v>
      </c>
      <c r="AP696" s="68">
        <f t="shared" si="330"/>
        <v>0</v>
      </c>
      <c r="AQ696" s="68" t="b">
        <f t="shared" si="331"/>
        <v>1</v>
      </c>
      <c r="AR696" s="139">
        <f t="shared" si="332"/>
        <v>1</v>
      </c>
      <c r="AS696" s="146" t="str">
        <f t="shared" si="333"/>
        <v/>
      </c>
      <c r="AT696" s="139" t="str">
        <f t="shared" si="334"/>
        <v/>
      </c>
      <c r="AU696" s="68">
        <f t="shared" si="335"/>
        <v>1</v>
      </c>
      <c r="AV696" s="68">
        <f t="shared" si="336"/>
        <v>0</v>
      </c>
      <c r="AW696" s="68">
        <f t="shared" si="337"/>
        <v>0</v>
      </c>
      <c r="AX696" s="68">
        <f t="shared" si="338"/>
        <v>0</v>
      </c>
      <c r="AY696" s="68">
        <f t="shared" si="339"/>
        <v>0</v>
      </c>
      <c r="AZ696" s="139">
        <f t="shared" si="340"/>
        <v>0</v>
      </c>
      <c r="BA696" s="68" t="str">
        <f t="shared" si="341"/>
        <v/>
      </c>
      <c r="BB696" s="68" t="str">
        <f t="shared" si="342"/>
        <v/>
      </c>
      <c r="BC696" s="146" t="str">
        <f t="shared" si="343"/>
        <v>Pain in mouth/throat</v>
      </c>
      <c r="BD696" s="68">
        <f t="shared" si="344"/>
        <v>10.4</v>
      </c>
      <c r="BE696" s="68" t="str">
        <f t="shared" si="345"/>
        <v>Pain in mouth/throat
 has a PPV of 10.4% 
 for recurrence</v>
      </c>
      <c r="BF696" s="68">
        <f t="shared" si="346"/>
        <v>0</v>
      </c>
      <c r="BG696" s="68">
        <f t="shared" si="347"/>
        <v>0</v>
      </c>
      <c r="BH696" s="68">
        <f t="shared" si="348"/>
        <v>1</v>
      </c>
      <c r="BI696" s="68">
        <f t="shared" si="349"/>
        <v>0</v>
      </c>
      <c r="BJ696" s="68">
        <f t="shared" si="350"/>
        <v>0</v>
      </c>
      <c r="BK696" s="68">
        <f t="shared" si="351"/>
        <v>0</v>
      </c>
      <c r="BL696" s="68">
        <f t="shared" si="352"/>
        <v>0</v>
      </c>
      <c r="BM696" s="139">
        <f t="shared" si="353"/>
        <v>0</v>
      </c>
    </row>
    <row r="697" spans="1:65" s="68" customFormat="1" ht="63.95" customHeight="1">
      <c r="A697" s="245"/>
      <c r="B697" s="97"/>
      <c r="C697" s="98"/>
      <c r="D697" s="99"/>
      <c r="E697" s="111"/>
      <c r="F697" s="155"/>
      <c r="G697" s="225"/>
      <c r="H697" s="100"/>
      <c r="I697" s="226"/>
      <c r="J697" s="218"/>
      <c r="K697" s="124"/>
      <c r="L697" s="135"/>
      <c r="M697" s="136"/>
      <c r="N697" s="102"/>
      <c r="O697" s="103"/>
      <c r="P697" s="103"/>
      <c r="Q697" s="103"/>
      <c r="R697" s="103"/>
      <c r="S697" s="99"/>
      <c r="T697" s="99"/>
      <c r="U697" s="99"/>
      <c r="V697" s="99"/>
      <c r="W697" s="100"/>
      <c r="X697" s="100"/>
      <c r="Y697" s="104"/>
      <c r="Z697" s="119"/>
      <c r="AA697" s="119"/>
      <c r="AB697" s="120"/>
      <c r="AC697" s="137" t="str">
        <f t="shared" si="323"/>
        <v/>
      </c>
      <c r="AD697" s="131" t="str">
        <f t="shared" si="324"/>
        <v/>
      </c>
      <c r="AE697" s="105"/>
      <c r="AF697" s="101"/>
      <c r="AG697" s="107"/>
      <c r="AH697" s="169"/>
      <c r="AI697" s="170"/>
      <c r="AK697" s="146" t="b">
        <f t="shared" si="325"/>
        <v>0</v>
      </c>
      <c r="AL697" s="68">
        <f t="shared" si="326"/>
        <v>0</v>
      </c>
      <c r="AM697" s="68" t="b">
        <f t="shared" si="327"/>
        <v>1</v>
      </c>
      <c r="AN697" s="68">
        <f t="shared" si="328"/>
        <v>1</v>
      </c>
      <c r="AO697" s="68" t="b">
        <f t="shared" si="329"/>
        <v>0</v>
      </c>
      <c r="AP697" s="68">
        <f t="shared" si="330"/>
        <v>0</v>
      </c>
      <c r="AQ697" s="68" t="b">
        <f t="shared" si="331"/>
        <v>1</v>
      </c>
      <c r="AR697" s="139">
        <f t="shared" si="332"/>
        <v>1</v>
      </c>
      <c r="AS697" s="146" t="str">
        <f t="shared" si="333"/>
        <v/>
      </c>
      <c r="AT697" s="139" t="str">
        <f t="shared" si="334"/>
        <v/>
      </c>
      <c r="AU697" s="68">
        <f t="shared" si="335"/>
        <v>1</v>
      </c>
      <c r="AV697" s="68">
        <f t="shared" si="336"/>
        <v>0</v>
      </c>
      <c r="AW697" s="68">
        <f t="shared" si="337"/>
        <v>0</v>
      </c>
      <c r="AX697" s="68">
        <f t="shared" si="338"/>
        <v>0</v>
      </c>
      <c r="AY697" s="68">
        <f t="shared" si="339"/>
        <v>0</v>
      </c>
      <c r="AZ697" s="139">
        <f t="shared" si="340"/>
        <v>0</v>
      </c>
      <c r="BA697" s="68" t="str">
        <f t="shared" si="341"/>
        <v/>
      </c>
      <c r="BB697" s="68" t="str">
        <f t="shared" si="342"/>
        <v/>
      </c>
      <c r="BC697" s="146" t="str">
        <f t="shared" si="343"/>
        <v>Pain in mouth/throat</v>
      </c>
      <c r="BD697" s="68">
        <f t="shared" si="344"/>
        <v>10.4</v>
      </c>
      <c r="BE697" s="68" t="str">
        <f t="shared" si="345"/>
        <v>Pain in mouth/throat
 has a PPV of 10.4% 
 for recurrence</v>
      </c>
      <c r="BF697" s="68">
        <f t="shared" si="346"/>
        <v>0</v>
      </c>
      <c r="BG697" s="68">
        <f t="shared" si="347"/>
        <v>0</v>
      </c>
      <c r="BH697" s="68">
        <f t="shared" si="348"/>
        <v>1</v>
      </c>
      <c r="BI697" s="68">
        <f t="shared" si="349"/>
        <v>0</v>
      </c>
      <c r="BJ697" s="68">
        <f t="shared" si="350"/>
        <v>0</v>
      </c>
      <c r="BK697" s="68">
        <f t="shared" si="351"/>
        <v>0</v>
      </c>
      <c r="BL697" s="68">
        <f t="shared" si="352"/>
        <v>0</v>
      </c>
      <c r="BM697" s="139">
        <f t="shared" si="353"/>
        <v>0</v>
      </c>
    </row>
    <row r="698" spans="1:65" s="68" customFormat="1" ht="63.95" customHeight="1">
      <c r="A698" s="245"/>
      <c r="B698" s="97"/>
      <c r="C698" s="98"/>
      <c r="D698" s="99"/>
      <c r="E698" s="111"/>
      <c r="F698" s="155"/>
      <c r="G698" s="225"/>
      <c r="H698" s="100"/>
      <c r="I698" s="226"/>
      <c r="J698" s="218"/>
      <c r="K698" s="124"/>
      <c r="L698" s="135"/>
      <c r="M698" s="136"/>
      <c r="N698" s="102"/>
      <c r="O698" s="103"/>
      <c r="P698" s="103"/>
      <c r="Q698" s="103"/>
      <c r="R698" s="103"/>
      <c r="S698" s="99"/>
      <c r="T698" s="99"/>
      <c r="U698" s="99"/>
      <c r="V698" s="99"/>
      <c r="W698" s="100"/>
      <c r="X698" s="100"/>
      <c r="Y698" s="104"/>
      <c r="Z698" s="119"/>
      <c r="AA698" s="119"/>
      <c r="AB698" s="120"/>
      <c r="AC698" s="137" t="str">
        <f t="shared" si="323"/>
        <v/>
      </c>
      <c r="AD698" s="131" t="str">
        <f t="shared" si="324"/>
        <v/>
      </c>
      <c r="AE698" s="105"/>
      <c r="AF698" s="101"/>
      <c r="AG698" s="107"/>
      <c r="AH698" s="169"/>
      <c r="AI698" s="170"/>
      <c r="AK698" s="146" t="b">
        <f t="shared" si="325"/>
        <v>0</v>
      </c>
      <c r="AL698" s="68">
        <f t="shared" si="326"/>
        <v>0</v>
      </c>
      <c r="AM698" s="68" t="b">
        <f t="shared" si="327"/>
        <v>1</v>
      </c>
      <c r="AN698" s="68">
        <f t="shared" si="328"/>
        <v>1</v>
      </c>
      <c r="AO698" s="68" t="b">
        <f t="shared" si="329"/>
        <v>0</v>
      </c>
      <c r="AP698" s="68">
        <f t="shared" si="330"/>
        <v>0</v>
      </c>
      <c r="AQ698" s="68" t="b">
        <f t="shared" si="331"/>
        <v>1</v>
      </c>
      <c r="AR698" s="139">
        <f t="shared" si="332"/>
        <v>1</v>
      </c>
      <c r="AS698" s="146" t="str">
        <f t="shared" si="333"/>
        <v/>
      </c>
      <c r="AT698" s="139" t="str">
        <f t="shared" si="334"/>
        <v/>
      </c>
      <c r="AU698" s="68">
        <f t="shared" si="335"/>
        <v>1</v>
      </c>
      <c r="AV698" s="68">
        <f t="shared" si="336"/>
        <v>0</v>
      </c>
      <c r="AW698" s="68">
        <f t="shared" si="337"/>
        <v>0</v>
      </c>
      <c r="AX698" s="68">
        <f t="shared" si="338"/>
        <v>0</v>
      </c>
      <c r="AY698" s="68">
        <f t="shared" si="339"/>
        <v>0</v>
      </c>
      <c r="AZ698" s="139">
        <f t="shared" si="340"/>
        <v>0</v>
      </c>
      <c r="BA698" s="68" t="str">
        <f t="shared" si="341"/>
        <v/>
      </c>
      <c r="BB698" s="68" t="str">
        <f t="shared" si="342"/>
        <v/>
      </c>
      <c r="BC698" s="146" t="str">
        <f t="shared" si="343"/>
        <v>Pain in mouth/throat</v>
      </c>
      <c r="BD698" s="68">
        <f t="shared" si="344"/>
        <v>10.4</v>
      </c>
      <c r="BE698" s="68" t="str">
        <f t="shared" si="345"/>
        <v>Pain in mouth/throat
 has a PPV of 10.4% 
 for recurrence</v>
      </c>
      <c r="BF698" s="68">
        <f t="shared" si="346"/>
        <v>0</v>
      </c>
      <c r="BG698" s="68">
        <f t="shared" si="347"/>
        <v>0</v>
      </c>
      <c r="BH698" s="68">
        <f t="shared" si="348"/>
        <v>1</v>
      </c>
      <c r="BI698" s="68">
        <f t="shared" si="349"/>
        <v>0</v>
      </c>
      <c r="BJ698" s="68">
        <f t="shared" si="350"/>
        <v>0</v>
      </c>
      <c r="BK698" s="68">
        <f t="shared" si="351"/>
        <v>0</v>
      </c>
      <c r="BL698" s="68">
        <f t="shared" si="352"/>
        <v>0</v>
      </c>
      <c r="BM698" s="139">
        <f t="shared" si="353"/>
        <v>0</v>
      </c>
    </row>
    <row r="699" spans="1:65" s="68" customFormat="1" ht="63.95" customHeight="1">
      <c r="A699" s="245"/>
      <c r="B699" s="97"/>
      <c r="C699" s="98"/>
      <c r="D699" s="99"/>
      <c r="E699" s="111"/>
      <c r="F699" s="155"/>
      <c r="G699" s="225"/>
      <c r="H699" s="100"/>
      <c r="I699" s="226"/>
      <c r="J699" s="218"/>
      <c r="K699" s="124"/>
      <c r="L699" s="135"/>
      <c r="M699" s="136"/>
      <c r="N699" s="102"/>
      <c r="O699" s="103"/>
      <c r="P699" s="103"/>
      <c r="Q699" s="103"/>
      <c r="R699" s="103"/>
      <c r="S699" s="99"/>
      <c r="T699" s="99"/>
      <c r="U699" s="99"/>
      <c r="V699" s="99"/>
      <c r="W699" s="100"/>
      <c r="X699" s="100"/>
      <c r="Y699" s="104"/>
      <c r="Z699" s="119"/>
      <c r="AA699" s="119"/>
      <c r="AB699" s="120"/>
      <c r="AC699" s="137" t="str">
        <f t="shared" si="323"/>
        <v/>
      </c>
      <c r="AD699" s="131" t="str">
        <f t="shared" si="324"/>
        <v/>
      </c>
      <c r="AE699" s="105"/>
      <c r="AF699" s="101"/>
      <c r="AG699" s="107"/>
      <c r="AH699" s="169"/>
      <c r="AI699" s="170"/>
      <c r="AK699" s="146" t="b">
        <f t="shared" si="325"/>
        <v>0</v>
      </c>
      <c r="AL699" s="68">
        <f t="shared" si="326"/>
        <v>0</v>
      </c>
      <c r="AM699" s="68" t="b">
        <f t="shared" si="327"/>
        <v>1</v>
      </c>
      <c r="AN699" s="68">
        <f t="shared" si="328"/>
        <v>1</v>
      </c>
      <c r="AO699" s="68" t="b">
        <f t="shared" si="329"/>
        <v>0</v>
      </c>
      <c r="AP699" s="68">
        <f t="shared" si="330"/>
        <v>0</v>
      </c>
      <c r="AQ699" s="68" t="b">
        <f t="shared" si="331"/>
        <v>1</v>
      </c>
      <c r="AR699" s="139">
        <f t="shared" si="332"/>
        <v>1</v>
      </c>
      <c r="AS699" s="146" t="str">
        <f t="shared" si="333"/>
        <v/>
      </c>
      <c r="AT699" s="139" t="str">
        <f t="shared" si="334"/>
        <v/>
      </c>
      <c r="AU699" s="68">
        <f t="shared" si="335"/>
        <v>1</v>
      </c>
      <c r="AV699" s="68">
        <f t="shared" si="336"/>
        <v>0</v>
      </c>
      <c r="AW699" s="68">
        <f t="shared" si="337"/>
        <v>0</v>
      </c>
      <c r="AX699" s="68">
        <f t="shared" si="338"/>
        <v>0</v>
      </c>
      <c r="AY699" s="68">
        <f t="shared" si="339"/>
        <v>0</v>
      </c>
      <c r="AZ699" s="139">
        <f t="shared" si="340"/>
        <v>0</v>
      </c>
      <c r="BA699" s="68" t="str">
        <f t="shared" si="341"/>
        <v/>
      </c>
      <c r="BB699" s="68" t="str">
        <f t="shared" si="342"/>
        <v/>
      </c>
      <c r="BC699" s="146" t="str">
        <f t="shared" si="343"/>
        <v>Pain in mouth/throat</v>
      </c>
      <c r="BD699" s="68">
        <f t="shared" si="344"/>
        <v>10.4</v>
      </c>
      <c r="BE699" s="68" t="str">
        <f t="shared" si="345"/>
        <v>Pain in mouth/throat
 has a PPV of 10.4% 
 for recurrence</v>
      </c>
      <c r="BF699" s="68">
        <f t="shared" si="346"/>
        <v>0</v>
      </c>
      <c r="BG699" s="68">
        <f t="shared" si="347"/>
        <v>0</v>
      </c>
      <c r="BH699" s="68">
        <f t="shared" si="348"/>
        <v>1</v>
      </c>
      <c r="BI699" s="68">
        <f t="shared" si="349"/>
        <v>0</v>
      </c>
      <c r="BJ699" s="68">
        <f t="shared" si="350"/>
        <v>0</v>
      </c>
      <c r="BK699" s="68">
        <f t="shared" si="351"/>
        <v>0</v>
      </c>
      <c r="BL699" s="68">
        <f t="shared" si="352"/>
        <v>0</v>
      </c>
      <c r="BM699" s="139">
        <f t="shared" si="353"/>
        <v>0</v>
      </c>
    </row>
    <row r="700" spans="1:65" s="68" customFormat="1" ht="63.95" customHeight="1">
      <c r="A700" s="245"/>
      <c r="B700" s="97"/>
      <c r="C700" s="98"/>
      <c r="D700" s="99"/>
      <c r="E700" s="111"/>
      <c r="F700" s="155"/>
      <c r="G700" s="225"/>
      <c r="H700" s="100"/>
      <c r="I700" s="226"/>
      <c r="J700" s="218"/>
      <c r="K700" s="124"/>
      <c r="L700" s="135"/>
      <c r="M700" s="136"/>
      <c r="N700" s="102"/>
      <c r="O700" s="103"/>
      <c r="P700" s="103"/>
      <c r="Q700" s="103"/>
      <c r="R700" s="103"/>
      <c r="S700" s="99"/>
      <c r="T700" s="99"/>
      <c r="U700" s="99"/>
      <c r="V700" s="99"/>
      <c r="W700" s="100"/>
      <c r="X700" s="100"/>
      <c r="Y700" s="104"/>
      <c r="Z700" s="119"/>
      <c r="AA700" s="119"/>
      <c r="AB700" s="120"/>
      <c r="AC700" s="137" t="str">
        <f t="shared" si="323"/>
        <v/>
      </c>
      <c r="AD700" s="131" t="str">
        <f t="shared" si="324"/>
        <v/>
      </c>
      <c r="AE700" s="105"/>
      <c r="AF700" s="101"/>
      <c r="AG700" s="107"/>
      <c r="AH700" s="169"/>
      <c r="AI700" s="170"/>
      <c r="AK700" s="146" t="b">
        <f t="shared" si="325"/>
        <v>0</v>
      </c>
      <c r="AL700" s="68">
        <f t="shared" si="326"/>
        <v>0</v>
      </c>
      <c r="AM700" s="68" t="b">
        <f t="shared" si="327"/>
        <v>1</v>
      </c>
      <c r="AN700" s="68">
        <f t="shared" si="328"/>
        <v>1</v>
      </c>
      <c r="AO700" s="68" t="b">
        <f t="shared" si="329"/>
        <v>0</v>
      </c>
      <c r="AP700" s="68">
        <f t="shared" si="330"/>
        <v>0</v>
      </c>
      <c r="AQ700" s="68" t="b">
        <f t="shared" si="331"/>
        <v>1</v>
      </c>
      <c r="AR700" s="139">
        <f t="shared" si="332"/>
        <v>1</v>
      </c>
      <c r="AS700" s="146" t="str">
        <f t="shared" si="333"/>
        <v/>
      </c>
      <c r="AT700" s="139" t="str">
        <f t="shared" si="334"/>
        <v/>
      </c>
      <c r="AU700" s="68">
        <f t="shared" si="335"/>
        <v>1</v>
      </c>
      <c r="AV700" s="68">
        <f t="shared" si="336"/>
        <v>0</v>
      </c>
      <c r="AW700" s="68">
        <f t="shared" si="337"/>
        <v>0</v>
      </c>
      <c r="AX700" s="68">
        <f t="shared" si="338"/>
        <v>0</v>
      </c>
      <c r="AY700" s="68">
        <f t="shared" si="339"/>
        <v>0</v>
      </c>
      <c r="AZ700" s="139">
        <f t="shared" si="340"/>
        <v>0</v>
      </c>
      <c r="BA700" s="68" t="str">
        <f t="shared" si="341"/>
        <v/>
      </c>
      <c r="BB700" s="68" t="str">
        <f t="shared" si="342"/>
        <v/>
      </c>
      <c r="BC700" s="146" t="str">
        <f t="shared" si="343"/>
        <v>Pain in mouth/throat</v>
      </c>
      <c r="BD700" s="68">
        <f t="shared" si="344"/>
        <v>10.4</v>
      </c>
      <c r="BE700" s="68" t="str">
        <f t="shared" si="345"/>
        <v>Pain in mouth/throat
 has a PPV of 10.4% 
 for recurrence</v>
      </c>
      <c r="BF700" s="68">
        <f t="shared" si="346"/>
        <v>0</v>
      </c>
      <c r="BG700" s="68">
        <f t="shared" si="347"/>
        <v>0</v>
      </c>
      <c r="BH700" s="68">
        <f t="shared" si="348"/>
        <v>1</v>
      </c>
      <c r="BI700" s="68">
        <f t="shared" si="349"/>
        <v>0</v>
      </c>
      <c r="BJ700" s="68">
        <f t="shared" si="350"/>
        <v>0</v>
      </c>
      <c r="BK700" s="68">
        <f t="shared" si="351"/>
        <v>0</v>
      </c>
      <c r="BL700" s="68">
        <f t="shared" si="352"/>
        <v>0</v>
      </c>
      <c r="BM700" s="139">
        <f t="shared" si="353"/>
        <v>0</v>
      </c>
    </row>
    <row r="701" spans="1:65" s="68" customFormat="1" ht="63.95" customHeight="1">
      <c r="A701" s="245"/>
      <c r="B701" s="97"/>
      <c r="C701" s="98"/>
      <c r="D701" s="99"/>
      <c r="E701" s="111"/>
      <c r="F701" s="155"/>
      <c r="G701" s="225"/>
      <c r="H701" s="100"/>
      <c r="I701" s="226"/>
      <c r="J701" s="218"/>
      <c r="K701" s="124"/>
      <c r="L701" s="135"/>
      <c r="M701" s="136"/>
      <c r="N701" s="102"/>
      <c r="O701" s="103"/>
      <c r="P701" s="103"/>
      <c r="Q701" s="103"/>
      <c r="R701" s="103"/>
      <c r="S701" s="99"/>
      <c r="T701" s="99"/>
      <c r="U701" s="99"/>
      <c r="V701" s="99"/>
      <c r="W701" s="100"/>
      <c r="X701" s="100"/>
      <c r="Y701" s="104"/>
      <c r="Z701" s="119"/>
      <c r="AA701" s="119"/>
      <c r="AB701" s="120"/>
      <c r="AC701" s="137" t="str">
        <f t="shared" si="323"/>
        <v/>
      </c>
      <c r="AD701" s="131" t="str">
        <f t="shared" si="324"/>
        <v/>
      </c>
      <c r="AE701" s="105"/>
      <c r="AF701" s="101"/>
      <c r="AG701" s="107"/>
      <c r="AH701" s="169"/>
      <c r="AI701" s="170"/>
      <c r="AK701" s="146" t="b">
        <f t="shared" si="325"/>
        <v>0</v>
      </c>
      <c r="AL701" s="68">
        <f t="shared" si="326"/>
        <v>0</v>
      </c>
      <c r="AM701" s="68" t="b">
        <f t="shared" si="327"/>
        <v>1</v>
      </c>
      <c r="AN701" s="68">
        <f t="shared" si="328"/>
        <v>1</v>
      </c>
      <c r="AO701" s="68" t="b">
        <f t="shared" si="329"/>
        <v>0</v>
      </c>
      <c r="AP701" s="68">
        <f t="shared" si="330"/>
        <v>0</v>
      </c>
      <c r="AQ701" s="68" t="b">
        <f t="shared" si="331"/>
        <v>1</v>
      </c>
      <c r="AR701" s="139">
        <f t="shared" si="332"/>
        <v>1</v>
      </c>
      <c r="AS701" s="146" t="str">
        <f t="shared" si="333"/>
        <v/>
      </c>
      <c r="AT701" s="139" t="str">
        <f t="shared" si="334"/>
        <v/>
      </c>
      <c r="AU701" s="68">
        <f t="shared" si="335"/>
        <v>1</v>
      </c>
      <c r="AV701" s="68">
        <f t="shared" si="336"/>
        <v>0</v>
      </c>
      <c r="AW701" s="68">
        <f t="shared" si="337"/>
        <v>0</v>
      </c>
      <c r="AX701" s="68">
        <f t="shared" si="338"/>
        <v>0</v>
      </c>
      <c r="AY701" s="68">
        <f t="shared" si="339"/>
        <v>0</v>
      </c>
      <c r="AZ701" s="139">
        <f t="shared" si="340"/>
        <v>0</v>
      </c>
      <c r="BA701" s="68" t="str">
        <f t="shared" si="341"/>
        <v/>
      </c>
      <c r="BB701" s="68" t="str">
        <f t="shared" si="342"/>
        <v/>
      </c>
      <c r="BC701" s="146" t="str">
        <f t="shared" si="343"/>
        <v>Pain in mouth/throat</v>
      </c>
      <c r="BD701" s="68">
        <f t="shared" si="344"/>
        <v>10.4</v>
      </c>
      <c r="BE701" s="68" t="str">
        <f t="shared" si="345"/>
        <v>Pain in mouth/throat
 has a PPV of 10.4% 
 for recurrence</v>
      </c>
      <c r="BF701" s="68">
        <f t="shared" si="346"/>
        <v>0</v>
      </c>
      <c r="BG701" s="68">
        <f t="shared" si="347"/>
        <v>0</v>
      </c>
      <c r="BH701" s="68">
        <f t="shared" si="348"/>
        <v>1</v>
      </c>
      <c r="BI701" s="68">
        <f t="shared" si="349"/>
        <v>0</v>
      </c>
      <c r="BJ701" s="68">
        <f t="shared" si="350"/>
        <v>0</v>
      </c>
      <c r="BK701" s="68">
        <f t="shared" si="351"/>
        <v>0</v>
      </c>
      <c r="BL701" s="68">
        <f t="shared" si="352"/>
        <v>0</v>
      </c>
      <c r="BM701" s="139">
        <f t="shared" si="353"/>
        <v>0</v>
      </c>
    </row>
    <row r="702" spans="1:65" s="68" customFormat="1" ht="63.95" customHeight="1">
      <c r="A702" s="245"/>
      <c r="B702" s="97"/>
      <c r="C702" s="98"/>
      <c r="D702" s="99"/>
      <c r="E702" s="111"/>
      <c r="F702" s="155"/>
      <c r="G702" s="225"/>
      <c r="H702" s="100"/>
      <c r="I702" s="226"/>
      <c r="J702" s="218"/>
      <c r="K702" s="124"/>
      <c r="L702" s="135"/>
      <c r="M702" s="136"/>
      <c r="N702" s="102"/>
      <c r="O702" s="103"/>
      <c r="P702" s="103"/>
      <c r="Q702" s="103"/>
      <c r="R702" s="103"/>
      <c r="S702" s="99"/>
      <c r="T702" s="99"/>
      <c r="U702" s="99"/>
      <c r="V702" s="99"/>
      <c r="W702" s="100"/>
      <c r="X702" s="100"/>
      <c r="Y702" s="104"/>
      <c r="Z702" s="119"/>
      <c r="AA702" s="119"/>
      <c r="AB702" s="120"/>
      <c r="AC702" s="137" t="str">
        <f t="shared" si="323"/>
        <v/>
      </c>
      <c r="AD702" s="131" t="str">
        <f t="shared" si="324"/>
        <v/>
      </c>
      <c r="AE702" s="105"/>
      <c r="AF702" s="101"/>
      <c r="AG702" s="107"/>
      <c r="AH702" s="169"/>
      <c r="AI702" s="170"/>
      <c r="AK702" s="146" t="b">
        <f t="shared" si="325"/>
        <v>0</v>
      </c>
      <c r="AL702" s="68">
        <f t="shared" si="326"/>
        <v>0</v>
      </c>
      <c r="AM702" s="68" t="b">
        <f t="shared" si="327"/>
        <v>1</v>
      </c>
      <c r="AN702" s="68">
        <f t="shared" si="328"/>
        <v>1</v>
      </c>
      <c r="AO702" s="68" t="b">
        <f t="shared" si="329"/>
        <v>0</v>
      </c>
      <c r="AP702" s="68">
        <f t="shared" si="330"/>
        <v>0</v>
      </c>
      <c r="AQ702" s="68" t="b">
        <f t="shared" si="331"/>
        <v>1</v>
      </c>
      <c r="AR702" s="139">
        <f t="shared" si="332"/>
        <v>1</v>
      </c>
      <c r="AS702" s="146" t="str">
        <f t="shared" si="333"/>
        <v/>
      </c>
      <c r="AT702" s="139" t="str">
        <f t="shared" si="334"/>
        <v/>
      </c>
      <c r="AU702" s="68">
        <f t="shared" si="335"/>
        <v>1</v>
      </c>
      <c r="AV702" s="68">
        <f t="shared" si="336"/>
        <v>0</v>
      </c>
      <c r="AW702" s="68">
        <f t="shared" si="337"/>
        <v>0</v>
      </c>
      <c r="AX702" s="68">
        <f t="shared" si="338"/>
        <v>0</v>
      </c>
      <c r="AY702" s="68">
        <f t="shared" si="339"/>
        <v>0</v>
      </c>
      <c r="AZ702" s="139">
        <f t="shared" si="340"/>
        <v>0</v>
      </c>
      <c r="BA702" s="68" t="str">
        <f t="shared" si="341"/>
        <v/>
      </c>
      <c r="BB702" s="68" t="str">
        <f t="shared" si="342"/>
        <v/>
      </c>
      <c r="BC702" s="146" t="str">
        <f t="shared" si="343"/>
        <v>Pain in mouth/throat</v>
      </c>
      <c r="BD702" s="68">
        <f t="shared" si="344"/>
        <v>10.4</v>
      </c>
      <c r="BE702" s="68" t="str">
        <f t="shared" si="345"/>
        <v>Pain in mouth/throat
 has a PPV of 10.4% 
 for recurrence</v>
      </c>
      <c r="BF702" s="68">
        <f t="shared" si="346"/>
        <v>0</v>
      </c>
      <c r="BG702" s="68">
        <f t="shared" si="347"/>
        <v>0</v>
      </c>
      <c r="BH702" s="68">
        <f t="shared" si="348"/>
        <v>1</v>
      </c>
      <c r="BI702" s="68">
        <f t="shared" si="349"/>
        <v>0</v>
      </c>
      <c r="BJ702" s="68">
        <f t="shared" si="350"/>
        <v>0</v>
      </c>
      <c r="BK702" s="68">
        <f t="shared" si="351"/>
        <v>0</v>
      </c>
      <c r="BL702" s="68">
        <f t="shared" si="352"/>
        <v>0</v>
      </c>
      <c r="BM702" s="139">
        <f t="shared" si="353"/>
        <v>0</v>
      </c>
    </row>
    <row r="703" spans="1:65" s="68" customFormat="1" ht="63.95" customHeight="1">
      <c r="A703" s="245"/>
      <c r="B703" s="97"/>
      <c r="C703" s="98"/>
      <c r="D703" s="99"/>
      <c r="E703" s="111"/>
      <c r="F703" s="155"/>
      <c r="G703" s="225"/>
      <c r="H703" s="100"/>
      <c r="I703" s="226"/>
      <c r="J703" s="218"/>
      <c r="K703" s="124"/>
      <c r="L703" s="135"/>
      <c r="M703" s="136"/>
      <c r="N703" s="102"/>
      <c r="O703" s="103"/>
      <c r="P703" s="103"/>
      <c r="Q703" s="103"/>
      <c r="R703" s="103"/>
      <c r="S703" s="99"/>
      <c r="T703" s="99"/>
      <c r="U703" s="99"/>
      <c r="V703" s="99"/>
      <c r="W703" s="100"/>
      <c r="X703" s="100"/>
      <c r="Y703" s="104"/>
      <c r="Z703" s="119"/>
      <c r="AA703" s="119"/>
      <c r="AB703" s="120"/>
      <c r="AC703" s="137" t="str">
        <f t="shared" si="323"/>
        <v/>
      </c>
      <c r="AD703" s="131" t="str">
        <f t="shared" si="324"/>
        <v/>
      </c>
      <c r="AE703" s="105"/>
      <c r="AF703" s="101"/>
      <c r="AG703" s="107"/>
      <c r="AH703" s="169"/>
      <c r="AI703" s="170"/>
      <c r="AK703" s="146" t="b">
        <f t="shared" si="325"/>
        <v>0</v>
      </c>
      <c r="AL703" s="68">
        <f t="shared" si="326"/>
        <v>0</v>
      </c>
      <c r="AM703" s="68" t="b">
        <f t="shared" si="327"/>
        <v>1</v>
      </c>
      <c r="AN703" s="68">
        <f t="shared" si="328"/>
        <v>1</v>
      </c>
      <c r="AO703" s="68" t="b">
        <f t="shared" si="329"/>
        <v>0</v>
      </c>
      <c r="AP703" s="68">
        <f t="shared" si="330"/>
        <v>0</v>
      </c>
      <c r="AQ703" s="68" t="b">
        <f t="shared" si="331"/>
        <v>1</v>
      </c>
      <c r="AR703" s="139">
        <f t="shared" si="332"/>
        <v>1</v>
      </c>
      <c r="AS703" s="146" t="str">
        <f t="shared" si="333"/>
        <v/>
      </c>
      <c r="AT703" s="139" t="str">
        <f t="shared" si="334"/>
        <v/>
      </c>
      <c r="AU703" s="68">
        <f t="shared" si="335"/>
        <v>1</v>
      </c>
      <c r="AV703" s="68">
        <f t="shared" si="336"/>
        <v>0</v>
      </c>
      <c r="AW703" s="68">
        <f t="shared" si="337"/>
        <v>0</v>
      </c>
      <c r="AX703" s="68">
        <f t="shared" si="338"/>
        <v>0</v>
      </c>
      <c r="AY703" s="68">
        <f t="shared" si="339"/>
        <v>0</v>
      </c>
      <c r="AZ703" s="139">
        <f t="shared" si="340"/>
        <v>0</v>
      </c>
      <c r="BA703" s="68" t="str">
        <f t="shared" si="341"/>
        <v/>
      </c>
      <c r="BB703" s="68" t="str">
        <f t="shared" si="342"/>
        <v/>
      </c>
      <c r="BC703" s="146" t="str">
        <f t="shared" si="343"/>
        <v>Pain in mouth/throat</v>
      </c>
      <c r="BD703" s="68">
        <f t="shared" si="344"/>
        <v>10.4</v>
      </c>
      <c r="BE703" s="68" t="str">
        <f t="shared" si="345"/>
        <v>Pain in mouth/throat
 has a PPV of 10.4% 
 for recurrence</v>
      </c>
      <c r="BF703" s="68">
        <f t="shared" si="346"/>
        <v>0</v>
      </c>
      <c r="BG703" s="68">
        <f t="shared" si="347"/>
        <v>0</v>
      </c>
      <c r="BH703" s="68">
        <f t="shared" si="348"/>
        <v>1</v>
      </c>
      <c r="BI703" s="68">
        <f t="shared" si="349"/>
        <v>0</v>
      </c>
      <c r="BJ703" s="68">
        <f t="shared" si="350"/>
        <v>0</v>
      </c>
      <c r="BK703" s="68">
        <f t="shared" si="351"/>
        <v>0</v>
      </c>
      <c r="BL703" s="68">
        <f t="shared" si="352"/>
        <v>0</v>
      </c>
      <c r="BM703" s="139">
        <f t="shared" si="353"/>
        <v>0</v>
      </c>
    </row>
    <row r="704" spans="1:65" s="68" customFormat="1" ht="63.95" customHeight="1">
      <c r="A704" s="245"/>
      <c r="B704" s="97"/>
      <c r="C704" s="98"/>
      <c r="D704" s="99"/>
      <c r="E704" s="111"/>
      <c r="F704" s="155"/>
      <c r="G704" s="225"/>
      <c r="H704" s="100"/>
      <c r="I704" s="226"/>
      <c r="J704" s="218"/>
      <c r="K704" s="124"/>
      <c r="L704" s="135"/>
      <c r="M704" s="136"/>
      <c r="N704" s="102"/>
      <c r="O704" s="103"/>
      <c r="P704" s="103"/>
      <c r="Q704" s="103"/>
      <c r="R704" s="103"/>
      <c r="S704" s="99"/>
      <c r="T704" s="99"/>
      <c r="U704" s="99"/>
      <c r="V704" s="99"/>
      <c r="W704" s="100"/>
      <c r="X704" s="100"/>
      <c r="Y704" s="104"/>
      <c r="Z704" s="119"/>
      <c r="AA704" s="119"/>
      <c r="AB704" s="120"/>
      <c r="AC704" s="137" t="str">
        <f t="shared" si="323"/>
        <v/>
      </c>
      <c r="AD704" s="131" t="str">
        <f t="shared" si="324"/>
        <v/>
      </c>
      <c r="AE704" s="105"/>
      <c r="AF704" s="101"/>
      <c r="AG704" s="107"/>
      <c r="AH704" s="169"/>
      <c r="AI704" s="170"/>
      <c r="AK704" s="146" t="b">
        <f t="shared" si="325"/>
        <v>0</v>
      </c>
      <c r="AL704" s="68">
        <f t="shared" si="326"/>
        <v>0</v>
      </c>
      <c r="AM704" s="68" t="b">
        <f t="shared" si="327"/>
        <v>1</v>
      </c>
      <c r="AN704" s="68">
        <f t="shared" si="328"/>
        <v>1</v>
      </c>
      <c r="AO704" s="68" t="b">
        <f t="shared" si="329"/>
        <v>0</v>
      </c>
      <c r="AP704" s="68">
        <f t="shared" si="330"/>
        <v>0</v>
      </c>
      <c r="AQ704" s="68" t="b">
        <f t="shared" si="331"/>
        <v>1</v>
      </c>
      <c r="AR704" s="139">
        <f t="shared" si="332"/>
        <v>1</v>
      </c>
      <c r="AS704" s="146" t="str">
        <f t="shared" si="333"/>
        <v/>
      </c>
      <c r="AT704" s="139" t="str">
        <f t="shared" si="334"/>
        <v/>
      </c>
      <c r="AU704" s="68">
        <f t="shared" si="335"/>
        <v>1</v>
      </c>
      <c r="AV704" s="68">
        <f t="shared" si="336"/>
        <v>0</v>
      </c>
      <c r="AW704" s="68">
        <f t="shared" si="337"/>
        <v>0</v>
      </c>
      <c r="AX704" s="68">
        <f t="shared" si="338"/>
        <v>0</v>
      </c>
      <c r="AY704" s="68">
        <f t="shared" si="339"/>
        <v>0</v>
      </c>
      <c r="AZ704" s="139">
        <f t="shared" si="340"/>
        <v>0</v>
      </c>
      <c r="BA704" s="68" t="str">
        <f t="shared" si="341"/>
        <v/>
      </c>
      <c r="BB704" s="68" t="str">
        <f t="shared" si="342"/>
        <v/>
      </c>
      <c r="BC704" s="146" t="str">
        <f t="shared" si="343"/>
        <v>Pain in mouth/throat</v>
      </c>
      <c r="BD704" s="68">
        <f t="shared" si="344"/>
        <v>10.4</v>
      </c>
      <c r="BE704" s="68" t="str">
        <f t="shared" si="345"/>
        <v>Pain in mouth/throat
 has a PPV of 10.4% 
 for recurrence</v>
      </c>
      <c r="BF704" s="68">
        <f t="shared" si="346"/>
        <v>0</v>
      </c>
      <c r="BG704" s="68">
        <f t="shared" si="347"/>
        <v>0</v>
      </c>
      <c r="BH704" s="68">
        <f t="shared" si="348"/>
        <v>1</v>
      </c>
      <c r="BI704" s="68">
        <f t="shared" si="349"/>
        <v>0</v>
      </c>
      <c r="BJ704" s="68">
        <f t="shared" si="350"/>
        <v>0</v>
      </c>
      <c r="BK704" s="68">
        <f t="shared" si="351"/>
        <v>0</v>
      </c>
      <c r="BL704" s="68">
        <f t="shared" si="352"/>
        <v>0</v>
      </c>
      <c r="BM704" s="139">
        <f t="shared" si="353"/>
        <v>0</v>
      </c>
    </row>
    <row r="705" spans="1:65" s="68" customFormat="1" ht="63.95" customHeight="1">
      <c r="A705" s="245"/>
      <c r="B705" s="97"/>
      <c r="C705" s="98"/>
      <c r="D705" s="99"/>
      <c r="E705" s="111"/>
      <c r="F705" s="155"/>
      <c r="G705" s="225"/>
      <c r="H705" s="100"/>
      <c r="I705" s="226"/>
      <c r="J705" s="218"/>
      <c r="K705" s="124"/>
      <c r="L705" s="135"/>
      <c r="M705" s="136"/>
      <c r="N705" s="102"/>
      <c r="O705" s="103"/>
      <c r="P705" s="103"/>
      <c r="Q705" s="103"/>
      <c r="R705" s="103"/>
      <c r="S705" s="99"/>
      <c r="T705" s="99"/>
      <c r="U705" s="99"/>
      <c r="V705" s="99"/>
      <c r="W705" s="100"/>
      <c r="X705" s="100"/>
      <c r="Y705" s="104"/>
      <c r="Z705" s="119"/>
      <c r="AA705" s="119"/>
      <c r="AB705" s="120"/>
      <c r="AC705" s="137" t="str">
        <f t="shared" si="323"/>
        <v/>
      </c>
      <c r="AD705" s="131" t="str">
        <f t="shared" si="324"/>
        <v/>
      </c>
      <c r="AE705" s="105"/>
      <c r="AF705" s="101"/>
      <c r="AG705" s="107"/>
      <c r="AH705" s="169"/>
      <c r="AI705" s="170"/>
      <c r="AK705" s="146" t="b">
        <f t="shared" si="325"/>
        <v>0</v>
      </c>
      <c r="AL705" s="68">
        <f t="shared" si="326"/>
        <v>0</v>
      </c>
      <c r="AM705" s="68" t="b">
        <f t="shared" si="327"/>
        <v>1</v>
      </c>
      <c r="AN705" s="68">
        <f t="shared" si="328"/>
        <v>1</v>
      </c>
      <c r="AO705" s="68" t="b">
        <f t="shared" si="329"/>
        <v>0</v>
      </c>
      <c r="AP705" s="68">
        <f t="shared" si="330"/>
        <v>0</v>
      </c>
      <c r="AQ705" s="68" t="b">
        <f t="shared" si="331"/>
        <v>1</v>
      </c>
      <c r="AR705" s="139">
        <f t="shared" si="332"/>
        <v>1</v>
      </c>
      <c r="AS705" s="146" t="str">
        <f t="shared" si="333"/>
        <v/>
      </c>
      <c r="AT705" s="139" t="str">
        <f t="shared" si="334"/>
        <v/>
      </c>
      <c r="AU705" s="68">
        <f t="shared" si="335"/>
        <v>1</v>
      </c>
      <c r="AV705" s="68">
        <f t="shared" si="336"/>
        <v>0</v>
      </c>
      <c r="AW705" s="68">
        <f t="shared" si="337"/>
        <v>0</v>
      </c>
      <c r="AX705" s="68">
        <f t="shared" si="338"/>
        <v>0</v>
      </c>
      <c r="AY705" s="68">
        <f t="shared" si="339"/>
        <v>0</v>
      </c>
      <c r="AZ705" s="139">
        <f t="shared" si="340"/>
        <v>0</v>
      </c>
      <c r="BA705" s="68" t="str">
        <f t="shared" si="341"/>
        <v/>
      </c>
      <c r="BB705" s="68" t="str">
        <f t="shared" si="342"/>
        <v/>
      </c>
      <c r="BC705" s="146" t="str">
        <f t="shared" si="343"/>
        <v>Pain in mouth/throat</v>
      </c>
      <c r="BD705" s="68">
        <f t="shared" si="344"/>
        <v>10.4</v>
      </c>
      <c r="BE705" s="68" t="str">
        <f t="shared" si="345"/>
        <v>Pain in mouth/throat
 has a PPV of 10.4% 
 for recurrence</v>
      </c>
      <c r="BF705" s="68">
        <f t="shared" si="346"/>
        <v>0</v>
      </c>
      <c r="BG705" s="68">
        <f t="shared" si="347"/>
        <v>0</v>
      </c>
      <c r="BH705" s="68">
        <f t="shared" si="348"/>
        <v>1</v>
      </c>
      <c r="BI705" s="68">
        <f t="shared" si="349"/>
        <v>0</v>
      </c>
      <c r="BJ705" s="68">
        <f t="shared" si="350"/>
        <v>0</v>
      </c>
      <c r="BK705" s="68">
        <f t="shared" si="351"/>
        <v>0</v>
      </c>
      <c r="BL705" s="68">
        <f t="shared" si="352"/>
        <v>0</v>
      </c>
      <c r="BM705" s="139">
        <f t="shared" si="353"/>
        <v>0</v>
      </c>
    </row>
    <row r="706" spans="1:65" s="68" customFormat="1" ht="63.95" customHeight="1">
      <c r="A706" s="245"/>
      <c r="B706" s="97"/>
      <c r="C706" s="98"/>
      <c r="D706" s="99"/>
      <c r="E706" s="111"/>
      <c r="F706" s="155"/>
      <c r="G706" s="225"/>
      <c r="H706" s="100"/>
      <c r="I706" s="226"/>
      <c r="J706" s="218"/>
      <c r="K706" s="124"/>
      <c r="L706" s="135"/>
      <c r="M706" s="136"/>
      <c r="N706" s="102"/>
      <c r="O706" s="103"/>
      <c r="P706" s="103"/>
      <c r="Q706" s="103"/>
      <c r="R706" s="103"/>
      <c r="S706" s="99"/>
      <c r="T706" s="99"/>
      <c r="U706" s="99"/>
      <c r="V706" s="99"/>
      <c r="W706" s="100"/>
      <c r="X706" s="100"/>
      <c r="Y706" s="104"/>
      <c r="Z706" s="119"/>
      <c r="AA706" s="119"/>
      <c r="AB706" s="120"/>
      <c r="AC706" s="137" t="str">
        <f t="shared" si="323"/>
        <v/>
      </c>
      <c r="AD706" s="131" t="str">
        <f t="shared" si="324"/>
        <v/>
      </c>
      <c r="AE706" s="105"/>
      <c r="AF706" s="101"/>
      <c r="AG706" s="107"/>
      <c r="AH706" s="169"/>
      <c r="AI706" s="170"/>
      <c r="AK706" s="146" t="b">
        <f t="shared" si="325"/>
        <v>0</v>
      </c>
      <c r="AL706" s="68">
        <f t="shared" si="326"/>
        <v>0</v>
      </c>
      <c r="AM706" s="68" t="b">
        <f t="shared" si="327"/>
        <v>1</v>
      </c>
      <c r="AN706" s="68">
        <f t="shared" si="328"/>
        <v>1</v>
      </c>
      <c r="AO706" s="68" t="b">
        <f t="shared" si="329"/>
        <v>0</v>
      </c>
      <c r="AP706" s="68">
        <f t="shared" si="330"/>
        <v>0</v>
      </c>
      <c r="AQ706" s="68" t="b">
        <f t="shared" si="331"/>
        <v>1</v>
      </c>
      <c r="AR706" s="139">
        <f t="shared" si="332"/>
        <v>1</v>
      </c>
      <c r="AS706" s="146" t="str">
        <f t="shared" si="333"/>
        <v/>
      </c>
      <c r="AT706" s="139" t="str">
        <f t="shared" si="334"/>
        <v/>
      </c>
      <c r="AU706" s="68">
        <f t="shared" si="335"/>
        <v>1</v>
      </c>
      <c r="AV706" s="68">
        <f t="shared" si="336"/>
        <v>0</v>
      </c>
      <c r="AW706" s="68">
        <f t="shared" si="337"/>
        <v>0</v>
      </c>
      <c r="AX706" s="68">
        <f t="shared" si="338"/>
        <v>0</v>
      </c>
      <c r="AY706" s="68">
        <f t="shared" si="339"/>
        <v>0</v>
      </c>
      <c r="AZ706" s="139">
        <f t="shared" si="340"/>
        <v>0</v>
      </c>
      <c r="BA706" s="68" t="str">
        <f t="shared" si="341"/>
        <v/>
      </c>
      <c r="BB706" s="68" t="str">
        <f t="shared" si="342"/>
        <v/>
      </c>
      <c r="BC706" s="146" t="str">
        <f t="shared" si="343"/>
        <v>Pain in mouth/throat</v>
      </c>
      <c r="BD706" s="68">
        <f t="shared" si="344"/>
        <v>10.4</v>
      </c>
      <c r="BE706" s="68" t="str">
        <f t="shared" si="345"/>
        <v>Pain in mouth/throat
 has a PPV of 10.4% 
 for recurrence</v>
      </c>
      <c r="BF706" s="68">
        <f t="shared" si="346"/>
        <v>0</v>
      </c>
      <c r="BG706" s="68">
        <f t="shared" si="347"/>
        <v>0</v>
      </c>
      <c r="BH706" s="68">
        <f t="shared" si="348"/>
        <v>1</v>
      </c>
      <c r="BI706" s="68">
        <f t="shared" si="349"/>
        <v>0</v>
      </c>
      <c r="BJ706" s="68">
        <f t="shared" si="350"/>
        <v>0</v>
      </c>
      <c r="BK706" s="68">
        <f t="shared" si="351"/>
        <v>0</v>
      </c>
      <c r="BL706" s="68">
        <f t="shared" si="352"/>
        <v>0</v>
      </c>
      <c r="BM706" s="139">
        <f t="shared" si="353"/>
        <v>0</v>
      </c>
    </row>
    <row r="707" spans="1:65" s="68" customFormat="1" ht="63.95" customHeight="1">
      <c r="A707" s="245"/>
      <c r="B707" s="97"/>
      <c r="C707" s="98"/>
      <c r="D707" s="99"/>
      <c r="E707" s="111"/>
      <c r="F707" s="155"/>
      <c r="G707" s="225"/>
      <c r="H707" s="100"/>
      <c r="I707" s="226"/>
      <c r="J707" s="218"/>
      <c r="K707" s="124"/>
      <c r="L707" s="135"/>
      <c r="M707" s="136"/>
      <c r="N707" s="102"/>
      <c r="O707" s="103"/>
      <c r="P707" s="103"/>
      <c r="Q707" s="103"/>
      <c r="R707" s="103"/>
      <c r="S707" s="99"/>
      <c r="T707" s="99"/>
      <c r="U707" s="99"/>
      <c r="V707" s="99"/>
      <c r="W707" s="100"/>
      <c r="X707" s="100"/>
      <c r="Y707" s="104"/>
      <c r="Z707" s="119"/>
      <c r="AA707" s="119"/>
      <c r="AB707" s="120"/>
      <c r="AC707" s="137" t="str">
        <f t="shared" si="323"/>
        <v/>
      </c>
      <c r="AD707" s="131" t="str">
        <f t="shared" si="324"/>
        <v/>
      </c>
      <c r="AE707" s="105"/>
      <c r="AF707" s="101"/>
      <c r="AG707" s="107"/>
      <c r="AH707" s="169"/>
      <c r="AI707" s="170"/>
      <c r="AK707" s="146" t="b">
        <f t="shared" si="325"/>
        <v>0</v>
      </c>
      <c r="AL707" s="68">
        <f t="shared" si="326"/>
        <v>0</v>
      </c>
      <c r="AM707" s="68" t="b">
        <f t="shared" si="327"/>
        <v>1</v>
      </c>
      <c r="AN707" s="68">
        <f t="shared" si="328"/>
        <v>1</v>
      </c>
      <c r="AO707" s="68" t="b">
        <f t="shared" si="329"/>
        <v>0</v>
      </c>
      <c r="AP707" s="68">
        <f t="shared" si="330"/>
        <v>0</v>
      </c>
      <c r="AQ707" s="68" t="b">
        <f t="shared" si="331"/>
        <v>1</v>
      </c>
      <c r="AR707" s="139">
        <f t="shared" si="332"/>
        <v>1</v>
      </c>
      <c r="AS707" s="146" t="str">
        <f t="shared" si="333"/>
        <v/>
      </c>
      <c r="AT707" s="139" t="str">
        <f t="shared" si="334"/>
        <v/>
      </c>
      <c r="AU707" s="68">
        <f t="shared" si="335"/>
        <v>1</v>
      </c>
      <c r="AV707" s="68">
        <f t="shared" si="336"/>
        <v>0</v>
      </c>
      <c r="AW707" s="68">
        <f t="shared" si="337"/>
        <v>0</v>
      </c>
      <c r="AX707" s="68">
        <f t="shared" si="338"/>
        <v>0</v>
      </c>
      <c r="AY707" s="68">
        <f t="shared" si="339"/>
        <v>0</v>
      </c>
      <c r="AZ707" s="139">
        <f t="shared" si="340"/>
        <v>0</v>
      </c>
      <c r="BA707" s="68" t="str">
        <f t="shared" si="341"/>
        <v/>
      </c>
      <c r="BB707" s="68" t="str">
        <f t="shared" si="342"/>
        <v/>
      </c>
      <c r="BC707" s="146" t="str">
        <f t="shared" si="343"/>
        <v>Pain in mouth/throat</v>
      </c>
      <c r="BD707" s="68">
        <f t="shared" si="344"/>
        <v>10.4</v>
      </c>
      <c r="BE707" s="68" t="str">
        <f t="shared" si="345"/>
        <v>Pain in mouth/throat
 has a PPV of 10.4% 
 for recurrence</v>
      </c>
      <c r="BF707" s="68">
        <f t="shared" si="346"/>
        <v>0</v>
      </c>
      <c r="BG707" s="68">
        <f t="shared" si="347"/>
        <v>0</v>
      </c>
      <c r="BH707" s="68">
        <f t="shared" si="348"/>
        <v>1</v>
      </c>
      <c r="BI707" s="68">
        <f t="shared" si="349"/>
        <v>0</v>
      </c>
      <c r="BJ707" s="68">
        <f t="shared" si="350"/>
        <v>0</v>
      </c>
      <c r="BK707" s="68">
        <f t="shared" si="351"/>
        <v>0</v>
      </c>
      <c r="BL707" s="68">
        <f t="shared" si="352"/>
        <v>0</v>
      </c>
      <c r="BM707" s="139">
        <f t="shared" si="353"/>
        <v>0</v>
      </c>
    </row>
    <row r="708" spans="1:65" s="68" customFormat="1" ht="63.95" customHeight="1">
      <c r="A708" s="245"/>
      <c r="B708" s="97"/>
      <c r="C708" s="98"/>
      <c r="D708" s="99"/>
      <c r="E708" s="111"/>
      <c r="F708" s="155"/>
      <c r="G708" s="225"/>
      <c r="H708" s="100"/>
      <c r="I708" s="226"/>
      <c r="J708" s="218"/>
      <c r="K708" s="124"/>
      <c r="L708" s="135"/>
      <c r="M708" s="136"/>
      <c r="N708" s="102"/>
      <c r="O708" s="103"/>
      <c r="P708" s="103"/>
      <c r="Q708" s="103"/>
      <c r="R708" s="103"/>
      <c r="S708" s="99"/>
      <c r="T708" s="99"/>
      <c r="U708" s="99"/>
      <c r="V708" s="99"/>
      <c r="W708" s="100"/>
      <c r="X708" s="100"/>
      <c r="Y708" s="104"/>
      <c r="Z708" s="119"/>
      <c r="AA708" s="119"/>
      <c r="AB708" s="120"/>
      <c r="AC708" s="137" t="str">
        <f t="shared" si="323"/>
        <v/>
      </c>
      <c r="AD708" s="131" t="str">
        <f t="shared" si="324"/>
        <v/>
      </c>
      <c r="AE708" s="105"/>
      <c r="AF708" s="101"/>
      <c r="AG708" s="107"/>
      <c r="AH708" s="169"/>
      <c r="AI708" s="170"/>
      <c r="AK708" s="146" t="b">
        <f t="shared" si="325"/>
        <v>0</v>
      </c>
      <c r="AL708" s="68">
        <f t="shared" si="326"/>
        <v>0</v>
      </c>
      <c r="AM708" s="68" t="b">
        <f t="shared" si="327"/>
        <v>1</v>
      </c>
      <c r="AN708" s="68">
        <f t="shared" si="328"/>
        <v>1</v>
      </c>
      <c r="AO708" s="68" t="b">
        <f t="shared" si="329"/>
        <v>0</v>
      </c>
      <c r="AP708" s="68">
        <f t="shared" si="330"/>
        <v>0</v>
      </c>
      <c r="AQ708" s="68" t="b">
        <f t="shared" si="331"/>
        <v>1</v>
      </c>
      <c r="AR708" s="139">
        <f t="shared" si="332"/>
        <v>1</v>
      </c>
      <c r="AS708" s="146" t="str">
        <f t="shared" si="333"/>
        <v/>
      </c>
      <c r="AT708" s="139" t="str">
        <f t="shared" si="334"/>
        <v/>
      </c>
      <c r="AU708" s="68">
        <f t="shared" si="335"/>
        <v>1</v>
      </c>
      <c r="AV708" s="68">
        <f t="shared" si="336"/>
        <v>0</v>
      </c>
      <c r="AW708" s="68">
        <f t="shared" si="337"/>
        <v>0</v>
      </c>
      <c r="AX708" s="68">
        <f t="shared" si="338"/>
        <v>0</v>
      </c>
      <c r="AY708" s="68">
        <f t="shared" si="339"/>
        <v>0</v>
      </c>
      <c r="AZ708" s="139">
        <f t="shared" si="340"/>
        <v>0</v>
      </c>
      <c r="BA708" s="68" t="str">
        <f t="shared" si="341"/>
        <v/>
      </c>
      <c r="BB708" s="68" t="str">
        <f t="shared" si="342"/>
        <v/>
      </c>
      <c r="BC708" s="146" t="str">
        <f t="shared" si="343"/>
        <v>Pain in mouth/throat</v>
      </c>
      <c r="BD708" s="68">
        <f t="shared" si="344"/>
        <v>10.4</v>
      </c>
      <c r="BE708" s="68" t="str">
        <f t="shared" si="345"/>
        <v>Pain in mouth/throat
 has a PPV of 10.4% 
 for recurrence</v>
      </c>
      <c r="BF708" s="68">
        <f t="shared" si="346"/>
        <v>0</v>
      </c>
      <c r="BG708" s="68">
        <f t="shared" si="347"/>
        <v>0</v>
      </c>
      <c r="BH708" s="68">
        <f t="shared" si="348"/>
        <v>1</v>
      </c>
      <c r="BI708" s="68">
        <f t="shared" si="349"/>
        <v>0</v>
      </c>
      <c r="BJ708" s="68">
        <f t="shared" si="350"/>
        <v>0</v>
      </c>
      <c r="BK708" s="68">
        <f t="shared" si="351"/>
        <v>0</v>
      </c>
      <c r="BL708" s="68">
        <f t="shared" si="352"/>
        <v>0</v>
      </c>
      <c r="BM708" s="139">
        <f t="shared" si="353"/>
        <v>0</v>
      </c>
    </row>
    <row r="709" spans="1:65" s="68" customFormat="1" ht="63.95" customHeight="1">
      <c r="A709" s="245"/>
      <c r="B709" s="97"/>
      <c r="C709" s="98"/>
      <c r="D709" s="99"/>
      <c r="E709" s="111"/>
      <c r="F709" s="155"/>
      <c r="G709" s="225"/>
      <c r="H709" s="100"/>
      <c r="I709" s="226"/>
      <c r="J709" s="218"/>
      <c r="K709" s="124"/>
      <c r="L709" s="135"/>
      <c r="M709" s="136"/>
      <c r="N709" s="102"/>
      <c r="O709" s="103"/>
      <c r="P709" s="103"/>
      <c r="Q709" s="103"/>
      <c r="R709" s="103"/>
      <c r="S709" s="99"/>
      <c r="T709" s="99"/>
      <c r="U709" s="99"/>
      <c r="V709" s="99"/>
      <c r="W709" s="100"/>
      <c r="X709" s="100"/>
      <c r="Y709" s="104"/>
      <c r="Z709" s="119"/>
      <c r="AA709" s="119"/>
      <c r="AB709" s="120"/>
      <c r="AC709" s="137" t="str">
        <f t="shared" si="323"/>
        <v/>
      </c>
      <c r="AD709" s="131" t="str">
        <f t="shared" si="324"/>
        <v/>
      </c>
      <c r="AE709" s="105"/>
      <c r="AF709" s="101"/>
      <c r="AG709" s="107"/>
      <c r="AH709" s="169"/>
      <c r="AI709" s="170"/>
      <c r="AK709" s="146" t="b">
        <f t="shared" si="325"/>
        <v>0</v>
      </c>
      <c r="AL709" s="68">
        <f t="shared" si="326"/>
        <v>0</v>
      </c>
      <c r="AM709" s="68" t="b">
        <f t="shared" si="327"/>
        <v>1</v>
      </c>
      <c r="AN709" s="68">
        <f t="shared" si="328"/>
        <v>1</v>
      </c>
      <c r="AO709" s="68" t="b">
        <f t="shared" si="329"/>
        <v>0</v>
      </c>
      <c r="AP709" s="68">
        <f t="shared" si="330"/>
        <v>0</v>
      </c>
      <c r="AQ709" s="68" t="b">
        <f t="shared" si="331"/>
        <v>1</v>
      </c>
      <c r="AR709" s="139">
        <f t="shared" si="332"/>
        <v>1</v>
      </c>
      <c r="AS709" s="146" t="str">
        <f t="shared" si="333"/>
        <v/>
      </c>
      <c r="AT709" s="139" t="str">
        <f t="shared" si="334"/>
        <v/>
      </c>
      <c r="AU709" s="68">
        <f t="shared" si="335"/>
        <v>1</v>
      </c>
      <c r="AV709" s="68">
        <f t="shared" si="336"/>
        <v>0</v>
      </c>
      <c r="AW709" s="68">
        <f t="shared" si="337"/>
        <v>0</v>
      </c>
      <c r="AX709" s="68">
        <f t="shared" si="338"/>
        <v>0</v>
      </c>
      <c r="AY709" s="68">
        <f t="shared" si="339"/>
        <v>0</v>
      </c>
      <c r="AZ709" s="139">
        <f t="shared" si="340"/>
        <v>0</v>
      </c>
      <c r="BA709" s="68" t="str">
        <f t="shared" si="341"/>
        <v/>
      </c>
      <c r="BB709" s="68" t="str">
        <f t="shared" si="342"/>
        <v/>
      </c>
      <c r="BC709" s="146" t="str">
        <f t="shared" si="343"/>
        <v>Pain in mouth/throat</v>
      </c>
      <c r="BD709" s="68">
        <f t="shared" si="344"/>
        <v>10.4</v>
      </c>
      <c r="BE709" s="68" t="str">
        <f t="shared" si="345"/>
        <v>Pain in mouth/throat
 has a PPV of 10.4% 
 for recurrence</v>
      </c>
      <c r="BF709" s="68">
        <f t="shared" si="346"/>
        <v>0</v>
      </c>
      <c r="BG709" s="68">
        <f t="shared" si="347"/>
        <v>0</v>
      </c>
      <c r="BH709" s="68">
        <f t="shared" si="348"/>
        <v>1</v>
      </c>
      <c r="BI709" s="68">
        <f t="shared" si="349"/>
        <v>0</v>
      </c>
      <c r="BJ709" s="68">
        <f t="shared" si="350"/>
        <v>0</v>
      </c>
      <c r="BK709" s="68">
        <f t="shared" si="351"/>
        <v>0</v>
      </c>
      <c r="BL709" s="68">
        <f t="shared" si="352"/>
        <v>0</v>
      </c>
      <c r="BM709" s="139">
        <f t="shared" si="353"/>
        <v>0</v>
      </c>
    </row>
    <row r="710" spans="1:65" s="68" customFormat="1" ht="63.95" customHeight="1">
      <c r="A710" s="245"/>
      <c r="B710" s="97"/>
      <c r="C710" s="98"/>
      <c r="D710" s="99"/>
      <c r="E710" s="111"/>
      <c r="F710" s="155"/>
      <c r="G710" s="225"/>
      <c r="H710" s="100"/>
      <c r="I710" s="226"/>
      <c r="J710" s="218"/>
      <c r="K710" s="124"/>
      <c r="L710" s="135"/>
      <c r="M710" s="136"/>
      <c r="N710" s="102"/>
      <c r="O710" s="103"/>
      <c r="P710" s="103"/>
      <c r="Q710" s="103"/>
      <c r="R710" s="103"/>
      <c r="S710" s="99"/>
      <c r="T710" s="99"/>
      <c r="U710" s="99"/>
      <c r="V710" s="99"/>
      <c r="W710" s="100"/>
      <c r="X710" s="100"/>
      <c r="Y710" s="104"/>
      <c r="Z710" s="119"/>
      <c r="AA710" s="119"/>
      <c r="AB710" s="120"/>
      <c r="AC710" s="137" t="str">
        <f t="shared" si="323"/>
        <v/>
      </c>
      <c r="AD710" s="131" t="str">
        <f t="shared" si="324"/>
        <v/>
      </c>
      <c r="AE710" s="105"/>
      <c r="AF710" s="101"/>
      <c r="AG710" s="107"/>
      <c r="AH710" s="169"/>
      <c r="AI710" s="170"/>
      <c r="AK710" s="146" t="b">
        <f t="shared" si="325"/>
        <v>0</v>
      </c>
      <c r="AL710" s="68">
        <f t="shared" si="326"/>
        <v>0</v>
      </c>
      <c r="AM710" s="68" t="b">
        <f t="shared" si="327"/>
        <v>1</v>
      </c>
      <c r="AN710" s="68">
        <f t="shared" si="328"/>
        <v>1</v>
      </c>
      <c r="AO710" s="68" t="b">
        <f t="shared" si="329"/>
        <v>0</v>
      </c>
      <c r="AP710" s="68">
        <f t="shared" si="330"/>
        <v>0</v>
      </c>
      <c r="AQ710" s="68" t="b">
        <f t="shared" si="331"/>
        <v>1</v>
      </c>
      <c r="AR710" s="139">
        <f t="shared" si="332"/>
        <v>1</v>
      </c>
      <c r="AS710" s="146" t="str">
        <f t="shared" si="333"/>
        <v/>
      </c>
      <c r="AT710" s="139" t="str">
        <f t="shared" si="334"/>
        <v/>
      </c>
      <c r="AU710" s="68">
        <f t="shared" si="335"/>
        <v>1</v>
      </c>
      <c r="AV710" s="68">
        <f t="shared" si="336"/>
        <v>0</v>
      </c>
      <c r="AW710" s="68">
        <f t="shared" si="337"/>
        <v>0</v>
      </c>
      <c r="AX710" s="68">
        <f t="shared" si="338"/>
        <v>0</v>
      </c>
      <c r="AY710" s="68">
        <f t="shared" si="339"/>
        <v>0</v>
      </c>
      <c r="AZ710" s="139">
        <f t="shared" si="340"/>
        <v>0</v>
      </c>
      <c r="BA710" s="68" t="str">
        <f t="shared" si="341"/>
        <v/>
      </c>
      <c r="BB710" s="68" t="str">
        <f t="shared" si="342"/>
        <v/>
      </c>
      <c r="BC710" s="146" t="str">
        <f t="shared" si="343"/>
        <v>Pain in mouth/throat</v>
      </c>
      <c r="BD710" s="68">
        <f t="shared" si="344"/>
        <v>10.4</v>
      </c>
      <c r="BE710" s="68" t="str">
        <f t="shared" si="345"/>
        <v>Pain in mouth/throat
 has a PPV of 10.4% 
 for recurrence</v>
      </c>
      <c r="BF710" s="68">
        <f t="shared" si="346"/>
        <v>0</v>
      </c>
      <c r="BG710" s="68">
        <f t="shared" si="347"/>
        <v>0</v>
      </c>
      <c r="BH710" s="68">
        <f t="shared" si="348"/>
        <v>1</v>
      </c>
      <c r="BI710" s="68">
        <f t="shared" si="349"/>
        <v>0</v>
      </c>
      <c r="BJ710" s="68">
        <f t="shared" si="350"/>
        <v>0</v>
      </c>
      <c r="BK710" s="68">
        <f t="shared" si="351"/>
        <v>0</v>
      </c>
      <c r="BL710" s="68">
        <f t="shared" si="352"/>
        <v>0</v>
      </c>
      <c r="BM710" s="139">
        <f t="shared" si="353"/>
        <v>0</v>
      </c>
    </row>
    <row r="711" spans="1:65" s="68" customFormat="1" ht="63.95" customHeight="1">
      <c r="A711" s="245"/>
      <c r="B711" s="97"/>
      <c r="C711" s="98"/>
      <c r="D711" s="99"/>
      <c r="E711" s="111"/>
      <c r="F711" s="155"/>
      <c r="G711" s="225"/>
      <c r="H711" s="100"/>
      <c r="I711" s="226"/>
      <c r="J711" s="218"/>
      <c r="K711" s="124"/>
      <c r="L711" s="135"/>
      <c r="M711" s="136"/>
      <c r="N711" s="102"/>
      <c r="O711" s="103"/>
      <c r="P711" s="103"/>
      <c r="Q711" s="103"/>
      <c r="R711" s="103"/>
      <c r="S711" s="99"/>
      <c r="T711" s="99"/>
      <c r="U711" s="99"/>
      <c r="V711" s="99"/>
      <c r="W711" s="100"/>
      <c r="X711" s="100"/>
      <c r="Y711" s="104"/>
      <c r="Z711" s="119"/>
      <c r="AA711" s="119"/>
      <c r="AB711" s="120"/>
      <c r="AC711" s="137" t="str">
        <f t="shared" si="323"/>
        <v/>
      </c>
      <c r="AD711" s="131" t="str">
        <f t="shared" si="324"/>
        <v/>
      </c>
      <c r="AE711" s="105"/>
      <c r="AF711" s="101"/>
      <c r="AG711" s="107"/>
      <c r="AH711" s="169"/>
      <c r="AI711" s="170"/>
      <c r="AK711" s="146" t="b">
        <f t="shared" si="325"/>
        <v>0</v>
      </c>
      <c r="AL711" s="68">
        <f t="shared" si="326"/>
        <v>0</v>
      </c>
      <c r="AM711" s="68" t="b">
        <f t="shared" si="327"/>
        <v>1</v>
      </c>
      <c r="AN711" s="68">
        <f t="shared" si="328"/>
        <v>1</v>
      </c>
      <c r="AO711" s="68" t="b">
        <f t="shared" si="329"/>
        <v>0</v>
      </c>
      <c r="AP711" s="68">
        <f t="shared" si="330"/>
        <v>0</v>
      </c>
      <c r="AQ711" s="68" t="b">
        <f t="shared" si="331"/>
        <v>1</v>
      </c>
      <c r="AR711" s="139">
        <f t="shared" si="332"/>
        <v>1</v>
      </c>
      <c r="AS711" s="146" t="str">
        <f t="shared" si="333"/>
        <v/>
      </c>
      <c r="AT711" s="139" t="str">
        <f t="shared" si="334"/>
        <v/>
      </c>
      <c r="AU711" s="68">
        <f t="shared" si="335"/>
        <v>1</v>
      </c>
      <c r="AV711" s="68">
        <f t="shared" si="336"/>
        <v>0</v>
      </c>
      <c r="AW711" s="68">
        <f t="shared" si="337"/>
        <v>0</v>
      </c>
      <c r="AX711" s="68">
        <f t="shared" si="338"/>
        <v>0</v>
      </c>
      <c r="AY711" s="68">
        <f t="shared" si="339"/>
        <v>0</v>
      </c>
      <c r="AZ711" s="139">
        <f t="shared" si="340"/>
        <v>0</v>
      </c>
      <c r="BA711" s="68" t="str">
        <f t="shared" si="341"/>
        <v/>
      </c>
      <c r="BB711" s="68" t="str">
        <f t="shared" si="342"/>
        <v/>
      </c>
      <c r="BC711" s="146" t="str">
        <f t="shared" si="343"/>
        <v>Pain in mouth/throat</v>
      </c>
      <c r="BD711" s="68">
        <f t="shared" si="344"/>
        <v>10.4</v>
      </c>
      <c r="BE711" s="68" t="str">
        <f t="shared" si="345"/>
        <v>Pain in mouth/throat
 has a PPV of 10.4% 
 for recurrence</v>
      </c>
      <c r="BF711" s="68">
        <f t="shared" si="346"/>
        <v>0</v>
      </c>
      <c r="BG711" s="68">
        <f t="shared" si="347"/>
        <v>0</v>
      </c>
      <c r="BH711" s="68">
        <f t="shared" si="348"/>
        <v>1</v>
      </c>
      <c r="BI711" s="68">
        <f t="shared" si="349"/>
        <v>0</v>
      </c>
      <c r="BJ711" s="68">
        <f t="shared" si="350"/>
        <v>0</v>
      </c>
      <c r="BK711" s="68">
        <f t="shared" si="351"/>
        <v>0</v>
      </c>
      <c r="BL711" s="68">
        <f t="shared" si="352"/>
        <v>0</v>
      </c>
      <c r="BM711" s="139">
        <f t="shared" si="353"/>
        <v>0</v>
      </c>
    </row>
    <row r="712" spans="1:65" s="68" customFormat="1" ht="63.95" customHeight="1">
      <c r="A712" s="245"/>
      <c r="B712" s="97"/>
      <c r="C712" s="98"/>
      <c r="D712" s="99"/>
      <c r="E712" s="111"/>
      <c r="F712" s="155"/>
      <c r="G712" s="225"/>
      <c r="H712" s="100"/>
      <c r="I712" s="226"/>
      <c r="J712" s="218"/>
      <c r="K712" s="124"/>
      <c r="L712" s="135"/>
      <c r="M712" s="136"/>
      <c r="N712" s="102"/>
      <c r="O712" s="103"/>
      <c r="P712" s="103"/>
      <c r="Q712" s="103"/>
      <c r="R712" s="103"/>
      <c r="S712" s="99"/>
      <c r="T712" s="99"/>
      <c r="U712" s="99"/>
      <c r="V712" s="99"/>
      <c r="W712" s="100"/>
      <c r="X712" s="100"/>
      <c r="Y712" s="104"/>
      <c r="Z712" s="119"/>
      <c r="AA712" s="119"/>
      <c r="AB712" s="120"/>
      <c r="AC712" s="137" t="str">
        <f t="shared" si="323"/>
        <v/>
      </c>
      <c r="AD712" s="131" t="str">
        <f t="shared" si="324"/>
        <v/>
      </c>
      <c r="AE712" s="105"/>
      <c r="AF712" s="101"/>
      <c r="AG712" s="107"/>
      <c r="AH712" s="169"/>
      <c r="AI712" s="170"/>
      <c r="AK712" s="146" t="b">
        <f t="shared" si="325"/>
        <v>0</v>
      </c>
      <c r="AL712" s="68">
        <f t="shared" si="326"/>
        <v>0</v>
      </c>
      <c r="AM712" s="68" t="b">
        <f t="shared" si="327"/>
        <v>1</v>
      </c>
      <c r="AN712" s="68">
        <f t="shared" si="328"/>
        <v>1</v>
      </c>
      <c r="AO712" s="68" t="b">
        <f t="shared" si="329"/>
        <v>0</v>
      </c>
      <c r="AP712" s="68">
        <f t="shared" si="330"/>
        <v>0</v>
      </c>
      <c r="AQ712" s="68" t="b">
        <f t="shared" si="331"/>
        <v>1</v>
      </c>
      <c r="AR712" s="139">
        <f t="shared" si="332"/>
        <v>1</v>
      </c>
      <c r="AS712" s="146" t="str">
        <f t="shared" si="333"/>
        <v/>
      </c>
      <c r="AT712" s="139" t="str">
        <f t="shared" si="334"/>
        <v/>
      </c>
      <c r="AU712" s="68">
        <f t="shared" si="335"/>
        <v>1</v>
      </c>
      <c r="AV712" s="68">
        <f t="shared" si="336"/>
        <v>0</v>
      </c>
      <c r="AW712" s="68">
        <f t="shared" si="337"/>
        <v>0</v>
      </c>
      <c r="AX712" s="68">
        <f t="shared" si="338"/>
        <v>0</v>
      </c>
      <c r="AY712" s="68">
        <f t="shared" si="339"/>
        <v>0</v>
      </c>
      <c r="AZ712" s="139">
        <f t="shared" si="340"/>
        <v>0</v>
      </c>
      <c r="BA712" s="68" t="str">
        <f t="shared" si="341"/>
        <v/>
      </c>
      <c r="BB712" s="68" t="str">
        <f t="shared" si="342"/>
        <v/>
      </c>
      <c r="BC712" s="146" t="str">
        <f t="shared" si="343"/>
        <v>Pain in mouth/throat</v>
      </c>
      <c r="BD712" s="68">
        <f t="shared" si="344"/>
        <v>10.4</v>
      </c>
      <c r="BE712" s="68" t="str">
        <f t="shared" si="345"/>
        <v>Pain in mouth/throat
 has a PPV of 10.4% 
 for recurrence</v>
      </c>
      <c r="BF712" s="68">
        <f t="shared" si="346"/>
        <v>0</v>
      </c>
      <c r="BG712" s="68">
        <f t="shared" si="347"/>
        <v>0</v>
      </c>
      <c r="BH712" s="68">
        <f t="shared" si="348"/>
        <v>1</v>
      </c>
      <c r="BI712" s="68">
        <f t="shared" si="349"/>
        <v>0</v>
      </c>
      <c r="BJ712" s="68">
        <f t="shared" si="350"/>
        <v>0</v>
      </c>
      <c r="BK712" s="68">
        <f t="shared" si="351"/>
        <v>0</v>
      </c>
      <c r="BL712" s="68">
        <f t="shared" si="352"/>
        <v>0</v>
      </c>
      <c r="BM712" s="139">
        <f t="shared" si="353"/>
        <v>0</v>
      </c>
    </row>
    <row r="713" spans="1:65" s="68" customFormat="1" ht="63.95" customHeight="1">
      <c r="A713" s="245"/>
      <c r="B713" s="97"/>
      <c r="C713" s="98"/>
      <c r="D713" s="99"/>
      <c r="E713" s="111"/>
      <c r="F713" s="155"/>
      <c r="G713" s="225"/>
      <c r="H713" s="100"/>
      <c r="I713" s="226"/>
      <c r="J713" s="218"/>
      <c r="K713" s="124"/>
      <c r="L713" s="135"/>
      <c r="M713" s="136"/>
      <c r="N713" s="102"/>
      <c r="O713" s="103"/>
      <c r="P713" s="103"/>
      <c r="Q713" s="103"/>
      <c r="R713" s="103"/>
      <c r="S713" s="99"/>
      <c r="T713" s="99"/>
      <c r="U713" s="99"/>
      <c r="V713" s="99"/>
      <c r="W713" s="100"/>
      <c r="X713" s="100"/>
      <c r="Y713" s="104"/>
      <c r="Z713" s="119"/>
      <c r="AA713" s="119"/>
      <c r="AB713" s="120"/>
      <c r="AC713" s="137" t="str">
        <f t="shared" si="323"/>
        <v/>
      </c>
      <c r="AD713" s="131" t="str">
        <f t="shared" si="324"/>
        <v/>
      </c>
      <c r="AE713" s="105"/>
      <c r="AF713" s="101"/>
      <c r="AG713" s="107"/>
      <c r="AH713" s="169"/>
      <c r="AI713" s="170"/>
      <c r="AK713" s="146" t="b">
        <f t="shared" si="325"/>
        <v>0</v>
      </c>
      <c r="AL713" s="68">
        <f t="shared" si="326"/>
        <v>0</v>
      </c>
      <c r="AM713" s="68" t="b">
        <f t="shared" si="327"/>
        <v>1</v>
      </c>
      <c r="AN713" s="68">
        <f t="shared" si="328"/>
        <v>1</v>
      </c>
      <c r="AO713" s="68" t="b">
        <f t="shared" si="329"/>
        <v>0</v>
      </c>
      <c r="AP713" s="68">
        <f t="shared" si="330"/>
        <v>0</v>
      </c>
      <c r="AQ713" s="68" t="b">
        <f t="shared" si="331"/>
        <v>1</v>
      </c>
      <c r="AR713" s="139">
        <f t="shared" si="332"/>
        <v>1</v>
      </c>
      <c r="AS713" s="146" t="str">
        <f t="shared" si="333"/>
        <v/>
      </c>
      <c r="AT713" s="139" t="str">
        <f t="shared" si="334"/>
        <v/>
      </c>
      <c r="AU713" s="68">
        <f t="shared" si="335"/>
        <v>1</v>
      </c>
      <c r="AV713" s="68">
        <f t="shared" si="336"/>
        <v>0</v>
      </c>
      <c r="AW713" s="68">
        <f t="shared" si="337"/>
        <v>0</v>
      </c>
      <c r="AX713" s="68">
        <f t="shared" si="338"/>
        <v>0</v>
      </c>
      <c r="AY713" s="68">
        <f t="shared" si="339"/>
        <v>0</v>
      </c>
      <c r="AZ713" s="139">
        <f t="shared" si="340"/>
        <v>0</v>
      </c>
      <c r="BA713" s="68" t="str">
        <f t="shared" si="341"/>
        <v/>
      </c>
      <c r="BB713" s="68" t="str">
        <f t="shared" si="342"/>
        <v/>
      </c>
      <c r="BC713" s="146" t="str">
        <f t="shared" si="343"/>
        <v>Pain in mouth/throat</v>
      </c>
      <c r="BD713" s="68">
        <f t="shared" si="344"/>
        <v>10.4</v>
      </c>
      <c r="BE713" s="68" t="str">
        <f t="shared" si="345"/>
        <v>Pain in mouth/throat
 has a PPV of 10.4% 
 for recurrence</v>
      </c>
      <c r="BF713" s="68">
        <f t="shared" si="346"/>
        <v>0</v>
      </c>
      <c r="BG713" s="68">
        <f t="shared" si="347"/>
        <v>0</v>
      </c>
      <c r="BH713" s="68">
        <f t="shared" si="348"/>
        <v>1</v>
      </c>
      <c r="BI713" s="68">
        <f t="shared" si="349"/>
        <v>0</v>
      </c>
      <c r="BJ713" s="68">
        <f t="shared" si="350"/>
        <v>0</v>
      </c>
      <c r="BK713" s="68">
        <f t="shared" si="351"/>
        <v>0</v>
      </c>
      <c r="BL713" s="68">
        <f t="shared" si="352"/>
        <v>0</v>
      </c>
      <c r="BM713" s="139">
        <f t="shared" si="353"/>
        <v>0</v>
      </c>
    </row>
    <row r="714" spans="1:65" s="68" customFormat="1" ht="63.95" customHeight="1">
      <c r="A714" s="245"/>
      <c r="B714" s="97"/>
      <c r="C714" s="98"/>
      <c r="D714" s="99"/>
      <c r="E714" s="111"/>
      <c r="F714" s="155"/>
      <c r="G714" s="225"/>
      <c r="H714" s="100"/>
      <c r="I714" s="226"/>
      <c r="J714" s="218"/>
      <c r="K714" s="124"/>
      <c r="L714" s="135"/>
      <c r="M714" s="136"/>
      <c r="N714" s="102"/>
      <c r="O714" s="103"/>
      <c r="P714" s="103"/>
      <c r="Q714" s="103"/>
      <c r="R714" s="103"/>
      <c r="S714" s="99"/>
      <c r="T714" s="99"/>
      <c r="U714" s="99"/>
      <c r="V714" s="99"/>
      <c r="W714" s="100"/>
      <c r="X714" s="100"/>
      <c r="Y714" s="104"/>
      <c r="Z714" s="119"/>
      <c r="AA714" s="119"/>
      <c r="AB714" s="120"/>
      <c r="AC714" s="137" t="str">
        <f t="shared" si="323"/>
        <v/>
      </c>
      <c r="AD714" s="131" t="str">
        <f t="shared" si="324"/>
        <v/>
      </c>
      <c r="AE714" s="105"/>
      <c r="AF714" s="101"/>
      <c r="AG714" s="107"/>
      <c r="AH714" s="169"/>
      <c r="AI714" s="170"/>
      <c r="AK714" s="146" t="b">
        <f t="shared" si="325"/>
        <v>0</v>
      </c>
      <c r="AL714" s="68">
        <f t="shared" si="326"/>
        <v>0</v>
      </c>
      <c r="AM714" s="68" t="b">
        <f t="shared" si="327"/>
        <v>1</v>
      </c>
      <c r="AN714" s="68">
        <f t="shared" si="328"/>
        <v>1</v>
      </c>
      <c r="AO714" s="68" t="b">
        <f t="shared" si="329"/>
        <v>0</v>
      </c>
      <c r="AP714" s="68">
        <f t="shared" si="330"/>
        <v>0</v>
      </c>
      <c r="AQ714" s="68" t="b">
        <f t="shared" si="331"/>
        <v>1</v>
      </c>
      <c r="AR714" s="139">
        <f t="shared" si="332"/>
        <v>1</v>
      </c>
      <c r="AS714" s="146" t="str">
        <f t="shared" si="333"/>
        <v/>
      </c>
      <c r="AT714" s="139" t="str">
        <f t="shared" si="334"/>
        <v/>
      </c>
      <c r="AU714" s="68">
        <f t="shared" si="335"/>
        <v>1</v>
      </c>
      <c r="AV714" s="68">
        <f t="shared" si="336"/>
        <v>0</v>
      </c>
      <c r="AW714" s="68">
        <f t="shared" si="337"/>
        <v>0</v>
      </c>
      <c r="AX714" s="68">
        <f t="shared" si="338"/>
        <v>0</v>
      </c>
      <c r="AY714" s="68">
        <f t="shared" si="339"/>
        <v>0</v>
      </c>
      <c r="AZ714" s="139">
        <f t="shared" si="340"/>
        <v>0</v>
      </c>
      <c r="BA714" s="68" t="str">
        <f t="shared" si="341"/>
        <v/>
      </c>
      <c r="BB714" s="68" t="str">
        <f t="shared" si="342"/>
        <v/>
      </c>
      <c r="BC714" s="146" t="str">
        <f t="shared" si="343"/>
        <v>Pain in mouth/throat</v>
      </c>
      <c r="BD714" s="68">
        <f t="shared" si="344"/>
        <v>10.4</v>
      </c>
      <c r="BE714" s="68" t="str">
        <f t="shared" si="345"/>
        <v>Pain in mouth/throat
 has a PPV of 10.4% 
 for recurrence</v>
      </c>
      <c r="BF714" s="68">
        <f t="shared" si="346"/>
        <v>0</v>
      </c>
      <c r="BG714" s="68">
        <f t="shared" si="347"/>
        <v>0</v>
      </c>
      <c r="BH714" s="68">
        <f t="shared" si="348"/>
        <v>1</v>
      </c>
      <c r="BI714" s="68">
        <f t="shared" si="349"/>
        <v>0</v>
      </c>
      <c r="BJ714" s="68">
        <f t="shared" si="350"/>
        <v>0</v>
      </c>
      <c r="BK714" s="68">
        <f t="shared" si="351"/>
        <v>0</v>
      </c>
      <c r="BL714" s="68">
        <f t="shared" si="352"/>
        <v>0</v>
      </c>
      <c r="BM714" s="139">
        <f t="shared" si="353"/>
        <v>0</v>
      </c>
    </row>
    <row r="715" spans="1:65" s="68" customFormat="1" ht="63.95" customHeight="1">
      <c r="A715" s="245"/>
      <c r="B715" s="97"/>
      <c r="C715" s="98"/>
      <c r="D715" s="99"/>
      <c r="E715" s="111"/>
      <c r="F715" s="155"/>
      <c r="G715" s="225"/>
      <c r="H715" s="100"/>
      <c r="I715" s="226"/>
      <c r="J715" s="218"/>
      <c r="K715" s="124"/>
      <c r="L715" s="135"/>
      <c r="M715" s="136"/>
      <c r="N715" s="102"/>
      <c r="O715" s="103"/>
      <c r="P715" s="103"/>
      <c r="Q715" s="103"/>
      <c r="R715" s="103"/>
      <c r="S715" s="99"/>
      <c r="T715" s="99"/>
      <c r="U715" s="99"/>
      <c r="V715" s="99"/>
      <c r="W715" s="100"/>
      <c r="X715" s="100"/>
      <c r="Y715" s="104"/>
      <c r="Z715" s="119"/>
      <c r="AA715" s="119"/>
      <c r="AB715" s="120"/>
      <c r="AC715" s="137" t="str">
        <f t="shared" si="323"/>
        <v/>
      </c>
      <c r="AD715" s="131" t="str">
        <f t="shared" si="324"/>
        <v/>
      </c>
      <c r="AE715" s="105"/>
      <c r="AF715" s="101"/>
      <c r="AG715" s="107"/>
      <c r="AH715" s="169"/>
      <c r="AI715" s="170"/>
      <c r="AK715" s="146" t="b">
        <f t="shared" si="325"/>
        <v>0</v>
      </c>
      <c r="AL715" s="68">
        <f t="shared" si="326"/>
        <v>0</v>
      </c>
      <c r="AM715" s="68" t="b">
        <f t="shared" si="327"/>
        <v>1</v>
      </c>
      <c r="AN715" s="68">
        <f t="shared" si="328"/>
        <v>1</v>
      </c>
      <c r="AO715" s="68" t="b">
        <f t="shared" si="329"/>
        <v>0</v>
      </c>
      <c r="AP715" s="68">
        <f t="shared" si="330"/>
        <v>0</v>
      </c>
      <c r="AQ715" s="68" t="b">
        <f t="shared" si="331"/>
        <v>1</v>
      </c>
      <c r="AR715" s="139">
        <f t="shared" si="332"/>
        <v>1</v>
      </c>
      <c r="AS715" s="146" t="str">
        <f t="shared" si="333"/>
        <v/>
      </c>
      <c r="AT715" s="139" t="str">
        <f t="shared" si="334"/>
        <v/>
      </c>
      <c r="AU715" s="68">
        <f t="shared" si="335"/>
        <v>1</v>
      </c>
      <c r="AV715" s="68">
        <f t="shared" si="336"/>
        <v>0</v>
      </c>
      <c r="AW715" s="68">
        <f t="shared" si="337"/>
        <v>0</v>
      </c>
      <c r="AX715" s="68">
        <f t="shared" si="338"/>
        <v>0</v>
      </c>
      <c r="AY715" s="68">
        <f t="shared" si="339"/>
        <v>0</v>
      </c>
      <c r="AZ715" s="139">
        <f t="shared" si="340"/>
        <v>0</v>
      </c>
      <c r="BA715" s="68" t="str">
        <f t="shared" si="341"/>
        <v/>
      </c>
      <c r="BB715" s="68" t="str">
        <f t="shared" si="342"/>
        <v/>
      </c>
      <c r="BC715" s="146" t="str">
        <f t="shared" si="343"/>
        <v>Pain in mouth/throat</v>
      </c>
      <c r="BD715" s="68">
        <f t="shared" si="344"/>
        <v>10.4</v>
      </c>
      <c r="BE715" s="68" t="str">
        <f t="shared" si="345"/>
        <v>Pain in mouth/throat
 has a PPV of 10.4% 
 for recurrence</v>
      </c>
      <c r="BF715" s="68">
        <f t="shared" si="346"/>
        <v>0</v>
      </c>
      <c r="BG715" s="68">
        <f t="shared" si="347"/>
        <v>0</v>
      </c>
      <c r="BH715" s="68">
        <f t="shared" si="348"/>
        <v>1</v>
      </c>
      <c r="BI715" s="68">
        <f t="shared" si="349"/>
        <v>0</v>
      </c>
      <c r="BJ715" s="68">
        <f t="shared" si="350"/>
        <v>0</v>
      </c>
      <c r="BK715" s="68">
        <f t="shared" si="351"/>
        <v>0</v>
      </c>
      <c r="BL715" s="68">
        <f t="shared" si="352"/>
        <v>0</v>
      </c>
      <c r="BM715" s="139">
        <f t="shared" si="353"/>
        <v>0</v>
      </c>
    </row>
    <row r="716" spans="1:65" s="68" customFormat="1" ht="63.95" customHeight="1">
      <c r="A716" s="245"/>
      <c r="B716" s="97"/>
      <c r="C716" s="98"/>
      <c r="D716" s="99"/>
      <c r="E716" s="111"/>
      <c r="F716" s="155"/>
      <c r="G716" s="225"/>
      <c r="H716" s="100"/>
      <c r="I716" s="226"/>
      <c r="J716" s="218"/>
      <c r="K716" s="124"/>
      <c r="L716" s="135"/>
      <c r="M716" s="136"/>
      <c r="N716" s="102"/>
      <c r="O716" s="103"/>
      <c r="P716" s="103"/>
      <c r="Q716" s="103"/>
      <c r="R716" s="103"/>
      <c r="S716" s="99"/>
      <c r="T716" s="99"/>
      <c r="U716" s="99"/>
      <c r="V716" s="99"/>
      <c r="W716" s="100"/>
      <c r="X716" s="100"/>
      <c r="Y716" s="104"/>
      <c r="Z716" s="119"/>
      <c r="AA716" s="119"/>
      <c r="AB716" s="120"/>
      <c r="AC716" s="137" t="str">
        <f t="shared" si="323"/>
        <v/>
      </c>
      <c r="AD716" s="131" t="str">
        <f t="shared" si="324"/>
        <v/>
      </c>
      <c r="AE716" s="105"/>
      <c r="AF716" s="101"/>
      <c r="AG716" s="107"/>
      <c r="AH716" s="169"/>
      <c r="AI716" s="170"/>
      <c r="AK716" s="146" t="b">
        <f t="shared" si="325"/>
        <v>0</v>
      </c>
      <c r="AL716" s="68">
        <f t="shared" si="326"/>
        <v>0</v>
      </c>
      <c r="AM716" s="68" t="b">
        <f t="shared" si="327"/>
        <v>1</v>
      </c>
      <c r="AN716" s="68">
        <f t="shared" si="328"/>
        <v>1</v>
      </c>
      <c r="AO716" s="68" t="b">
        <f t="shared" si="329"/>
        <v>0</v>
      </c>
      <c r="AP716" s="68">
        <f t="shared" si="330"/>
        <v>0</v>
      </c>
      <c r="AQ716" s="68" t="b">
        <f t="shared" si="331"/>
        <v>1</v>
      </c>
      <c r="AR716" s="139">
        <f t="shared" si="332"/>
        <v>1</v>
      </c>
      <c r="AS716" s="146" t="str">
        <f t="shared" si="333"/>
        <v/>
      </c>
      <c r="AT716" s="139" t="str">
        <f t="shared" si="334"/>
        <v/>
      </c>
      <c r="AU716" s="68">
        <f t="shared" si="335"/>
        <v>1</v>
      </c>
      <c r="AV716" s="68">
        <f t="shared" si="336"/>
        <v>0</v>
      </c>
      <c r="AW716" s="68">
        <f t="shared" si="337"/>
        <v>0</v>
      </c>
      <c r="AX716" s="68">
        <f t="shared" si="338"/>
        <v>0</v>
      </c>
      <c r="AY716" s="68">
        <f t="shared" si="339"/>
        <v>0</v>
      </c>
      <c r="AZ716" s="139">
        <f t="shared" si="340"/>
        <v>0</v>
      </c>
      <c r="BA716" s="68" t="str">
        <f t="shared" si="341"/>
        <v/>
      </c>
      <c r="BB716" s="68" t="str">
        <f t="shared" si="342"/>
        <v/>
      </c>
      <c r="BC716" s="146" t="str">
        <f t="shared" si="343"/>
        <v>Pain in mouth/throat</v>
      </c>
      <c r="BD716" s="68">
        <f t="shared" si="344"/>
        <v>10.4</v>
      </c>
      <c r="BE716" s="68" t="str">
        <f t="shared" si="345"/>
        <v>Pain in mouth/throat
 has a PPV of 10.4% 
 for recurrence</v>
      </c>
      <c r="BF716" s="68">
        <f t="shared" si="346"/>
        <v>0</v>
      </c>
      <c r="BG716" s="68">
        <f t="shared" si="347"/>
        <v>0</v>
      </c>
      <c r="BH716" s="68">
        <f t="shared" si="348"/>
        <v>1</v>
      </c>
      <c r="BI716" s="68">
        <f t="shared" si="349"/>
        <v>0</v>
      </c>
      <c r="BJ716" s="68">
        <f t="shared" si="350"/>
        <v>0</v>
      </c>
      <c r="BK716" s="68">
        <f t="shared" si="351"/>
        <v>0</v>
      </c>
      <c r="BL716" s="68">
        <f t="shared" si="352"/>
        <v>0</v>
      </c>
      <c r="BM716" s="139">
        <f t="shared" si="353"/>
        <v>0</v>
      </c>
    </row>
    <row r="717" spans="1:65" s="68" customFormat="1" ht="63.95" customHeight="1">
      <c r="A717" s="245"/>
      <c r="B717" s="97"/>
      <c r="C717" s="98"/>
      <c r="D717" s="99"/>
      <c r="E717" s="111"/>
      <c r="F717" s="155"/>
      <c r="G717" s="225"/>
      <c r="H717" s="100"/>
      <c r="I717" s="226"/>
      <c r="J717" s="218"/>
      <c r="K717" s="124"/>
      <c r="L717" s="135"/>
      <c r="M717" s="136"/>
      <c r="N717" s="102"/>
      <c r="O717" s="103"/>
      <c r="P717" s="103"/>
      <c r="Q717" s="103"/>
      <c r="R717" s="103"/>
      <c r="S717" s="99"/>
      <c r="T717" s="99"/>
      <c r="U717" s="99"/>
      <c r="V717" s="99"/>
      <c r="W717" s="100"/>
      <c r="X717" s="100"/>
      <c r="Y717" s="104"/>
      <c r="Z717" s="119"/>
      <c r="AA717" s="119"/>
      <c r="AB717" s="120"/>
      <c r="AC717" s="137" t="str">
        <f t="shared" si="323"/>
        <v/>
      </c>
      <c r="AD717" s="131" t="str">
        <f t="shared" si="324"/>
        <v/>
      </c>
      <c r="AE717" s="105"/>
      <c r="AF717" s="101"/>
      <c r="AG717" s="107"/>
      <c r="AH717" s="169"/>
      <c r="AI717" s="170"/>
      <c r="AK717" s="146" t="b">
        <f t="shared" si="325"/>
        <v>0</v>
      </c>
      <c r="AL717" s="68">
        <f t="shared" si="326"/>
        <v>0</v>
      </c>
      <c r="AM717" s="68" t="b">
        <f t="shared" si="327"/>
        <v>1</v>
      </c>
      <c r="AN717" s="68">
        <f t="shared" si="328"/>
        <v>1</v>
      </c>
      <c r="AO717" s="68" t="b">
        <f t="shared" si="329"/>
        <v>0</v>
      </c>
      <c r="AP717" s="68">
        <f t="shared" si="330"/>
        <v>0</v>
      </c>
      <c r="AQ717" s="68" t="b">
        <f t="shared" si="331"/>
        <v>1</v>
      </c>
      <c r="AR717" s="139">
        <f t="shared" si="332"/>
        <v>1</v>
      </c>
      <c r="AS717" s="146" t="str">
        <f t="shared" si="333"/>
        <v/>
      </c>
      <c r="AT717" s="139" t="str">
        <f t="shared" si="334"/>
        <v/>
      </c>
      <c r="AU717" s="68">
        <f t="shared" si="335"/>
        <v>1</v>
      </c>
      <c r="AV717" s="68">
        <f t="shared" si="336"/>
        <v>0</v>
      </c>
      <c r="AW717" s="68">
        <f t="shared" si="337"/>
        <v>0</v>
      </c>
      <c r="AX717" s="68">
        <f t="shared" si="338"/>
        <v>0</v>
      </c>
      <c r="AY717" s="68">
        <f t="shared" si="339"/>
        <v>0</v>
      </c>
      <c r="AZ717" s="139">
        <f t="shared" si="340"/>
        <v>0</v>
      </c>
      <c r="BA717" s="68" t="str">
        <f t="shared" si="341"/>
        <v/>
      </c>
      <c r="BB717" s="68" t="str">
        <f t="shared" si="342"/>
        <v/>
      </c>
      <c r="BC717" s="146" t="str">
        <f t="shared" si="343"/>
        <v>Pain in mouth/throat</v>
      </c>
      <c r="BD717" s="68">
        <f t="shared" si="344"/>
        <v>10.4</v>
      </c>
      <c r="BE717" s="68" t="str">
        <f t="shared" si="345"/>
        <v>Pain in mouth/throat
 has a PPV of 10.4% 
 for recurrence</v>
      </c>
      <c r="BF717" s="68">
        <f t="shared" si="346"/>
        <v>0</v>
      </c>
      <c r="BG717" s="68">
        <f t="shared" si="347"/>
        <v>0</v>
      </c>
      <c r="BH717" s="68">
        <f t="shared" si="348"/>
        <v>1</v>
      </c>
      <c r="BI717" s="68">
        <f t="shared" si="349"/>
        <v>0</v>
      </c>
      <c r="BJ717" s="68">
        <f t="shared" si="350"/>
        <v>0</v>
      </c>
      <c r="BK717" s="68">
        <f t="shared" si="351"/>
        <v>0</v>
      </c>
      <c r="BL717" s="68">
        <f t="shared" si="352"/>
        <v>0</v>
      </c>
      <c r="BM717" s="139">
        <f t="shared" si="353"/>
        <v>0</v>
      </c>
    </row>
    <row r="718" spans="1:65" s="68" customFormat="1" ht="63.95" customHeight="1">
      <c r="A718" s="245"/>
      <c r="B718" s="97"/>
      <c r="C718" s="98"/>
      <c r="D718" s="99"/>
      <c r="E718" s="111"/>
      <c r="F718" s="155"/>
      <c r="G718" s="225"/>
      <c r="H718" s="100"/>
      <c r="I718" s="226"/>
      <c r="J718" s="218"/>
      <c r="K718" s="124"/>
      <c r="L718" s="135"/>
      <c r="M718" s="136"/>
      <c r="N718" s="102"/>
      <c r="O718" s="103"/>
      <c r="P718" s="103"/>
      <c r="Q718" s="103"/>
      <c r="R718" s="103"/>
      <c r="S718" s="99"/>
      <c r="T718" s="99"/>
      <c r="U718" s="99"/>
      <c r="V718" s="99"/>
      <c r="W718" s="100"/>
      <c r="X718" s="100"/>
      <c r="Y718" s="104"/>
      <c r="Z718" s="119"/>
      <c r="AA718" s="119"/>
      <c r="AB718" s="120"/>
      <c r="AC718" s="137" t="str">
        <f t="shared" si="323"/>
        <v/>
      </c>
      <c r="AD718" s="131" t="str">
        <f t="shared" si="324"/>
        <v/>
      </c>
      <c r="AE718" s="105"/>
      <c r="AF718" s="101"/>
      <c r="AG718" s="107"/>
      <c r="AH718" s="169"/>
      <c r="AI718" s="170"/>
      <c r="AK718" s="146" t="b">
        <f t="shared" si="325"/>
        <v>0</v>
      </c>
      <c r="AL718" s="68">
        <f t="shared" si="326"/>
        <v>0</v>
      </c>
      <c r="AM718" s="68" t="b">
        <f t="shared" si="327"/>
        <v>1</v>
      </c>
      <c r="AN718" s="68">
        <f t="shared" si="328"/>
        <v>1</v>
      </c>
      <c r="AO718" s="68" t="b">
        <f t="shared" si="329"/>
        <v>0</v>
      </c>
      <c r="AP718" s="68">
        <f t="shared" si="330"/>
        <v>0</v>
      </c>
      <c r="AQ718" s="68" t="b">
        <f t="shared" si="331"/>
        <v>1</v>
      </c>
      <c r="AR718" s="139">
        <f t="shared" si="332"/>
        <v>1</v>
      </c>
      <c r="AS718" s="146" t="str">
        <f t="shared" si="333"/>
        <v/>
      </c>
      <c r="AT718" s="139" t="str">
        <f t="shared" si="334"/>
        <v/>
      </c>
      <c r="AU718" s="68">
        <f t="shared" si="335"/>
        <v>1</v>
      </c>
      <c r="AV718" s="68">
        <f t="shared" si="336"/>
        <v>0</v>
      </c>
      <c r="AW718" s="68">
        <f t="shared" si="337"/>
        <v>0</v>
      </c>
      <c r="AX718" s="68">
        <f t="shared" si="338"/>
        <v>0</v>
      </c>
      <c r="AY718" s="68">
        <f t="shared" si="339"/>
        <v>0</v>
      </c>
      <c r="AZ718" s="139">
        <f t="shared" si="340"/>
        <v>0</v>
      </c>
      <c r="BA718" s="68" t="str">
        <f t="shared" si="341"/>
        <v/>
      </c>
      <c r="BB718" s="68" t="str">
        <f t="shared" si="342"/>
        <v/>
      </c>
      <c r="BC718" s="146" t="str">
        <f t="shared" si="343"/>
        <v>Pain in mouth/throat</v>
      </c>
      <c r="BD718" s="68">
        <f t="shared" si="344"/>
        <v>10.4</v>
      </c>
      <c r="BE718" s="68" t="str">
        <f t="shared" si="345"/>
        <v>Pain in mouth/throat
 has a PPV of 10.4% 
 for recurrence</v>
      </c>
      <c r="BF718" s="68">
        <f t="shared" si="346"/>
        <v>0</v>
      </c>
      <c r="BG718" s="68">
        <f t="shared" si="347"/>
        <v>0</v>
      </c>
      <c r="BH718" s="68">
        <f t="shared" si="348"/>
        <v>1</v>
      </c>
      <c r="BI718" s="68">
        <f t="shared" si="349"/>
        <v>0</v>
      </c>
      <c r="BJ718" s="68">
        <f t="shared" si="350"/>
        <v>0</v>
      </c>
      <c r="BK718" s="68">
        <f t="shared" si="351"/>
        <v>0</v>
      </c>
      <c r="BL718" s="68">
        <f t="shared" si="352"/>
        <v>0</v>
      </c>
      <c r="BM718" s="139">
        <f t="shared" si="353"/>
        <v>0</v>
      </c>
    </row>
    <row r="719" spans="1:65" s="68" customFormat="1" ht="63.95" customHeight="1">
      <c r="A719" s="245"/>
      <c r="B719" s="97"/>
      <c r="C719" s="98"/>
      <c r="D719" s="99"/>
      <c r="E719" s="111"/>
      <c r="F719" s="155"/>
      <c r="G719" s="225"/>
      <c r="H719" s="100"/>
      <c r="I719" s="226"/>
      <c r="J719" s="218"/>
      <c r="K719" s="124"/>
      <c r="L719" s="135"/>
      <c r="M719" s="136"/>
      <c r="N719" s="102"/>
      <c r="O719" s="103"/>
      <c r="P719" s="103"/>
      <c r="Q719" s="103"/>
      <c r="R719" s="103"/>
      <c r="S719" s="99"/>
      <c r="T719" s="99"/>
      <c r="U719" s="99"/>
      <c r="V719" s="99"/>
      <c r="W719" s="100"/>
      <c r="X719" s="100"/>
      <c r="Y719" s="104"/>
      <c r="Z719" s="119"/>
      <c r="AA719" s="119"/>
      <c r="AB719" s="120"/>
      <c r="AC719" s="137" t="str">
        <f t="shared" si="323"/>
        <v/>
      </c>
      <c r="AD719" s="131" t="str">
        <f t="shared" si="324"/>
        <v/>
      </c>
      <c r="AE719" s="105"/>
      <c r="AF719" s="101"/>
      <c r="AG719" s="107"/>
      <c r="AH719" s="169"/>
      <c r="AI719" s="170"/>
      <c r="AK719" s="146" t="b">
        <f t="shared" si="325"/>
        <v>0</v>
      </c>
      <c r="AL719" s="68">
        <f t="shared" si="326"/>
        <v>0</v>
      </c>
      <c r="AM719" s="68" t="b">
        <f t="shared" si="327"/>
        <v>1</v>
      </c>
      <c r="AN719" s="68">
        <f t="shared" si="328"/>
        <v>1</v>
      </c>
      <c r="AO719" s="68" t="b">
        <f t="shared" si="329"/>
        <v>0</v>
      </c>
      <c r="AP719" s="68">
        <f t="shared" si="330"/>
        <v>0</v>
      </c>
      <c r="AQ719" s="68" t="b">
        <f t="shared" si="331"/>
        <v>1</v>
      </c>
      <c r="AR719" s="139">
        <f t="shared" si="332"/>
        <v>1</v>
      </c>
      <c r="AS719" s="146" t="str">
        <f t="shared" si="333"/>
        <v/>
      </c>
      <c r="AT719" s="139" t="str">
        <f t="shared" si="334"/>
        <v/>
      </c>
      <c r="AU719" s="68">
        <f t="shared" si="335"/>
        <v>1</v>
      </c>
      <c r="AV719" s="68">
        <f t="shared" si="336"/>
        <v>0</v>
      </c>
      <c r="AW719" s="68">
        <f t="shared" si="337"/>
        <v>0</v>
      </c>
      <c r="AX719" s="68">
        <f t="shared" si="338"/>
        <v>0</v>
      </c>
      <c r="AY719" s="68">
        <f t="shared" si="339"/>
        <v>0</v>
      </c>
      <c r="AZ719" s="139">
        <f t="shared" si="340"/>
        <v>0</v>
      </c>
      <c r="BA719" s="68" t="str">
        <f t="shared" si="341"/>
        <v/>
      </c>
      <c r="BB719" s="68" t="str">
        <f t="shared" si="342"/>
        <v/>
      </c>
      <c r="BC719" s="146" t="str">
        <f t="shared" si="343"/>
        <v>Pain in mouth/throat</v>
      </c>
      <c r="BD719" s="68">
        <f t="shared" si="344"/>
        <v>10.4</v>
      </c>
      <c r="BE719" s="68" t="str">
        <f t="shared" si="345"/>
        <v>Pain in mouth/throat
 has a PPV of 10.4% 
 for recurrence</v>
      </c>
      <c r="BF719" s="68">
        <f t="shared" si="346"/>
        <v>0</v>
      </c>
      <c r="BG719" s="68">
        <f t="shared" si="347"/>
        <v>0</v>
      </c>
      <c r="BH719" s="68">
        <f t="shared" si="348"/>
        <v>1</v>
      </c>
      <c r="BI719" s="68">
        <f t="shared" si="349"/>
        <v>0</v>
      </c>
      <c r="BJ719" s="68">
        <f t="shared" si="350"/>
        <v>0</v>
      </c>
      <c r="BK719" s="68">
        <f t="shared" si="351"/>
        <v>0</v>
      </c>
      <c r="BL719" s="68">
        <f t="shared" si="352"/>
        <v>0</v>
      </c>
      <c r="BM719" s="139">
        <f t="shared" si="353"/>
        <v>0</v>
      </c>
    </row>
    <row r="720" spans="1:65" s="68" customFormat="1" ht="63.95" customHeight="1">
      <c r="A720" s="245"/>
      <c r="B720" s="97"/>
      <c r="C720" s="98"/>
      <c r="D720" s="99"/>
      <c r="E720" s="111"/>
      <c r="F720" s="155"/>
      <c r="G720" s="225"/>
      <c r="H720" s="100"/>
      <c r="I720" s="226"/>
      <c r="J720" s="218"/>
      <c r="K720" s="124"/>
      <c r="L720" s="135"/>
      <c r="M720" s="136"/>
      <c r="N720" s="102"/>
      <c r="O720" s="103"/>
      <c r="P720" s="103"/>
      <c r="Q720" s="103"/>
      <c r="R720" s="103"/>
      <c r="S720" s="99"/>
      <c r="T720" s="99"/>
      <c r="U720" s="99"/>
      <c r="V720" s="99"/>
      <c r="W720" s="100"/>
      <c r="X720" s="100"/>
      <c r="Y720" s="104"/>
      <c r="Z720" s="119"/>
      <c r="AA720" s="119"/>
      <c r="AB720" s="120"/>
      <c r="AC720" s="137" t="str">
        <f t="shared" si="323"/>
        <v/>
      </c>
      <c r="AD720" s="131" t="str">
        <f t="shared" si="324"/>
        <v/>
      </c>
      <c r="AE720" s="105"/>
      <c r="AF720" s="101"/>
      <c r="AG720" s="107"/>
      <c r="AH720" s="169"/>
      <c r="AI720" s="170"/>
      <c r="AK720" s="146" t="b">
        <f t="shared" si="325"/>
        <v>0</v>
      </c>
      <c r="AL720" s="68">
        <f t="shared" si="326"/>
        <v>0</v>
      </c>
      <c r="AM720" s="68" t="b">
        <f t="shared" si="327"/>
        <v>1</v>
      </c>
      <c r="AN720" s="68">
        <f t="shared" si="328"/>
        <v>1</v>
      </c>
      <c r="AO720" s="68" t="b">
        <f t="shared" si="329"/>
        <v>0</v>
      </c>
      <c r="AP720" s="68">
        <f t="shared" si="330"/>
        <v>0</v>
      </c>
      <c r="AQ720" s="68" t="b">
        <f t="shared" si="331"/>
        <v>1</v>
      </c>
      <c r="AR720" s="139">
        <f t="shared" si="332"/>
        <v>1</v>
      </c>
      <c r="AS720" s="146" t="str">
        <f t="shared" si="333"/>
        <v/>
      </c>
      <c r="AT720" s="139" t="str">
        <f t="shared" si="334"/>
        <v/>
      </c>
      <c r="AU720" s="68">
        <f t="shared" si="335"/>
        <v>1</v>
      </c>
      <c r="AV720" s="68">
        <f t="shared" si="336"/>
        <v>0</v>
      </c>
      <c r="AW720" s="68">
        <f t="shared" si="337"/>
        <v>0</v>
      </c>
      <c r="AX720" s="68">
        <f t="shared" si="338"/>
        <v>0</v>
      </c>
      <c r="AY720" s="68">
        <f t="shared" si="339"/>
        <v>0</v>
      </c>
      <c r="AZ720" s="139">
        <f t="shared" si="340"/>
        <v>0</v>
      </c>
      <c r="BA720" s="68" t="str">
        <f t="shared" si="341"/>
        <v/>
      </c>
      <c r="BB720" s="68" t="str">
        <f t="shared" si="342"/>
        <v/>
      </c>
      <c r="BC720" s="146" t="str">
        <f t="shared" si="343"/>
        <v>Pain in mouth/throat</v>
      </c>
      <c r="BD720" s="68">
        <f t="shared" si="344"/>
        <v>10.4</v>
      </c>
      <c r="BE720" s="68" t="str">
        <f t="shared" si="345"/>
        <v>Pain in mouth/throat
 has a PPV of 10.4% 
 for recurrence</v>
      </c>
      <c r="BF720" s="68">
        <f t="shared" si="346"/>
        <v>0</v>
      </c>
      <c r="BG720" s="68">
        <f t="shared" si="347"/>
        <v>0</v>
      </c>
      <c r="BH720" s="68">
        <f t="shared" si="348"/>
        <v>1</v>
      </c>
      <c r="BI720" s="68">
        <f t="shared" si="349"/>
        <v>0</v>
      </c>
      <c r="BJ720" s="68">
        <f t="shared" si="350"/>
        <v>0</v>
      </c>
      <c r="BK720" s="68">
        <f t="shared" si="351"/>
        <v>0</v>
      </c>
      <c r="BL720" s="68">
        <f t="shared" si="352"/>
        <v>0</v>
      </c>
      <c r="BM720" s="139">
        <f t="shared" si="353"/>
        <v>0</v>
      </c>
    </row>
    <row r="721" spans="1:65" s="68" customFormat="1" ht="63.95" customHeight="1">
      <c r="A721" s="245"/>
      <c r="B721" s="97"/>
      <c r="C721" s="98"/>
      <c r="D721" s="99"/>
      <c r="E721" s="111"/>
      <c r="F721" s="155"/>
      <c r="G721" s="225"/>
      <c r="H721" s="100"/>
      <c r="I721" s="226"/>
      <c r="J721" s="218"/>
      <c r="K721" s="124"/>
      <c r="L721" s="135"/>
      <c r="M721" s="136"/>
      <c r="N721" s="102"/>
      <c r="O721" s="103"/>
      <c r="P721" s="103"/>
      <c r="Q721" s="103"/>
      <c r="R721" s="103"/>
      <c r="S721" s="99"/>
      <c r="T721" s="99"/>
      <c r="U721" s="99"/>
      <c r="V721" s="99"/>
      <c r="W721" s="100"/>
      <c r="X721" s="100"/>
      <c r="Y721" s="104"/>
      <c r="Z721" s="119"/>
      <c r="AA721" s="119"/>
      <c r="AB721" s="120"/>
      <c r="AC721" s="137" t="str">
        <f t="shared" ref="AC721:AC784" si="354">AS721</f>
        <v/>
      </c>
      <c r="AD721" s="131" t="str">
        <f t="shared" ref="AD721:AD784" si="355">AT721</f>
        <v/>
      </c>
      <c r="AE721" s="105"/>
      <c r="AF721" s="101"/>
      <c r="AG721" s="107"/>
      <c r="AH721" s="169"/>
      <c r="AI721" s="170"/>
      <c r="AK721" s="146" t="b">
        <f t="shared" ref="AK721:AK784" si="356">AND(K721&lt;&gt;"",L721&lt;&gt;"",M721&lt;&gt;"",N721&lt;&gt;"",O721&lt;&gt;"",P721&lt;&gt;"",Q721&lt;&gt;"",R721&lt;&gt;"",S721&lt;&gt;"", T721&lt;&gt;"", U721&lt;&gt;"", V721&lt;&gt;"", W721&lt;&gt;"", X721&lt;&gt;"", Y721&lt;&gt;"", Z721&lt;&gt;"", AA721&lt;&gt;"", AB721&lt;&gt;"")</f>
        <v>0</v>
      </c>
      <c r="AL721" s="68">
        <f t="shared" ref="AL721:AL784" si="357">IF(AK721=TRUE, 1, 0)</f>
        <v>0</v>
      </c>
      <c r="AM721" s="68" t="b">
        <f t="shared" ref="AM721:AM784" si="358">AND(K721="",L721="",M721="",N721="",O721="",P721="",Q721="",R721="",S721="", T721="", U721="", V721="", W721="", X721="", Y721="", Z721="", AA721="", AB721="")</f>
        <v>1</v>
      </c>
      <c r="AN721" s="68">
        <f t="shared" ref="AN721:AN784" si="359">IF(AM721=TRUE, 1, 0)</f>
        <v>1</v>
      </c>
      <c r="AO721" s="68" t="b">
        <f t="shared" ref="AO721:AO784" si="360">AND(B721&lt;&gt;"", C721&lt;&gt;"", D721&lt;&gt;"", G721&lt;&gt;"",H721&lt;&gt;"",I721&lt;&gt;"",E721&lt;&gt;"",F721&lt;&gt;"",J721&lt;&gt;"")</f>
        <v>0</v>
      </c>
      <c r="AP721" s="68">
        <f t="shared" ref="AP721:AP784" si="361">IF(AO721=TRUE, 1, 0)</f>
        <v>0</v>
      </c>
      <c r="AQ721" s="68" t="b">
        <f t="shared" ref="AQ721:AQ784" si="362">AND(B721="", C721="", D721="", G721="",H721="",I721="",E721="",F721="",J721="")</f>
        <v>1</v>
      </c>
      <c r="AR721" s="139">
        <f t="shared" ref="AR721:AR784" si="363">IF(AQ721=TRUE, 1, 0)</f>
        <v>1</v>
      </c>
      <c r="AS721" s="146" t="str">
        <f t="shared" ref="AS721:AS784" si="364">IF(AU721=1, "", IF(AV721=1,AV$9, IF(AW721=1,AW$9, IF(AX721=1,AX$9, IF(AY721=1,AY$9, IF(AZ721=1, AZ$9, IF(J721="Yes",BB721, IF(J721="No", BA721, "Whoops!"))))))))</f>
        <v/>
      </c>
      <c r="AT721" s="139" t="str">
        <f t="shared" ref="AT721:AT784" si="365">IF(AS721="","", IF(AS721=BB721, BE721,""))</f>
        <v/>
      </c>
      <c r="AU721" s="68">
        <f t="shared" ref="AU721:AU784" si="366">IF(AND(B721="", AR721=1), 1, 0)</f>
        <v>1</v>
      </c>
      <c r="AV721" s="68">
        <f t="shared" ref="AV721:AV784" si="367">IF(AND(B721="", AR721=0, AP721=0), 1, 0)</f>
        <v>0</v>
      </c>
      <c r="AW721" s="68">
        <f t="shared" ref="AW721:AW784" si="368">IF(AND(B721&lt;&gt;"", AR721=0, AP721=0), 1, 0)</f>
        <v>0</v>
      </c>
      <c r="AX721" s="68">
        <f t="shared" ref="AX721:AX784" si="369">IF(AND(B721&lt;&gt;"", AP721=1, J721="No", AN721=0), 1, 0)</f>
        <v>0</v>
      </c>
      <c r="AY721" s="68">
        <f t="shared" ref="AY721:AY784" si="370">IF(AND(B721&lt;&gt;"", AP721=1, J721="Yes", AL721=0), 1, 0)</f>
        <v>0</v>
      </c>
      <c r="AZ721" s="139">
        <f t="shared" ref="AZ721:AZ784" si="371">IF(AND(SUM(AU721:AY721)=0, OR(F721="thyroid", F721="skin")), 1, 0)</f>
        <v>0</v>
      </c>
      <c r="BA721" s="68" t="str">
        <f t="shared" ref="BA721:BA784" si="372">IF(J721="No",VLOOKUP(E721,AK$2:AM$8,3,FALSE)&amp;BA$9&amp;" at "&amp;E721&amp;BB$13,"")</f>
        <v/>
      </c>
      <c r="BB721" s="68" t="str">
        <f t="shared" ref="BB721:BB784" si="373">IF(SUM(AU721:AY721)=0,VLOOKUP(E721,AK$2:AM$8,2,FALSE)&amp;BB$9&amp;" at "&amp;E721&amp;BB$13, "")</f>
        <v/>
      </c>
      <c r="BC721" s="146" t="str">
        <f t="shared" ref="BC721:BC784" si="374">IF(BF721=1,BF$2,IF(BG721=1,BF$3,IF(BH721=1,BF$4,IF(BI721=1,BF$5,IF(BJ721=1,BF$6,IF(BK721=1,BF$7,IF(BL721=1,BF$8,IF(BM721=1,BF$9))))))))</f>
        <v>Pain in mouth/throat</v>
      </c>
      <c r="BD721" s="68">
        <f t="shared" ref="BD721:BD784" si="375">IF(BF721=1,BG$2,IF(BG721=1,BG$3,IF(BH721=1,BG$4,IF(BI721=1,BG$5,IF(BJ721=1,BG$6,IF(BK721=1,BG$7,IF(BL721=1,BG$8,IF(BM721=1,BG$9))))))))</f>
        <v>10.4</v>
      </c>
      <c r="BE721" s="68" t="str">
        <f t="shared" ref="BE721:BE784" si="376">IF(SUM(BF721:BM721)&gt;0, BC721&amp;CHAR(10)&amp;BE$7&amp;BD721&amp;BE$8, BE$6)</f>
        <v>Pain in mouth/throat
 has a PPV of 10.4% 
 for recurrence</v>
      </c>
      <c r="BF721" s="68">
        <f t="shared" ref="BF721:BF784" si="377">IF(N721="Yes", 1, 0)</f>
        <v>0</v>
      </c>
      <c r="BG721" s="68">
        <f t="shared" ref="BG721:BG784" si="378">IF(AB721="Yes", 1, 0)</f>
        <v>0</v>
      </c>
      <c r="BH721" s="68">
        <f t="shared" ref="BH721:BH784" si="379">IF(OR(S721="Yes",P721&lt;&gt;"No"), 1, 0)</f>
        <v>1</v>
      </c>
      <c r="BI721" s="68">
        <f t="shared" ref="BI721:BI784" si="380">IF(Z721="Yes", 1, 0)</f>
        <v>0</v>
      </c>
      <c r="BJ721" s="68">
        <f t="shared" ref="BJ721:BJ784" si="381">IF(L721="Yes", 1, 0)</f>
        <v>0</v>
      </c>
      <c r="BK721" s="68">
        <f t="shared" ref="BK721:BK784" si="382">IF(OR(R721="Intermittent", R721="Persistent"), 1, 0)</f>
        <v>0</v>
      </c>
      <c r="BL721" s="68">
        <f t="shared" ref="BL721:BL784" si="383">IF(AA721="Yes", 1, 0)</f>
        <v>0</v>
      </c>
      <c r="BM721" s="139">
        <f t="shared" ref="BM721:BM784" si="384">IF(V721="Yes", 1, 0)</f>
        <v>0</v>
      </c>
    </row>
    <row r="722" spans="1:65" s="68" customFormat="1" ht="63.95" customHeight="1">
      <c r="A722" s="245"/>
      <c r="B722" s="97"/>
      <c r="C722" s="98"/>
      <c r="D722" s="99"/>
      <c r="E722" s="111"/>
      <c r="F722" s="155"/>
      <c r="G722" s="225"/>
      <c r="H722" s="100"/>
      <c r="I722" s="226"/>
      <c r="J722" s="218"/>
      <c r="K722" s="124"/>
      <c r="L722" s="135"/>
      <c r="M722" s="136"/>
      <c r="N722" s="102"/>
      <c r="O722" s="103"/>
      <c r="P722" s="103"/>
      <c r="Q722" s="103"/>
      <c r="R722" s="103"/>
      <c r="S722" s="99"/>
      <c r="T722" s="99"/>
      <c r="U722" s="99"/>
      <c r="V722" s="99"/>
      <c r="W722" s="100"/>
      <c r="X722" s="100"/>
      <c r="Y722" s="104"/>
      <c r="Z722" s="119"/>
      <c r="AA722" s="119"/>
      <c r="AB722" s="120"/>
      <c r="AC722" s="137" t="str">
        <f t="shared" si="354"/>
        <v/>
      </c>
      <c r="AD722" s="131" t="str">
        <f t="shared" si="355"/>
        <v/>
      </c>
      <c r="AE722" s="105"/>
      <c r="AF722" s="101"/>
      <c r="AG722" s="107"/>
      <c r="AH722" s="169"/>
      <c r="AI722" s="170"/>
      <c r="AK722" s="146" t="b">
        <f t="shared" si="356"/>
        <v>0</v>
      </c>
      <c r="AL722" s="68">
        <f t="shared" si="357"/>
        <v>0</v>
      </c>
      <c r="AM722" s="68" t="b">
        <f t="shared" si="358"/>
        <v>1</v>
      </c>
      <c r="AN722" s="68">
        <f t="shared" si="359"/>
        <v>1</v>
      </c>
      <c r="AO722" s="68" t="b">
        <f t="shared" si="360"/>
        <v>0</v>
      </c>
      <c r="AP722" s="68">
        <f t="shared" si="361"/>
        <v>0</v>
      </c>
      <c r="AQ722" s="68" t="b">
        <f t="shared" si="362"/>
        <v>1</v>
      </c>
      <c r="AR722" s="139">
        <f t="shared" si="363"/>
        <v>1</v>
      </c>
      <c r="AS722" s="146" t="str">
        <f t="shared" si="364"/>
        <v/>
      </c>
      <c r="AT722" s="139" t="str">
        <f t="shared" si="365"/>
        <v/>
      </c>
      <c r="AU722" s="68">
        <f t="shared" si="366"/>
        <v>1</v>
      </c>
      <c r="AV722" s="68">
        <f t="shared" si="367"/>
        <v>0</v>
      </c>
      <c r="AW722" s="68">
        <f t="shared" si="368"/>
        <v>0</v>
      </c>
      <c r="AX722" s="68">
        <f t="shared" si="369"/>
        <v>0</v>
      </c>
      <c r="AY722" s="68">
        <f t="shared" si="370"/>
        <v>0</v>
      </c>
      <c r="AZ722" s="139">
        <f t="shared" si="371"/>
        <v>0</v>
      </c>
      <c r="BA722" s="68" t="str">
        <f t="shared" si="372"/>
        <v/>
      </c>
      <c r="BB722" s="68" t="str">
        <f t="shared" si="373"/>
        <v/>
      </c>
      <c r="BC722" s="146" t="str">
        <f t="shared" si="374"/>
        <v>Pain in mouth/throat</v>
      </c>
      <c r="BD722" s="68">
        <f t="shared" si="375"/>
        <v>10.4</v>
      </c>
      <c r="BE722" s="68" t="str">
        <f t="shared" si="376"/>
        <v>Pain in mouth/throat
 has a PPV of 10.4% 
 for recurrence</v>
      </c>
      <c r="BF722" s="68">
        <f t="shared" si="377"/>
        <v>0</v>
      </c>
      <c r="BG722" s="68">
        <f t="shared" si="378"/>
        <v>0</v>
      </c>
      <c r="BH722" s="68">
        <f t="shared" si="379"/>
        <v>1</v>
      </c>
      <c r="BI722" s="68">
        <f t="shared" si="380"/>
        <v>0</v>
      </c>
      <c r="BJ722" s="68">
        <f t="shared" si="381"/>
        <v>0</v>
      </c>
      <c r="BK722" s="68">
        <f t="shared" si="382"/>
        <v>0</v>
      </c>
      <c r="BL722" s="68">
        <f t="shared" si="383"/>
        <v>0</v>
      </c>
      <c r="BM722" s="139">
        <f t="shared" si="384"/>
        <v>0</v>
      </c>
    </row>
    <row r="723" spans="1:65" s="68" customFormat="1" ht="63.95" customHeight="1">
      <c r="A723" s="245"/>
      <c r="B723" s="97"/>
      <c r="C723" s="98"/>
      <c r="D723" s="99"/>
      <c r="E723" s="111"/>
      <c r="F723" s="155"/>
      <c r="G723" s="225"/>
      <c r="H723" s="100"/>
      <c r="I723" s="226"/>
      <c r="J723" s="218"/>
      <c r="K723" s="124"/>
      <c r="L723" s="135"/>
      <c r="M723" s="136"/>
      <c r="N723" s="102"/>
      <c r="O723" s="103"/>
      <c r="P723" s="103"/>
      <c r="Q723" s="103"/>
      <c r="R723" s="103"/>
      <c r="S723" s="99"/>
      <c r="T723" s="99"/>
      <c r="U723" s="99"/>
      <c r="V723" s="99"/>
      <c r="W723" s="100"/>
      <c r="X723" s="100"/>
      <c r="Y723" s="104"/>
      <c r="Z723" s="119"/>
      <c r="AA723" s="119"/>
      <c r="AB723" s="120"/>
      <c r="AC723" s="137" t="str">
        <f t="shared" si="354"/>
        <v/>
      </c>
      <c r="AD723" s="131" t="str">
        <f t="shared" si="355"/>
        <v/>
      </c>
      <c r="AE723" s="105"/>
      <c r="AF723" s="101"/>
      <c r="AG723" s="107"/>
      <c r="AH723" s="169"/>
      <c r="AI723" s="170"/>
      <c r="AK723" s="146" t="b">
        <f t="shared" si="356"/>
        <v>0</v>
      </c>
      <c r="AL723" s="68">
        <f t="shared" si="357"/>
        <v>0</v>
      </c>
      <c r="AM723" s="68" t="b">
        <f t="shared" si="358"/>
        <v>1</v>
      </c>
      <c r="AN723" s="68">
        <f t="shared" si="359"/>
        <v>1</v>
      </c>
      <c r="AO723" s="68" t="b">
        <f t="shared" si="360"/>
        <v>0</v>
      </c>
      <c r="AP723" s="68">
        <f t="shared" si="361"/>
        <v>0</v>
      </c>
      <c r="AQ723" s="68" t="b">
        <f t="shared" si="362"/>
        <v>1</v>
      </c>
      <c r="AR723" s="139">
        <f t="shared" si="363"/>
        <v>1</v>
      </c>
      <c r="AS723" s="146" t="str">
        <f t="shared" si="364"/>
        <v/>
      </c>
      <c r="AT723" s="139" t="str">
        <f t="shared" si="365"/>
        <v/>
      </c>
      <c r="AU723" s="68">
        <f t="shared" si="366"/>
        <v>1</v>
      </c>
      <c r="AV723" s="68">
        <f t="shared" si="367"/>
        <v>0</v>
      </c>
      <c r="AW723" s="68">
        <f t="shared" si="368"/>
        <v>0</v>
      </c>
      <c r="AX723" s="68">
        <f t="shared" si="369"/>
        <v>0</v>
      </c>
      <c r="AY723" s="68">
        <f t="shared" si="370"/>
        <v>0</v>
      </c>
      <c r="AZ723" s="139">
        <f t="shared" si="371"/>
        <v>0</v>
      </c>
      <c r="BA723" s="68" t="str">
        <f t="shared" si="372"/>
        <v/>
      </c>
      <c r="BB723" s="68" t="str">
        <f t="shared" si="373"/>
        <v/>
      </c>
      <c r="BC723" s="146" t="str">
        <f t="shared" si="374"/>
        <v>Pain in mouth/throat</v>
      </c>
      <c r="BD723" s="68">
        <f t="shared" si="375"/>
        <v>10.4</v>
      </c>
      <c r="BE723" s="68" t="str">
        <f t="shared" si="376"/>
        <v>Pain in mouth/throat
 has a PPV of 10.4% 
 for recurrence</v>
      </c>
      <c r="BF723" s="68">
        <f t="shared" si="377"/>
        <v>0</v>
      </c>
      <c r="BG723" s="68">
        <f t="shared" si="378"/>
        <v>0</v>
      </c>
      <c r="BH723" s="68">
        <f t="shared" si="379"/>
        <v>1</v>
      </c>
      <c r="BI723" s="68">
        <f t="shared" si="380"/>
        <v>0</v>
      </c>
      <c r="BJ723" s="68">
        <f t="shared" si="381"/>
        <v>0</v>
      </c>
      <c r="BK723" s="68">
        <f t="shared" si="382"/>
        <v>0</v>
      </c>
      <c r="BL723" s="68">
        <f t="shared" si="383"/>
        <v>0</v>
      </c>
      <c r="BM723" s="139">
        <f t="shared" si="384"/>
        <v>0</v>
      </c>
    </row>
    <row r="724" spans="1:65" s="68" customFormat="1" ht="63.95" customHeight="1">
      <c r="A724" s="245"/>
      <c r="B724" s="97"/>
      <c r="C724" s="98"/>
      <c r="D724" s="99"/>
      <c r="E724" s="111"/>
      <c r="F724" s="155"/>
      <c r="G724" s="225"/>
      <c r="H724" s="100"/>
      <c r="I724" s="226"/>
      <c r="J724" s="218"/>
      <c r="K724" s="124"/>
      <c r="L724" s="135"/>
      <c r="M724" s="136"/>
      <c r="N724" s="102"/>
      <c r="O724" s="103"/>
      <c r="P724" s="103"/>
      <c r="Q724" s="103"/>
      <c r="R724" s="103"/>
      <c r="S724" s="99"/>
      <c r="T724" s="99"/>
      <c r="U724" s="99"/>
      <c r="V724" s="99"/>
      <c r="W724" s="100"/>
      <c r="X724" s="100"/>
      <c r="Y724" s="104"/>
      <c r="Z724" s="119"/>
      <c r="AA724" s="119"/>
      <c r="AB724" s="120"/>
      <c r="AC724" s="137" t="str">
        <f t="shared" si="354"/>
        <v/>
      </c>
      <c r="AD724" s="131" t="str">
        <f t="shared" si="355"/>
        <v/>
      </c>
      <c r="AE724" s="105"/>
      <c r="AF724" s="101"/>
      <c r="AG724" s="107"/>
      <c r="AH724" s="169"/>
      <c r="AI724" s="170"/>
      <c r="AK724" s="146" t="b">
        <f t="shared" si="356"/>
        <v>0</v>
      </c>
      <c r="AL724" s="68">
        <f t="shared" si="357"/>
        <v>0</v>
      </c>
      <c r="AM724" s="68" t="b">
        <f t="shared" si="358"/>
        <v>1</v>
      </c>
      <c r="AN724" s="68">
        <f t="shared" si="359"/>
        <v>1</v>
      </c>
      <c r="AO724" s="68" t="b">
        <f t="shared" si="360"/>
        <v>0</v>
      </c>
      <c r="AP724" s="68">
        <f t="shared" si="361"/>
        <v>0</v>
      </c>
      <c r="AQ724" s="68" t="b">
        <f t="shared" si="362"/>
        <v>1</v>
      </c>
      <c r="AR724" s="139">
        <f t="shared" si="363"/>
        <v>1</v>
      </c>
      <c r="AS724" s="146" t="str">
        <f t="shared" si="364"/>
        <v/>
      </c>
      <c r="AT724" s="139" t="str">
        <f t="shared" si="365"/>
        <v/>
      </c>
      <c r="AU724" s="68">
        <f t="shared" si="366"/>
        <v>1</v>
      </c>
      <c r="AV724" s="68">
        <f t="shared" si="367"/>
        <v>0</v>
      </c>
      <c r="AW724" s="68">
        <f t="shared" si="368"/>
        <v>0</v>
      </c>
      <c r="AX724" s="68">
        <f t="shared" si="369"/>
        <v>0</v>
      </c>
      <c r="AY724" s="68">
        <f t="shared" si="370"/>
        <v>0</v>
      </c>
      <c r="AZ724" s="139">
        <f t="shared" si="371"/>
        <v>0</v>
      </c>
      <c r="BA724" s="68" t="str">
        <f t="shared" si="372"/>
        <v/>
      </c>
      <c r="BB724" s="68" t="str">
        <f t="shared" si="373"/>
        <v/>
      </c>
      <c r="BC724" s="146" t="str">
        <f t="shared" si="374"/>
        <v>Pain in mouth/throat</v>
      </c>
      <c r="BD724" s="68">
        <f t="shared" si="375"/>
        <v>10.4</v>
      </c>
      <c r="BE724" s="68" t="str">
        <f t="shared" si="376"/>
        <v>Pain in mouth/throat
 has a PPV of 10.4% 
 for recurrence</v>
      </c>
      <c r="BF724" s="68">
        <f t="shared" si="377"/>
        <v>0</v>
      </c>
      <c r="BG724" s="68">
        <f t="shared" si="378"/>
        <v>0</v>
      </c>
      <c r="BH724" s="68">
        <f t="shared" si="379"/>
        <v>1</v>
      </c>
      <c r="BI724" s="68">
        <f t="shared" si="380"/>
        <v>0</v>
      </c>
      <c r="BJ724" s="68">
        <f t="shared" si="381"/>
        <v>0</v>
      </c>
      <c r="BK724" s="68">
        <f t="shared" si="382"/>
        <v>0</v>
      </c>
      <c r="BL724" s="68">
        <f t="shared" si="383"/>
        <v>0</v>
      </c>
      <c r="BM724" s="139">
        <f t="shared" si="384"/>
        <v>0</v>
      </c>
    </row>
    <row r="725" spans="1:65" s="68" customFormat="1" ht="63.95" customHeight="1">
      <c r="A725" s="245"/>
      <c r="B725" s="97"/>
      <c r="C725" s="98"/>
      <c r="D725" s="99"/>
      <c r="E725" s="111"/>
      <c r="F725" s="155"/>
      <c r="G725" s="225"/>
      <c r="H725" s="100"/>
      <c r="I725" s="226"/>
      <c r="J725" s="218"/>
      <c r="K725" s="124"/>
      <c r="L725" s="135"/>
      <c r="M725" s="136"/>
      <c r="N725" s="102"/>
      <c r="O725" s="103"/>
      <c r="P725" s="103"/>
      <c r="Q725" s="103"/>
      <c r="R725" s="103"/>
      <c r="S725" s="99"/>
      <c r="T725" s="99"/>
      <c r="U725" s="99"/>
      <c r="V725" s="99"/>
      <c r="W725" s="100"/>
      <c r="X725" s="100"/>
      <c r="Y725" s="104"/>
      <c r="Z725" s="119"/>
      <c r="AA725" s="119"/>
      <c r="AB725" s="120"/>
      <c r="AC725" s="137" t="str">
        <f t="shared" si="354"/>
        <v/>
      </c>
      <c r="AD725" s="131" t="str">
        <f t="shared" si="355"/>
        <v/>
      </c>
      <c r="AE725" s="105"/>
      <c r="AF725" s="101"/>
      <c r="AG725" s="107"/>
      <c r="AH725" s="169"/>
      <c r="AI725" s="170"/>
      <c r="AK725" s="146" t="b">
        <f t="shared" si="356"/>
        <v>0</v>
      </c>
      <c r="AL725" s="68">
        <f t="shared" si="357"/>
        <v>0</v>
      </c>
      <c r="AM725" s="68" t="b">
        <f t="shared" si="358"/>
        <v>1</v>
      </c>
      <c r="AN725" s="68">
        <f t="shared" si="359"/>
        <v>1</v>
      </c>
      <c r="AO725" s="68" t="b">
        <f t="shared" si="360"/>
        <v>0</v>
      </c>
      <c r="AP725" s="68">
        <f t="shared" si="361"/>
        <v>0</v>
      </c>
      <c r="AQ725" s="68" t="b">
        <f t="shared" si="362"/>
        <v>1</v>
      </c>
      <c r="AR725" s="139">
        <f t="shared" si="363"/>
        <v>1</v>
      </c>
      <c r="AS725" s="146" t="str">
        <f t="shared" si="364"/>
        <v/>
      </c>
      <c r="AT725" s="139" t="str">
        <f t="shared" si="365"/>
        <v/>
      </c>
      <c r="AU725" s="68">
        <f t="shared" si="366"/>
        <v>1</v>
      </c>
      <c r="AV725" s="68">
        <f t="shared" si="367"/>
        <v>0</v>
      </c>
      <c r="AW725" s="68">
        <f t="shared" si="368"/>
        <v>0</v>
      </c>
      <c r="AX725" s="68">
        <f t="shared" si="369"/>
        <v>0</v>
      </c>
      <c r="AY725" s="68">
        <f t="shared" si="370"/>
        <v>0</v>
      </c>
      <c r="AZ725" s="139">
        <f t="shared" si="371"/>
        <v>0</v>
      </c>
      <c r="BA725" s="68" t="str">
        <f t="shared" si="372"/>
        <v/>
      </c>
      <c r="BB725" s="68" t="str">
        <f t="shared" si="373"/>
        <v/>
      </c>
      <c r="BC725" s="146" t="str">
        <f t="shared" si="374"/>
        <v>Pain in mouth/throat</v>
      </c>
      <c r="BD725" s="68">
        <f t="shared" si="375"/>
        <v>10.4</v>
      </c>
      <c r="BE725" s="68" t="str">
        <f t="shared" si="376"/>
        <v>Pain in mouth/throat
 has a PPV of 10.4% 
 for recurrence</v>
      </c>
      <c r="BF725" s="68">
        <f t="shared" si="377"/>
        <v>0</v>
      </c>
      <c r="BG725" s="68">
        <f t="shared" si="378"/>
        <v>0</v>
      </c>
      <c r="BH725" s="68">
        <f t="shared" si="379"/>
        <v>1</v>
      </c>
      <c r="BI725" s="68">
        <f t="shared" si="380"/>
        <v>0</v>
      </c>
      <c r="BJ725" s="68">
        <f t="shared" si="381"/>
        <v>0</v>
      </c>
      <c r="BK725" s="68">
        <f t="shared" si="382"/>
        <v>0</v>
      </c>
      <c r="BL725" s="68">
        <f t="shared" si="383"/>
        <v>0</v>
      </c>
      <c r="BM725" s="139">
        <f t="shared" si="384"/>
        <v>0</v>
      </c>
    </row>
    <row r="726" spans="1:65" s="68" customFormat="1" ht="63.95" customHeight="1">
      <c r="A726" s="245"/>
      <c r="B726" s="97"/>
      <c r="C726" s="98"/>
      <c r="D726" s="99"/>
      <c r="E726" s="111"/>
      <c r="F726" s="155"/>
      <c r="G726" s="225"/>
      <c r="H726" s="100"/>
      <c r="I726" s="226"/>
      <c r="J726" s="218"/>
      <c r="K726" s="124"/>
      <c r="L726" s="135"/>
      <c r="M726" s="136"/>
      <c r="N726" s="102"/>
      <c r="O726" s="103"/>
      <c r="P726" s="103"/>
      <c r="Q726" s="103"/>
      <c r="R726" s="103"/>
      <c r="S726" s="99"/>
      <c r="T726" s="99"/>
      <c r="U726" s="99"/>
      <c r="V726" s="99"/>
      <c r="W726" s="100"/>
      <c r="X726" s="100"/>
      <c r="Y726" s="104"/>
      <c r="Z726" s="119"/>
      <c r="AA726" s="119"/>
      <c r="AB726" s="120"/>
      <c r="AC726" s="137" t="str">
        <f t="shared" si="354"/>
        <v/>
      </c>
      <c r="AD726" s="131" t="str">
        <f t="shared" si="355"/>
        <v/>
      </c>
      <c r="AE726" s="105"/>
      <c r="AF726" s="101"/>
      <c r="AG726" s="107"/>
      <c r="AH726" s="169"/>
      <c r="AI726" s="170"/>
      <c r="AK726" s="146" t="b">
        <f t="shared" si="356"/>
        <v>0</v>
      </c>
      <c r="AL726" s="68">
        <f t="shared" si="357"/>
        <v>0</v>
      </c>
      <c r="AM726" s="68" t="b">
        <f t="shared" si="358"/>
        <v>1</v>
      </c>
      <c r="AN726" s="68">
        <f t="shared" si="359"/>
        <v>1</v>
      </c>
      <c r="AO726" s="68" t="b">
        <f t="shared" si="360"/>
        <v>0</v>
      </c>
      <c r="AP726" s="68">
        <f t="shared" si="361"/>
        <v>0</v>
      </c>
      <c r="AQ726" s="68" t="b">
        <f t="shared" si="362"/>
        <v>1</v>
      </c>
      <c r="AR726" s="139">
        <f t="shared" si="363"/>
        <v>1</v>
      </c>
      <c r="AS726" s="146" t="str">
        <f t="shared" si="364"/>
        <v/>
      </c>
      <c r="AT726" s="139" t="str">
        <f t="shared" si="365"/>
        <v/>
      </c>
      <c r="AU726" s="68">
        <f t="shared" si="366"/>
        <v>1</v>
      </c>
      <c r="AV726" s="68">
        <f t="shared" si="367"/>
        <v>0</v>
      </c>
      <c r="AW726" s="68">
        <f t="shared" si="368"/>
        <v>0</v>
      </c>
      <c r="AX726" s="68">
        <f t="shared" si="369"/>
        <v>0</v>
      </c>
      <c r="AY726" s="68">
        <f t="shared" si="370"/>
        <v>0</v>
      </c>
      <c r="AZ726" s="139">
        <f t="shared" si="371"/>
        <v>0</v>
      </c>
      <c r="BA726" s="68" t="str">
        <f t="shared" si="372"/>
        <v/>
      </c>
      <c r="BB726" s="68" t="str">
        <f t="shared" si="373"/>
        <v/>
      </c>
      <c r="BC726" s="146" t="str">
        <f t="shared" si="374"/>
        <v>Pain in mouth/throat</v>
      </c>
      <c r="BD726" s="68">
        <f t="shared" si="375"/>
        <v>10.4</v>
      </c>
      <c r="BE726" s="68" t="str">
        <f t="shared" si="376"/>
        <v>Pain in mouth/throat
 has a PPV of 10.4% 
 for recurrence</v>
      </c>
      <c r="BF726" s="68">
        <f t="shared" si="377"/>
        <v>0</v>
      </c>
      <c r="BG726" s="68">
        <f t="shared" si="378"/>
        <v>0</v>
      </c>
      <c r="BH726" s="68">
        <f t="shared" si="379"/>
        <v>1</v>
      </c>
      <c r="BI726" s="68">
        <f t="shared" si="380"/>
        <v>0</v>
      </c>
      <c r="BJ726" s="68">
        <f t="shared" si="381"/>
        <v>0</v>
      </c>
      <c r="BK726" s="68">
        <f t="shared" si="382"/>
        <v>0</v>
      </c>
      <c r="BL726" s="68">
        <f t="shared" si="383"/>
        <v>0</v>
      </c>
      <c r="BM726" s="139">
        <f t="shared" si="384"/>
        <v>0</v>
      </c>
    </row>
    <row r="727" spans="1:65" s="68" customFormat="1" ht="63.95" customHeight="1">
      <c r="A727" s="245"/>
      <c r="B727" s="97"/>
      <c r="C727" s="98"/>
      <c r="D727" s="99"/>
      <c r="E727" s="111"/>
      <c r="F727" s="155"/>
      <c r="G727" s="225"/>
      <c r="H727" s="100"/>
      <c r="I727" s="226"/>
      <c r="J727" s="218"/>
      <c r="K727" s="124"/>
      <c r="L727" s="135"/>
      <c r="M727" s="136"/>
      <c r="N727" s="102"/>
      <c r="O727" s="103"/>
      <c r="P727" s="103"/>
      <c r="Q727" s="103"/>
      <c r="R727" s="103"/>
      <c r="S727" s="99"/>
      <c r="T727" s="99"/>
      <c r="U727" s="99"/>
      <c r="V727" s="99"/>
      <c r="W727" s="100"/>
      <c r="X727" s="100"/>
      <c r="Y727" s="104"/>
      <c r="Z727" s="119"/>
      <c r="AA727" s="119"/>
      <c r="AB727" s="120"/>
      <c r="AC727" s="137" t="str">
        <f t="shared" si="354"/>
        <v/>
      </c>
      <c r="AD727" s="131" t="str">
        <f t="shared" si="355"/>
        <v/>
      </c>
      <c r="AE727" s="105"/>
      <c r="AF727" s="101"/>
      <c r="AG727" s="107"/>
      <c r="AH727" s="169"/>
      <c r="AI727" s="170"/>
      <c r="AK727" s="146" t="b">
        <f t="shared" si="356"/>
        <v>0</v>
      </c>
      <c r="AL727" s="68">
        <f t="shared" si="357"/>
        <v>0</v>
      </c>
      <c r="AM727" s="68" t="b">
        <f t="shared" si="358"/>
        <v>1</v>
      </c>
      <c r="AN727" s="68">
        <f t="shared" si="359"/>
        <v>1</v>
      </c>
      <c r="AO727" s="68" t="b">
        <f t="shared" si="360"/>
        <v>0</v>
      </c>
      <c r="AP727" s="68">
        <f t="shared" si="361"/>
        <v>0</v>
      </c>
      <c r="AQ727" s="68" t="b">
        <f t="shared" si="362"/>
        <v>1</v>
      </c>
      <c r="AR727" s="139">
        <f t="shared" si="363"/>
        <v>1</v>
      </c>
      <c r="AS727" s="146" t="str">
        <f t="shared" si="364"/>
        <v/>
      </c>
      <c r="AT727" s="139" t="str">
        <f t="shared" si="365"/>
        <v/>
      </c>
      <c r="AU727" s="68">
        <f t="shared" si="366"/>
        <v>1</v>
      </c>
      <c r="AV727" s="68">
        <f t="shared" si="367"/>
        <v>0</v>
      </c>
      <c r="AW727" s="68">
        <f t="shared" si="368"/>
        <v>0</v>
      </c>
      <c r="AX727" s="68">
        <f t="shared" si="369"/>
        <v>0</v>
      </c>
      <c r="AY727" s="68">
        <f t="shared" si="370"/>
        <v>0</v>
      </c>
      <c r="AZ727" s="139">
        <f t="shared" si="371"/>
        <v>0</v>
      </c>
      <c r="BA727" s="68" t="str">
        <f t="shared" si="372"/>
        <v/>
      </c>
      <c r="BB727" s="68" t="str">
        <f t="shared" si="373"/>
        <v/>
      </c>
      <c r="BC727" s="146" t="str">
        <f t="shared" si="374"/>
        <v>Pain in mouth/throat</v>
      </c>
      <c r="BD727" s="68">
        <f t="shared" si="375"/>
        <v>10.4</v>
      </c>
      <c r="BE727" s="68" t="str">
        <f t="shared" si="376"/>
        <v>Pain in mouth/throat
 has a PPV of 10.4% 
 for recurrence</v>
      </c>
      <c r="BF727" s="68">
        <f t="shared" si="377"/>
        <v>0</v>
      </c>
      <c r="BG727" s="68">
        <f t="shared" si="378"/>
        <v>0</v>
      </c>
      <c r="BH727" s="68">
        <f t="shared" si="379"/>
        <v>1</v>
      </c>
      <c r="BI727" s="68">
        <f t="shared" si="380"/>
        <v>0</v>
      </c>
      <c r="BJ727" s="68">
        <f t="shared" si="381"/>
        <v>0</v>
      </c>
      <c r="BK727" s="68">
        <f t="shared" si="382"/>
        <v>0</v>
      </c>
      <c r="BL727" s="68">
        <f t="shared" si="383"/>
        <v>0</v>
      </c>
      <c r="BM727" s="139">
        <f t="shared" si="384"/>
        <v>0</v>
      </c>
    </row>
    <row r="728" spans="1:65" s="68" customFormat="1" ht="63.95" customHeight="1">
      <c r="A728" s="245"/>
      <c r="B728" s="97"/>
      <c r="C728" s="98"/>
      <c r="D728" s="99"/>
      <c r="E728" s="111"/>
      <c r="F728" s="155"/>
      <c r="G728" s="225"/>
      <c r="H728" s="100"/>
      <c r="I728" s="226"/>
      <c r="J728" s="218"/>
      <c r="K728" s="124"/>
      <c r="L728" s="135"/>
      <c r="M728" s="136"/>
      <c r="N728" s="102"/>
      <c r="O728" s="103"/>
      <c r="P728" s="103"/>
      <c r="Q728" s="103"/>
      <c r="R728" s="103"/>
      <c r="S728" s="99"/>
      <c r="T728" s="99"/>
      <c r="U728" s="99"/>
      <c r="V728" s="99"/>
      <c r="W728" s="100"/>
      <c r="X728" s="100"/>
      <c r="Y728" s="104"/>
      <c r="Z728" s="119"/>
      <c r="AA728" s="119"/>
      <c r="AB728" s="120"/>
      <c r="AC728" s="137" t="str">
        <f t="shared" si="354"/>
        <v/>
      </c>
      <c r="AD728" s="131" t="str">
        <f t="shared" si="355"/>
        <v/>
      </c>
      <c r="AE728" s="105"/>
      <c r="AF728" s="101"/>
      <c r="AG728" s="107"/>
      <c r="AH728" s="169"/>
      <c r="AI728" s="170"/>
      <c r="AK728" s="146" t="b">
        <f t="shared" si="356"/>
        <v>0</v>
      </c>
      <c r="AL728" s="68">
        <f t="shared" si="357"/>
        <v>0</v>
      </c>
      <c r="AM728" s="68" t="b">
        <f t="shared" si="358"/>
        <v>1</v>
      </c>
      <c r="AN728" s="68">
        <f t="shared" si="359"/>
        <v>1</v>
      </c>
      <c r="AO728" s="68" t="b">
        <f t="shared" si="360"/>
        <v>0</v>
      </c>
      <c r="AP728" s="68">
        <f t="shared" si="361"/>
        <v>0</v>
      </c>
      <c r="AQ728" s="68" t="b">
        <f t="shared" si="362"/>
        <v>1</v>
      </c>
      <c r="AR728" s="139">
        <f t="shared" si="363"/>
        <v>1</v>
      </c>
      <c r="AS728" s="146" t="str">
        <f t="shared" si="364"/>
        <v/>
      </c>
      <c r="AT728" s="139" t="str">
        <f t="shared" si="365"/>
        <v/>
      </c>
      <c r="AU728" s="68">
        <f t="shared" si="366"/>
        <v>1</v>
      </c>
      <c r="AV728" s="68">
        <f t="shared" si="367"/>
        <v>0</v>
      </c>
      <c r="AW728" s="68">
        <f t="shared" si="368"/>
        <v>0</v>
      </c>
      <c r="AX728" s="68">
        <f t="shared" si="369"/>
        <v>0</v>
      </c>
      <c r="AY728" s="68">
        <f t="shared" si="370"/>
        <v>0</v>
      </c>
      <c r="AZ728" s="139">
        <f t="shared" si="371"/>
        <v>0</v>
      </c>
      <c r="BA728" s="68" t="str">
        <f t="shared" si="372"/>
        <v/>
      </c>
      <c r="BB728" s="68" t="str">
        <f t="shared" si="373"/>
        <v/>
      </c>
      <c r="BC728" s="146" t="str">
        <f t="shared" si="374"/>
        <v>Pain in mouth/throat</v>
      </c>
      <c r="BD728" s="68">
        <f t="shared" si="375"/>
        <v>10.4</v>
      </c>
      <c r="BE728" s="68" t="str">
        <f t="shared" si="376"/>
        <v>Pain in mouth/throat
 has a PPV of 10.4% 
 for recurrence</v>
      </c>
      <c r="BF728" s="68">
        <f t="shared" si="377"/>
        <v>0</v>
      </c>
      <c r="BG728" s="68">
        <f t="shared" si="378"/>
        <v>0</v>
      </c>
      <c r="BH728" s="68">
        <f t="shared" si="379"/>
        <v>1</v>
      </c>
      <c r="BI728" s="68">
        <f t="shared" si="380"/>
        <v>0</v>
      </c>
      <c r="BJ728" s="68">
        <f t="shared" si="381"/>
        <v>0</v>
      </c>
      <c r="BK728" s="68">
        <f t="shared" si="382"/>
        <v>0</v>
      </c>
      <c r="BL728" s="68">
        <f t="shared" si="383"/>
        <v>0</v>
      </c>
      <c r="BM728" s="139">
        <f t="shared" si="384"/>
        <v>0</v>
      </c>
    </row>
    <row r="729" spans="1:65" s="68" customFormat="1" ht="63.95" customHeight="1">
      <c r="A729" s="245"/>
      <c r="B729" s="97"/>
      <c r="C729" s="98"/>
      <c r="D729" s="99"/>
      <c r="E729" s="111"/>
      <c r="F729" s="155"/>
      <c r="G729" s="225"/>
      <c r="H729" s="100"/>
      <c r="I729" s="226"/>
      <c r="J729" s="218"/>
      <c r="K729" s="124"/>
      <c r="L729" s="135"/>
      <c r="M729" s="136"/>
      <c r="N729" s="102"/>
      <c r="O729" s="103"/>
      <c r="P729" s="103"/>
      <c r="Q729" s="103"/>
      <c r="R729" s="103"/>
      <c r="S729" s="99"/>
      <c r="T729" s="99"/>
      <c r="U729" s="99"/>
      <c r="V729" s="99"/>
      <c r="W729" s="100"/>
      <c r="X729" s="100"/>
      <c r="Y729" s="104"/>
      <c r="Z729" s="119"/>
      <c r="AA729" s="119"/>
      <c r="AB729" s="120"/>
      <c r="AC729" s="137" t="str">
        <f t="shared" si="354"/>
        <v/>
      </c>
      <c r="AD729" s="131" t="str">
        <f t="shared" si="355"/>
        <v/>
      </c>
      <c r="AE729" s="105"/>
      <c r="AF729" s="101"/>
      <c r="AG729" s="107"/>
      <c r="AH729" s="169"/>
      <c r="AI729" s="170"/>
      <c r="AK729" s="146" t="b">
        <f t="shared" si="356"/>
        <v>0</v>
      </c>
      <c r="AL729" s="68">
        <f t="shared" si="357"/>
        <v>0</v>
      </c>
      <c r="AM729" s="68" t="b">
        <f t="shared" si="358"/>
        <v>1</v>
      </c>
      <c r="AN729" s="68">
        <f t="shared" si="359"/>
        <v>1</v>
      </c>
      <c r="AO729" s="68" t="b">
        <f t="shared" si="360"/>
        <v>0</v>
      </c>
      <c r="AP729" s="68">
        <f t="shared" si="361"/>
        <v>0</v>
      </c>
      <c r="AQ729" s="68" t="b">
        <f t="shared" si="362"/>
        <v>1</v>
      </c>
      <c r="AR729" s="139">
        <f t="shared" si="363"/>
        <v>1</v>
      </c>
      <c r="AS729" s="146" t="str">
        <f t="shared" si="364"/>
        <v/>
      </c>
      <c r="AT729" s="139" t="str">
        <f t="shared" si="365"/>
        <v/>
      </c>
      <c r="AU729" s="68">
        <f t="shared" si="366"/>
        <v>1</v>
      </c>
      <c r="AV729" s="68">
        <f t="shared" si="367"/>
        <v>0</v>
      </c>
      <c r="AW729" s="68">
        <f t="shared" si="368"/>
        <v>0</v>
      </c>
      <c r="AX729" s="68">
        <f t="shared" si="369"/>
        <v>0</v>
      </c>
      <c r="AY729" s="68">
        <f t="shared" si="370"/>
        <v>0</v>
      </c>
      <c r="AZ729" s="139">
        <f t="shared" si="371"/>
        <v>0</v>
      </c>
      <c r="BA729" s="68" t="str">
        <f t="shared" si="372"/>
        <v/>
      </c>
      <c r="BB729" s="68" t="str">
        <f t="shared" si="373"/>
        <v/>
      </c>
      <c r="BC729" s="146" t="str">
        <f t="shared" si="374"/>
        <v>Pain in mouth/throat</v>
      </c>
      <c r="BD729" s="68">
        <f t="shared" si="375"/>
        <v>10.4</v>
      </c>
      <c r="BE729" s="68" t="str">
        <f t="shared" si="376"/>
        <v>Pain in mouth/throat
 has a PPV of 10.4% 
 for recurrence</v>
      </c>
      <c r="BF729" s="68">
        <f t="shared" si="377"/>
        <v>0</v>
      </c>
      <c r="BG729" s="68">
        <f t="shared" si="378"/>
        <v>0</v>
      </c>
      <c r="BH729" s="68">
        <f t="shared" si="379"/>
        <v>1</v>
      </c>
      <c r="BI729" s="68">
        <f t="shared" si="380"/>
        <v>0</v>
      </c>
      <c r="BJ729" s="68">
        <f t="shared" si="381"/>
        <v>0</v>
      </c>
      <c r="BK729" s="68">
        <f t="shared" si="382"/>
        <v>0</v>
      </c>
      <c r="BL729" s="68">
        <f t="shared" si="383"/>
        <v>0</v>
      </c>
      <c r="BM729" s="139">
        <f t="shared" si="384"/>
        <v>0</v>
      </c>
    </row>
    <row r="730" spans="1:65" s="68" customFormat="1" ht="63.95" customHeight="1">
      <c r="A730" s="245"/>
      <c r="B730" s="97"/>
      <c r="C730" s="98"/>
      <c r="D730" s="99"/>
      <c r="E730" s="111"/>
      <c r="F730" s="155"/>
      <c r="G730" s="225"/>
      <c r="H730" s="100"/>
      <c r="I730" s="226"/>
      <c r="J730" s="218"/>
      <c r="K730" s="124"/>
      <c r="L730" s="135"/>
      <c r="M730" s="136"/>
      <c r="N730" s="102"/>
      <c r="O730" s="103"/>
      <c r="P730" s="103"/>
      <c r="Q730" s="103"/>
      <c r="R730" s="103"/>
      <c r="S730" s="99"/>
      <c r="T730" s="99"/>
      <c r="U730" s="99"/>
      <c r="V730" s="99"/>
      <c r="W730" s="100"/>
      <c r="X730" s="100"/>
      <c r="Y730" s="104"/>
      <c r="Z730" s="119"/>
      <c r="AA730" s="119"/>
      <c r="AB730" s="120"/>
      <c r="AC730" s="137" t="str">
        <f t="shared" si="354"/>
        <v/>
      </c>
      <c r="AD730" s="131" t="str">
        <f t="shared" si="355"/>
        <v/>
      </c>
      <c r="AE730" s="105"/>
      <c r="AF730" s="101"/>
      <c r="AG730" s="107"/>
      <c r="AH730" s="169"/>
      <c r="AI730" s="170"/>
      <c r="AK730" s="146" t="b">
        <f t="shared" si="356"/>
        <v>0</v>
      </c>
      <c r="AL730" s="68">
        <f t="shared" si="357"/>
        <v>0</v>
      </c>
      <c r="AM730" s="68" t="b">
        <f t="shared" si="358"/>
        <v>1</v>
      </c>
      <c r="AN730" s="68">
        <f t="shared" si="359"/>
        <v>1</v>
      </c>
      <c r="AO730" s="68" t="b">
        <f t="shared" si="360"/>
        <v>0</v>
      </c>
      <c r="AP730" s="68">
        <f t="shared" si="361"/>
        <v>0</v>
      </c>
      <c r="AQ730" s="68" t="b">
        <f t="shared" si="362"/>
        <v>1</v>
      </c>
      <c r="AR730" s="139">
        <f t="shared" si="363"/>
        <v>1</v>
      </c>
      <c r="AS730" s="146" t="str">
        <f t="shared" si="364"/>
        <v/>
      </c>
      <c r="AT730" s="139" t="str">
        <f t="shared" si="365"/>
        <v/>
      </c>
      <c r="AU730" s="68">
        <f t="shared" si="366"/>
        <v>1</v>
      </c>
      <c r="AV730" s="68">
        <f t="shared" si="367"/>
        <v>0</v>
      </c>
      <c r="AW730" s="68">
        <f t="shared" si="368"/>
        <v>0</v>
      </c>
      <c r="AX730" s="68">
        <f t="shared" si="369"/>
        <v>0</v>
      </c>
      <c r="AY730" s="68">
        <f t="shared" si="370"/>
        <v>0</v>
      </c>
      <c r="AZ730" s="139">
        <f t="shared" si="371"/>
        <v>0</v>
      </c>
      <c r="BA730" s="68" t="str">
        <f t="shared" si="372"/>
        <v/>
      </c>
      <c r="BB730" s="68" t="str">
        <f t="shared" si="373"/>
        <v/>
      </c>
      <c r="BC730" s="146" t="str">
        <f t="shared" si="374"/>
        <v>Pain in mouth/throat</v>
      </c>
      <c r="BD730" s="68">
        <f t="shared" si="375"/>
        <v>10.4</v>
      </c>
      <c r="BE730" s="68" t="str">
        <f t="shared" si="376"/>
        <v>Pain in mouth/throat
 has a PPV of 10.4% 
 for recurrence</v>
      </c>
      <c r="BF730" s="68">
        <f t="shared" si="377"/>
        <v>0</v>
      </c>
      <c r="BG730" s="68">
        <f t="shared" si="378"/>
        <v>0</v>
      </c>
      <c r="BH730" s="68">
        <f t="shared" si="379"/>
        <v>1</v>
      </c>
      <c r="BI730" s="68">
        <f t="shared" si="380"/>
        <v>0</v>
      </c>
      <c r="BJ730" s="68">
        <f t="shared" si="381"/>
        <v>0</v>
      </c>
      <c r="BK730" s="68">
        <f t="shared" si="382"/>
        <v>0</v>
      </c>
      <c r="BL730" s="68">
        <f t="shared" si="383"/>
        <v>0</v>
      </c>
      <c r="BM730" s="139">
        <f t="shared" si="384"/>
        <v>0</v>
      </c>
    </row>
    <row r="731" spans="1:65" s="68" customFormat="1" ht="63.95" customHeight="1">
      <c r="A731" s="245"/>
      <c r="B731" s="97"/>
      <c r="C731" s="98"/>
      <c r="D731" s="99"/>
      <c r="E731" s="111"/>
      <c r="F731" s="155"/>
      <c r="G731" s="225"/>
      <c r="H731" s="100"/>
      <c r="I731" s="226"/>
      <c r="J731" s="218"/>
      <c r="K731" s="124"/>
      <c r="L731" s="135"/>
      <c r="M731" s="136"/>
      <c r="N731" s="102"/>
      <c r="O731" s="103"/>
      <c r="P731" s="103"/>
      <c r="Q731" s="103"/>
      <c r="R731" s="103"/>
      <c r="S731" s="99"/>
      <c r="T731" s="99"/>
      <c r="U731" s="99"/>
      <c r="V731" s="99"/>
      <c r="W731" s="100"/>
      <c r="X731" s="100"/>
      <c r="Y731" s="104"/>
      <c r="Z731" s="119"/>
      <c r="AA731" s="119"/>
      <c r="AB731" s="120"/>
      <c r="AC731" s="137" t="str">
        <f t="shared" si="354"/>
        <v/>
      </c>
      <c r="AD731" s="131" t="str">
        <f t="shared" si="355"/>
        <v/>
      </c>
      <c r="AE731" s="105"/>
      <c r="AF731" s="101"/>
      <c r="AG731" s="107"/>
      <c r="AH731" s="169"/>
      <c r="AI731" s="170"/>
      <c r="AK731" s="146" t="b">
        <f t="shared" si="356"/>
        <v>0</v>
      </c>
      <c r="AL731" s="68">
        <f t="shared" si="357"/>
        <v>0</v>
      </c>
      <c r="AM731" s="68" t="b">
        <f t="shared" si="358"/>
        <v>1</v>
      </c>
      <c r="AN731" s="68">
        <f t="shared" si="359"/>
        <v>1</v>
      </c>
      <c r="AO731" s="68" t="b">
        <f t="shared" si="360"/>
        <v>0</v>
      </c>
      <c r="AP731" s="68">
        <f t="shared" si="361"/>
        <v>0</v>
      </c>
      <c r="AQ731" s="68" t="b">
        <f t="shared" si="362"/>
        <v>1</v>
      </c>
      <c r="AR731" s="139">
        <f t="shared" si="363"/>
        <v>1</v>
      </c>
      <c r="AS731" s="146" t="str">
        <f t="shared" si="364"/>
        <v/>
      </c>
      <c r="AT731" s="139" t="str">
        <f t="shared" si="365"/>
        <v/>
      </c>
      <c r="AU731" s="68">
        <f t="shared" si="366"/>
        <v>1</v>
      </c>
      <c r="AV731" s="68">
        <f t="shared" si="367"/>
        <v>0</v>
      </c>
      <c r="AW731" s="68">
        <f t="shared" si="368"/>
        <v>0</v>
      </c>
      <c r="AX731" s="68">
        <f t="shared" si="369"/>
        <v>0</v>
      </c>
      <c r="AY731" s="68">
        <f t="shared" si="370"/>
        <v>0</v>
      </c>
      <c r="AZ731" s="139">
        <f t="shared" si="371"/>
        <v>0</v>
      </c>
      <c r="BA731" s="68" t="str">
        <f t="shared" si="372"/>
        <v/>
      </c>
      <c r="BB731" s="68" t="str">
        <f t="shared" si="373"/>
        <v/>
      </c>
      <c r="BC731" s="146" t="str">
        <f t="shared" si="374"/>
        <v>Pain in mouth/throat</v>
      </c>
      <c r="BD731" s="68">
        <f t="shared" si="375"/>
        <v>10.4</v>
      </c>
      <c r="BE731" s="68" t="str">
        <f t="shared" si="376"/>
        <v>Pain in mouth/throat
 has a PPV of 10.4% 
 for recurrence</v>
      </c>
      <c r="BF731" s="68">
        <f t="shared" si="377"/>
        <v>0</v>
      </c>
      <c r="BG731" s="68">
        <f t="shared" si="378"/>
        <v>0</v>
      </c>
      <c r="BH731" s="68">
        <f t="shared" si="379"/>
        <v>1</v>
      </c>
      <c r="BI731" s="68">
        <f t="shared" si="380"/>
        <v>0</v>
      </c>
      <c r="BJ731" s="68">
        <f t="shared" si="381"/>
        <v>0</v>
      </c>
      <c r="BK731" s="68">
        <f t="shared" si="382"/>
        <v>0</v>
      </c>
      <c r="BL731" s="68">
        <f t="shared" si="383"/>
        <v>0</v>
      </c>
      <c r="BM731" s="139">
        <f t="shared" si="384"/>
        <v>0</v>
      </c>
    </row>
    <row r="732" spans="1:65" s="68" customFormat="1" ht="63.95" customHeight="1">
      <c r="A732" s="245"/>
      <c r="B732" s="97"/>
      <c r="C732" s="98"/>
      <c r="D732" s="99"/>
      <c r="E732" s="111"/>
      <c r="F732" s="155"/>
      <c r="G732" s="225"/>
      <c r="H732" s="100"/>
      <c r="I732" s="226"/>
      <c r="J732" s="218"/>
      <c r="K732" s="124"/>
      <c r="L732" s="135"/>
      <c r="M732" s="136"/>
      <c r="N732" s="102"/>
      <c r="O732" s="103"/>
      <c r="P732" s="103"/>
      <c r="Q732" s="103"/>
      <c r="R732" s="103"/>
      <c r="S732" s="99"/>
      <c r="T732" s="99"/>
      <c r="U732" s="99"/>
      <c r="V732" s="99"/>
      <c r="W732" s="100"/>
      <c r="X732" s="100"/>
      <c r="Y732" s="104"/>
      <c r="Z732" s="119"/>
      <c r="AA732" s="119"/>
      <c r="AB732" s="120"/>
      <c r="AC732" s="137" t="str">
        <f t="shared" si="354"/>
        <v/>
      </c>
      <c r="AD732" s="131" t="str">
        <f t="shared" si="355"/>
        <v/>
      </c>
      <c r="AE732" s="105"/>
      <c r="AF732" s="101"/>
      <c r="AG732" s="107"/>
      <c r="AH732" s="169"/>
      <c r="AI732" s="170"/>
      <c r="AK732" s="146" t="b">
        <f t="shared" si="356"/>
        <v>0</v>
      </c>
      <c r="AL732" s="68">
        <f t="shared" si="357"/>
        <v>0</v>
      </c>
      <c r="AM732" s="68" t="b">
        <f t="shared" si="358"/>
        <v>1</v>
      </c>
      <c r="AN732" s="68">
        <f t="shared" si="359"/>
        <v>1</v>
      </c>
      <c r="AO732" s="68" t="b">
        <f t="shared" si="360"/>
        <v>0</v>
      </c>
      <c r="AP732" s="68">
        <f t="shared" si="361"/>
        <v>0</v>
      </c>
      <c r="AQ732" s="68" t="b">
        <f t="shared" si="362"/>
        <v>1</v>
      </c>
      <c r="AR732" s="139">
        <f t="shared" si="363"/>
        <v>1</v>
      </c>
      <c r="AS732" s="146" t="str">
        <f t="shared" si="364"/>
        <v/>
      </c>
      <c r="AT732" s="139" t="str">
        <f t="shared" si="365"/>
        <v/>
      </c>
      <c r="AU732" s="68">
        <f t="shared" si="366"/>
        <v>1</v>
      </c>
      <c r="AV732" s="68">
        <f t="shared" si="367"/>
        <v>0</v>
      </c>
      <c r="AW732" s="68">
        <f t="shared" si="368"/>
        <v>0</v>
      </c>
      <c r="AX732" s="68">
        <f t="shared" si="369"/>
        <v>0</v>
      </c>
      <c r="AY732" s="68">
        <f t="shared" si="370"/>
        <v>0</v>
      </c>
      <c r="AZ732" s="139">
        <f t="shared" si="371"/>
        <v>0</v>
      </c>
      <c r="BA732" s="68" t="str">
        <f t="shared" si="372"/>
        <v/>
      </c>
      <c r="BB732" s="68" t="str">
        <f t="shared" si="373"/>
        <v/>
      </c>
      <c r="BC732" s="146" t="str">
        <f t="shared" si="374"/>
        <v>Pain in mouth/throat</v>
      </c>
      <c r="BD732" s="68">
        <f t="shared" si="375"/>
        <v>10.4</v>
      </c>
      <c r="BE732" s="68" t="str">
        <f t="shared" si="376"/>
        <v>Pain in mouth/throat
 has a PPV of 10.4% 
 for recurrence</v>
      </c>
      <c r="BF732" s="68">
        <f t="shared" si="377"/>
        <v>0</v>
      </c>
      <c r="BG732" s="68">
        <f t="shared" si="378"/>
        <v>0</v>
      </c>
      <c r="BH732" s="68">
        <f t="shared" si="379"/>
        <v>1</v>
      </c>
      <c r="BI732" s="68">
        <f t="shared" si="380"/>
        <v>0</v>
      </c>
      <c r="BJ732" s="68">
        <f t="shared" si="381"/>
        <v>0</v>
      </c>
      <c r="BK732" s="68">
        <f t="shared" si="382"/>
        <v>0</v>
      </c>
      <c r="BL732" s="68">
        <f t="shared" si="383"/>
        <v>0</v>
      </c>
      <c r="BM732" s="139">
        <f t="shared" si="384"/>
        <v>0</v>
      </c>
    </row>
    <row r="733" spans="1:65" s="68" customFormat="1" ht="63.95" customHeight="1">
      <c r="A733" s="245"/>
      <c r="B733" s="97"/>
      <c r="C733" s="98"/>
      <c r="D733" s="99"/>
      <c r="E733" s="111"/>
      <c r="F733" s="155"/>
      <c r="G733" s="225"/>
      <c r="H733" s="100"/>
      <c r="I733" s="226"/>
      <c r="J733" s="218"/>
      <c r="K733" s="124"/>
      <c r="L733" s="135"/>
      <c r="M733" s="136"/>
      <c r="N733" s="102"/>
      <c r="O733" s="103"/>
      <c r="P733" s="103"/>
      <c r="Q733" s="103"/>
      <c r="R733" s="103"/>
      <c r="S733" s="99"/>
      <c r="T733" s="99"/>
      <c r="U733" s="99"/>
      <c r="V733" s="99"/>
      <c r="W733" s="100"/>
      <c r="X733" s="100"/>
      <c r="Y733" s="104"/>
      <c r="Z733" s="119"/>
      <c r="AA733" s="119"/>
      <c r="AB733" s="120"/>
      <c r="AC733" s="137" t="str">
        <f t="shared" si="354"/>
        <v/>
      </c>
      <c r="AD733" s="131" t="str">
        <f t="shared" si="355"/>
        <v/>
      </c>
      <c r="AE733" s="105"/>
      <c r="AF733" s="101"/>
      <c r="AG733" s="107"/>
      <c r="AH733" s="169"/>
      <c r="AI733" s="170"/>
      <c r="AK733" s="146" t="b">
        <f t="shared" si="356"/>
        <v>0</v>
      </c>
      <c r="AL733" s="68">
        <f t="shared" si="357"/>
        <v>0</v>
      </c>
      <c r="AM733" s="68" t="b">
        <f t="shared" si="358"/>
        <v>1</v>
      </c>
      <c r="AN733" s="68">
        <f t="shared" si="359"/>
        <v>1</v>
      </c>
      <c r="AO733" s="68" t="b">
        <f t="shared" si="360"/>
        <v>0</v>
      </c>
      <c r="AP733" s="68">
        <f t="shared" si="361"/>
        <v>0</v>
      </c>
      <c r="AQ733" s="68" t="b">
        <f t="shared" si="362"/>
        <v>1</v>
      </c>
      <c r="AR733" s="139">
        <f t="shared" si="363"/>
        <v>1</v>
      </c>
      <c r="AS733" s="146" t="str">
        <f t="shared" si="364"/>
        <v/>
      </c>
      <c r="AT733" s="139" t="str">
        <f t="shared" si="365"/>
        <v/>
      </c>
      <c r="AU733" s="68">
        <f t="shared" si="366"/>
        <v>1</v>
      </c>
      <c r="AV733" s="68">
        <f t="shared" si="367"/>
        <v>0</v>
      </c>
      <c r="AW733" s="68">
        <f t="shared" si="368"/>
        <v>0</v>
      </c>
      <c r="AX733" s="68">
        <f t="shared" si="369"/>
        <v>0</v>
      </c>
      <c r="AY733" s="68">
        <f t="shared" si="370"/>
        <v>0</v>
      </c>
      <c r="AZ733" s="139">
        <f t="shared" si="371"/>
        <v>0</v>
      </c>
      <c r="BA733" s="68" t="str">
        <f t="shared" si="372"/>
        <v/>
      </c>
      <c r="BB733" s="68" t="str">
        <f t="shared" si="373"/>
        <v/>
      </c>
      <c r="BC733" s="146" t="str">
        <f t="shared" si="374"/>
        <v>Pain in mouth/throat</v>
      </c>
      <c r="BD733" s="68">
        <f t="shared" si="375"/>
        <v>10.4</v>
      </c>
      <c r="BE733" s="68" t="str">
        <f t="shared" si="376"/>
        <v>Pain in mouth/throat
 has a PPV of 10.4% 
 for recurrence</v>
      </c>
      <c r="BF733" s="68">
        <f t="shared" si="377"/>
        <v>0</v>
      </c>
      <c r="BG733" s="68">
        <f t="shared" si="378"/>
        <v>0</v>
      </c>
      <c r="BH733" s="68">
        <f t="shared" si="379"/>
        <v>1</v>
      </c>
      <c r="BI733" s="68">
        <f t="shared" si="380"/>
        <v>0</v>
      </c>
      <c r="BJ733" s="68">
        <f t="shared" si="381"/>
        <v>0</v>
      </c>
      <c r="BK733" s="68">
        <f t="shared" si="382"/>
        <v>0</v>
      </c>
      <c r="BL733" s="68">
        <f t="shared" si="383"/>
        <v>0</v>
      </c>
      <c r="BM733" s="139">
        <f t="shared" si="384"/>
        <v>0</v>
      </c>
    </row>
    <row r="734" spans="1:65" s="68" customFormat="1" ht="63.95" customHeight="1">
      <c r="A734" s="245"/>
      <c r="B734" s="97"/>
      <c r="C734" s="98"/>
      <c r="D734" s="99"/>
      <c r="E734" s="111"/>
      <c r="F734" s="155"/>
      <c r="G734" s="225"/>
      <c r="H734" s="100"/>
      <c r="I734" s="226"/>
      <c r="J734" s="218"/>
      <c r="K734" s="124"/>
      <c r="L734" s="135"/>
      <c r="M734" s="136"/>
      <c r="N734" s="102"/>
      <c r="O734" s="103"/>
      <c r="P734" s="103"/>
      <c r="Q734" s="103"/>
      <c r="R734" s="103"/>
      <c r="S734" s="99"/>
      <c r="T734" s="99"/>
      <c r="U734" s="99"/>
      <c r="V734" s="99"/>
      <c r="W734" s="100"/>
      <c r="X734" s="100"/>
      <c r="Y734" s="104"/>
      <c r="Z734" s="119"/>
      <c r="AA734" s="119"/>
      <c r="AB734" s="120"/>
      <c r="AC734" s="137" t="str">
        <f t="shared" si="354"/>
        <v/>
      </c>
      <c r="AD734" s="131" t="str">
        <f t="shared" si="355"/>
        <v/>
      </c>
      <c r="AE734" s="105"/>
      <c r="AF734" s="101"/>
      <c r="AG734" s="107"/>
      <c r="AH734" s="169"/>
      <c r="AI734" s="170"/>
      <c r="AK734" s="146" t="b">
        <f t="shared" si="356"/>
        <v>0</v>
      </c>
      <c r="AL734" s="68">
        <f t="shared" si="357"/>
        <v>0</v>
      </c>
      <c r="AM734" s="68" t="b">
        <f t="shared" si="358"/>
        <v>1</v>
      </c>
      <c r="AN734" s="68">
        <f t="shared" si="359"/>
        <v>1</v>
      </c>
      <c r="AO734" s="68" t="b">
        <f t="shared" si="360"/>
        <v>0</v>
      </c>
      <c r="AP734" s="68">
        <f t="shared" si="361"/>
        <v>0</v>
      </c>
      <c r="AQ734" s="68" t="b">
        <f t="shared" si="362"/>
        <v>1</v>
      </c>
      <c r="AR734" s="139">
        <f t="shared" si="363"/>
        <v>1</v>
      </c>
      <c r="AS734" s="146" t="str">
        <f t="shared" si="364"/>
        <v/>
      </c>
      <c r="AT734" s="139" t="str">
        <f t="shared" si="365"/>
        <v/>
      </c>
      <c r="AU734" s="68">
        <f t="shared" si="366"/>
        <v>1</v>
      </c>
      <c r="AV734" s="68">
        <f t="shared" si="367"/>
        <v>0</v>
      </c>
      <c r="AW734" s="68">
        <f t="shared" si="368"/>
        <v>0</v>
      </c>
      <c r="AX734" s="68">
        <f t="shared" si="369"/>
        <v>0</v>
      </c>
      <c r="AY734" s="68">
        <f t="shared" si="370"/>
        <v>0</v>
      </c>
      <c r="AZ734" s="139">
        <f t="shared" si="371"/>
        <v>0</v>
      </c>
      <c r="BA734" s="68" t="str">
        <f t="shared" si="372"/>
        <v/>
      </c>
      <c r="BB734" s="68" t="str">
        <f t="shared" si="373"/>
        <v/>
      </c>
      <c r="BC734" s="146" t="str">
        <f t="shared" si="374"/>
        <v>Pain in mouth/throat</v>
      </c>
      <c r="BD734" s="68">
        <f t="shared" si="375"/>
        <v>10.4</v>
      </c>
      <c r="BE734" s="68" t="str">
        <f t="shared" si="376"/>
        <v>Pain in mouth/throat
 has a PPV of 10.4% 
 for recurrence</v>
      </c>
      <c r="BF734" s="68">
        <f t="shared" si="377"/>
        <v>0</v>
      </c>
      <c r="BG734" s="68">
        <f t="shared" si="378"/>
        <v>0</v>
      </c>
      <c r="BH734" s="68">
        <f t="shared" si="379"/>
        <v>1</v>
      </c>
      <c r="BI734" s="68">
        <f t="shared" si="380"/>
        <v>0</v>
      </c>
      <c r="BJ734" s="68">
        <f t="shared" si="381"/>
        <v>0</v>
      </c>
      <c r="BK734" s="68">
        <f t="shared" si="382"/>
        <v>0</v>
      </c>
      <c r="BL734" s="68">
        <f t="shared" si="383"/>
        <v>0</v>
      </c>
      <c r="BM734" s="139">
        <f t="shared" si="384"/>
        <v>0</v>
      </c>
    </row>
    <row r="735" spans="1:65" s="68" customFormat="1" ht="63.95" customHeight="1">
      <c r="A735" s="245"/>
      <c r="B735" s="97"/>
      <c r="C735" s="98"/>
      <c r="D735" s="99"/>
      <c r="E735" s="111"/>
      <c r="F735" s="155"/>
      <c r="G735" s="225"/>
      <c r="H735" s="100"/>
      <c r="I735" s="226"/>
      <c r="J735" s="218"/>
      <c r="K735" s="124"/>
      <c r="L735" s="135"/>
      <c r="M735" s="136"/>
      <c r="N735" s="102"/>
      <c r="O735" s="103"/>
      <c r="P735" s="103"/>
      <c r="Q735" s="103"/>
      <c r="R735" s="103"/>
      <c r="S735" s="99"/>
      <c r="T735" s="99"/>
      <c r="U735" s="99"/>
      <c r="V735" s="99"/>
      <c r="W735" s="100"/>
      <c r="X735" s="100"/>
      <c r="Y735" s="104"/>
      <c r="Z735" s="119"/>
      <c r="AA735" s="119"/>
      <c r="AB735" s="120"/>
      <c r="AC735" s="137" t="str">
        <f t="shared" si="354"/>
        <v/>
      </c>
      <c r="AD735" s="131" t="str">
        <f t="shared" si="355"/>
        <v/>
      </c>
      <c r="AE735" s="105"/>
      <c r="AF735" s="101"/>
      <c r="AG735" s="107"/>
      <c r="AH735" s="169"/>
      <c r="AI735" s="170"/>
      <c r="AK735" s="146" t="b">
        <f t="shared" si="356"/>
        <v>0</v>
      </c>
      <c r="AL735" s="68">
        <f t="shared" si="357"/>
        <v>0</v>
      </c>
      <c r="AM735" s="68" t="b">
        <f t="shared" si="358"/>
        <v>1</v>
      </c>
      <c r="AN735" s="68">
        <f t="shared" si="359"/>
        <v>1</v>
      </c>
      <c r="AO735" s="68" t="b">
        <f t="shared" si="360"/>
        <v>0</v>
      </c>
      <c r="AP735" s="68">
        <f t="shared" si="361"/>
        <v>0</v>
      </c>
      <c r="AQ735" s="68" t="b">
        <f t="shared" si="362"/>
        <v>1</v>
      </c>
      <c r="AR735" s="139">
        <f t="shared" si="363"/>
        <v>1</v>
      </c>
      <c r="AS735" s="146" t="str">
        <f t="shared" si="364"/>
        <v/>
      </c>
      <c r="AT735" s="139" t="str">
        <f t="shared" si="365"/>
        <v/>
      </c>
      <c r="AU735" s="68">
        <f t="shared" si="366"/>
        <v>1</v>
      </c>
      <c r="AV735" s="68">
        <f t="shared" si="367"/>
        <v>0</v>
      </c>
      <c r="AW735" s="68">
        <f t="shared" si="368"/>
        <v>0</v>
      </c>
      <c r="AX735" s="68">
        <f t="shared" si="369"/>
        <v>0</v>
      </c>
      <c r="AY735" s="68">
        <f t="shared" si="370"/>
        <v>0</v>
      </c>
      <c r="AZ735" s="139">
        <f t="shared" si="371"/>
        <v>0</v>
      </c>
      <c r="BA735" s="68" t="str">
        <f t="shared" si="372"/>
        <v/>
      </c>
      <c r="BB735" s="68" t="str">
        <f t="shared" si="373"/>
        <v/>
      </c>
      <c r="BC735" s="146" t="str">
        <f t="shared" si="374"/>
        <v>Pain in mouth/throat</v>
      </c>
      <c r="BD735" s="68">
        <f t="shared" si="375"/>
        <v>10.4</v>
      </c>
      <c r="BE735" s="68" t="str">
        <f t="shared" si="376"/>
        <v>Pain in mouth/throat
 has a PPV of 10.4% 
 for recurrence</v>
      </c>
      <c r="BF735" s="68">
        <f t="shared" si="377"/>
        <v>0</v>
      </c>
      <c r="BG735" s="68">
        <f t="shared" si="378"/>
        <v>0</v>
      </c>
      <c r="BH735" s="68">
        <f t="shared" si="379"/>
        <v>1</v>
      </c>
      <c r="BI735" s="68">
        <f t="shared" si="380"/>
        <v>0</v>
      </c>
      <c r="BJ735" s="68">
        <f t="shared" si="381"/>
        <v>0</v>
      </c>
      <c r="BK735" s="68">
        <f t="shared" si="382"/>
        <v>0</v>
      </c>
      <c r="BL735" s="68">
        <f t="shared" si="383"/>
        <v>0</v>
      </c>
      <c r="BM735" s="139">
        <f t="shared" si="384"/>
        <v>0</v>
      </c>
    </row>
    <row r="736" spans="1:65" s="68" customFormat="1" ht="63.95" customHeight="1">
      <c r="A736" s="245"/>
      <c r="B736" s="97"/>
      <c r="C736" s="98"/>
      <c r="D736" s="99"/>
      <c r="E736" s="111"/>
      <c r="F736" s="155"/>
      <c r="G736" s="225"/>
      <c r="H736" s="100"/>
      <c r="I736" s="226"/>
      <c r="J736" s="218"/>
      <c r="K736" s="124"/>
      <c r="L736" s="135"/>
      <c r="M736" s="136"/>
      <c r="N736" s="102"/>
      <c r="O736" s="103"/>
      <c r="P736" s="103"/>
      <c r="Q736" s="103"/>
      <c r="R736" s="103"/>
      <c r="S736" s="99"/>
      <c r="T736" s="99"/>
      <c r="U736" s="99"/>
      <c r="V736" s="99"/>
      <c r="W736" s="100"/>
      <c r="X736" s="100"/>
      <c r="Y736" s="104"/>
      <c r="Z736" s="119"/>
      <c r="AA736" s="119"/>
      <c r="AB736" s="120"/>
      <c r="AC736" s="137" t="str">
        <f t="shared" si="354"/>
        <v/>
      </c>
      <c r="AD736" s="131" t="str">
        <f t="shared" si="355"/>
        <v/>
      </c>
      <c r="AE736" s="105"/>
      <c r="AF736" s="101"/>
      <c r="AG736" s="107"/>
      <c r="AH736" s="169"/>
      <c r="AI736" s="170"/>
      <c r="AK736" s="146" t="b">
        <f t="shared" si="356"/>
        <v>0</v>
      </c>
      <c r="AL736" s="68">
        <f t="shared" si="357"/>
        <v>0</v>
      </c>
      <c r="AM736" s="68" t="b">
        <f t="shared" si="358"/>
        <v>1</v>
      </c>
      <c r="AN736" s="68">
        <f t="shared" si="359"/>
        <v>1</v>
      </c>
      <c r="AO736" s="68" t="b">
        <f t="shared" si="360"/>
        <v>0</v>
      </c>
      <c r="AP736" s="68">
        <f t="shared" si="361"/>
        <v>0</v>
      </c>
      <c r="AQ736" s="68" t="b">
        <f t="shared" si="362"/>
        <v>1</v>
      </c>
      <c r="AR736" s="139">
        <f t="shared" si="363"/>
        <v>1</v>
      </c>
      <c r="AS736" s="146" t="str">
        <f t="shared" si="364"/>
        <v/>
      </c>
      <c r="AT736" s="139" t="str">
        <f t="shared" si="365"/>
        <v/>
      </c>
      <c r="AU736" s="68">
        <f t="shared" si="366"/>
        <v>1</v>
      </c>
      <c r="AV736" s="68">
        <f t="shared" si="367"/>
        <v>0</v>
      </c>
      <c r="AW736" s="68">
        <f t="shared" si="368"/>
        <v>0</v>
      </c>
      <c r="AX736" s="68">
        <f t="shared" si="369"/>
        <v>0</v>
      </c>
      <c r="AY736" s="68">
        <f t="shared" si="370"/>
        <v>0</v>
      </c>
      <c r="AZ736" s="139">
        <f t="shared" si="371"/>
        <v>0</v>
      </c>
      <c r="BA736" s="68" t="str">
        <f t="shared" si="372"/>
        <v/>
      </c>
      <c r="BB736" s="68" t="str">
        <f t="shared" si="373"/>
        <v/>
      </c>
      <c r="BC736" s="146" t="str">
        <f t="shared" si="374"/>
        <v>Pain in mouth/throat</v>
      </c>
      <c r="BD736" s="68">
        <f t="shared" si="375"/>
        <v>10.4</v>
      </c>
      <c r="BE736" s="68" t="str">
        <f t="shared" si="376"/>
        <v>Pain in mouth/throat
 has a PPV of 10.4% 
 for recurrence</v>
      </c>
      <c r="BF736" s="68">
        <f t="shared" si="377"/>
        <v>0</v>
      </c>
      <c r="BG736" s="68">
        <f t="shared" si="378"/>
        <v>0</v>
      </c>
      <c r="BH736" s="68">
        <f t="shared" si="379"/>
        <v>1</v>
      </c>
      <c r="BI736" s="68">
        <f t="shared" si="380"/>
        <v>0</v>
      </c>
      <c r="BJ736" s="68">
        <f t="shared" si="381"/>
        <v>0</v>
      </c>
      <c r="BK736" s="68">
        <f t="shared" si="382"/>
        <v>0</v>
      </c>
      <c r="BL736" s="68">
        <f t="shared" si="383"/>
        <v>0</v>
      </c>
      <c r="BM736" s="139">
        <f t="shared" si="384"/>
        <v>0</v>
      </c>
    </row>
    <row r="737" spans="1:65" s="68" customFormat="1" ht="63.95" customHeight="1">
      <c r="A737" s="245"/>
      <c r="B737" s="97"/>
      <c r="C737" s="98"/>
      <c r="D737" s="99"/>
      <c r="E737" s="111"/>
      <c r="F737" s="155"/>
      <c r="G737" s="225"/>
      <c r="H737" s="100"/>
      <c r="I737" s="226"/>
      <c r="J737" s="218"/>
      <c r="K737" s="124"/>
      <c r="L737" s="135"/>
      <c r="M737" s="136"/>
      <c r="N737" s="102"/>
      <c r="O737" s="103"/>
      <c r="P737" s="103"/>
      <c r="Q737" s="103"/>
      <c r="R737" s="103"/>
      <c r="S737" s="99"/>
      <c r="T737" s="99"/>
      <c r="U737" s="99"/>
      <c r="V737" s="99"/>
      <c r="W737" s="100"/>
      <c r="X737" s="100"/>
      <c r="Y737" s="104"/>
      <c r="Z737" s="119"/>
      <c r="AA737" s="119"/>
      <c r="AB737" s="120"/>
      <c r="AC737" s="137" t="str">
        <f t="shared" si="354"/>
        <v/>
      </c>
      <c r="AD737" s="131" t="str">
        <f t="shared" si="355"/>
        <v/>
      </c>
      <c r="AE737" s="105"/>
      <c r="AF737" s="101"/>
      <c r="AG737" s="107"/>
      <c r="AH737" s="169"/>
      <c r="AI737" s="170"/>
      <c r="AK737" s="146" t="b">
        <f t="shared" si="356"/>
        <v>0</v>
      </c>
      <c r="AL737" s="68">
        <f t="shared" si="357"/>
        <v>0</v>
      </c>
      <c r="AM737" s="68" t="b">
        <f t="shared" si="358"/>
        <v>1</v>
      </c>
      <c r="AN737" s="68">
        <f t="shared" si="359"/>
        <v>1</v>
      </c>
      <c r="AO737" s="68" t="b">
        <f t="shared" si="360"/>
        <v>0</v>
      </c>
      <c r="AP737" s="68">
        <f t="shared" si="361"/>
        <v>0</v>
      </c>
      <c r="AQ737" s="68" t="b">
        <f t="shared" si="362"/>
        <v>1</v>
      </c>
      <c r="AR737" s="139">
        <f t="shared" si="363"/>
        <v>1</v>
      </c>
      <c r="AS737" s="146" t="str">
        <f t="shared" si="364"/>
        <v/>
      </c>
      <c r="AT737" s="139" t="str">
        <f t="shared" si="365"/>
        <v/>
      </c>
      <c r="AU737" s="68">
        <f t="shared" si="366"/>
        <v>1</v>
      </c>
      <c r="AV737" s="68">
        <f t="shared" si="367"/>
        <v>0</v>
      </c>
      <c r="AW737" s="68">
        <f t="shared" si="368"/>
        <v>0</v>
      </c>
      <c r="AX737" s="68">
        <f t="shared" si="369"/>
        <v>0</v>
      </c>
      <c r="AY737" s="68">
        <f t="shared" si="370"/>
        <v>0</v>
      </c>
      <c r="AZ737" s="139">
        <f t="shared" si="371"/>
        <v>0</v>
      </c>
      <c r="BA737" s="68" t="str">
        <f t="shared" si="372"/>
        <v/>
      </c>
      <c r="BB737" s="68" t="str">
        <f t="shared" si="373"/>
        <v/>
      </c>
      <c r="BC737" s="146" t="str">
        <f t="shared" si="374"/>
        <v>Pain in mouth/throat</v>
      </c>
      <c r="BD737" s="68">
        <f t="shared" si="375"/>
        <v>10.4</v>
      </c>
      <c r="BE737" s="68" t="str">
        <f t="shared" si="376"/>
        <v>Pain in mouth/throat
 has a PPV of 10.4% 
 for recurrence</v>
      </c>
      <c r="BF737" s="68">
        <f t="shared" si="377"/>
        <v>0</v>
      </c>
      <c r="BG737" s="68">
        <f t="shared" si="378"/>
        <v>0</v>
      </c>
      <c r="BH737" s="68">
        <f t="shared" si="379"/>
        <v>1</v>
      </c>
      <c r="BI737" s="68">
        <f t="shared" si="380"/>
        <v>0</v>
      </c>
      <c r="BJ737" s="68">
        <f t="shared" si="381"/>
        <v>0</v>
      </c>
      <c r="BK737" s="68">
        <f t="shared" si="382"/>
        <v>0</v>
      </c>
      <c r="BL737" s="68">
        <f t="shared" si="383"/>
        <v>0</v>
      </c>
      <c r="BM737" s="139">
        <f t="shared" si="384"/>
        <v>0</v>
      </c>
    </row>
    <row r="738" spans="1:65" s="68" customFormat="1" ht="63.95" customHeight="1">
      <c r="A738" s="245"/>
      <c r="B738" s="97"/>
      <c r="C738" s="98"/>
      <c r="D738" s="99"/>
      <c r="E738" s="111"/>
      <c r="F738" s="155"/>
      <c r="G738" s="225"/>
      <c r="H738" s="100"/>
      <c r="I738" s="226"/>
      <c r="J738" s="218"/>
      <c r="K738" s="124"/>
      <c r="L738" s="135"/>
      <c r="M738" s="136"/>
      <c r="N738" s="102"/>
      <c r="O738" s="103"/>
      <c r="P738" s="103"/>
      <c r="Q738" s="103"/>
      <c r="R738" s="103"/>
      <c r="S738" s="99"/>
      <c r="T738" s="99"/>
      <c r="U738" s="99"/>
      <c r="V738" s="99"/>
      <c r="W738" s="100"/>
      <c r="X738" s="100"/>
      <c r="Y738" s="104"/>
      <c r="Z738" s="119"/>
      <c r="AA738" s="119"/>
      <c r="AB738" s="120"/>
      <c r="AC738" s="137" t="str">
        <f t="shared" si="354"/>
        <v/>
      </c>
      <c r="AD738" s="131" t="str">
        <f t="shared" si="355"/>
        <v/>
      </c>
      <c r="AE738" s="105"/>
      <c r="AF738" s="101"/>
      <c r="AG738" s="107"/>
      <c r="AH738" s="169"/>
      <c r="AI738" s="170"/>
      <c r="AK738" s="146" t="b">
        <f t="shared" si="356"/>
        <v>0</v>
      </c>
      <c r="AL738" s="68">
        <f t="shared" si="357"/>
        <v>0</v>
      </c>
      <c r="AM738" s="68" t="b">
        <f t="shared" si="358"/>
        <v>1</v>
      </c>
      <c r="AN738" s="68">
        <f t="shared" si="359"/>
        <v>1</v>
      </c>
      <c r="AO738" s="68" t="b">
        <f t="shared" si="360"/>
        <v>0</v>
      </c>
      <c r="AP738" s="68">
        <f t="shared" si="361"/>
        <v>0</v>
      </c>
      <c r="AQ738" s="68" t="b">
        <f t="shared" si="362"/>
        <v>1</v>
      </c>
      <c r="AR738" s="139">
        <f t="shared" si="363"/>
        <v>1</v>
      </c>
      <c r="AS738" s="146" t="str">
        <f t="shared" si="364"/>
        <v/>
      </c>
      <c r="AT738" s="139" t="str">
        <f t="shared" si="365"/>
        <v/>
      </c>
      <c r="AU738" s="68">
        <f t="shared" si="366"/>
        <v>1</v>
      </c>
      <c r="AV738" s="68">
        <f t="shared" si="367"/>
        <v>0</v>
      </c>
      <c r="AW738" s="68">
        <f t="shared" si="368"/>
        <v>0</v>
      </c>
      <c r="AX738" s="68">
        <f t="shared" si="369"/>
        <v>0</v>
      </c>
      <c r="AY738" s="68">
        <f t="shared" si="370"/>
        <v>0</v>
      </c>
      <c r="AZ738" s="139">
        <f t="shared" si="371"/>
        <v>0</v>
      </c>
      <c r="BA738" s="68" t="str">
        <f t="shared" si="372"/>
        <v/>
      </c>
      <c r="BB738" s="68" t="str">
        <f t="shared" si="373"/>
        <v/>
      </c>
      <c r="BC738" s="146" t="str">
        <f t="shared" si="374"/>
        <v>Pain in mouth/throat</v>
      </c>
      <c r="BD738" s="68">
        <f t="shared" si="375"/>
        <v>10.4</v>
      </c>
      <c r="BE738" s="68" t="str">
        <f t="shared" si="376"/>
        <v>Pain in mouth/throat
 has a PPV of 10.4% 
 for recurrence</v>
      </c>
      <c r="BF738" s="68">
        <f t="shared" si="377"/>
        <v>0</v>
      </c>
      <c r="BG738" s="68">
        <f t="shared" si="378"/>
        <v>0</v>
      </c>
      <c r="BH738" s="68">
        <f t="shared" si="379"/>
        <v>1</v>
      </c>
      <c r="BI738" s="68">
        <f t="shared" si="380"/>
        <v>0</v>
      </c>
      <c r="BJ738" s="68">
        <f t="shared" si="381"/>
        <v>0</v>
      </c>
      <c r="BK738" s="68">
        <f t="shared" si="382"/>
        <v>0</v>
      </c>
      <c r="BL738" s="68">
        <f t="shared" si="383"/>
        <v>0</v>
      </c>
      <c r="BM738" s="139">
        <f t="shared" si="384"/>
        <v>0</v>
      </c>
    </row>
    <row r="739" spans="1:65" s="68" customFormat="1" ht="63.95" customHeight="1">
      <c r="A739" s="245"/>
      <c r="B739" s="97"/>
      <c r="C739" s="98"/>
      <c r="D739" s="99"/>
      <c r="E739" s="111"/>
      <c r="F739" s="155"/>
      <c r="G739" s="225"/>
      <c r="H739" s="100"/>
      <c r="I739" s="226"/>
      <c r="J739" s="218"/>
      <c r="K739" s="124"/>
      <c r="L739" s="135"/>
      <c r="M739" s="136"/>
      <c r="N739" s="102"/>
      <c r="O739" s="103"/>
      <c r="P739" s="103"/>
      <c r="Q739" s="103"/>
      <c r="R739" s="103"/>
      <c r="S739" s="99"/>
      <c r="T739" s="99"/>
      <c r="U739" s="99"/>
      <c r="V739" s="99"/>
      <c r="W739" s="100"/>
      <c r="X739" s="100"/>
      <c r="Y739" s="104"/>
      <c r="Z739" s="119"/>
      <c r="AA739" s="119"/>
      <c r="AB739" s="120"/>
      <c r="AC739" s="137" t="str">
        <f t="shared" si="354"/>
        <v/>
      </c>
      <c r="AD739" s="131" t="str">
        <f t="shared" si="355"/>
        <v/>
      </c>
      <c r="AE739" s="105"/>
      <c r="AF739" s="101"/>
      <c r="AG739" s="107"/>
      <c r="AH739" s="169"/>
      <c r="AI739" s="170"/>
      <c r="AK739" s="146" t="b">
        <f t="shared" si="356"/>
        <v>0</v>
      </c>
      <c r="AL739" s="68">
        <f t="shared" si="357"/>
        <v>0</v>
      </c>
      <c r="AM739" s="68" t="b">
        <f t="shared" si="358"/>
        <v>1</v>
      </c>
      <c r="AN739" s="68">
        <f t="shared" si="359"/>
        <v>1</v>
      </c>
      <c r="AO739" s="68" t="b">
        <f t="shared" si="360"/>
        <v>0</v>
      </c>
      <c r="AP739" s="68">
        <f t="shared" si="361"/>
        <v>0</v>
      </c>
      <c r="AQ739" s="68" t="b">
        <f t="shared" si="362"/>
        <v>1</v>
      </c>
      <c r="AR739" s="139">
        <f t="shared" si="363"/>
        <v>1</v>
      </c>
      <c r="AS739" s="146" t="str">
        <f t="shared" si="364"/>
        <v/>
      </c>
      <c r="AT739" s="139" t="str">
        <f t="shared" si="365"/>
        <v/>
      </c>
      <c r="AU739" s="68">
        <f t="shared" si="366"/>
        <v>1</v>
      </c>
      <c r="AV739" s="68">
        <f t="shared" si="367"/>
        <v>0</v>
      </c>
      <c r="AW739" s="68">
        <f t="shared" si="368"/>
        <v>0</v>
      </c>
      <c r="AX739" s="68">
        <f t="shared" si="369"/>
        <v>0</v>
      </c>
      <c r="AY739" s="68">
        <f t="shared" si="370"/>
        <v>0</v>
      </c>
      <c r="AZ739" s="139">
        <f t="shared" si="371"/>
        <v>0</v>
      </c>
      <c r="BA739" s="68" t="str">
        <f t="shared" si="372"/>
        <v/>
      </c>
      <c r="BB739" s="68" t="str">
        <f t="shared" si="373"/>
        <v/>
      </c>
      <c r="BC739" s="146" t="str">
        <f t="shared" si="374"/>
        <v>Pain in mouth/throat</v>
      </c>
      <c r="BD739" s="68">
        <f t="shared" si="375"/>
        <v>10.4</v>
      </c>
      <c r="BE739" s="68" t="str">
        <f t="shared" si="376"/>
        <v>Pain in mouth/throat
 has a PPV of 10.4% 
 for recurrence</v>
      </c>
      <c r="BF739" s="68">
        <f t="shared" si="377"/>
        <v>0</v>
      </c>
      <c r="BG739" s="68">
        <f t="shared" si="378"/>
        <v>0</v>
      </c>
      <c r="BH739" s="68">
        <f t="shared" si="379"/>
        <v>1</v>
      </c>
      <c r="BI739" s="68">
        <f t="shared" si="380"/>
        <v>0</v>
      </c>
      <c r="BJ739" s="68">
        <f t="shared" si="381"/>
        <v>0</v>
      </c>
      <c r="BK739" s="68">
        <f t="shared" si="382"/>
        <v>0</v>
      </c>
      <c r="BL739" s="68">
        <f t="shared" si="383"/>
        <v>0</v>
      </c>
      <c r="BM739" s="139">
        <f t="shared" si="384"/>
        <v>0</v>
      </c>
    </row>
    <row r="740" spans="1:65" s="68" customFormat="1" ht="63.95" customHeight="1">
      <c r="A740" s="245"/>
      <c r="B740" s="97"/>
      <c r="C740" s="98"/>
      <c r="D740" s="99"/>
      <c r="E740" s="111"/>
      <c r="F740" s="155"/>
      <c r="G740" s="225"/>
      <c r="H740" s="100"/>
      <c r="I740" s="226"/>
      <c r="J740" s="218"/>
      <c r="K740" s="124"/>
      <c r="L740" s="135"/>
      <c r="M740" s="136"/>
      <c r="N740" s="102"/>
      <c r="O740" s="103"/>
      <c r="P740" s="103"/>
      <c r="Q740" s="103"/>
      <c r="R740" s="103"/>
      <c r="S740" s="99"/>
      <c r="T740" s="99"/>
      <c r="U740" s="99"/>
      <c r="V740" s="99"/>
      <c r="W740" s="100"/>
      <c r="X740" s="100"/>
      <c r="Y740" s="104"/>
      <c r="Z740" s="119"/>
      <c r="AA740" s="119"/>
      <c r="AB740" s="120"/>
      <c r="AC740" s="137" t="str">
        <f t="shared" si="354"/>
        <v/>
      </c>
      <c r="AD740" s="131" t="str">
        <f t="shared" si="355"/>
        <v/>
      </c>
      <c r="AE740" s="105"/>
      <c r="AF740" s="101"/>
      <c r="AG740" s="107"/>
      <c r="AH740" s="169"/>
      <c r="AI740" s="170"/>
      <c r="AK740" s="146" t="b">
        <f t="shared" si="356"/>
        <v>0</v>
      </c>
      <c r="AL740" s="68">
        <f t="shared" si="357"/>
        <v>0</v>
      </c>
      <c r="AM740" s="68" t="b">
        <f t="shared" si="358"/>
        <v>1</v>
      </c>
      <c r="AN740" s="68">
        <f t="shared" si="359"/>
        <v>1</v>
      </c>
      <c r="AO740" s="68" t="b">
        <f t="shared" si="360"/>
        <v>0</v>
      </c>
      <c r="AP740" s="68">
        <f t="shared" si="361"/>
        <v>0</v>
      </c>
      <c r="AQ740" s="68" t="b">
        <f t="shared" si="362"/>
        <v>1</v>
      </c>
      <c r="AR740" s="139">
        <f t="shared" si="363"/>
        <v>1</v>
      </c>
      <c r="AS740" s="146" t="str">
        <f t="shared" si="364"/>
        <v/>
      </c>
      <c r="AT740" s="139" t="str">
        <f t="shared" si="365"/>
        <v/>
      </c>
      <c r="AU740" s="68">
        <f t="shared" si="366"/>
        <v>1</v>
      </c>
      <c r="AV740" s="68">
        <f t="shared" si="367"/>
        <v>0</v>
      </c>
      <c r="AW740" s="68">
        <f t="shared" si="368"/>
        <v>0</v>
      </c>
      <c r="AX740" s="68">
        <f t="shared" si="369"/>
        <v>0</v>
      </c>
      <c r="AY740" s="68">
        <f t="shared" si="370"/>
        <v>0</v>
      </c>
      <c r="AZ740" s="139">
        <f t="shared" si="371"/>
        <v>0</v>
      </c>
      <c r="BA740" s="68" t="str">
        <f t="shared" si="372"/>
        <v/>
      </c>
      <c r="BB740" s="68" t="str">
        <f t="shared" si="373"/>
        <v/>
      </c>
      <c r="BC740" s="146" t="str">
        <f t="shared" si="374"/>
        <v>Pain in mouth/throat</v>
      </c>
      <c r="BD740" s="68">
        <f t="shared" si="375"/>
        <v>10.4</v>
      </c>
      <c r="BE740" s="68" t="str">
        <f t="shared" si="376"/>
        <v>Pain in mouth/throat
 has a PPV of 10.4% 
 for recurrence</v>
      </c>
      <c r="BF740" s="68">
        <f t="shared" si="377"/>
        <v>0</v>
      </c>
      <c r="BG740" s="68">
        <f t="shared" si="378"/>
        <v>0</v>
      </c>
      <c r="BH740" s="68">
        <f t="shared" si="379"/>
        <v>1</v>
      </c>
      <c r="BI740" s="68">
        <f t="shared" si="380"/>
        <v>0</v>
      </c>
      <c r="BJ740" s="68">
        <f t="shared" si="381"/>
        <v>0</v>
      </c>
      <c r="BK740" s="68">
        <f t="shared" si="382"/>
        <v>0</v>
      </c>
      <c r="BL740" s="68">
        <f t="shared" si="383"/>
        <v>0</v>
      </c>
      <c r="BM740" s="139">
        <f t="shared" si="384"/>
        <v>0</v>
      </c>
    </row>
    <row r="741" spans="1:65" s="68" customFormat="1" ht="63.95" customHeight="1">
      <c r="A741" s="245"/>
      <c r="B741" s="97"/>
      <c r="C741" s="98"/>
      <c r="D741" s="99"/>
      <c r="E741" s="111"/>
      <c r="F741" s="155"/>
      <c r="G741" s="225"/>
      <c r="H741" s="100"/>
      <c r="I741" s="226"/>
      <c r="J741" s="218"/>
      <c r="K741" s="124"/>
      <c r="L741" s="135"/>
      <c r="M741" s="136"/>
      <c r="N741" s="102"/>
      <c r="O741" s="103"/>
      <c r="P741" s="103"/>
      <c r="Q741" s="103"/>
      <c r="R741" s="103"/>
      <c r="S741" s="99"/>
      <c r="T741" s="99"/>
      <c r="U741" s="99"/>
      <c r="V741" s="99"/>
      <c r="W741" s="100"/>
      <c r="X741" s="100"/>
      <c r="Y741" s="104"/>
      <c r="Z741" s="119"/>
      <c r="AA741" s="119"/>
      <c r="AB741" s="120"/>
      <c r="AC741" s="137" t="str">
        <f t="shared" si="354"/>
        <v/>
      </c>
      <c r="AD741" s="131" t="str">
        <f t="shared" si="355"/>
        <v/>
      </c>
      <c r="AE741" s="105"/>
      <c r="AF741" s="101"/>
      <c r="AG741" s="107"/>
      <c r="AH741" s="169"/>
      <c r="AI741" s="170"/>
      <c r="AK741" s="146" t="b">
        <f t="shared" si="356"/>
        <v>0</v>
      </c>
      <c r="AL741" s="68">
        <f t="shared" si="357"/>
        <v>0</v>
      </c>
      <c r="AM741" s="68" t="b">
        <f t="shared" si="358"/>
        <v>1</v>
      </c>
      <c r="AN741" s="68">
        <f t="shared" si="359"/>
        <v>1</v>
      </c>
      <c r="AO741" s="68" t="b">
        <f t="shared" si="360"/>
        <v>0</v>
      </c>
      <c r="AP741" s="68">
        <f t="shared" si="361"/>
        <v>0</v>
      </c>
      <c r="AQ741" s="68" t="b">
        <f t="shared" si="362"/>
        <v>1</v>
      </c>
      <c r="AR741" s="139">
        <f t="shared" si="363"/>
        <v>1</v>
      </c>
      <c r="AS741" s="146" t="str">
        <f t="shared" si="364"/>
        <v/>
      </c>
      <c r="AT741" s="139" t="str">
        <f t="shared" si="365"/>
        <v/>
      </c>
      <c r="AU741" s="68">
        <f t="shared" si="366"/>
        <v>1</v>
      </c>
      <c r="AV741" s="68">
        <f t="shared" si="367"/>
        <v>0</v>
      </c>
      <c r="AW741" s="68">
        <f t="shared" si="368"/>
        <v>0</v>
      </c>
      <c r="AX741" s="68">
        <f t="shared" si="369"/>
        <v>0</v>
      </c>
      <c r="AY741" s="68">
        <f t="shared" si="370"/>
        <v>0</v>
      </c>
      <c r="AZ741" s="139">
        <f t="shared" si="371"/>
        <v>0</v>
      </c>
      <c r="BA741" s="68" t="str">
        <f t="shared" si="372"/>
        <v/>
      </c>
      <c r="BB741" s="68" t="str">
        <f t="shared" si="373"/>
        <v/>
      </c>
      <c r="BC741" s="146" t="str">
        <f t="shared" si="374"/>
        <v>Pain in mouth/throat</v>
      </c>
      <c r="BD741" s="68">
        <f t="shared" si="375"/>
        <v>10.4</v>
      </c>
      <c r="BE741" s="68" t="str">
        <f t="shared" si="376"/>
        <v>Pain in mouth/throat
 has a PPV of 10.4% 
 for recurrence</v>
      </c>
      <c r="BF741" s="68">
        <f t="shared" si="377"/>
        <v>0</v>
      </c>
      <c r="BG741" s="68">
        <f t="shared" si="378"/>
        <v>0</v>
      </c>
      <c r="BH741" s="68">
        <f t="shared" si="379"/>
        <v>1</v>
      </c>
      <c r="BI741" s="68">
        <f t="shared" si="380"/>
        <v>0</v>
      </c>
      <c r="BJ741" s="68">
        <f t="shared" si="381"/>
        <v>0</v>
      </c>
      <c r="BK741" s="68">
        <f t="shared" si="382"/>
        <v>0</v>
      </c>
      <c r="BL741" s="68">
        <f t="shared" si="383"/>
        <v>0</v>
      </c>
      <c r="BM741" s="139">
        <f t="shared" si="384"/>
        <v>0</v>
      </c>
    </row>
    <row r="742" spans="1:65" s="68" customFormat="1" ht="63.95" customHeight="1">
      <c r="A742" s="245"/>
      <c r="B742" s="97"/>
      <c r="C742" s="98"/>
      <c r="D742" s="99"/>
      <c r="E742" s="111"/>
      <c r="F742" s="155"/>
      <c r="G742" s="225"/>
      <c r="H742" s="100"/>
      <c r="I742" s="226"/>
      <c r="J742" s="218"/>
      <c r="K742" s="124"/>
      <c r="L742" s="135"/>
      <c r="M742" s="136"/>
      <c r="N742" s="102"/>
      <c r="O742" s="103"/>
      <c r="P742" s="103"/>
      <c r="Q742" s="103"/>
      <c r="R742" s="103"/>
      <c r="S742" s="99"/>
      <c r="T742" s="99"/>
      <c r="U742" s="99"/>
      <c r="V742" s="99"/>
      <c r="W742" s="100"/>
      <c r="X742" s="100"/>
      <c r="Y742" s="104"/>
      <c r="Z742" s="119"/>
      <c r="AA742" s="119"/>
      <c r="AB742" s="120"/>
      <c r="AC742" s="137" t="str">
        <f t="shared" si="354"/>
        <v/>
      </c>
      <c r="AD742" s="131" t="str">
        <f t="shared" si="355"/>
        <v/>
      </c>
      <c r="AE742" s="105"/>
      <c r="AF742" s="101"/>
      <c r="AG742" s="107"/>
      <c r="AH742" s="169"/>
      <c r="AI742" s="170"/>
      <c r="AK742" s="146" t="b">
        <f t="shared" si="356"/>
        <v>0</v>
      </c>
      <c r="AL742" s="68">
        <f t="shared" si="357"/>
        <v>0</v>
      </c>
      <c r="AM742" s="68" t="b">
        <f t="shared" si="358"/>
        <v>1</v>
      </c>
      <c r="AN742" s="68">
        <f t="shared" si="359"/>
        <v>1</v>
      </c>
      <c r="AO742" s="68" t="b">
        <f t="shared" si="360"/>
        <v>0</v>
      </c>
      <c r="AP742" s="68">
        <f t="shared" si="361"/>
        <v>0</v>
      </c>
      <c r="AQ742" s="68" t="b">
        <f t="shared" si="362"/>
        <v>1</v>
      </c>
      <c r="AR742" s="139">
        <f t="shared" si="363"/>
        <v>1</v>
      </c>
      <c r="AS742" s="146" t="str">
        <f t="shared" si="364"/>
        <v/>
      </c>
      <c r="AT742" s="139" t="str">
        <f t="shared" si="365"/>
        <v/>
      </c>
      <c r="AU742" s="68">
        <f t="shared" si="366"/>
        <v>1</v>
      </c>
      <c r="AV742" s="68">
        <f t="shared" si="367"/>
        <v>0</v>
      </c>
      <c r="AW742" s="68">
        <f t="shared" si="368"/>
        <v>0</v>
      </c>
      <c r="AX742" s="68">
        <f t="shared" si="369"/>
        <v>0</v>
      </c>
      <c r="AY742" s="68">
        <f t="shared" si="370"/>
        <v>0</v>
      </c>
      <c r="AZ742" s="139">
        <f t="shared" si="371"/>
        <v>0</v>
      </c>
      <c r="BA742" s="68" t="str">
        <f t="shared" si="372"/>
        <v/>
      </c>
      <c r="BB742" s="68" t="str">
        <f t="shared" si="373"/>
        <v/>
      </c>
      <c r="BC742" s="146" t="str">
        <f t="shared" si="374"/>
        <v>Pain in mouth/throat</v>
      </c>
      <c r="BD742" s="68">
        <f t="shared" si="375"/>
        <v>10.4</v>
      </c>
      <c r="BE742" s="68" t="str">
        <f t="shared" si="376"/>
        <v>Pain in mouth/throat
 has a PPV of 10.4% 
 for recurrence</v>
      </c>
      <c r="BF742" s="68">
        <f t="shared" si="377"/>
        <v>0</v>
      </c>
      <c r="BG742" s="68">
        <f t="shared" si="378"/>
        <v>0</v>
      </c>
      <c r="BH742" s="68">
        <f t="shared" si="379"/>
        <v>1</v>
      </c>
      <c r="BI742" s="68">
        <f t="shared" si="380"/>
        <v>0</v>
      </c>
      <c r="BJ742" s="68">
        <f t="shared" si="381"/>
        <v>0</v>
      </c>
      <c r="BK742" s="68">
        <f t="shared" si="382"/>
        <v>0</v>
      </c>
      <c r="BL742" s="68">
        <f t="shared" si="383"/>
        <v>0</v>
      </c>
      <c r="BM742" s="139">
        <f t="shared" si="384"/>
        <v>0</v>
      </c>
    </row>
    <row r="743" spans="1:65" s="68" customFormat="1" ht="63.95" customHeight="1">
      <c r="A743" s="245"/>
      <c r="B743" s="97"/>
      <c r="C743" s="98"/>
      <c r="D743" s="99"/>
      <c r="E743" s="111"/>
      <c r="F743" s="155"/>
      <c r="G743" s="225"/>
      <c r="H743" s="100"/>
      <c r="I743" s="226"/>
      <c r="J743" s="218"/>
      <c r="K743" s="124"/>
      <c r="L743" s="135"/>
      <c r="M743" s="136"/>
      <c r="N743" s="102"/>
      <c r="O743" s="103"/>
      <c r="P743" s="103"/>
      <c r="Q743" s="103"/>
      <c r="R743" s="103"/>
      <c r="S743" s="99"/>
      <c r="T743" s="99"/>
      <c r="U743" s="99"/>
      <c r="V743" s="99"/>
      <c r="W743" s="100"/>
      <c r="X743" s="100"/>
      <c r="Y743" s="104"/>
      <c r="Z743" s="119"/>
      <c r="AA743" s="119"/>
      <c r="AB743" s="120"/>
      <c r="AC743" s="137" t="str">
        <f t="shared" si="354"/>
        <v/>
      </c>
      <c r="AD743" s="131" t="str">
        <f t="shared" si="355"/>
        <v/>
      </c>
      <c r="AE743" s="105"/>
      <c r="AF743" s="101"/>
      <c r="AG743" s="107"/>
      <c r="AH743" s="169"/>
      <c r="AI743" s="170"/>
      <c r="AK743" s="146" t="b">
        <f t="shared" si="356"/>
        <v>0</v>
      </c>
      <c r="AL743" s="68">
        <f t="shared" si="357"/>
        <v>0</v>
      </c>
      <c r="AM743" s="68" t="b">
        <f t="shared" si="358"/>
        <v>1</v>
      </c>
      <c r="AN743" s="68">
        <f t="shared" si="359"/>
        <v>1</v>
      </c>
      <c r="AO743" s="68" t="b">
        <f t="shared" si="360"/>
        <v>0</v>
      </c>
      <c r="AP743" s="68">
        <f t="shared" si="361"/>
        <v>0</v>
      </c>
      <c r="AQ743" s="68" t="b">
        <f t="shared" si="362"/>
        <v>1</v>
      </c>
      <c r="AR743" s="139">
        <f t="shared" si="363"/>
        <v>1</v>
      </c>
      <c r="AS743" s="146" t="str">
        <f t="shared" si="364"/>
        <v/>
      </c>
      <c r="AT743" s="139" t="str">
        <f t="shared" si="365"/>
        <v/>
      </c>
      <c r="AU743" s="68">
        <f t="shared" si="366"/>
        <v>1</v>
      </c>
      <c r="AV743" s="68">
        <f t="shared" si="367"/>
        <v>0</v>
      </c>
      <c r="AW743" s="68">
        <f t="shared" si="368"/>
        <v>0</v>
      </c>
      <c r="AX743" s="68">
        <f t="shared" si="369"/>
        <v>0</v>
      </c>
      <c r="AY743" s="68">
        <f t="shared" si="370"/>
        <v>0</v>
      </c>
      <c r="AZ743" s="139">
        <f t="shared" si="371"/>
        <v>0</v>
      </c>
      <c r="BA743" s="68" t="str">
        <f t="shared" si="372"/>
        <v/>
      </c>
      <c r="BB743" s="68" t="str">
        <f t="shared" si="373"/>
        <v/>
      </c>
      <c r="BC743" s="146" t="str">
        <f t="shared" si="374"/>
        <v>Pain in mouth/throat</v>
      </c>
      <c r="BD743" s="68">
        <f t="shared" si="375"/>
        <v>10.4</v>
      </c>
      <c r="BE743" s="68" t="str">
        <f t="shared" si="376"/>
        <v>Pain in mouth/throat
 has a PPV of 10.4% 
 for recurrence</v>
      </c>
      <c r="BF743" s="68">
        <f t="shared" si="377"/>
        <v>0</v>
      </c>
      <c r="BG743" s="68">
        <f t="shared" si="378"/>
        <v>0</v>
      </c>
      <c r="BH743" s="68">
        <f t="shared" si="379"/>
        <v>1</v>
      </c>
      <c r="BI743" s="68">
        <f t="shared" si="380"/>
        <v>0</v>
      </c>
      <c r="BJ743" s="68">
        <f t="shared" si="381"/>
        <v>0</v>
      </c>
      <c r="BK743" s="68">
        <f t="shared" si="382"/>
        <v>0</v>
      </c>
      <c r="BL743" s="68">
        <f t="shared" si="383"/>
        <v>0</v>
      </c>
      <c r="BM743" s="139">
        <f t="shared" si="384"/>
        <v>0</v>
      </c>
    </row>
    <row r="744" spans="1:65" s="68" customFormat="1" ht="63.95" customHeight="1">
      <c r="A744" s="245"/>
      <c r="B744" s="97"/>
      <c r="C744" s="98"/>
      <c r="D744" s="99"/>
      <c r="E744" s="111"/>
      <c r="F744" s="155"/>
      <c r="G744" s="225"/>
      <c r="H744" s="100"/>
      <c r="I744" s="226"/>
      <c r="J744" s="218"/>
      <c r="K744" s="124"/>
      <c r="L744" s="135"/>
      <c r="M744" s="136"/>
      <c r="N744" s="102"/>
      <c r="O744" s="103"/>
      <c r="P744" s="103"/>
      <c r="Q744" s="103"/>
      <c r="R744" s="103"/>
      <c r="S744" s="99"/>
      <c r="T744" s="99"/>
      <c r="U744" s="99"/>
      <c r="V744" s="99"/>
      <c r="W744" s="100"/>
      <c r="X744" s="100"/>
      <c r="Y744" s="104"/>
      <c r="Z744" s="119"/>
      <c r="AA744" s="119"/>
      <c r="AB744" s="120"/>
      <c r="AC744" s="137" t="str">
        <f t="shared" si="354"/>
        <v/>
      </c>
      <c r="AD744" s="131" t="str">
        <f t="shared" si="355"/>
        <v/>
      </c>
      <c r="AE744" s="105"/>
      <c r="AF744" s="101"/>
      <c r="AG744" s="107"/>
      <c r="AH744" s="169"/>
      <c r="AI744" s="170"/>
      <c r="AK744" s="146" t="b">
        <f t="shared" si="356"/>
        <v>0</v>
      </c>
      <c r="AL744" s="68">
        <f t="shared" si="357"/>
        <v>0</v>
      </c>
      <c r="AM744" s="68" t="b">
        <f t="shared" si="358"/>
        <v>1</v>
      </c>
      <c r="AN744" s="68">
        <f t="shared" si="359"/>
        <v>1</v>
      </c>
      <c r="AO744" s="68" t="b">
        <f t="shared" si="360"/>
        <v>0</v>
      </c>
      <c r="AP744" s="68">
        <f t="shared" si="361"/>
        <v>0</v>
      </c>
      <c r="AQ744" s="68" t="b">
        <f t="shared" si="362"/>
        <v>1</v>
      </c>
      <c r="AR744" s="139">
        <f t="shared" si="363"/>
        <v>1</v>
      </c>
      <c r="AS744" s="146" t="str">
        <f t="shared" si="364"/>
        <v/>
      </c>
      <c r="AT744" s="139" t="str">
        <f t="shared" si="365"/>
        <v/>
      </c>
      <c r="AU744" s="68">
        <f t="shared" si="366"/>
        <v>1</v>
      </c>
      <c r="AV744" s="68">
        <f t="shared" si="367"/>
        <v>0</v>
      </c>
      <c r="AW744" s="68">
        <f t="shared" si="368"/>
        <v>0</v>
      </c>
      <c r="AX744" s="68">
        <f t="shared" si="369"/>
        <v>0</v>
      </c>
      <c r="AY744" s="68">
        <f t="shared" si="370"/>
        <v>0</v>
      </c>
      <c r="AZ744" s="139">
        <f t="shared" si="371"/>
        <v>0</v>
      </c>
      <c r="BA744" s="68" t="str">
        <f t="shared" si="372"/>
        <v/>
      </c>
      <c r="BB744" s="68" t="str">
        <f t="shared" si="373"/>
        <v/>
      </c>
      <c r="BC744" s="146" t="str">
        <f t="shared" si="374"/>
        <v>Pain in mouth/throat</v>
      </c>
      <c r="BD744" s="68">
        <f t="shared" si="375"/>
        <v>10.4</v>
      </c>
      <c r="BE744" s="68" t="str">
        <f t="shared" si="376"/>
        <v>Pain in mouth/throat
 has a PPV of 10.4% 
 for recurrence</v>
      </c>
      <c r="BF744" s="68">
        <f t="shared" si="377"/>
        <v>0</v>
      </c>
      <c r="BG744" s="68">
        <f t="shared" si="378"/>
        <v>0</v>
      </c>
      <c r="BH744" s="68">
        <f t="shared" si="379"/>
        <v>1</v>
      </c>
      <c r="BI744" s="68">
        <f t="shared" si="380"/>
        <v>0</v>
      </c>
      <c r="BJ744" s="68">
        <f t="shared" si="381"/>
        <v>0</v>
      </c>
      <c r="BK744" s="68">
        <f t="shared" si="382"/>
        <v>0</v>
      </c>
      <c r="BL744" s="68">
        <f t="shared" si="383"/>
        <v>0</v>
      </c>
      <c r="BM744" s="139">
        <f t="shared" si="384"/>
        <v>0</v>
      </c>
    </row>
    <row r="745" spans="1:65" s="68" customFormat="1" ht="63.95" customHeight="1">
      <c r="A745" s="245"/>
      <c r="B745" s="97"/>
      <c r="C745" s="98"/>
      <c r="D745" s="99"/>
      <c r="E745" s="111"/>
      <c r="F745" s="155"/>
      <c r="G745" s="225"/>
      <c r="H745" s="100"/>
      <c r="I745" s="226"/>
      <c r="J745" s="218"/>
      <c r="K745" s="124"/>
      <c r="L745" s="135"/>
      <c r="M745" s="136"/>
      <c r="N745" s="102"/>
      <c r="O745" s="103"/>
      <c r="P745" s="103"/>
      <c r="Q745" s="103"/>
      <c r="R745" s="103"/>
      <c r="S745" s="99"/>
      <c r="T745" s="99"/>
      <c r="U745" s="99"/>
      <c r="V745" s="99"/>
      <c r="W745" s="100"/>
      <c r="X745" s="100"/>
      <c r="Y745" s="104"/>
      <c r="Z745" s="119"/>
      <c r="AA745" s="119"/>
      <c r="AB745" s="120"/>
      <c r="AC745" s="137" t="str">
        <f t="shared" si="354"/>
        <v/>
      </c>
      <c r="AD745" s="131" t="str">
        <f t="shared" si="355"/>
        <v/>
      </c>
      <c r="AE745" s="105"/>
      <c r="AF745" s="101"/>
      <c r="AG745" s="107"/>
      <c r="AH745" s="169"/>
      <c r="AI745" s="170"/>
      <c r="AK745" s="146" t="b">
        <f t="shared" si="356"/>
        <v>0</v>
      </c>
      <c r="AL745" s="68">
        <f t="shared" si="357"/>
        <v>0</v>
      </c>
      <c r="AM745" s="68" t="b">
        <f t="shared" si="358"/>
        <v>1</v>
      </c>
      <c r="AN745" s="68">
        <f t="shared" si="359"/>
        <v>1</v>
      </c>
      <c r="AO745" s="68" t="b">
        <f t="shared" si="360"/>
        <v>0</v>
      </c>
      <c r="AP745" s="68">
        <f t="shared" si="361"/>
        <v>0</v>
      </c>
      <c r="AQ745" s="68" t="b">
        <f t="shared" si="362"/>
        <v>1</v>
      </c>
      <c r="AR745" s="139">
        <f t="shared" si="363"/>
        <v>1</v>
      </c>
      <c r="AS745" s="146" t="str">
        <f t="shared" si="364"/>
        <v/>
      </c>
      <c r="AT745" s="139" t="str">
        <f t="shared" si="365"/>
        <v/>
      </c>
      <c r="AU745" s="68">
        <f t="shared" si="366"/>
        <v>1</v>
      </c>
      <c r="AV745" s="68">
        <f t="shared" si="367"/>
        <v>0</v>
      </c>
      <c r="AW745" s="68">
        <f t="shared" si="368"/>
        <v>0</v>
      </c>
      <c r="AX745" s="68">
        <f t="shared" si="369"/>
        <v>0</v>
      </c>
      <c r="AY745" s="68">
        <f t="shared" si="370"/>
        <v>0</v>
      </c>
      <c r="AZ745" s="139">
        <f t="shared" si="371"/>
        <v>0</v>
      </c>
      <c r="BA745" s="68" t="str">
        <f t="shared" si="372"/>
        <v/>
      </c>
      <c r="BB745" s="68" t="str">
        <f t="shared" si="373"/>
        <v/>
      </c>
      <c r="BC745" s="146" t="str">
        <f t="shared" si="374"/>
        <v>Pain in mouth/throat</v>
      </c>
      <c r="BD745" s="68">
        <f t="shared" si="375"/>
        <v>10.4</v>
      </c>
      <c r="BE745" s="68" t="str">
        <f t="shared" si="376"/>
        <v>Pain in mouth/throat
 has a PPV of 10.4% 
 for recurrence</v>
      </c>
      <c r="BF745" s="68">
        <f t="shared" si="377"/>
        <v>0</v>
      </c>
      <c r="BG745" s="68">
        <f t="shared" si="378"/>
        <v>0</v>
      </c>
      <c r="BH745" s="68">
        <f t="shared" si="379"/>
        <v>1</v>
      </c>
      <c r="BI745" s="68">
        <f t="shared" si="380"/>
        <v>0</v>
      </c>
      <c r="BJ745" s="68">
        <f t="shared" si="381"/>
        <v>0</v>
      </c>
      <c r="BK745" s="68">
        <f t="shared" si="382"/>
        <v>0</v>
      </c>
      <c r="BL745" s="68">
        <f t="shared" si="383"/>
        <v>0</v>
      </c>
      <c r="BM745" s="139">
        <f t="shared" si="384"/>
        <v>0</v>
      </c>
    </row>
    <row r="746" spans="1:65" s="68" customFormat="1" ht="63.95" customHeight="1">
      <c r="A746" s="245"/>
      <c r="B746" s="97"/>
      <c r="C746" s="98"/>
      <c r="D746" s="99"/>
      <c r="E746" s="111"/>
      <c r="F746" s="155"/>
      <c r="G746" s="225"/>
      <c r="H746" s="100"/>
      <c r="I746" s="226"/>
      <c r="J746" s="218"/>
      <c r="K746" s="124"/>
      <c r="L746" s="135"/>
      <c r="M746" s="136"/>
      <c r="N746" s="102"/>
      <c r="O746" s="103"/>
      <c r="P746" s="103"/>
      <c r="Q746" s="103"/>
      <c r="R746" s="103"/>
      <c r="S746" s="99"/>
      <c r="T746" s="99"/>
      <c r="U746" s="99"/>
      <c r="V746" s="99"/>
      <c r="W746" s="100"/>
      <c r="X746" s="100"/>
      <c r="Y746" s="104"/>
      <c r="Z746" s="119"/>
      <c r="AA746" s="119"/>
      <c r="AB746" s="120"/>
      <c r="AC746" s="137" t="str">
        <f t="shared" si="354"/>
        <v/>
      </c>
      <c r="AD746" s="131" t="str">
        <f t="shared" si="355"/>
        <v/>
      </c>
      <c r="AE746" s="105"/>
      <c r="AF746" s="101"/>
      <c r="AG746" s="107"/>
      <c r="AH746" s="169"/>
      <c r="AI746" s="170"/>
      <c r="AK746" s="146" t="b">
        <f t="shared" si="356"/>
        <v>0</v>
      </c>
      <c r="AL746" s="68">
        <f t="shared" si="357"/>
        <v>0</v>
      </c>
      <c r="AM746" s="68" t="b">
        <f t="shared" si="358"/>
        <v>1</v>
      </c>
      <c r="AN746" s="68">
        <f t="shared" si="359"/>
        <v>1</v>
      </c>
      <c r="AO746" s="68" t="b">
        <f t="shared" si="360"/>
        <v>0</v>
      </c>
      <c r="AP746" s="68">
        <f t="shared" si="361"/>
        <v>0</v>
      </c>
      <c r="AQ746" s="68" t="b">
        <f t="shared" si="362"/>
        <v>1</v>
      </c>
      <c r="AR746" s="139">
        <f t="shared" si="363"/>
        <v>1</v>
      </c>
      <c r="AS746" s="146" t="str">
        <f t="shared" si="364"/>
        <v/>
      </c>
      <c r="AT746" s="139" t="str">
        <f t="shared" si="365"/>
        <v/>
      </c>
      <c r="AU746" s="68">
        <f t="shared" si="366"/>
        <v>1</v>
      </c>
      <c r="AV746" s="68">
        <f t="shared" si="367"/>
        <v>0</v>
      </c>
      <c r="AW746" s="68">
        <f t="shared" si="368"/>
        <v>0</v>
      </c>
      <c r="AX746" s="68">
        <f t="shared" si="369"/>
        <v>0</v>
      </c>
      <c r="AY746" s="68">
        <f t="shared" si="370"/>
        <v>0</v>
      </c>
      <c r="AZ746" s="139">
        <f t="shared" si="371"/>
        <v>0</v>
      </c>
      <c r="BA746" s="68" t="str">
        <f t="shared" si="372"/>
        <v/>
      </c>
      <c r="BB746" s="68" t="str">
        <f t="shared" si="373"/>
        <v/>
      </c>
      <c r="BC746" s="146" t="str">
        <f t="shared" si="374"/>
        <v>Pain in mouth/throat</v>
      </c>
      <c r="BD746" s="68">
        <f t="shared" si="375"/>
        <v>10.4</v>
      </c>
      <c r="BE746" s="68" t="str">
        <f t="shared" si="376"/>
        <v>Pain in mouth/throat
 has a PPV of 10.4% 
 for recurrence</v>
      </c>
      <c r="BF746" s="68">
        <f t="shared" si="377"/>
        <v>0</v>
      </c>
      <c r="BG746" s="68">
        <f t="shared" si="378"/>
        <v>0</v>
      </c>
      <c r="BH746" s="68">
        <f t="shared" si="379"/>
        <v>1</v>
      </c>
      <c r="BI746" s="68">
        <f t="shared" si="380"/>
        <v>0</v>
      </c>
      <c r="BJ746" s="68">
        <f t="shared" si="381"/>
        <v>0</v>
      </c>
      <c r="BK746" s="68">
        <f t="shared" si="382"/>
        <v>0</v>
      </c>
      <c r="BL746" s="68">
        <f t="shared" si="383"/>
        <v>0</v>
      </c>
      <c r="BM746" s="139">
        <f t="shared" si="384"/>
        <v>0</v>
      </c>
    </row>
    <row r="747" spans="1:65" s="68" customFormat="1" ht="63.95" customHeight="1">
      <c r="A747" s="245"/>
      <c r="B747" s="97"/>
      <c r="C747" s="98"/>
      <c r="D747" s="99"/>
      <c r="E747" s="111"/>
      <c r="F747" s="155"/>
      <c r="G747" s="225"/>
      <c r="H747" s="100"/>
      <c r="I747" s="226"/>
      <c r="J747" s="218"/>
      <c r="K747" s="124"/>
      <c r="L747" s="135"/>
      <c r="M747" s="136"/>
      <c r="N747" s="102"/>
      <c r="O747" s="103"/>
      <c r="P747" s="103"/>
      <c r="Q747" s="103"/>
      <c r="R747" s="103"/>
      <c r="S747" s="99"/>
      <c r="T747" s="99"/>
      <c r="U747" s="99"/>
      <c r="V747" s="99"/>
      <c r="W747" s="100"/>
      <c r="X747" s="100"/>
      <c r="Y747" s="104"/>
      <c r="Z747" s="119"/>
      <c r="AA747" s="119"/>
      <c r="AB747" s="120"/>
      <c r="AC747" s="137" t="str">
        <f t="shared" si="354"/>
        <v/>
      </c>
      <c r="AD747" s="131" t="str">
        <f t="shared" si="355"/>
        <v/>
      </c>
      <c r="AE747" s="105"/>
      <c r="AF747" s="101"/>
      <c r="AG747" s="107"/>
      <c r="AH747" s="169"/>
      <c r="AI747" s="170"/>
      <c r="AK747" s="146" t="b">
        <f t="shared" si="356"/>
        <v>0</v>
      </c>
      <c r="AL747" s="68">
        <f t="shared" si="357"/>
        <v>0</v>
      </c>
      <c r="AM747" s="68" t="b">
        <f t="shared" si="358"/>
        <v>1</v>
      </c>
      <c r="AN747" s="68">
        <f t="shared" si="359"/>
        <v>1</v>
      </c>
      <c r="AO747" s="68" t="b">
        <f t="shared" si="360"/>
        <v>0</v>
      </c>
      <c r="AP747" s="68">
        <f t="shared" si="361"/>
        <v>0</v>
      </c>
      <c r="AQ747" s="68" t="b">
        <f t="shared" si="362"/>
        <v>1</v>
      </c>
      <c r="AR747" s="139">
        <f t="shared" si="363"/>
        <v>1</v>
      </c>
      <c r="AS747" s="146" t="str">
        <f t="shared" si="364"/>
        <v/>
      </c>
      <c r="AT747" s="139" t="str">
        <f t="shared" si="365"/>
        <v/>
      </c>
      <c r="AU747" s="68">
        <f t="shared" si="366"/>
        <v>1</v>
      </c>
      <c r="AV747" s="68">
        <f t="shared" si="367"/>
        <v>0</v>
      </c>
      <c r="AW747" s="68">
        <f t="shared" si="368"/>
        <v>0</v>
      </c>
      <c r="AX747" s="68">
        <f t="shared" si="369"/>
        <v>0</v>
      </c>
      <c r="AY747" s="68">
        <f t="shared" si="370"/>
        <v>0</v>
      </c>
      <c r="AZ747" s="139">
        <f t="shared" si="371"/>
        <v>0</v>
      </c>
      <c r="BA747" s="68" t="str">
        <f t="shared" si="372"/>
        <v/>
      </c>
      <c r="BB747" s="68" t="str">
        <f t="shared" si="373"/>
        <v/>
      </c>
      <c r="BC747" s="146" t="str">
        <f t="shared" si="374"/>
        <v>Pain in mouth/throat</v>
      </c>
      <c r="BD747" s="68">
        <f t="shared" si="375"/>
        <v>10.4</v>
      </c>
      <c r="BE747" s="68" t="str">
        <f t="shared" si="376"/>
        <v>Pain in mouth/throat
 has a PPV of 10.4% 
 for recurrence</v>
      </c>
      <c r="BF747" s="68">
        <f t="shared" si="377"/>
        <v>0</v>
      </c>
      <c r="BG747" s="68">
        <f t="shared" si="378"/>
        <v>0</v>
      </c>
      <c r="BH747" s="68">
        <f t="shared" si="379"/>
        <v>1</v>
      </c>
      <c r="BI747" s="68">
        <f t="shared" si="380"/>
        <v>0</v>
      </c>
      <c r="BJ747" s="68">
        <f t="shared" si="381"/>
        <v>0</v>
      </c>
      <c r="BK747" s="68">
        <f t="shared" si="382"/>
        <v>0</v>
      </c>
      <c r="BL747" s="68">
        <f t="shared" si="383"/>
        <v>0</v>
      </c>
      <c r="BM747" s="139">
        <f t="shared" si="384"/>
        <v>0</v>
      </c>
    </row>
    <row r="748" spans="1:65" s="68" customFormat="1" ht="63.95" customHeight="1">
      <c r="A748" s="245"/>
      <c r="B748" s="97"/>
      <c r="C748" s="98"/>
      <c r="D748" s="99"/>
      <c r="E748" s="111"/>
      <c r="F748" s="155"/>
      <c r="G748" s="225"/>
      <c r="H748" s="100"/>
      <c r="I748" s="226"/>
      <c r="J748" s="218"/>
      <c r="K748" s="124"/>
      <c r="L748" s="135"/>
      <c r="M748" s="136"/>
      <c r="N748" s="102"/>
      <c r="O748" s="103"/>
      <c r="P748" s="103"/>
      <c r="Q748" s="103"/>
      <c r="R748" s="103"/>
      <c r="S748" s="99"/>
      <c r="T748" s="99"/>
      <c r="U748" s="99"/>
      <c r="V748" s="99"/>
      <c r="W748" s="100"/>
      <c r="X748" s="100"/>
      <c r="Y748" s="104"/>
      <c r="Z748" s="119"/>
      <c r="AA748" s="119"/>
      <c r="AB748" s="120"/>
      <c r="AC748" s="137" t="str">
        <f t="shared" si="354"/>
        <v/>
      </c>
      <c r="AD748" s="131" t="str">
        <f t="shared" si="355"/>
        <v/>
      </c>
      <c r="AE748" s="105"/>
      <c r="AF748" s="101"/>
      <c r="AG748" s="107"/>
      <c r="AH748" s="169"/>
      <c r="AI748" s="170"/>
      <c r="AK748" s="146" t="b">
        <f t="shared" si="356"/>
        <v>0</v>
      </c>
      <c r="AL748" s="68">
        <f t="shared" si="357"/>
        <v>0</v>
      </c>
      <c r="AM748" s="68" t="b">
        <f t="shared" si="358"/>
        <v>1</v>
      </c>
      <c r="AN748" s="68">
        <f t="shared" si="359"/>
        <v>1</v>
      </c>
      <c r="AO748" s="68" t="b">
        <f t="shared" si="360"/>
        <v>0</v>
      </c>
      <c r="AP748" s="68">
        <f t="shared" si="361"/>
        <v>0</v>
      </c>
      <c r="AQ748" s="68" t="b">
        <f t="shared" si="362"/>
        <v>1</v>
      </c>
      <c r="AR748" s="139">
        <f t="shared" si="363"/>
        <v>1</v>
      </c>
      <c r="AS748" s="146" t="str">
        <f t="shared" si="364"/>
        <v/>
      </c>
      <c r="AT748" s="139" t="str">
        <f t="shared" si="365"/>
        <v/>
      </c>
      <c r="AU748" s="68">
        <f t="shared" si="366"/>
        <v>1</v>
      </c>
      <c r="AV748" s="68">
        <f t="shared" si="367"/>
        <v>0</v>
      </c>
      <c r="AW748" s="68">
        <f t="shared" si="368"/>
        <v>0</v>
      </c>
      <c r="AX748" s="68">
        <f t="shared" si="369"/>
        <v>0</v>
      </c>
      <c r="AY748" s="68">
        <f t="shared" si="370"/>
        <v>0</v>
      </c>
      <c r="AZ748" s="139">
        <f t="shared" si="371"/>
        <v>0</v>
      </c>
      <c r="BA748" s="68" t="str">
        <f t="shared" si="372"/>
        <v/>
      </c>
      <c r="BB748" s="68" t="str">
        <f t="shared" si="373"/>
        <v/>
      </c>
      <c r="BC748" s="146" t="str">
        <f t="shared" si="374"/>
        <v>Pain in mouth/throat</v>
      </c>
      <c r="BD748" s="68">
        <f t="shared" si="375"/>
        <v>10.4</v>
      </c>
      <c r="BE748" s="68" t="str">
        <f t="shared" si="376"/>
        <v>Pain in mouth/throat
 has a PPV of 10.4% 
 for recurrence</v>
      </c>
      <c r="BF748" s="68">
        <f t="shared" si="377"/>
        <v>0</v>
      </c>
      <c r="BG748" s="68">
        <f t="shared" si="378"/>
        <v>0</v>
      </c>
      <c r="BH748" s="68">
        <f t="shared" si="379"/>
        <v>1</v>
      </c>
      <c r="BI748" s="68">
        <f t="shared" si="380"/>
        <v>0</v>
      </c>
      <c r="BJ748" s="68">
        <f t="shared" si="381"/>
        <v>0</v>
      </c>
      <c r="BK748" s="68">
        <f t="shared" si="382"/>
        <v>0</v>
      </c>
      <c r="BL748" s="68">
        <f t="shared" si="383"/>
        <v>0</v>
      </c>
      <c r="BM748" s="139">
        <f t="shared" si="384"/>
        <v>0</v>
      </c>
    </row>
    <row r="749" spans="1:65" s="68" customFormat="1" ht="63.95" customHeight="1">
      <c r="A749" s="245"/>
      <c r="B749" s="97"/>
      <c r="C749" s="98"/>
      <c r="D749" s="99"/>
      <c r="E749" s="111"/>
      <c r="F749" s="155"/>
      <c r="G749" s="225"/>
      <c r="H749" s="100"/>
      <c r="I749" s="226"/>
      <c r="J749" s="218"/>
      <c r="K749" s="124"/>
      <c r="L749" s="135"/>
      <c r="M749" s="136"/>
      <c r="N749" s="102"/>
      <c r="O749" s="103"/>
      <c r="P749" s="103"/>
      <c r="Q749" s="103"/>
      <c r="R749" s="103"/>
      <c r="S749" s="99"/>
      <c r="T749" s="99"/>
      <c r="U749" s="99"/>
      <c r="V749" s="99"/>
      <c r="W749" s="100"/>
      <c r="X749" s="100"/>
      <c r="Y749" s="104"/>
      <c r="Z749" s="119"/>
      <c r="AA749" s="119"/>
      <c r="AB749" s="120"/>
      <c r="AC749" s="137" t="str">
        <f t="shared" si="354"/>
        <v/>
      </c>
      <c r="AD749" s="131" t="str">
        <f t="shared" si="355"/>
        <v/>
      </c>
      <c r="AE749" s="105"/>
      <c r="AF749" s="101"/>
      <c r="AG749" s="107"/>
      <c r="AH749" s="169"/>
      <c r="AI749" s="170"/>
      <c r="AK749" s="146" t="b">
        <f t="shared" si="356"/>
        <v>0</v>
      </c>
      <c r="AL749" s="68">
        <f t="shared" si="357"/>
        <v>0</v>
      </c>
      <c r="AM749" s="68" t="b">
        <f t="shared" si="358"/>
        <v>1</v>
      </c>
      <c r="AN749" s="68">
        <f t="shared" si="359"/>
        <v>1</v>
      </c>
      <c r="AO749" s="68" t="b">
        <f t="shared" si="360"/>
        <v>0</v>
      </c>
      <c r="AP749" s="68">
        <f t="shared" si="361"/>
        <v>0</v>
      </c>
      <c r="AQ749" s="68" t="b">
        <f t="shared" si="362"/>
        <v>1</v>
      </c>
      <c r="AR749" s="139">
        <f t="shared" si="363"/>
        <v>1</v>
      </c>
      <c r="AS749" s="146" t="str">
        <f t="shared" si="364"/>
        <v/>
      </c>
      <c r="AT749" s="139" t="str">
        <f t="shared" si="365"/>
        <v/>
      </c>
      <c r="AU749" s="68">
        <f t="shared" si="366"/>
        <v>1</v>
      </c>
      <c r="AV749" s="68">
        <f t="shared" si="367"/>
        <v>0</v>
      </c>
      <c r="AW749" s="68">
        <f t="shared" si="368"/>
        <v>0</v>
      </c>
      <c r="AX749" s="68">
        <f t="shared" si="369"/>
        <v>0</v>
      </c>
      <c r="AY749" s="68">
        <f t="shared" si="370"/>
        <v>0</v>
      </c>
      <c r="AZ749" s="139">
        <f t="shared" si="371"/>
        <v>0</v>
      </c>
      <c r="BA749" s="68" t="str">
        <f t="shared" si="372"/>
        <v/>
      </c>
      <c r="BB749" s="68" t="str">
        <f t="shared" si="373"/>
        <v/>
      </c>
      <c r="BC749" s="146" t="str">
        <f t="shared" si="374"/>
        <v>Pain in mouth/throat</v>
      </c>
      <c r="BD749" s="68">
        <f t="shared" si="375"/>
        <v>10.4</v>
      </c>
      <c r="BE749" s="68" t="str">
        <f t="shared" si="376"/>
        <v>Pain in mouth/throat
 has a PPV of 10.4% 
 for recurrence</v>
      </c>
      <c r="BF749" s="68">
        <f t="shared" si="377"/>
        <v>0</v>
      </c>
      <c r="BG749" s="68">
        <f t="shared" si="378"/>
        <v>0</v>
      </c>
      <c r="BH749" s="68">
        <f t="shared" si="379"/>
        <v>1</v>
      </c>
      <c r="BI749" s="68">
        <f t="shared" si="380"/>
        <v>0</v>
      </c>
      <c r="BJ749" s="68">
        <f t="shared" si="381"/>
        <v>0</v>
      </c>
      <c r="BK749" s="68">
        <f t="shared" si="382"/>
        <v>0</v>
      </c>
      <c r="BL749" s="68">
        <f t="shared" si="383"/>
        <v>0</v>
      </c>
      <c r="BM749" s="139">
        <f t="shared" si="384"/>
        <v>0</v>
      </c>
    </row>
    <row r="750" spans="1:65" s="68" customFormat="1" ht="63.95" customHeight="1">
      <c r="A750" s="245"/>
      <c r="B750" s="97"/>
      <c r="C750" s="98"/>
      <c r="D750" s="99"/>
      <c r="E750" s="111"/>
      <c r="F750" s="155"/>
      <c r="G750" s="225"/>
      <c r="H750" s="100"/>
      <c r="I750" s="226"/>
      <c r="J750" s="218"/>
      <c r="K750" s="124"/>
      <c r="L750" s="135"/>
      <c r="M750" s="136"/>
      <c r="N750" s="102"/>
      <c r="O750" s="103"/>
      <c r="P750" s="103"/>
      <c r="Q750" s="103"/>
      <c r="R750" s="103"/>
      <c r="S750" s="99"/>
      <c r="T750" s="99"/>
      <c r="U750" s="99"/>
      <c r="V750" s="99"/>
      <c r="W750" s="100"/>
      <c r="X750" s="100"/>
      <c r="Y750" s="104"/>
      <c r="Z750" s="119"/>
      <c r="AA750" s="119"/>
      <c r="AB750" s="120"/>
      <c r="AC750" s="137" t="str">
        <f t="shared" si="354"/>
        <v/>
      </c>
      <c r="AD750" s="131" t="str">
        <f t="shared" si="355"/>
        <v/>
      </c>
      <c r="AE750" s="105"/>
      <c r="AF750" s="101"/>
      <c r="AG750" s="107"/>
      <c r="AH750" s="169"/>
      <c r="AI750" s="170"/>
      <c r="AK750" s="146" t="b">
        <f t="shared" si="356"/>
        <v>0</v>
      </c>
      <c r="AL750" s="68">
        <f t="shared" si="357"/>
        <v>0</v>
      </c>
      <c r="AM750" s="68" t="b">
        <f t="shared" si="358"/>
        <v>1</v>
      </c>
      <c r="AN750" s="68">
        <f t="shared" si="359"/>
        <v>1</v>
      </c>
      <c r="AO750" s="68" t="b">
        <f t="shared" si="360"/>
        <v>0</v>
      </c>
      <c r="AP750" s="68">
        <f t="shared" si="361"/>
        <v>0</v>
      </c>
      <c r="AQ750" s="68" t="b">
        <f t="shared" si="362"/>
        <v>1</v>
      </c>
      <c r="AR750" s="139">
        <f t="shared" si="363"/>
        <v>1</v>
      </c>
      <c r="AS750" s="146" t="str">
        <f t="shared" si="364"/>
        <v/>
      </c>
      <c r="AT750" s="139" t="str">
        <f t="shared" si="365"/>
        <v/>
      </c>
      <c r="AU750" s="68">
        <f t="shared" si="366"/>
        <v>1</v>
      </c>
      <c r="AV750" s="68">
        <f t="shared" si="367"/>
        <v>0</v>
      </c>
      <c r="AW750" s="68">
        <f t="shared" si="368"/>
        <v>0</v>
      </c>
      <c r="AX750" s="68">
        <f t="shared" si="369"/>
        <v>0</v>
      </c>
      <c r="AY750" s="68">
        <f t="shared" si="370"/>
        <v>0</v>
      </c>
      <c r="AZ750" s="139">
        <f t="shared" si="371"/>
        <v>0</v>
      </c>
      <c r="BA750" s="68" t="str">
        <f t="shared" si="372"/>
        <v/>
      </c>
      <c r="BB750" s="68" t="str">
        <f t="shared" si="373"/>
        <v/>
      </c>
      <c r="BC750" s="146" t="str">
        <f t="shared" si="374"/>
        <v>Pain in mouth/throat</v>
      </c>
      <c r="BD750" s="68">
        <f t="shared" si="375"/>
        <v>10.4</v>
      </c>
      <c r="BE750" s="68" t="str">
        <f t="shared" si="376"/>
        <v>Pain in mouth/throat
 has a PPV of 10.4% 
 for recurrence</v>
      </c>
      <c r="BF750" s="68">
        <f t="shared" si="377"/>
        <v>0</v>
      </c>
      <c r="BG750" s="68">
        <f t="shared" si="378"/>
        <v>0</v>
      </c>
      <c r="BH750" s="68">
        <f t="shared" si="379"/>
        <v>1</v>
      </c>
      <c r="BI750" s="68">
        <f t="shared" si="380"/>
        <v>0</v>
      </c>
      <c r="BJ750" s="68">
        <f t="shared" si="381"/>
        <v>0</v>
      </c>
      <c r="BK750" s="68">
        <f t="shared" si="382"/>
        <v>0</v>
      </c>
      <c r="BL750" s="68">
        <f t="shared" si="383"/>
        <v>0</v>
      </c>
      <c r="BM750" s="139">
        <f t="shared" si="384"/>
        <v>0</v>
      </c>
    </row>
    <row r="751" spans="1:65" s="68" customFormat="1" ht="63.95" customHeight="1">
      <c r="A751" s="245"/>
      <c r="B751" s="97"/>
      <c r="C751" s="98"/>
      <c r="D751" s="99"/>
      <c r="E751" s="111"/>
      <c r="F751" s="155"/>
      <c r="G751" s="225"/>
      <c r="H751" s="100"/>
      <c r="I751" s="226"/>
      <c r="J751" s="218"/>
      <c r="K751" s="124"/>
      <c r="L751" s="135"/>
      <c r="M751" s="136"/>
      <c r="N751" s="102"/>
      <c r="O751" s="103"/>
      <c r="P751" s="103"/>
      <c r="Q751" s="103"/>
      <c r="R751" s="103"/>
      <c r="S751" s="99"/>
      <c r="T751" s="99"/>
      <c r="U751" s="99"/>
      <c r="V751" s="99"/>
      <c r="W751" s="100"/>
      <c r="X751" s="100"/>
      <c r="Y751" s="104"/>
      <c r="Z751" s="119"/>
      <c r="AA751" s="119"/>
      <c r="AB751" s="120"/>
      <c r="AC751" s="137" t="str">
        <f t="shared" si="354"/>
        <v/>
      </c>
      <c r="AD751" s="131" t="str">
        <f t="shared" si="355"/>
        <v/>
      </c>
      <c r="AE751" s="105"/>
      <c r="AF751" s="101"/>
      <c r="AG751" s="107"/>
      <c r="AH751" s="169"/>
      <c r="AI751" s="170"/>
      <c r="AK751" s="146" t="b">
        <f t="shared" si="356"/>
        <v>0</v>
      </c>
      <c r="AL751" s="68">
        <f t="shared" si="357"/>
        <v>0</v>
      </c>
      <c r="AM751" s="68" t="b">
        <f t="shared" si="358"/>
        <v>1</v>
      </c>
      <c r="AN751" s="68">
        <f t="shared" si="359"/>
        <v>1</v>
      </c>
      <c r="AO751" s="68" t="b">
        <f t="shared" si="360"/>
        <v>0</v>
      </c>
      <c r="AP751" s="68">
        <f t="shared" si="361"/>
        <v>0</v>
      </c>
      <c r="AQ751" s="68" t="b">
        <f t="shared" si="362"/>
        <v>1</v>
      </c>
      <c r="AR751" s="139">
        <f t="shared" si="363"/>
        <v>1</v>
      </c>
      <c r="AS751" s="146" t="str">
        <f t="shared" si="364"/>
        <v/>
      </c>
      <c r="AT751" s="139" t="str">
        <f t="shared" si="365"/>
        <v/>
      </c>
      <c r="AU751" s="68">
        <f t="shared" si="366"/>
        <v>1</v>
      </c>
      <c r="AV751" s="68">
        <f t="shared" si="367"/>
        <v>0</v>
      </c>
      <c r="AW751" s="68">
        <f t="shared" si="368"/>
        <v>0</v>
      </c>
      <c r="AX751" s="68">
        <f t="shared" si="369"/>
        <v>0</v>
      </c>
      <c r="AY751" s="68">
        <f t="shared" si="370"/>
        <v>0</v>
      </c>
      <c r="AZ751" s="139">
        <f t="shared" si="371"/>
        <v>0</v>
      </c>
      <c r="BA751" s="68" t="str">
        <f t="shared" si="372"/>
        <v/>
      </c>
      <c r="BB751" s="68" t="str">
        <f t="shared" si="373"/>
        <v/>
      </c>
      <c r="BC751" s="146" t="str">
        <f t="shared" si="374"/>
        <v>Pain in mouth/throat</v>
      </c>
      <c r="BD751" s="68">
        <f t="shared" si="375"/>
        <v>10.4</v>
      </c>
      <c r="BE751" s="68" t="str">
        <f t="shared" si="376"/>
        <v>Pain in mouth/throat
 has a PPV of 10.4% 
 for recurrence</v>
      </c>
      <c r="BF751" s="68">
        <f t="shared" si="377"/>
        <v>0</v>
      </c>
      <c r="BG751" s="68">
        <f t="shared" si="378"/>
        <v>0</v>
      </c>
      <c r="BH751" s="68">
        <f t="shared" si="379"/>
        <v>1</v>
      </c>
      <c r="BI751" s="68">
        <f t="shared" si="380"/>
        <v>0</v>
      </c>
      <c r="BJ751" s="68">
        <f t="shared" si="381"/>
        <v>0</v>
      </c>
      <c r="BK751" s="68">
        <f t="shared" si="382"/>
        <v>0</v>
      </c>
      <c r="BL751" s="68">
        <f t="shared" si="383"/>
        <v>0</v>
      </c>
      <c r="BM751" s="139">
        <f t="shared" si="384"/>
        <v>0</v>
      </c>
    </row>
    <row r="752" spans="1:65" s="68" customFormat="1" ht="63.95" customHeight="1">
      <c r="A752" s="245"/>
      <c r="B752" s="97"/>
      <c r="C752" s="98"/>
      <c r="D752" s="99"/>
      <c r="E752" s="111"/>
      <c r="F752" s="155"/>
      <c r="G752" s="225"/>
      <c r="H752" s="100"/>
      <c r="I752" s="226"/>
      <c r="J752" s="218"/>
      <c r="K752" s="124"/>
      <c r="L752" s="135"/>
      <c r="M752" s="136"/>
      <c r="N752" s="102"/>
      <c r="O752" s="103"/>
      <c r="P752" s="103"/>
      <c r="Q752" s="103"/>
      <c r="R752" s="103"/>
      <c r="S752" s="99"/>
      <c r="T752" s="99"/>
      <c r="U752" s="99"/>
      <c r="V752" s="99"/>
      <c r="W752" s="100"/>
      <c r="X752" s="100"/>
      <c r="Y752" s="104"/>
      <c r="Z752" s="119"/>
      <c r="AA752" s="119"/>
      <c r="AB752" s="120"/>
      <c r="AC752" s="137" t="str">
        <f t="shared" si="354"/>
        <v/>
      </c>
      <c r="AD752" s="131" t="str">
        <f t="shared" si="355"/>
        <v/>
      </c>
      <c r="AE752" s="105"/>
      <c r="AF752" s="101"/>
      <c r="AG752" s="107"/>
      <c r="AH752" s="169"/>
      <c r="AI752" s="170"/>
      <c r="AK752" s="146" t="b">
        <f t="shared" si="356"/>
        <v>0</v>
      </c>
      <c r="AL752" s="68">
        <f t="shared" si="357"/>
        <v>0</v>
      </c>
      <c r="AM752" s="68" t="b">
        <f t="shared" si="358"/>
        <v>1</v>
      </c>
      <c r="AN752" s="68">
        <f t="shared" si="359"/>
        <v>1</v>
      </c>
      <c r="AO752" s="68" t="b">
        <f t="shared" si="360"/>
        <v>0</v>
      </c>
      <c r="AP752" s="68">
        <f t="shared" si="361"/>
        <v>0</v>
      </c>
      <c r="AQ752" s="68" t="b">
        <f t="shared" si="362"/>
        <v>1</v>
      </c>
      <c r="AR752" s="139">
        <f t="shared" si="363"/>
        <v>1</v>
      </c>
      <c r="AS752" s="146" t="str">
        <f t="shared" si="364"/>
        <v/>
      </c>
      <c r="AT752" s="139" t="str">
        <f t="shared" si="365"/>
        <v/>
      </c>
      <c r="AU752" s="68">
        <f t="shared" si="366"/>
        <v>1</v>
      </c>
      <c r="AV752" s="68">
        <f t="shared" si="367"/>
        <v>0</v>
      </c>
      <c r="AW752" s="68">
        <f t="shared" si="368"/>
        <v>0</v>
      </c>
      <c r="AX752" s="68">
        <f t="shared" si="369"/>
        <v>0</v>
      </c>
      <c r="AY752" s="68">
        <f t="shared" si="370"/>
        <v>0</v>
      </c>
      <c r="AZ752" s="139">
        <f t="shared" si="371"/>
        <v>0</v>
      </c>
      <c r="BA752" s="68" t="str">
        <f t="shared" si="372"/>
        <v/>
      </c>
      <c r="BB752" s="68" t="str">
        <f t="shared" si="373"/>
        <v/>
      </c>
      <c r="BC752" s="146" t="str">
        <f t="shared" si="374"/>
        <v>Pain in mouth/throat</v>
      </c>
      <c r="BD752" s="68">
        <f t="shared" si="375"/>
        <v>10.4</v>
      </c>
      <c r="BE752" s="68" t="str">
        <f t="shared" si="376"/>
        <v>Pain in mouth/throat
 has a PPV of 10.4% 
 for recurrence</v>
      </c>
      <c r="BF752" s="68">
        <f t="shared" si="377"/>
        <v>0</v>
      </c>
      <c r="BG752" s="68">
        <f t="shared" si="378"/>
        <v>0</v>
      </c>
      <c r="BH752" s="68">
        <f t="shared" si="379"/>
        <v>1</v>
      </c>
      <c r="BI752" s="68">
        <f t="shared" si="380"/>
        <v>0</v>
      </c>
      <c r="BJ752" s="68">
        <f t="shared" si="381"/>
        <v>0</v>
      </c>
      <c r="BK752" s="68">
        <f t="shared" si="382"/>
        <v>0</v>
      </c>
      <c r="BL752" s="68">
        <f t="shared" si="383"/>
        <v>0</v>
      </c>
      <c r="BM752" s="139">
        <f t="shared" si="384"/>
        <v>0</v>
      </c>
    </row>
    <row r="753" spans="1:65" s="68" customFormat="1" ht="63.95" customHeight="1">
      <c r="A753" s="245"/>
      <c r="B753" s="97"/>
      <c r="C753" s="98"/>
      <c r="D753" s="99"/>
      <c r="E753" s="111"/>
      <c r="F753" s="155"/>
      <c r="G753" s="225"/>
      <c r="H753" s="100"/>
      <c r="I753" s="226"/>
      <c r="J753" s="218"/>
      <c r="K753" s="124"/>
      <c r="L753" s="135"/>
      <c r="M753" s="136"/>
      <c r="N753" s="102"/>
      <c r="O753" s="103"/>
      <c r="P753" s="103"/>
      <c r="Q753" s="103"/>
      <c r="R753" s="103"/>
      <c r="S753" s="99"/>
      <c r="T753" s="99"/>
      <c r="U753" s="99"/>
      <c r="V753" s="99"/>
      <c r="W753" s="100"/>
      <c r="X753" s="100"/>
      <c r="Y753" s="104"/>
      <c r="Z753" s="119"/>
      <c r="AA753" s="119"/>
      <c r="AB753" s="120"/>
      <c r="AC753" s="137" t="str">
        <f t="shared" si="354"/>
        <v/>
      </c>
      <c r="AD753" s="131" t="str">
        <f t="shared" si="355"/>
        <v/>
      </c>
      <c r="AE753" s="105"/>
      <c r="AF753" s="101"/>
      <c r="AG753" s="107"/>
      <c r="AH753" s="169"/>
      <c r="AI753" s="170"/>
      <c r="AK753" s="146" t="b">
        <f t="shared" si="356"/>
        <v>0</v>
      </c>
      <c r="AL753" s="68">
        <f t="shared" si="357"/>
        <v>0</v>
      </c>
      <c r="AM753" s="68" t="b">
        <f t="shared" si="358"/>
        <v>1</v>
      </c>
      <c r="AN753" s="68">
        <f t="shared" si="359"/>
        <v>1</v>
      </c>
      <c r="AO753" s="68" t="b">
        <f t="shared" si="360"/>
        <v>0</v>
      </c>
      <c r="AP753" s="68">
        <f t="shared" si="361"/>
        <v>0</v>
      </c>
      <c r="AQ753" s="68" t="b">
        <f t="shared" si="362"/>
        <v>1</v>
      </c>
      <c r="AR753" s="139">
        <f t="shared" si="363"/>
        <v>1</v>
      </c>
      <c r="AS753" s="146" t="str">
        <f t="shared" si="364"/>
        <v/>
      </c>
      <c r="AT753" s="139" t="str">
        <f t="shared" si="365"/>
        <v/>
      </c>
      <c r="AU753" s="68">
        <f t="shared" si="366"/>
        <v>1</v>
      </c>
      <c r="AV753" s="68">
        <f t="shared" si="367"/>
        <v>0</v>
      </c>
      <c r="AW753" s="68">
        <f t="shared" si="368"/>
        <v>0</v>
      </c>
      <c r="AX753" s="68">
        <f t="shared" si="369"/>
        <v>0</v>
      </c>
      <c r="AY753" s="68">
        <f t="shared" si="370"/>
        <v>0</v>
      </c>
      <c r="AZ753" s="139">
        <f t="shared" si="371"/>
        <v>0</v>
      </c>
      <c r="BA753" s="68" t="str">
        <f t="shared" si="372"/>
        <v/>
      </c>
      <c r="BB753" s="68" t="str">
        <f t="shared" si="373"/>
        <v/>
      </c>
      <c r="BC753" s="146" t="str">
        <f t="shared" si="374"/>
        <v>Pain in mouth/throat</v>
      </c>
      <c r="BD753" s="68">
        <f t="shared" si="375"/>
        <v>10.4</v>
      </c>
      <c r="BE753" s="68" t="str">
        <f t="shared" si="376"/>
        <v>Pain in mouth/throat
 has a PPV of 10.4% 
 for recurrence</v>
      </c>
      <c r="BF753" s="68">
        <f t="shared" si="377"/>
        <v>0</v>
      </c>
      <c r="BG753" s="68">
        <f t="shared" si="378"/>
        <v>0</v>
      </c>
      <c r="BH753" s="68">
        <f t="shared" si="379"/>
        <v>1</v>
      </c>
      <c r="BI753" s="68">
        <f t="shared" si="380"/>
        <v>0</v>
      </c>
      <c r="BJ753" s="68">
        <f t="shared" si="381"/>
        <v>0</v>
      </c>
      <c r="BK753" s="68">
        <f t="shared" si="382"/>
        <v>0</v>
      </c>
      <c r="BL753" s="68">
        <f t="shared" si="383"/>
        <v>0</v>
      </c>
      <c r="BM753" s="139">
        <f t="shared" si="384"/>
        <v>0</v>
      </c>
    </row>
    <row r="754" spans="1:65" s="68" customFormat="1" ht="63.95" customHeight="1">
      <c r="A754" s="245"/>
      <c r="B754" s="97"/>
      <c r="C754" s="98"/>
      <c r="D754" s="99"/>
      <c r="E754" s="111"/>
      <c r="F754" s="155"/>
      <c r="G754" s="225"/>
      <c r="H754" s="100"/>
      <c r="I754" s="226"/>
      <c r="J754" s="218"/>
      <c r="K754" s="124"/>
      <c r="L754" s="135"/>
      <c r="M754" s="136"/>
      <c r="N754" s="102"/>
      <c r="O754" s="103"/>
      <c r="P754" s="103"/>
      <c r="Q754" s="103"/>
      <c r="R754" s="103"/>
      <c r="S754" s="99"/>
      <c r="T754" s="99"/>
      <c r="U754" s="99"/>
      <c r="V754" s="99"/>
      <c r="W754" s="100"/>
      <c r="X754" s="100"/>
      <c r="Y754" s="104"/>
      <c r="Z754" s="119"/>
      <c r="AA754" s="119"/>
      <c r="AB754" s="120"/>
      <c r="AC754" s="137" t="str">
        <f t="shared" si="354"/>
        <v/>
      </c>
      <c r="AD754" s="131" t="str">
        <f t="shared" si="355"/>
        <v/>
      </c>
      <c r="AE754" s="105"/>
      <c r="AF754" s="101"/>
      <c r="AG754" s="107"/>
      <c r="AH754" s="169"/>
      <c r="AI754" s="170"/>
      <c r="AK754" s="146" t="b">
        <f t="shared" si="356"/>
        <v>0</v>
      </c>
      <c r="AL754" s="68">
        <f t="shared" si="357"/>
        <v>0</v>
      </c>
      <c r="AM754" s="68" t="b">
        <f t="shared" si="358"/>
        <v>1</v>
      </c>
      <c r="AN754" s="68">
        <f t="shared" si="359"/>
        <v>1</v>
      </c>
      <c r="AO754" s="68" t="b">
        <f t="shared" si="360"/>
        <v>0</v>
      </c>
      <c r="AP754" s="68">
        <f t="shared" si="361"/>
        <v>0</v>
      </c>
      <c r="AQ754" s="68" t="b">
        <f t="shared" si="362"/>
        <v>1</v>
      </c>
      <c r="AR754" s="139">
        <f t="shared" si="363"/>
        <v>1</v>
      </c>
      <c r="AS754" s="146" t="str">
        <f t="shared" si="364"/>
        <v/>
      </c>
      <c r="AT754" s="139" t="str">
        <f t="shared" si="365"/>
        <v/>
      </c>
      <c r="AU754" s="68">
        <f t="shared" si="366"/>
        <v>1</v>
      </c>
      <c r="AV754" s="68">
        <f t="shared" si="367"/>
        <v>0</v>
      </c>
      <c r="AW754" s="68">
        <f t="shared" si="368"/>
        <v>0</v>
      </c>
      <c r="AX754" s="68">
        <f t="shared" si="369"/>
        <v>0</v>
      </c>
      <c r="AY754" s="68">
        <f t="shared" si="370"/>
        <v>0</v>
      </c>
      <c r="AZ754" s="139">
        <f t="shared" si="371"/>
        <v>0</v>
      </c>
      <c r="BA754" s="68" t="str">
        <f t="shared" si="372"/>
        <v/>
      </c>
      <c r="BB754" s="68" t="str">
        <f t="shared" si="373"/>
        <v/>
      </c>
      <c r="BC754" s="146" t="str">
        <f t="shared" si="374"/>
        <v>Pain in mouth/throat</v>
      </c>
      <c r="BD754" s="68">
        <f t="shared" si="375"/>
        <v>10.4</v>
      </c>
      <c r="BE754" s="68" t="str">
        <f t="shared" si="376"/>
        <v>Pain in mouth/throat
 has a PPV of 10.4% 
 for recurrence</v>
      </c>
      <c r="BF754" s="68">
        <f t="shared" si="377"/>
        <v>0</v>
      </c>
      <c r="BG754" s="68">
        <f t="shared" si="378"/>
        <v>0</v>
      </c>
      <c r="BH754" s="68">
        <f t="shared" si="379"/>
        <v>1</v>
      </c>
      <c r="BI754" s="68">
        <f t="shared" si="380"/>
        <v>0</v>
      </c>
      <c r="BJ754" s="68">
        <f t="shared" si="381"/>
        <v>0</v>
      </c>
      <c r="BK754" s="68">
        <f t="shared" si="382"/>
        <v>0</v>
      </c>
      <c r="BL754" s="68">
        <f t="shared" si="383"/>
        <v>0</v>
      </c>
      <c r="BM754" s="139">
        <f t="shared" si="384"/>
        <v>0</v>
      </c>
    </row>
    <row r="755" spans="1:65" s="68" customFormat="1" ht="63.95" customHeight="1">
      <c r="A755" s="245"/>
      <c r="B755" s="97"/>
      <c r="C755" s="98"/>
      <c r="D755" s="99"/>
      <c r="E755" s="111"/>
      <c r="F755" s="155"/>
      <c r="G755" s="225"/>
      <c r="H755" s="100"/>
      <c r="I755" s="226"/>
      <c r="J755" s="218"/>
      <c r="K755" s="124"/>
      <c r="L755" s="135"/>
      <c r="M755" s="136"/>
      <c r="N755" s="102"/>
      <c r="O755" s="103"/>
      <c r="P755" s="103"/>
      <c r="Q755" s="103"/>
      <c r="R755" s="103"/>
      <c r="S755" s="99"/>
      <c r="T755" s="99"/>
      <c r="U755" s="99"/>
      <c r="V755" s="99"/>
      <c r="W755" s="100"/>
      <c r="X755" s="100"/>
      <c r="Y755" s="104"/>
      <c r="Z755" s="119"/>
      <c r="AA755" s="119"/>
      <c r="AB755" s="120"/>
      <c r="AC755" s="137" t="str">
        <f t="shared" si="354"/>
        <v/>
      </c>
      <c r="AD755" s="131" t="str">
        <f t="shared" si="355"/>
        <v/>
      </c>
      <c r="AE755" s="105"/>
      <c r="AF755" s="101"/>
      <c r="AG755" s="107"/>
      <c r="AH755" s="169"/>
      <c r="AI755" s="170"/>
      <c r="AK755" s="146" t="b">
        <f t="shared" si="356"/>
        <v>0</v>
      </c>
      <c r="AL755" s="68">
        <f t="shared" si="357"/>
        <v>0</v>
      </c>
      <c r="AM755" s="68" t="b">
        <f t="shared" si="358"/>
        <v>1</v>
      </c>
      <c r="AN755" s="68">
        <f t="shared" si="359"/>
        <v>1</v>
      </c>
      <c r="AO755" s="68" t="b">
        <f t="shared" si="360"/>
        <v>0</v>
      </c>
      <c r="AP755" s="68">
        <f t="shared" si="361"/>
        <v>0</v>
      </c>
      <c r="AQ755" s="68" t="b">
        <f t="shared" si="362"/>
        <v>1</v>
      </c>
      <c r="AR755" s="139">
        <f t="shared" si="363"/>
        <v>1</v>
      </c>
      <c r="AS755" s="146" t="str">
        <f t="shared" si="364"/>
        <v/>
      </c>
      <c r="AT755" s="139" t="str">
        <f t="shared" si="365"/>
        <v/>
      </c>
      <c r="AU755" s="68">
        <f t="shared" si="366"/>
        <v>1</v>
      </c>
      <c r="AV755" s="68">
        <f t="shared" si="367"/>
        <v>0</v>
      </c>
      <c r="AW755" s="68">
        <f t="shared" si="368"/>
        <v>0</v>
      </c>
      <c r="AX755" s="68">
        <f t="shared" si="369"/>
        <v>0</v>
      </c>
      <c r="AY755" s="68">
        <f t="shared" si="370"/>
        <v>0</v>
      </c>
      <c r="AZ755" s="139">
        <f t="shared" si="371"/>
        <v>0</v>
      </c>
      <c r="BA755" s="68" t="str">
        <f t="shared" si="372"/>
        <v/>
      </c>
      <c r="BB755" s="68" t="str">
        <f t="shared" si="373"/>
        <v/>
      </c>
      <c r="BC755" s="146" t="str">
        <f t="shared" si="374"/>
        <v>Pain in mouth/throat</v>
      </c>
      <c r="BD755" s="68">
        <f t="shared" si="375"/>
        <v>10.4</v>
      </c>
      <c r="BE755" s="68" t="str">
        <f t="shared" si="376"/>
        <v>Pain in mouth/throat
 has a PPV of 10.4% 
 for recurrence</v>
      </c>
      <c r="BF755" s="68">
        <f t="shared" si="377"/>
        <v>0</v>
      </c>
      <c r="BG755" s="68">
        <f t="shared" si="378"/>
        <v>0</v>
      </c>
      <c r="BH755" s="68">
        <f t="shared" si="379"/>
        <v>1</v>
      </c>
      <c r="BI755" s="68">
        <f t="shared" si="380"/>
        <v>0</v>
      </c>
      <c r="BJ755" s="68">
        <f t="shared" si="381"/>
        <v>0</v>
      </c>
      <c r="BK755" s="68">
        <f t="shared" si="382"/>
        <v>0</v>
      </c>
      <c r="BL755" s="68">
        <f t="shared" si="383"/>
        <v>0</v>
      </c>
      <c r="BM755" s="139">
        <f t="shared" si="384"/>
        <v>0</v>
      </c>
    </row>
    <row r="756" spans="1:65" s="68" customFormat="1" ht="63.95" customHeight="1">
      <c r="A756" s="245"/>
      <c r="B756" s="97"/>
      <c r="C756" s="98"/>
      <c r="D756" s="99"/>
      <c r="E756" s="111"/>
      <c r="F756" s="155"/>
      <c r="G756" s="225"/>
      <c r="H756" s="100"/>
      <c r="I756" s="226"/>
      <c r="J756" s="218"/>
      <c r="K756" s="124"/>
      <c r="L756" s="135"/>
      <c r="M756" s="136"/>
      <c r="N756" s="102"/>
      <c r="O756" s="103"/>
      <c r="P756" s="103"/>
      <c r="Q756" s="103"/>
      <c r="R756" s="103"/>
      <c r="S756" s="99"/>
      <c r="T756" s="99"/>
      <c r="U756" s="99"/>
      <c r="V756" s="99"/>
      <c r="W756" s="100"/>
      <c r="X756" s="100"/>
      <c r="Y756" s="104"/>
      <c r="Z756" s="119"/>
      <c r="AA756" s="119"/>
      <c r="AB756" s="120"/>
      <c r="AC756" s="137" t="str">
        <f t="shared" si="354"/>
        <v/>
      </c>
      <c r="AD756" s="131" t="str">
        <f t="shared" si="355"/>
        <v/>
      </c>
      <c r="AE756" s="105"/>
      <c r="AF756" s="101"/>
      <c r="AG756" s="107"/>
      <c r="AH756" s="169"/>
      <c r="AI756" s="170"/>
      <c r="AK756" s="146" t="b">
        <f t="shared" si="356"/>
        <v>0</v>
      </c>
      <c r="AL756" s="68">
        <f t="shared" si="357"/>
        <v>0</v>
      </c>
      <c r="AM756" s="68" t="b">
        <f t="shared" si="358"/>
        <v>1</v>
      </c>
      <c r="AN756" s="68">
        <f t="shared" si="359"/>
        <v>1</v>
      </c>
      <c r="AO756" s="68" t="b">
        <f t="shared" si="360"/>
        <v>0</v>
      </c>
      <c r="AP756" s="68">
        <f t="shared" si="361"/>
        <v>0</v>
      </c>
      <c r="AQ756" s="68" t="b">
        <f t="shared" si="362"/>
        <v>1</v>
      </c>
      <c r="AR756" s="139">
        <f t="shared" si="363"/>
        <v>1</v>
      </c>
      <c r="AS756" s="146" t="str">
        <f t="shared" si="364"/>
        <v/>
      </c>
      <c r="AT756" s="139" t="str">
        <f t="shared" si="365"/>
        <v/>
      </c>
      <c r="AU756" s="68">
        <f t="shared" si="366"/>
        <v>1</v>
      </c>
      <c r="AV756" s="68">
        <f t="shared" si="367"/>
        <v>0</v>
      </c>
      <c r="AW756" s="68">
        <f t="shared" si="368"/>
        <v>0</v>
      </c>
      <c r="AX756" s="68">
        <f t="shared" si="369"/>
        <v>0</v>
      </c>
      <c r="AY756" s="68">
        <f t="shared" si="370"/>
        <v>0</v>
      </c>
      <c r="AZ756" s="139">
        <f t="shared" si="371"/>
        <v>0</v>
      </c>
      <c r="BA756" s="68" t="str">
        <f t="shared" si="372"/>
        <v/>
      </c>
      <c r="BB756" s="68" t="str">
        <f t="shared" si="373"/>
        <v/>
      </c>
      <c r="BC756" s="146" t="str">
        <f t="shared" si="374"/>
        <v>Pain in mouth/throat</v>
      </c>
      <c r="BD756" s="68">
        <f t="shared" si="375"/>
        <v>10.4</v>
      </c>
      <c r="BE756" s="68" t="str">
        <f t="shared" si="376"/>
        <v>Pain in mouth/throat
 has a PPV of 10.4% 
 for recurrence</v>
      </c>
      <c r="BF756" s="68">
        <f t="shared" si="377"/>
        <v>0</v>
      </c>
      <c r="BG756" s="68">
        <f t="shared" si="378"/>
        <v>0</v>
      </c>
      <c r="BH756" s="68">
        <f t="shared" si="379"/>
        <v>1</v>
      </c>
      <c r="BI756" s="68">
        <f t="shared" si="380"/>
        <v>0</v>
      </c>
      <c r="BJ756" s="68">
        <f t="shared" si="381"/>
        <v>0</v>
      </c>
      <c r="BK756" s="68">
        <f t="shared" si="382"/>
        <v>0</v>
      </c>
      <c r="BL756" s="68">
        <f t="shared" si="383"/>
        <v>0</v>
      </c>
      <c r="BM756" s="139">
        <f t="shared" si="384"/>
        <v>0</v>
      </c>
    </row>
    <row r="757" spans="1:65" s="68" customFormat="1" ht="63.95" customHeight="1">
      <c r="A757" s="245"/>
      <c r="B757" s="97"/>
      <c r="C757" s="98"/>
      <c r="D757" s="99"/>
      <c r="E757" s="111"/>
      <c r="F757" s="155"/>
      <c r="G757" s="225"/>
      <c r="H757" s="100"/>
      <c r="I757" s="226"/>
      <c r="J757" s="218"/>
      <c r="K757" s="124"/>
      <c r="L757" s="135"/>
      <c r="M757" s="136"/>
      <c r="N757" s="102"/>
      <c r="O757" s="103"/>
      <c r="P757" s="103"/>
      <c r="Q757" s="103"/>
      <c r="R757" s="103"/>
      <c r="S757" s="99"/>
      <c r="T757" s="99"/>
      <c r="U757" s="99"/>
      <c r="V757" s="99"/>
      <c r="W757" s="100"/>
      <c r="X757" s="100"/>
      <c r="Y757" s="104"/>
      <c r="Z757" s="119"/>
      <c r="AA757" s="119"/>
      <c r="AB757" s="120"/>
      <c r="AC757" s="137" t="str">
        <f t="shared" si="354"/>
        <v/>
      </c>
      <c r="AD757" s="131" t="str">
        <f t="shared" si="355"/>
        <v/>
      </c>
      <c r="AE757" s="105"/>
      <c r="AF757" s="101"/>
      <c r="AG757" s="107"/>
      <c r="AH757" s="169"/>
      <c r="AI757" s="170"/>
      <c r="AK757" s="146" t="b">
        <f t="shared" si="356"/>
        <v>0</v>
      </c>
      <c r="AL757" s="68">
        <f t="shared" si="357"/>
        <v>0</v>
      </c>
      <c r="AM757" s="68" t="b">
        <f t="shared" si="358"/>
        <v>1</v>
      </c>
      <c r="AN757" s="68">
        <f t="shared" si="359"/>
        <v>1</v>
      </c>
      <c r="AO757" s="68" t="b">
        <f t="shared" si="360"/>
        <v>0</v>
      </c>
      <c r="AP757" s="68">
        <f t="shared" si="361"/>
        <v>0</v>
      </c>
      <c r="AQ757" s="68" t="b">
        <f t="shared" si="362"/>
        <v>1</v>
      </c>
      <c r="AR757" s="139">
        <f t="shared" si="363"/>
        <v>1</v>
      </c>
      <c r="AS757" s="146" t="str">
        <f t="shared" si="364"/>
        <v/>
      </c>
      <c r="AT757" s="139" t="str">
        <f t="shared" si="365"/>
        <v/>
      </c>
      <c r="AU757" s="68">
        <f t="shared" si="366"/>
        <v>1</v>
      </c>
      <c r="AV757" s="68">
        <f t="shared" si="367"/>
        <v>0</v>
      </c>
      <c r="AW757" s="68">
        <f t="shared" si="368"/>
        <v>0</v>
      </c>
      <c r="AX757" s="68">
        <f t="shared" si="369"/>
        <v>0</v>
      </c>
      <c r="AY757" s="68">
        <f t="shared" si="370"/>
        <v>0</v>
      </c>
      <c r="AZ757" s="139">
        <f t="shared" si="371"/>
        <v>0</v>
      </c>
      <c r="BA757" s="68" t="str">
        <f t="shared" si="372"/>
        <v/>
      </c>
      <c r="BB757" s="68" t="str">
        <f t="shared" si="373"/>
        <v/>
      </c>
      <c r="BC757" s="146" t="str">
        <f t="shared" si="374"/>
        <v>Pain in mouth/throat</v>
      </c>
      <c r="BD757" s="68">
        <f t="shared" si="375"/>
        <v>10.4</v>
      </c>
      <c r="BE757" s="68" t="str">
        <f t="shared" si="376"/>
        <v>Pain in mouth/throat
 has a PPV of 10.4% 
 for recurrence</v>
      </c>
      <c r="BF757" s="68">
        <f t="shared" si="377"/>
        <v>0</v>
      </c>
      <c r="BG757" s="68">
        <f t="shared" si="378"/>
        <v>0</v>
      </c>
      <c r="BH757" s="68">
        <f t="shared" si="379"/>
        <v>1</v>
      </c>
      <c r="BI757" s="68">
        <f t="shared" si="380"/>
        <v>0</v>
      </c>
      <c r="BJ757" s="68">
        <f t="shared" si="381"/>
        <v>0</v>
      </c>
      <c r="BK757" s="68">
        <f t="shared" si="382"/>
        <v>0</v>
      </c>
      <c r="BL757" s="68">
        <f t="shared" si="383"/>
        <v>0</v>
      </c>
      <c r="BM757" s="139">
        <f t="shared" si="384"/>
        <v>0</v>
      </c>
    </row>
    <row r="758" spans="1:65" s="68" customFormat="1" ht="63.95" customHeight="1">
      <c r="A758" s="245"/>
      <c r="B758" s="97"/>
      <c r="C758" s="98"/>
      <c r="D758" s="99"/>
      <c r="E758" s="111"/>
      <c r="F758" s="155"/>
      <c r="G758" s="225"/>
      <c r="H758" s="100"/>
      <c r="I758" s="226"/>
      <c r="J758" s="218"/>
      <c r="K758" s="124"/>
      <c r="L758" s="135"/>
      <c r="M758" s="136"/>
      <c r="N758" s="102"/>
      <c r="O758" s="103"/>
      <c r="P758" s="103"/>
      <c r="Q758" s="103"/>
      <c r="R758" s="103"/>
      <c r="S758" s="99"/>
      <c r="T758" s="99"/>
      <c r="U758" s="99"/>
      <c r="V758" s="99"/>
      <c r="W758" s="100"/>
      <c r="X758" s="100"/>
      <c r="Y758" s="104"/>
      <c r="Z758" s="119"/>
      <c r="AA758" s="119"/>
      <c r="AB758" s="120"/>
      <c r="AC758" s="137" t="str">
        <f t="shared" si="354"/>
        <v/>
      </c>
      <c r="AD758" s="131" t="str">
        <f t="shared" si="355"/>
        <v/>
      </c>
      <c r="AE758" s="105"/>
      <c r="AF758" s="101"/>
      <c r="AG758" s="107"/>
      <c r="AH758" s="169"/>
      <c r="AI758" s="170"/>
      <c r="AK758" s="146" t="b">
        <f t="shared" si="356"/>
        <v>0</v>
      </c>
      <c r="AL758" s="68">
        <f t="shared" si="357"/>
        <v>0</v>
      </c>
      <c r="AM758" s="68" t="b">
        <f t="shared" si="358"/>
        <v>1</v>
      </c>
      <c r="AN758" s="68">
        <f t="shared" si="359"/>
        <v>1</v>
      </c>
      <c r="AO758" s="68" t="b">
        <f t="shared" si="360"/>
        <v>0</v>
      </c>
      <c r="AP758" s="68">
        <f t="shared" si="361"/>
        <v>0</v>
      </c>
      <c r="AQ758" s="68" t="b">
        <f t="shared" si="362"/>
        <v>1</v>
      </c>
      <c r="AR758" s="139">
        <f t="shared" si="363"/>
        <v>1</v>
      </c>
      <c r="AS758" s="146" t="str">
        <f t="shared" si="364"/>
        <v/>
      </c>
      <c r="AT758" s="139" t="str">
        <f t="shared" si="365"/>
        <v/>
      </c>
      <c r="AU758" s="68">
        <f t="shared" si="366"/>
        <v>1</v>
      </c>
      <c r="AV758" s="68">
        <f t="shared" si="367"/>
        <v>0</v>
      </c>
      <c r="AW758" s="68">
        <f t="shared" si="368"/>
        <v>0</v>
      </c>
      <c r="AX758" s="68">
        <f t="shared" si="369"/>
        <v>0</v>
      </c>
      <c r="AY758" s="68">
        <f t="shared" si="370"/>
        <v>0</v>
      </c>
      <c r="AZ758" s="139">
        <f t="shared" si="371"/>
        <v>0</v>
      </c>
      <c r="BA758" s="68" t="str">
        <f t="shared" si="372"/>
        <v/>
      </c>
      <c r="BB758" s="68" t="str">
        <f t="shared" si="373"/>
        <v/>
      </c>
      <c r="BC758" s="146" t="str">
        <f t="shared" si="374"/>
        <v>Pain in mouth/throat</v>
      </c>
      <c r="BD758" s="68">
        <f t="shared" si="375"/>
        <v>10.4</v>
      </c>
      <c r="BE758" s="68" t="str">
        <f t="shared" si="376"/>
        <v>Pain in mouth/throat
 has a PPV of 10.4% 
 for recurrence</v>
      </c>
      <c r="BF758" s="68">
        <f t="shared" si="377"/>
        <v>0</v>
      </c>
      <c r="BG758" s="68">
        <f t="shared" si="378"/>
        <v>0</v>
      </c>
      <c r="BH758" s="68">
        <f t="shared" si="379"/>
        <v>1</v>
      </c>
      <c r="BI758" s="68">
        <f t="shared" si="380"/>
        <v>0</v>
      </c>
      <c r="BJ758" s="68">
        <f t="shared" si="381"/>
        <v>0</v>
      </c>
      <c r="BK758" s="68">
        <f t="shared" si="382"/>
        <v>0</v>
      </c>
      <c r="BL758" s="68">
        <f t="shared" si="383"/>
        <v>0</v>
      </c>
      <c r="BM758" s="139">
        <f t="shared" si="384"/>
        <v>0</v>
      </c>
    </row>
    <row r="759" spans="1:65" s="68" customFormat="1" ht="63.95" customHeight="1">
      <c r="A759" s="245"/>
      <c r="B759" s="97"/>
      <c r="C759" s="98"/>
      <c r="D759" s="99"/>
      <c r="E759" s="111"/>
      <c r="F759" s="155"/>
      <c r="G759" s="225"/>
      <c r="H759" s="100"/>
      <c r="I759" s="226"/>
      <c r="J759" s="218"/>
      <c r="K759" s="124"/>
      <c r="L759" s="135"/>
      <c r="M759" s="136"/>
      <c r="N759" s="102"/>
      <c r="O759" s="103"/>
      <c r="P759" s="103"/>
      <c r="Q759" s="103"/>
      <c r="R759" s="103"/>
      <c r="S759" s="99"/>
      <c r="T759" s="99"/>
      <c r="U759" s="99"/>
      <c r="V759" s="99"/>
      <c r="W759" s="100"/>
      <c r="X759" s="100"/>
      <c r="Y759" s="104"/>
      <c r="Z759" s="119"/>
      <c r="AA759" s="119"/>
      <c r="AB759" s="120"/>
      <c r="AC759" s="137" t="str">
        <f t="shared" si="354"/>
        <v/>
      </c>
      <c r="AD759" s="131" t="str">
        <f t="shared" si="355"/>
        <v/>
      </c>
      <c r="AE759" s="105"/>
      <c r="AF759" s="101"/>
      <c r="AG759" s="107"/>
      <c r="AH759" s="169"/>
      <c r="AI759" s="170"/>
      <c r="AK759" s="146" t="b">
        <f t="shared" si="356"/>
        <v>0</v>
      </c>
      <c r="AL759" s="68">
        <f t="shared" si="357"/>
        <v>0</v>
      </c>
      <c r="AM759" s="68" t="b">
        <f t="shared" si="358"/>
        <v>1</v>
      </c>
      <c r="AN759" s="68">
        <f t="shared" si="359"/>
        <v>1</v>
      </c>
      <c r="AO759" s="68" t="b">
        <f t="shared" si="360"/>
        <v>0</v>
      </c>
      <c r="AP759" s="68">
        <f t="shared" si="361"/>
        <v>0</v>
      </c>
      <c r="AQ759" s="68" t="b">
        <f t="shared" si="362"/>
        <v>1</v>
      </c>
      <c r="AR759" s="139">
        <f t="shared" si="363"/>
        <v>1</v>
      </c>
      <c r="AS759" s="146" t="str">
        <f t="shared" si="364"/>
        <v/>
      </c>
      <c r="AT759" s="139" t="str">
        <f t="shared" si="365"/>
        <v/>
      </c>
      <c r="AU759" s="68">
        <f t="shared" si="366"/>
        <v>1</v>
      </c>
      <c r="AV759" s="68">
        <f t="shared" si="367"/>
        <v>0</v>
      </c>
      <c r="AW759" s="68">
        <f t="shared" si="368"/>
        <v>0</v>
      </c>
      <c r="AX759" s="68">
        <f t="shared" si="369"/>
        <v>0</v>
      </c>
      <c r="AY759" s="68">
        <f t="shared" si="370"/>
        <v>0</v>
      </c>
      <c r="AZ759" s="139">
        <f t="shared" si="371"/>
        <v>0</v>
      </c>
      <c r="BA759" s="68" t="str">
        <f t="shared" si="372"/>
        <v/>
      </c>
      <c r="BB759" s="68" t="str">
        <f t="shared" si="373"/>
        <v/>
      </c>
      <c r="BC759" s="146" t="str">
        <f t="shared" si="374"/>
        <v>Pain in mouth/throat</v>
      </c>
      <c r="BD759" s="68">
        <f t="shared" si="375"/>
        <v>10.4</v>
      </c>
      <c r="BE759" s="68" t="str">
        <f t="shared" si="376"/>
        <v>Pain in mouth/throat
 has a PPV of 10.4% 
 for recurrence</v>
      </c>
      <c r="BF759" s="68">
        <f t="shared" si="377"/>
        <v>0</v>
      </c>
      <c r="BG759" s="68">
        <f t="shared" si="378"/>
        <v>0</v>
      </c>
      <c r="BH759" s="68">
        <f t="shared" si="379"/>
        <v>1</v>
      </c>
      <c r="BI759" s="68">
        <f t="shared" si="380"/>
        <v>0</v>
      </c>
      <c r="BJ759" s="68">
        <f t="shared" si="381"/>
        <v>0</v>
      </c>
      <c r="BK759" s="68">
        <f t="shared" si="382"/>
        <v>0</v>
      </c>
      <c r="BL759" s="68">
        <f t="shared" si="383"/>
        <v>0</v>
      </c>
      <c r="BM759" s="139">
        <f t="shared" si="384"/>
        <v>0</v>
      </c>
    </row>
    <row r="760" spans="1:65" s="68" customFormat="1" ht="63.95" customHeight="1">
      <c r="A760" s="245"/>
      <c r="B760" s="97"/>
      <c r="C760" s="98"/>
      <c r="D760" s="99"/>
      <c r="E760" s="111"/>
      <c r="F760" s="155"/>
      <c r="G760" s="225"/>
      <c r="H760" s="100"/>
      <c r="I760" s="226"/>
      <c r="J760" s="218"/>
      <c r="K760" s="124"/>
      <c r="L760" s="135"/>
      <c r="M760" s="136"/>
      <c r="N760" s="102"/>
      <c r="O760" s="103"/>
      <c r="P760" s="103"/>
      <c r="Q760" s="103"/>
      <c r="R760" s="103"/>
      <c r="S760" s="99"/>
      <c r="T760" s="99"/>
      <c r="U760" s="99"/>
      <c r="V760" s="99"/>
      <c r="W760" s="100"/>
      <c r="X760" s="100"/>
      <c r="Y760" s="104"/>
      <c r="Z760" s="119"/>
      <c r="AA760" s="119"/>
      <c r="AB760" s="120"/>
      <c r="AC760" s="137" t="str">
        <f t="shared" si="354"/>
        <v/>
      </c>
      <c r="AD760" s="131" t="str">
        <f t="shared" si="355"/>
        <v/>
      </c>
      <c r="AE760" s="105"/>
      <c r="AF760" s="101"/>
      <c r="AG760" s="107"/>
      <c r="AH760" s="169"/>
      <c r="AI760" s="170"/>
      <c r="AK760" s="146" t="b">
        <f t="shared" si="356"/>
        <v>0</v>
      </c>
      <c r="AL760" s="68">
        <f t="shared" si="357"/>
        <v>0</v>
      </c>
      <c r="AM760" s="68" t="b">
        <f t="shared" si="358"/>
        <v>1</v>
      </c>
      <c r="AN760" s="68">
        <f t="shared" si="359"/>
        <v>1</v>
      </c>
      <c r="AO760" s="68" t="b">
        <f t="shared" si="360"/>
        <v>0</v>
      </c>
      <c r="AP760" s="68">
        <f t="shared" si="361"/>
        <v>0</v>
      </c>
      <c r="AQ760" s="68" t="b">
        <f t="shared" si="362"/>
        <v>1</v>
      </c>
      <c r="AR760" s="139">
        <f t="shared" si="363"/>
        <v>1</v>
      </c>
      <c r="AS760" s="146" t="str">
        <f t="shared" si="364"/>
        <v/>
      </c>
      <c r="AT760" s="139" t="str">
        <f t="shared" si="365"/>
        <v/>
      </c>
      <c r="AU760" s="68">
        <f t="shared" si="366"/>
        <v>1</v>
      </c>
      <c r="AV760" s="68">
        <f t="shared" si="367"/>
        <v>0</v>
      </c>
      <c r="AW760" s="68">
        <f t="shared" si="368"/>
        <v>0</v>
      </c>
      <c r="AX760" s="68">
        <f t="shared" si="369"/>
        <v>0</v>
      </c>
      <c r="AY760" s="68">
        <f t="shared" si="370"/>
        <v>0</v>
      </c>
      <c r="AZ760" s="139">
        <f t="shared" si="371"/>
        <v>0</v>
      </c>
      <c r="BA760" s="68" t="str">
        <f t="shared" si="372"/>
        <v/>
      </c>
      <c r="BB760" s="68" t="str">
        <f t="shared" si="373"/>
        <v/>
      </c>
      <c r="BC760" s="146" t="str">
        <f t="shared" si="374"/>
        <v>Pain in mouth/throat</v>
      </c>
      <c r="BD760" s="68">
        <f t="shared" si="375"/>
        <v>10.4</v>
      </c>
      <c r="BE760" s="68" t="str">
        <f t="shared" si="376"/>
        <v>Pain in mouth/throat
 has a PPV of 10.4% 
 for recurrence</v>
      </c>
      <c r="BF760" s="68">
        <f t="shared" si="377"/>
        <v>0</v>
      </c>
      <c r="BG760" s="68">
        <f t="shared" si="378"/>
        <v>0</v>
      </c>
      <c r="BH760" s="68">
        <f t="shared" si="379"/>
        <v>1</v>
      </c>
      <c r="BI760" s="68">
        <f t="shared" si="380"/>
        <v>0</v>
      </c>
      <c r="BJ760" s="68">
        <f t="shared" si="381"/>
        <v>0</v>
      </c>
      <c r="BK760" s="68">
        <f t="shared" si="382"/>
        <v>0</v>
      </c>
      <c r="BL760" s="68">
        <f t="shared" si="383"/>
        <v>0</v>
      </c>
      <c r="BM760" s="139">
        <f t="shared" si="384"/>
        <v>0</v>
      </c>
    </row>
    <row r="761" spans="1:65" s="68" customFormat="1" ht="63.95" customHeight="1">
      <c r="A761" s="245"/>
      <c r="B761" s="97"/>
      <c r="C761" s="98"/>
      <c r="D761" s="99"/>
      <c r="E761" s="111"/>
      <c r="F761" s="155"/>
      <c r="G761" s="225"/>
      <c r="H761" s="100"/>
      <c r="I761" s="226"/>
      <c r="J761" s="218"/>
      <c r="K761" s="124"/>
      <c r="L761" s="135"/>
      <c r="M761" s="136"/>
      <c r="N761" s="102"/>
      <c r="O761" s="103"/>
      <c r="P761" s="103"/>
      <c r="Q761" s="103"/>
      <c r="R761" s="103"/>
      <c r="S761" s="99"/>
      <c r="T761" s="99"/>
      <c r="U761" s="99"/>
      <c r="V761" s="99"/>
      <c r="W761" s="100"/>
      <c r="X761" s="100"/>
      <c r="Y761" s="104"/>
      <c r="Z761" s="119"/>
      <c r="AA761" s="119"/>
      <c r="AB761" s="120"/>
      <c r="AC761" s="137" t="str">
        <f t="shared" si="354"/>
        <v/>
      </c>
      <c r="AD761" s="131" t="str">
        <f t="shared" si="355"/>
        <v/>
      </c>
      <c r="AE761" s="105"/>
      <c r="AF761" s="101"/>
      <c r="AG761" s="107"/>
      <c r="AH761" s="169"/>
      <c r="AI761" s="170"/>
      <c r="AK761" s="146" t="b">
        <f t="shared" si="356"/>
        <v>0</v>
      </c>
      <c r="AL761" s="68">
        <f t="shared" si="357"/>
        <v>0</v>
      </c>
      <c r="AM761" s="68" t="b">
        <f t="shared" si="358"/>
        <v>1</v>
      </c>
      <c r="AN761" s="68">
        <f t="shared" si="359"/>
        <v>1</v>
      </c>
      <c r="AO761" s="68" t="b">
        <f t="shared" si="360"/>
        <v>0</v>
      </c>
      <c r="AP761" s="68">
        <f t="shared" si="361"/>
        <v>0</v>
      </c>
      <c r="AQ761" s="68" t="b">
        <f t="shared" si="362"/>
        <v>1</v>
      </c>
      <c r="AR761" s="139">
        <f t="shared" si="363"/>
        <v>1</v>
      </c>
      <c r="AS761" s="146" t="str">
        <f t="shared" si="364"/>
        <v/>
      </c>
      <c r="AT761" s="139" t="str">
        <f t="shared" si="365"/>
        <v/>
      </c>
      <c r="AU761" s="68">
        <f t="shared" si="366"/>
        <v>1</v>
      </c>
      <c r="AV761" s="68">
        <f t="shared" si="367"/>
        <v>0</v>
      </c>
      <c r="AW761" s="68">
        <f t="shared" si="368"/>
        <v>0</v>
      </c>
      <c r="AX761" s="68">
        <f t="shared" si="369"/>
        <v>0</v>
      </c>
      <c r="AY761" s="68">
        <f t="shared" si="370"/>
        <v>0</v>
      </c>
      <c r="AZ761" s="139">
        <f t="shared" si="371"/>
        <v>0</v>
      </c>
      <c r="BA761" s="68" t="str">
        <f t="shared" si="372"/>
        <v/>
      </c>
      <c r="BB761" s="68" t="str">
        <f t="shared" si="373"/>
        <v/>
      </c>
      <c r="BC761" s="146" t="str">
        <f t="shared" si="374"/>
        <v>Pain in mouth/throat</v>
      </c>
      <c r="BD761" s="68">
        <f t="shared" si="375"/>
        <v>10.4</v>
      </c>
      <c r="BE761" s="68" t="str">
        <f t="shared" si="376"/>
        <v>Pain in mouth/throat
 has a PPV of 10.4% 
 for recurrence</v>
      </c>
      <c r="BF761" s="68">
        <f t="shared" si="377"/>
        <v>0</v>
      </c>
      <c r="BG761" s="68">
        <f t="shared" si="378"/>
        <v>0</v>
      </c>
      <c r="BH761" s="68">
        <f t="shared" si="379"/>
        <v>1</v>
      </c>
      <c r="BI761" s="68">
        <f t="shared" si="380"/>
        <v>0</v>
      </c>
      <c r="BJ761" s="68">
        <f t="shared" si="381"/>
        <v>0</v>
      </c>
      <c r="BK761" s="68">
        <f t="shared" si="382"/>
        <v>0</v>
      </c>
      <c r="BL761" s="68">
        <f t="shared" si="383"/>
        <v>0</v>
      </c>
      <c r="BM761" s="139">
        <f t="shared" si="384"/>
        <v>0</v>
      </c>
    </row>
    <row r="762" spans="1:65" s="68" customFormat="1" ht="63.95" customHeight="1">
      <c r="A762" s="245"/>
      <c r="B762" s="97"/>
      <c r="C762" s="98"/>
      <c r="D762" s="99"/>
      <c r="E762" s="111"/>
      <c r="F762" s="155"/>
      <c r="G762" s="225"/>
      <c r="H762" s="100"/>
      <c r="I762" s="226"/>
      <c r="J762" s="218"/>
      <c r="K762" s="124"/>
      <c r="L762" s="135"/>
      <c r="M762" s="136"/>
      <c r="N762" s="102"/>
      <c r="O762" s="103"/>
      <c r="P762" s="103"/>
      <c r="Q762" s="103"/>
      <c r="R762" s="103"/>
      <c r="S762" s="99"/>
      <c r="T762" s="99"/>
      <c r="U762" s="99"/>
      <c r="V762" s="99"/>
      <c r="W762" s="100"/>
      <c r="X762" s="100"/>
      <c r="Y762" s="104"/>
      <c r="Z762" s="119"/>
      <c r="AA762" s="119"/>
      <c r="AB762" s="120"/>
      <c r="AC762" s="137" t="str">
        <f t="shared" si="354"/>
        <v/>
      </c>
      <c r="AD762" s="131" t="str">
        <f t="shared" si="355"/>
        <v/>
      </c>
      <c r="AE762" s="105"/>
      <c r="AF762" s="101"/>
      <c r="AG762" s="107"/>
      <c r="AH762" s="169"/>
      <c r="AI762" s="170"/>
      <c r="AK762" s="146" t="b">
        <f t="shared" si="356"/>
        <v>0</v>
      </c>
      <c r="AL762" s="68">
        <f t="shared" si="357"/>
        <v>0</v>
      </c>
      <c r="AM762" s="68" t="b">
        <f t="shared" si="358"/>
        <v>1</v>
      </c>
      <c r="AN762" s="68">
        <f t="shared" si="359"/>
        <v>1</v>
      </c>
      <c r="AO762" s="68" t="b">
        <f t="shared" si="360"/>
        <v>0</v>
      </c>
      <c r="AP762" s="68">
        <f t="shared" si="361"/>
        <v>0</v>
      </c>
      <c r="AQ762" s="68" t="b">
        <f t="shared" si="362"/>
        <v>1</v>
      </c>
      <c r="AR762" s="139">
        <f t="shared" si="363"/>
        <v>1</v>
      </c>
      <c r="AS762" s="146" t="str">
        <f t="shared" si="364"/>
        <v/>
      </c>
      <c r="AT762" s="139" t="str">
        <f t="shared" si="365"/>
        <v/>
      </c>
      <c r="AU762" s="68">
        <f t="shared" si="366"/>
        <v>1</v>
      </c>
      <c r="AV762" s="68">
        <f t="shared" si="367"/>
        <v>0</v>
      </c>
      <c r="AW762" s="68">
        <f t="shared" si="368"/>
        <v>0</v>
      </c>
      <c r="AX762" s="68">
        <f t="shared" si="369"/>
        <v>0</v>
      </c>
      <c r="AY762" s="68">
        <f t="shared" si="370"/>
        <v>0</v>
      </c>
      <c r="AZ762" s="139">
        <f t="shared" si="371"/>
        <v>0</v>
      </c>
      <c r="BA762" s="68" t="str">
        <f t="shared" si="372"/>
        <v/>
      </c>
      <c r="BB762" s="68" t="str">
        <f t="shared" si="373"/>
        <v/>
      </c>
      <c r="BC762" s="146" t="str">
        <f t="shared" si="374"/>
        <v>Pain in mouth/throat</v>
      </c>
      <c r="BD762" s="68">
        <f t="shared" si="375"/>
        <v>10.4</v>
      </c>
      <c r="BE762" s="68" t="str">
        <f t="shared" si="376"/>
        <v>Pain in mouth/throat
 has a PPV of 10.4% 
 for recurrence</v>
      </c>
      <c r="BF762" s="68">
        <f t="shared" si="377"/>
        <v>0</v>
      </c>
      <c r="BG762" s="68">
        <f t="shared" si="378"/>
        <v>0</v>
      </c>
      <c r="BH762" s="68">
        <f t="shared" si="379"/>
        <v>1</v>
      </c>
      <c r="BI762" s="68">
        <f t="shared" si="380"/>
        <v>0</v>
      </c>
      <c r="BJ762" s="68">
        <f t="shared" si="381"/>
        <v>0</v>
      </c>
      <c r="BK762" s="68">
        <f t="shared" si="382"/>
        <v>0</v>
      </c>
      <c r="BL762" s="68">
        <f t="shared" si="383"/>
        <v>0</v>
      </c>
      <c r="BM762" s="139">
        <f t="shared" si="384"/>
        <v>0</v>
      </c>
    </row>
    <row r="763" spans="1:65" s="68" customFormat="1" ht="63.95" customHeight="1">
      <c r="A763" s="245"/>
      <c r="B763" s="97"/>
      <c r="C763" s="98"/>
      <c r="D763" s="99"/>
      <c r="E763" s="111"/>
      <c r="F763" s="155"/>
      <c r="G763" s="225"/>
      <c r="H763" s="100"/>
      <c r="I763" s="226"/>
      <c r="J763" s="218"/>
      <c r="K763" s="124"/>
      <c r="L763" s="135"/>
      <c r="M763" s="136"/>
      <c r="N763" s="102"/>
      <c r="O763" s="103"/>
      <c r="P763" s="103"/>
      <c r="Q763" s="103"/>
      <c r="R763" s="103"/>
      <c r="S763" s="99"/>
      <c r="T763" s="99"/>
      <c r="U763" s="99"/>
      <c r="V763" s="99"/>
      <c r="W763" s="100"/>
      <c r="X763" s="100"/>
      <c r="Y763" s="104"/>
      <c r="Z763" s="119"/>
      <c r="AA763" s="119"/>
      <c r="AB763" s="120"/>
      <c r="AC763" s="137" t="str">
        <f t="shared" si="354"/>
        <v/>
      </c>
      <c r="AD763" s="131" t="str">
        <f t="shared" si="355"/>
        <v/>
      </c>
      <c r="AE763" s="105"/>
      <c r="AF763" s="101"/>
      <c r="AG763" s="107"/>
      <c r="AH763" s="169"/>
      <c r="AI763" s="170"/>
      <c r="AK763" s="146" t="b">
        <f t="shared" si="356"/>
        <v>0</v>
      </c>
      <c r="AL763" s="68">
        <f t="shared" si="357"/>
        <v>0</v>
      </c>
      <c r="AM763" s="68" t="b">
        <f t="shared" si="358"/>
        <v>1</v>
      </c>
      <c r="AN763" s="68">
        <f t="shared" si="359"/>
        <v>1</v>
      </c>
      <c r="AO763" s="68" t="b">
        <f t="shared" si="360"/>
        <v>0</v>
      </c>
      <c r="AP763" s="68">
        <f t="shared" si="361"/>
        <v>0</v>
      </c>
      <c r="AQ763" s="68" t="b">
        <f t="shared" si="362"/>
        <v>1</v>
      </c>
      <c r="AR763" s="139">
        <f t="shared" si="363"/>
        <v>1</v>
      </c>
      <c r="AS763" s="146" t="str">
        <f t="shared" si="364"/>
        <v/>
      </c>
      <c r="AT763" s="139" t="str">
        <f t="shared" si="365"/>
        <v/>
      </c>
      <c r="AU763" s="68">
        <f t="shared" si="366"/>
        <v>1</v>
      </c>
      <c r="AV763" s="68">
        <f t="shared" si="367"/>
        <v>0</v>
      </c>
      <c r="AW763" s="68">
        <f t="shared" si="368"/>
        <v>0</v>
      </c>
      <c r="AX763" s="68">
        <f t="shared" si="369"/>
        <v>0</v>
      </c>
      <c r="AY763" s="68">
        <f t="shared" si="370"/>
        <v>0</v>
      </c>
      <c r="AZ763" s="139">
        <f t="shared" si="371"/>
        <v>0</v>
      </c>
      <c r="BA763" s="68" t="str">
        <f t="shared" si="372"/>
        <v/>
      </c>
      <c r="BB763" s="68" t="str">
        <f t="shared" si="373"/>
        <v/>
      </c>
      <c r="BC763" s="146" t="str">
        <f t="shared" si="374"/>
        <v>Pain in mouth/throat</v>
      </c>
      <c r="BD763" s="68">
        <f t="shared" si="375"/>
        <v>10.4</v>
      </c>
      <c r="BE763" s="68" t="str">
        <f t="shared" si="376"/>
        <v>Pain in mouth/throat
 has a PPV of 10.4% 
 for recurrence</v>
      </c>
      <c r="BF763" s="68">
        <f t="shared" si="377"/>
        <v>0</v>
      </c>
      <c r="BG763" s="68">
        <f t="shared" si="378"/>
        <v>0</v>
      </c>
      <c r="BH763" s="68">
        <f t="shared" si="379"/>
        <v>1</v>
      </c>
      <c r="BI763" s="68">
        <f t="shared" si="380"/>
        <v>0</v>
      </c>
      <c r="BJ763" s="68">
        <f t="shared" si="381"/>
        <v>0</v>
      </c>
      <c r="BK763" s="68">
        <f t="shared" si="382"/>
        <v>0</v>
      </c>
      <c r="BL763" s="68">
        <f t="shared" si="383"/>
        <v>0</v>
      </c>
      <c r="BM763" s="139">
        <f t="shared" si="384"/>
        <v>0</v>
      </c>
    </row>
    <row r="764" spans="1:65" s="68" customFormat="1" ht="63.95" customHeight="1">
      <c r="A764" s="245"/>
      <c r="B764" s="97"/>
      <c r="C764" s="98"/>
      <c r="D764" s="99"/>
      <c r="E764" s="111"/>
      <c r="F764" s="155"/>
      <c r="G764" s="225"/>
      <c r="H764" s="100"/>
      <c r="I764" s="226"/>
      <c r="J764" s="218"/>
      <c r="K764" s="124"/>
      <c r="L764" s="135"/>
      <c r="M764" s="136"/>
      <c r="N764" s="102"/>
      <c r="O764" s="103"/>
      <c r="P764" s="103"/>
      <c r="Q764" s="103"/>
      <c r="R764" s="103"/>
      <c r="S764" s="99"/>
      <c r="T764" s="99"/>
      <c r="U764" s="99"/>
      <c r="V764" s="99"/>
      <c r="W764" s="100"/>
      <c r="X764" s="100"/>
      <c r="Y764" s="104"/>
      <c r="Z764" s="119"/>
      <c r="AA764" s="119"/>
      <c r="AB764" s="120"/>
      <c r="AC764" s="137" t="str">
        <f t="shared" si="354"/>
        <v/>
      </c>
      <c r="AD764" s="131" t="str">
        <f t="shared" si="355"/>
        <v/>
      </c>
      <c r="AE764" s="105"/>
      <c r="AF764" s="101"/>
      <c r="AG764" s="107"/>
      <c r="AH764" s="169"/>
      <c r="AI764" s="170"/>
      <c r="AK764" s="146" t="b">
        <f t="shared" si="356"/>
        <v>0</v>
      </c>
      <c r="AL764" s="68">
        <f t="shared" si="357"/>
        <v>0</v>
      </c>
      <c r="AM764" s="68" t="b">
        <f t="shared" si="358"/>
        <v>1</v>
      </c>
      <c r="AN764" s="68">
        <f t="shared" si="359"/>
        <v>1</v>
      </c>
      <c r="AO764" s="68" t="b">
        <f t="shared" si="360"/>
        <v>0</v>
      </c>
      <c r="AP764" s="68">
        <f t="shared" si="361"/>
        <v>0</v>
      </c>
      <c r="AQ764" s="68" t="b">
        <f t="shared" si="362"/>
        <v>1</v>
      </c>
      <c r="AR764" s="139">
        <f t="shared" si="363"/>
        <v>1</v>
      </c>
      <c r="AS764" s="146" t="str">
        <f t="shared" si="364"/>
        <v/>
      </c>
      <c r="AT764" s="139" t="str">
        <f t="shared" si="365"/>
        <v/>
      </c>
      <c r="AU764" s="68">
        <f t="shared" si="366"/>
        <v>1</v>
      </c>
      <c r="AV764" s="68">
        <f t="shared" si="367"/>
        <v>0</v>
      </c>
      <c r="AW764" s="68">
        <f t="shared" si="368"/>
        <v>0</v>
      </c>
      <c r="AX764" s="68">
        <f t="shared" si="369"/>
        <v>0</v>
      </c>
      <c r="AY764" s="68">
        <f t="shared" si="370"/>
        <v>0</v>
      </c>
      <c r="AZ764" s="139">
        <f t="shared" si="371"/>
        <v>0</v>
      </c>
      <c r="BA764" s="68" t="str">
        <f t="shared" si="372"/>
        <v/>
      </c>
      <c r="BB764" s="68" t="str">
        <f t="shared" si="373"/>
        <v/>
      </c>
      <c r="BC764" s="146" t="str">
        <f t="shared" si="374"/>
        <v>Pain in mouth/throat</v>
      </c>
      <c r="BD764" s="68">
        <f t="shared" si="375"/>
        <v>10.4</v>
      </c>
      <c r="BE764" s="68" t="str">
        <f t="shared" si="376"/>
        <v>Pain in mouth/throat
 has a PPV of 10.4% 
 for recurrence</v>
      </c>
      <c r="BF764" s="68">
        <f t="shared" si="377"/>
        <v>0</v>
      </c>
      <c r="BG764" s="68">
        <f t="shared" si="378"/>
        <v>0</v>
      </c>
      <c r="BH764" s="68">
        <f t="shared" si="379"/>
        <v>1</v>
      </c>
      <c r="BI764" s="68">
        <f t="shared" si="380"/>
        <v>0</v>
      </c>
      <c r="BJ764" s="68">
        <f t="shared" si="381"/>
        <v>0</v>
      </c>
      <c r="BK764" s="68">
        <f t="shared" si="382"/>
        <v>0</v>
      </c>
      <c r="BL764" s="68">
        <f t="shared" si="383"/>
        <v>0</v>
      </c>
      <c r="BM764" s="139">
        <f t="shared" si="384"/>
        <v>0</v>
      </c>
    </row>
    <row r="765" spans="1:65" s="68" customFormat="1" ht="63.95" customHeight="1">
      <c r="A765" s="245"/>
      <c r="B765" s="97"/>
      <c r="C765" s="98"/>
      <c r="D765" s="99"/>
      <c r="E765" s="111"/>
      <c r="F765" s="155"/>
      <c r="G765" s="225"/>
      <c r="H765" s="100"/>
      <c r="I765" s="226"/>
      <c r="J765" s="218"/>
      <c r="K765" s="124"/>
      <c r="L765" s="135"/>
      <c r="M765" s="136"/>
      <c r="N765" s="102"/>
      <c r="O765" s="103"/>
      <c r="P765" s="103"/>
      <c r="Q765" s="103"/>
      <c r="R765" s="103"/>
      <c r="S765" s="99"/>
      <c r="T765" s="99"/>
      <c r="U765" s="99"/>
      <c r="V765" s="99"/>
      <c r="W765" s="100"/>
      <c r="X765" s="100"/>
      <c r="Y765" s="104"/>
      <c r="Z765" s="119"/>
      <c r="AA765" s="119"/>
      <c r="AB765" s="120"/>
      <c r="AC765" s="137" t="str">
        <f t="shared" si="354"/>
        <v/>
      </c>
      <c r="AD765" s="131" t="str">
        <f t="shared" si="355"/>
        <v/>
      </c>
      <c r="AE765" s="105"/>
      <c r="AF765" s="101"/>
      <c r="AG765" s="107"/>
      <c r="AH765" s="169"/>
      <c r="AI765" s="170"/>
      <c r="AK765" s="146" t="b">
        <f t="shared" si="356"/>
        <v>0</v>
      </c>
      <c r="AL765" s="68">
        <f t="shared" si="357"/>
        <v>0</v>
      </c>
      <c r="AM765" s="68" t="b">
        <f t="shared" si="358"/>
        <v>1</v>
      </c>
      <c r="AN765" s="68">
        <f t="shared" si="359"/>
        <v>1</v>
      </c>
      <c r="AO765" s="68" t="b">
        <f t="shared" si="360"/>
        <v>0</v>
      </c>
      <c r="AP765" s="68">
        <f t="shared" si="361"/>
        <v>0</v>
      </c>
      <c r="AQ765" s="68" t="b">
        <f t="shared" si="362"/>
        <v>1</v>
      </c>
      <c r="AR765" s="139">
        <f t="shared" si="363"/>
        <v>1</v>
      </c>
      <c r="AS765" s="146" t="str">
        <f t="shared" si="364"/>
        <v/>
      </c>
      <c r="AT765" s="139" t="str">
        <f t="shared" si="365"/>
        <v/>
      </c>
      <c r="AU765" s="68">
        <f t="shared" si="366"/>
        <v>1</v>
      </c>
      <c r="AV765" s="68">
        <f t="shared" si="367"/>
        <v>0</v>
      </c>
      <c r="AW765" s="68">
        <f t="shared" si="368"/>
        <v>0</v>
      </c>
      <c r="AX765" s="68">
        <f t="shared" si="369"/>
        <v>0</v>
      </c>
      <c r="AY765" s="68">
        <f t="shared" si="370"/>
        <v>0</v>
      </c>
      <c r="AZ765" s="139">
        <f t="shared" si="371"/>
        <v>0</v>
      </c>
      <c r="BA765" s="68" t="str">
        <f t="shared" si="372"/>
        <v/>
      </c>
      <c r="BB765" s="68" t="str">
        <f t="shared" si="373"/>
        <v/>
      </c>
      <c r="BC765" s="146" t="str">
        <f t="shared" si="374"/>
        <v>Pain in mouth/throat</v>
      </c>
      <c r="BD765" s="68">
        <f t="shared" si="375"/>
        <v>10.4</v>
      </c>
      <c r="BE765" s="68" t="str">
        <f t="shared" si="376"/>
        <v>Pain in mouth/throat
 has a PPV of 10.4% 
 for recurrence</v>
      </c>
      <c r="BF765" s="68">
        <f t="shared" si="377"/>
        <v>0</v>
      </c>
      <c r="BG765" s="68">
        <f t="shared" si="378"/>
        <v>0</v>
      </c>
      <c r="BH765" s="68">
        <f t="shared" si="379"/>
        <v>1</v>
      </c>
      <c r="BI765" s="68">
        <f t="shared" si="380"/>
        <v>0</v>
      </c>
      <c r="BJ765" s="68">
        <f t="shared" si="381"/>
        <v>0</v>
      </c>
      <c r="BK765" s="68">
        <f t="shared" si="382"/>
        <v>0</v>
      </c>
      <c r="BL765" s="68">
        <f t="shared" si="383"/>
        <v>0</v>
      </c>
      <c r="BM765" s="139">
        <f t="shared" si="384"/>
        <v>0</v>
      </c>
    </row>
    <row r="766" spans="1:65" s="68" customFormat="1" ht="63.95" customHeight="1">
      <c r="A766" s="245"/>
      <c r="B766" s="97"/>
      <c r="C766" s="98"/>
      <c r="D766" s="99"/>
      <c r="E766" s="111"/>
      <c r="F766" s="155"/>
      <c r="G766" s="225"/>
      <c r="H766" s="100"/>
      <c r="I766" s="226"/>
      <c r="J766" s="218"/>
      <c r="K766" s="124"/>
      <c r="L766" s="135"/>
      <c r="M766" s="136"/>
      <c r="N766" s="102"/>
      <c r="O766" s="103"/>
      <c r="P766" s="103"/>
      <c r="Q766" s="103"/>
      <c r="R766" s="103"/>
      <c r="S766" s="99"/>
      <c r="T766" s="99"/>
      <c r="U766" s="99"/>
      <c r="V766" s="99"/>
      <c r="W766" s="100"/>
      <c r="X766" s="100"/>
      <c r="Y766" s="104"/>
      <c r="Z766" s="119"/>
      <c r="AA766" s="119"/>
      <c r="AB766" s="120"/>
      <c r="AC766" s="137" t="str">
        <f t="shared" si="354"/>
        <v/>
      </c>
      <c r="AD766" s="131" t="str">
        <f t="shared" si="355"/>
        <v/>
      </c>
      <c r="AE766" s="105"/>
      <c r="AF766" s="101"/>
      <c r="AG766" s="107"/>
      <c r="AH766" s="169"/>
      <c r="AI766" s="170"/>
      <c r="AK766" s="146" t="b">
        <f t="shared" si="356"/>
        <v>0</v>
      </c>
      <c r="AL766" s="68">
        <f t="shared" si="357"/>
        <v>0</v>
      </c>
      <c r="AM766" s="68" t="b">
        <f t="shared" si="358"/>
        <v>1</v>
      </c>
      <c r="AN766" s="68">
        <f t="shared" si="359"/>
        <v>1</v>
      </c>
      <c r="AO766" s="68" t="b">
        <f t="shared" si="360"/>
        <v>0</v>
      </c>
      <c r="AP766" s="68">
        <f t="shared" si="361"/>
        <v>0</v>
      </c>
      <c r="AQ766" s="68" t="b">
        <f t="shared" si="362"/>
        <v>1</v>
      </c>
      <c r="AR766" s="139">
        <f t="shared" si="363"/>
        <v>1</v>
      </c>
      <c r="AS766" s="146" t="str">
        <f t="shared" si="364"/>
        <v/>
      </c>
      <c r="AT766" s="139" t="str">
        <f t="shared" si="365"/>
        <v/>
      </c>
      <c r="AU766" s="68">
        <f t="shared" si="366"/>
        <v>1</v>
      </c>
      <c r="AV766" s="68">
        <f t="shared" si="367"/>
        <v>0</v>
      </c>
      <c r="AW766" s="68">
        <f t="shared" si="368"/>
        <v>0</v>
      </c>
      <c r="AX766" s="68">
        <f t="shared" si="369"/>
        <v>0</v>
      </c>
      <c r="AY766" s="68">
        <f t="shared" si="370"/>
        <v>0</v>
      </c>
      <c r="AZ766" s="139">
        <f t="shared" si="371"/>
        <v>0</v>
      </c>
      <c r="BA766" s="68" t="str">
        <f t="shared" si="372"/>
        <v/>
      </c>
      <c r="BB766" s="68" t="str">
        <f t="shared" si="373"/>
        <v/>
      </c>
      <c r="BC766" s="146" t="str">
        <f t="shared" si="374"/>
        <v>Pain in mouth/throat</v>
      </c>
      <c r="BD766" s="68">
        <f t="shared" si="375"/>
        <v>10.4</v>
      </c>
      <c r="BE766" s="68" t="str">
        <f t="shared" si="376"/>
        <v>Pain in mouth/throat
 has a PPV of 10.4% 
 for recurrence</v>
      </c>
      <c r="BF766" s="68">
        <f t="shared" si="377"/>
        <v>0</v>
      </c>
      <c r="BG766" s="68">
        <f t="shared" si="378"/>
        <v>0</v>
      </c>
      <c r="BH766" s="68">
        <f t="shared" si="379"/>
        <v>1</v>
      </c>
      <c r="BI766" s="68">
        <f t="shared" si="380"/>
        <v>0</v>
      </c>
      <c r="BJ766" s="68">
        <f t="shared" si="381"/>
        <v>0</v>
      </c>
      <c r="BK766" s="68">
        <f t="shared" si="382"/>
        <v>0</v>
      </c>
      <c r="BL766" s="68">
        <f t="shared" si="383"/>
        <v>0</v>
      </c>
      <c r="BM766" s="139">
        <f t="shared" si="384"/>
        <v>0</v>
      </c>
    </row>
    <row r="767" spans="1:65" s="68" customFormat="1" ht="63.95" customHeight="1">
      <c r="A767" s="245"/>
      <c r="B767" s="97"/>
      <c r="C767" s="98"/>
      <c r="D767" s="99"/>
      <c r="E767" s="111"/>
      <c r="F767" s="155"/>
      <c r="G767" s="225"/>
      <c r="H767" s="100"/>
      <c r="I767" s="226"/>
      <c r="J767" s="218"/>
      <c r="K767" s="124"/>
      <c r="L767" s="135"/>
      <c r="M767" s="136"/>
      <c r="N767" s="102"/>
      <c r="O767" s="103"/>
      <c r="P767" s="103"/>
      <c r="Q767" s="103"/>
      <c r="R767" s="103"/>
      <c r="S767" s="99"/>
      <c r="T767" s="99"/>
      <c r="U767" s="99"/>
      <c r="V767" s="99"/>
      <c r="W767" s="100"/>
      <c r="X767" s="100"/>
      <c r="Y767" s="104"/>
      <c r="Z767" s="119"/>
      <c r="AA767" s="119"/>
      <c r="AB767" s="120"/>
      <c r="AC767" s="137" t="str">
        <f t="shared" si="354"/>
        <v/>
      </c>
      <c r="AD767" s="131" t="str">
        <f t="shared" si="355"/>
        <v/>
      </c>
      <c r="AE767" s="105"/>
      <c r="AF767" s="101"/>
      <c r="AG767" s="107"/>
      <c r="AH767" s="169"/>
      <c r="AI767" s="170"/>
      <c r="AK767" s="146" t="b">
        <f t="shared" si="356"/>
        <v>0</v>
      </c>
      <c r="AL767" s="68">
        <f t="shared" si="357"/>
        <v>0</v>
      </c>
      <c r="AM767" s="68" t="b">
        <f t="shared" si="358"/>
        <v>1</v>
      </c>
      <c r="AN767" s="68">
        <f t="shared" si="359"/>
        <v>1</v>
      </c>
      <c r="AO767" s="68" t="b">
        <f t="shared" si="360"/>
        <v>0</v>
      </c>
      <c r="AP767" s="68">
        <f t="shared" si="361"/>
        <v>0</v>
      </c>
      <c r="AQ767" s="68" t="b">
        <f t="shared" si="362"/>
        <v>1</v>
      </c>
      <c r="AR767" s="139">
        <f t="shared" si="363"/>
        <v>1</v>
      </c>
      <c r="AS767" s="146" t="str">
        <f t="shared" si="364"/>
        <v/>
      </c>
      <c r="AT767" s="139" t="str">
        <f t="shared" si="365"/>
        <v/>
      </c>
      <c r="AU767" s="68">
        <f t="shared" si="366"/>
        <v>1</v>
      </c>
      <c r="AV767" s="68">
        <f t="shared" si="367"/>
        <v>0</v>
      </c>
      <c r="AW767" s="68">
        <f t="shared" si="368"/>
        <v>0</v>
      </c>
      <c r="AX767" s="68">
        <f t="shared" si="369"/>
        <v>0</v>
      </c>
      <c r="AY767" s="68">
        <f t="shared" si="370"/>
        <v>0</v>
      </c>
      <c r="AZ767" s="139">
        <f t="shared" si="371"/>
        <v>0</v>
      </c>
      <c r="BA767" s="68" t="str">
        <f t="shared" si="372"/>
        <v/>
      </c>
      <c r="BB767" s="68" t="str">
        <f t="shared" si="373"/>
        <v/>
      </c>
      <c r="BC767" s="146" t="str">
        <f t="shared" si="374"/>
        <v>Pain in mouth/throat</v>
      </c>
      <c r="BD767" s="68">
        <f t="shared" si="375"/>
        <v>10.4</v>
      </c>
      <c r="BE767" s="68" t="str">
        <f t="shared" si="376"/>
        <v>Pain in mouth/throat
 has a PPV of 10.4% 
 for recurrence</v>
      </c>
      <c r="BF767" s="68">
        <f t="shared" si="377"/>
        <v>0</v>
      </c>
      <c r="BG767" s="68">
        <f t="shared" si="378"/>
        <v>0</v>
      </c>
      <c r="BH767" s="68">
        <f t="shared" si="379"/>
        <v>1</v>
      </c>
      <c r="BI767" s="68">
        <f t="shared" si="380"/>
        <v>0</v>
      </c>
      <c r="BJ767" s="68">
        <f t="shared" si="381"/>
        <v>0</v>
      </c>
      <c r="BK767" s="68">
        <f t="shared" si="382"/>
        <v>0</v>
      </c>
      <c r="BL767" s="68">
        <f t="shared" si="383"/>
        <v>0</v>
      </c>
      <c r="BM767" s="139">
        <f t="shared" si="384"/>
        <v>0</v>
      </c>
    </row>
    <row r="768" spans="1:65" s="68" customFormat="1" ht="63.95" customHeight="1">
      <c r="A768" s="245"/>
      <c r="B768" s="97"/>
      <c r="C768" s="98"/>
      <c r="D768" s="99"/>
      <c r="E768" s="111"/>
      <c r="F768" s="155"/>
      <c r="G768" s="225"/>
      <c r="H768" s="100"/>
      <c r="I768" s="226"/>
      <c r="J768" s="218"/>
      <c r="K768" s="124"/>
      <c r="L768" s="135"/>
      <c r="M768" s="136"/>
      <c r="N768" s="102"/>
      <c r="O768" s="103"/>
      <c r="P768" s="103"/>
      <c r="Q768" s="103"/>
      <c r="R768" s="103"/>
      <c r="S768" s="99"/>
      <c r="T768" s="99"/>
      <c r="U768" s="99"/>
      <c r="V768" s="99"/>
      <c r="W768" s="100"/>
      <c r="X768" s="100"/>
      <c r="Y768" s="104"/>
      <c r="Z768" s="119"/>
      <c r="AA768" s="119"/>
      <c r="AB768" s="120"/>
      <c r="AC768" s="137" t="str">
        <f t="shared" si="354"/>
        <v/>
      </c>
      <c r="AD768" s="131" t="str">
        <f t="shared" si="355"/>
        <v/>
      </c>
      <c r="AE768" s="105"/>
      <c r="AF768" s="101"/>
      <c r="AG768" s="107"/>
      <c r="AH768" s="169"/>
      <c r="AI768" s="170"/>
      <c r="AK768" s="146" t="b">
        <f t="shared" si="356"/>
        <v>0</v>
      </c>
      <c r="AL768" s="68">
        <f t="shared" si="357"/>
        <v>0</v>
      </c>
      <c r="AM768" s="68" t="b">
        <f t="shared" si="358"/>
        <v>1</v>
      </c>
      <c r="AN768" s="68">
        <f t="shared" si="359"/>
        <v>1</v>
      </c>
      <c r="AO768" s="68" t="b">
        <f t="shared" si="360"/>
        <v>0</v>
      </c>
      <c r="AP768" s="68">
        <f t="shared" si="361"/>
        <v>0</v>
      </c>
      <c r="AQ768" s="68" t="b">
        <f t="shared" si="362"/>
        <v>1</v>
      </c>
      <c r="AR768" s="139">
        <f t="shared" si="363"/>
        <v>1</v>
      </c>
      <c r="AS768" s="146" t="str">
        <f t="shared" si="364"/>
        <v/>
      </c>
      <c r="AT768" s="139" t="str">
        <f t="shared" si="365"/>
        <v/>
      </c>
      <c r="AU768" s="68">
        <f t="shared" si="366"/>
        <v>1</v>
      </c>
      <c r="AV768" s="68">
        <f t="shared" si="367"/>
        <v>0</v>
      </c>
      <c r="AW768" s="68">
        <f t="shared" si="368"/>
        <v>0</v>
      </c>
      <c r="AX768" s="68">
        <f t="shared" si="369"/>
        <v>0</v>
      </c>
      <c r="AY768" s="68">
        <f t="shared" si="370"/>
        <v>0</v>
      </c>
      <c r="AZ768" s="139">
        <f t="shared" si="371"/>
        <v>0</v>
      </c>
      <c r="BA768" s="68" t="str">
        <f t="shared" si="372"/>
        <v/>
      </c>
      <c r="BB768" s="68" t="str">
        <f t="shared" si="373"/>
        <v/>
      </c>
      <c r="BC768" s="146" t="str">
        <f t="shared" si="374"/>
        <v>Pain in mouth/throat</v>
      </c>
      <c r="BD768" s="68">
        <f t="shared" si="375"/>
        <v>10.4</v>
      </c>
      <c r="BE768" s="68" t="str">
        <f t="shared" si="376"/>
        <v>Pain in mouth/throat
 has a PPV of 10.4% 
 for recurrence</v>
      </c>
      <c r="BF768" s="68">
        <f t="shared" si="377"/>
        <v>0</v>
      </c>
      <c r="BG768" s="68">
        <f t="shared" si="378"/>
        <v>0</v>
      </c>
      <c r="BH768" s="68">
        <f t="shared" si="379"/>
        <v>1</v>
      </c>
      <c r="BI768" s="68">
        <f t="shared" si="380"/>
        <v>0</v>
      </c>
      <c r="BJ768" s="68">
        <f t="shared" si="381"/>
        <v>0</v>
      </c>
      <c r="BK768" s="68">
        <f t="shared" si="382"/>
        <v>0</v>
      </c>
      <c r="BL768" s="68">
        <f t="shared" si="383"/>
        <v>0</v>
      </c>
      <c r="BM768" s="139">
        <f t="shared" si="384"/>
        <v>0</v>
      </c>
    </row>
    <row r="769" spans="1:65" s="68" customFormat="1" ht="63.95" customHeight="1">
      <c r="A769" s="245"/>
      <c r="B769" s="97"/>
      <c r="C769" s="98"/>
      <c r="D769" s="99"/>
      <c r="E769" s="111"/>
      <c r="F769" s="155"/>
      <c r="G769" s="225"/>
      <c r="H769" s="100"/>
      <c r="I769" s="226"/>
      <c r="J769" s="218"/>
      <c r="K769" s="124"/>
      <c r="L769" s="135"/>
      <c r="M769" s="136"/>
      <c r="N769" s="102"/>
      <c r="O769" s="103"/>
      <c r="P769" s="103"/>
      <c r="Q769" s="103"/>
      <c r="R769" s="103"/>
      <c r="S769" s="99"/>
      <c r="T769" s="99"/>
      <c r="U769" s="99"/>
      <c r="V769" s="99"/>
      <c r="W769" s="100"/>
      <c r="X769" s="100"/>
      <c r="Y769" s="104"/>
      <c r="Z769" s="119"/>
      <c r="AA769" s="119"/>
      <c r="AB769" s="120"/>
      <c r="AC769" s="137" t="str">
        <f t="shared" si="354"/>
        <v/>
      </c>
      <c r="AD769" s="131" t="str">
        <f t="shared" si="355"/>
        <v/>
      </c>
      <c r="AE769" s="105"/>
      <c r="AF769" s="101"/>
      <c r="AG769" s="107"/>
      <c r="AH769" s="169"/>
      <c r="AI769" s="170"/>
      <c r="AK769" s="146" t="b">
        <f t="shared" si="356"/>
        <v>0</v>
      </c>
      <c r="AL769" s="68">
        <f t="shared" si="357"/>
        <v>0</v>
      </c>
      <c r="AM769" s="68" t="b">
        <f t="shared" si="358"/>
        <v>1</v>
      </c>
      <c r="AN769" s="68">
        <f t="shared" si="359"/>
        <v>1</v>
      </c>
      <c r="AO769" s="68" t="b">
        <f t="shared" si="360"/>
        <v>0</v>
      </c>
      <c r="AP769" s="68">
        <f t="shared" si="361"/>
        <v>0</v>
      </c>
      <c r="AQ769" s="68" t="b">
        <f t="shared" si="362"/>
        <v>1</v>
      </c>
      <c r="AR769" s="139">
        <f t="shared" si="363"/>
        <v>1</v>
      </c>
      <c r="AS769" s="146" t="str">
        <f t="shared" si="364"/>
        <v/>
      </c>
      <c r="AT769" s="139" t="str">
        <f t="shared" si="365"/>
        <v/>
      </c>
      <c r="AU769" s="68">
        <f t="shared" si="366"/>
        <v>1</v>
      </c>
      <c r="AV769" s="68">
        <f t="shared" si="367"/>
        <v>0</v>
      </c>
      <c r="AW769" s="68">
        <f t="shared" si="368"/>
        <v>0</v>
      </c>
      <c r="AX769" s="68">
        <f t="shared" si="369"/>
        <v>0</v>
      </c>
      <c r="AY769" s="68">
        <f t="shared" si="370"/>
        <v>0</v>
      </c>
      <c r="AZ769" s="139">
        <f t="shared" si="371"/>
        <v>0</v>
      </c>
      <c r="BA769" s="68" t="str">
        <f t="shared" si="372"/>
        <v/>
      </c>
      <c r="BB769" s="68" t="str">
        <f t="shared" si="373"/>
        <v/>
      </c>
      <c r="BC769" s="146" t="str">
        <f t="shared" si="374"/>
        <v>Pain in mouth/throat</v>
      </c>
      <c r="BD769" s="68">
        <f t="shared" si="375"/>
        <v>10.4</v>
      </c>
      <c r="BE769" s="68" t="str">
        <f t="shared" si="376"/>
        <v>Pain in mouth/throat
 has a PPV of 10.4% 
 for recurrence</v>
      </c>
      <c r="BF769" s="68">
        <f t="shared" si="377"/>
        <v>0</v>
      </c>
      <c r="BG769" s="68">
        <f t="shared" si="378"/>
        <v>0</v>
      </c>
      <c r="BH769" s="68">
        <f t="shared" si="379"/>
        <v>1</v>
      </c>
      <c r="BI769" s="68">
        <f t="shared" si="380"/>
        <v>0</v>
      </c>
      <c r="BJ769" s="68">
        <f t="shared" si="381"/>
        <v>0</v>
      </c>
      <c r="BK769" s="68">
        <f t="shared" si="382"/>
        <v>0</v>
      </c>
      <c r="BL769" s="68">
        <f t="shared" si="383"/>
        <v>0</v>
      </c>
      <c r="BM769" s="139">
        <f t="shared" si="384"/>
        <v>0</v>
      </c>
    </row>
    <row r="770" spans="1:65" s="68" customFormat="1" ht="63.95" customHeight="1">
      <c r="A770" s="245"/>
      <c r="B770" s="97"/>
      <c r="C770" s="98"/>
      <c r="D770" s="99"/>
      <c r="E770" s="111"/>
      <c r="F770" s="155"/>
      <c r="G770" s="225"/>
      <c r="H770" s="100"/>
      <c r="I770" s="226"/>
      <c r="J770" s="218"/>
      <c r="K770" s="124"/>
      <c r="L770" s="135"/>
      <c r="M770" s="136"/>
      <c r="N770" s="102"/>
      <c r="O770" s="103"/>
      <c r="P770" s="103"/>
      <c r="Q770" s="103"/>
      <c r="R770" s="103"/>
      <c r="S770" s="99"/>
      <c r="T770" s="99"/>
      <c r="U770" s="99"/>
      <c r="V770" s="99"/>
      <c r="W770" s="100"/>
      <c r="X770" s="100"/>
      <c r="Y770" s="104"/>
      <c r="Z770" s="119"/>
      <c r="AA770" s="119"/>
      <c r="AB770" s="120"/>
      <c r="AC770" s="137" t="str">
        <f t="shared" si="354"/>
        <v/>
      </c>
      <c r="AD770" s="131" t="str">
        <f t="shared" si="355"/>
        <v/>
      </c>
      <c r="AE770" s="105"/>
      <c r="AF770" s="101"/>
      <c r="AG770" s="107"/>
      <c r="AH770" s="169"/>
      <c r="AI770" s="170"/>
      <c r="AK770" s="146" t="b">
        <f t="shared" si="356"/>
        <v>0</v>
      </c>
      <c r="AL770" s="68">
        <f t="shared" si="357"/>
        <v>0</v>
      </c>
      <c r="AM770" s="68" t="b">
        <f t="shared" si="358"/>
        <v>1</v>
      </c>
      <c r="AN770" s="68">
        <f t="shared" si="359"/>
        <v>1</v>
      </c>
      <c r="AO770" s="68" t="b">
        <f t="shared" si="360"/>
        <v>0</v>
      </c>
      <c r="AP770" s="68">
        <f t="shared" si="361"/>
        <v>0</v>
      </c>
      <c r="AQ770" s="68" t="b">
        <f t="shared" si="362"/>
        <v>1</v>
      </c>
      <c r="AR770" s="139">
        <f t="shared" si="363"/>
        <v>1</v>
      </c>
      <c r="AS770" s="146" t="str">
        <f t="shared" si="364"/>
        <v/>
      </c>
      <c r="AT770" s="139" t="str">
        <f t="shared" si="365"/>
        <v/>
      </c>
      <c r="AU770" s="68">
        <f t="shared" si="366"/>
        <v>1</v>
      </c>
      <c r="AV770" s="68">
        <f t="shared" si="367"/>
        <v>0</v>
      </c>
      <c r="AW770" s="68">
        <f t="shared" si="368"/>
        <v>0</v>
      </c>
      <c r="AX770" s="68">
        <f t="shared" si="369"/>
        <v>0</v>
      </c>
      <c r="AY770" s="68">
        <f t="shared" si="370"/>
        <v>0</v>
      </c>
      <c r="AZ770" s="139">
        <f t="shared" si="371"/>
        <v>0</v>
      </c>
      <c r="BA770" s="68" t="str">
        <f t="shared" si="372"/>
        <v/>
      </c>
      <c r="BB770" s="68" t="str">
        <f t="shared" si="373"/>
        <v/>
      </c>
      <c r="BC770" s="146" t="str">
        <f t="shared" si="374"/>
        <v>Pain in mouth/throat</v>
      </c>
      <c r="BD770" s="68">
        <f t="shared" si="375"/>
        <v>10.4</v>
      </c>
      <c r="BE770" s="68" t="str">
        <f t="shared" si="376"/>
        <v>Pain in mouth/throat
 has a PPV of 10.4% 
 for recurrence</v>
      </c>
      <c r="BF770" s="68">
        <f t="shared" si="377"/>
        <v>0</v>
      </c>
      <c r="BG770" s="68">
        <f t="shared" si="378"/>
        <v>0</v>
      </c>
      <c r="BH770" s="68">
        <f t="shared" si="379"/>
        <v>1</v>
      </c>
      <c r="BI770" s="68">
        <f t="shared" si="380"/>
        <v>0</v>
      </c>
      <c r="BJ770" s="68">
        <f t="shared" si="381"/>
        <v>0</v>
      </c>
      <c r="BK770" s="68">
        <f t="shared" si="382"/>
        <v>0</v>
      </c>
      <c r="BL770" s="68">
        <f t="shared" si="383"/>
        <v>0</v>
      </c>
      <c r="BM770" s="139">
        <f t="shared" si="384"/>
        <v>0</v>
      </c>
    </row>
    <row r="771" spans="1:65" s="68" customFormat="1" ht="63.95" customHeight="1">
      <c r="A771" s="245"/>
      <c r="B771" s="97"/>
      <c r="C771" s="98"/>
      <c r="D771" s="99"/>
      <c r="E771" s="111"/>
      <c r="F771" s="155"/>
      <c r="G771" s="225"/>
      <c r="H771" s="100"/>
      <c r="I771" s="226"/>
      <c r="J771" s="218"/>
      <c r="K771" s="124"/>
      <c r="L771" s="135"/>
      <c r="M771" s="136"/>
      <c r="N771" s="102"/>
      <c r="O771" s="103"/>
      <c r="P771" s="103"/>
      <c r="Q771" s="103"/>
      <c r="R771" s="103"/>
      <c r="S771" s="99"/>
      <c r="T771" s="99"/>
      <c r="U771" s="99"/>
      <c r="V771" s="99"/>
      <c r="W771" s="100"/>
      <c r="X771" s="100"/>
      <c r="Y771" s="104"/>
      <c r="Z771" s="119"/>
      <c r="AA771" s="119"/>
      <c r="AB771" s="120"/>
      <c r="AC771" s="137" t="str">
        <f t="shared" si="354"/>
        <v/>
      </c>
      <c r="AD771" s="131" t="str">
        <f t="shared" si="355"/>
        <v/>
      </c>
      <c r="AE771" s="105"/>
      <c r="AF771" s="101"/>
      <c r="AG771" s="107"/>
      <c r="AH771" s="169"/>
      <c r="AI771" s="170"/>
      <c r="AK771" s="146" t="b">
        <f t="shared" si="356"/>
        <v>0</v>
      </c>
      <c r="AL771" s="68">
        <f t="shared" si="357"/>
        <v>0</v>
      </c>
      <c r="AM771" s="68" t="b">
        <f t="shared" si="358"/>
        <v>1</v>
      </c>
      <c r="AN771" s="68">
        <f t="shared" si="359"/>
        <v>1</v>
      </c>
      <c r="AO771" s="68" t="b">
        <f t="shared" si="360"/>
        <v>0</v>
      </c>
      <c r="AP771" s="68">
        <f t="shared" si="361"/>
        <v>0</v>
      </c>
      <c r="AQ771" s="68" t="b">
        <f t="shared" si="362"/>
        <v>1</v>
      </c>
      <c r="AR771" s="139">
        <f t="shared" si="363"/>
        <v>1</v>
      </c>
      <c r="AS771" s="146" t="str">
        <f t="shared" si="364"/>
        <v/>
      </c>
      <c r="AT771" s="139" t="str">
        <f t="shared" si="365"/>
        <v/>
      </c>
      <c r="AU771" s="68">
        <f t="shared" si="366"/>
        <v>1</v>
      </c>
      <c r="AV771" s="68">
        <f t="shared" si="367"/>
        <v>0</v>
      </c>
      <c r="AW771" s="68">
        <f t="shared" si="368"/>
        <v>0</v>
      </c>
      <c r="AX771" s="68">
        <f t="shared" si="369"/>
        <v>0</v>
      </c>
      <c r="AY771" s="68">
        <f t="shared" si="370"/>
        <v>0</v>
      </c>
      <c r="AZ771" s="139">
        <f t="shared" si="371"/>
        <v>0</v>
      </c>
      <c r="BA771" s="68" t="str">
        <f t="shared" si="372"/>
        <v/>
      </c>
      <c r="BB771" s="68" t="str">
        <f t="shared" si="373"/>
        <v/>
      </c>
      <c r="BC771" s="146" t="str">
        <f t="shared" si="374"/>
        <v>Pain in mouth/throat</v>
      </c>
      <c r="BD771" s="68">
        <f t="shared" si="375"/>
        <v>10.4</v>
      </c>
      <c r="BE771" s="68" t="str">
        <f t="shared" si="376"/>
        <v>Pain in mouth/throat
 has a PPV of 10.4% 
 for recurrence</v>
      </c>
      <c r="BF771" s="68">
        <f t="shared" si="377"/>
        <v>0</v>
      </c>
      <c r="BG771" s="68">
        <f t="shared" si="378"/>
        <v>0</v>
      </c>
      <c r="BH771" s="68">
        <f t="shared" si="379"/>
        <v>1</v>
      </c>
      <c r="BI771" s="68">
        <f t="shared" si="380"/>
        <v>0</v>
      </c>
      <c r="BJ771" s="68">
        <f t="shared" si="381"/>
        <v>0</v>
      </c>
      <c r="BK771" s="68">
        <f t="shared" si="382"/>
        <v>0</v>
      </c>
      <c r="BL771" s="68">
        <f t="shared" si="383"/>
        <v>0</v>
      </c>
      <c r="BM771" s="139">
        <f t="shared" si="384"/>
        <v>0</v>
      </c>
    </row>
    <row r="772" spans="1:65" s="68" customFormat="1" ht="63.95" customHeight="1">
      <c r="A772" s="245"/>
      <c r="B772" s="97"/>
      <c r="C772" s="98"/>
      <c r="D772" s="99"/>
      <c r="E772" s="111"/>
      <c r="F772" s="155"/>
      <c r="G772" s="225"/>
      <c r="H772" s="100"/>
      <c r="I772" s="226"/>
      <c r="J772" s="218"/>
      <c r="K772" s="124"/>
      <c r="L772" s="135"/>
      <c r="M772" s="136"/>
      <c r="N772" s="102"/>
      <c r="O772" s="103"/>
      <c r="P772" s="103"/>
      <c r="Q772" s="103"/>
      <c r="R772" s="103"/>
      <c r="S772" s="99"/>
      <c r="T772" s="99"/>
      <c r="U772" s="99"/>
      <c r="V772" s="99"/>
      <c r="W772" s="100"/>
      <c r="X772" s="100"/>
      <c r="Y772" s="104"/>
      <c r="Z772" s="119"/>
      <c r="AA772" s="119"/>
      <c r="AB772" s="120"/>
      <c r="AC772" s="137" t="str">
        <f t="shared" si="354"/>
        <v/>
      </c>
      <c r="AD772" s="131" t="str">
        <f t="shared" si="355"/>
        <v/>
      </c>
      <c r="AE772" s="105"/>
      <c r="AF772" s="101"/>
      <c r="AG772" s="107"/>
      <c r="AH772" s="169"/>
      <c r="AI772" s="170"/>
      <c r="AK772" s="146" t="b">
        <f t="shared" si="356"/>
        <v>0</v>
      </c>
      <c r="AL772" s="68">
        <f t="shared" si="357"/>
        <v>0</v>
      </c>
      <c r="AM772" s="68" t="b">
        <f t="shared" si="358"/>
        <v>1</v>
      </c>
      <c r="AN772" s="68">
        <f t="shared" si="359"/>
        <v>1</v>
      </c>
      <c r="AO772" s="68" t="b">
        <f t="shared" si="360"/>
        <v>0</v>
      </c>
      <c r="AP772" s="68">
        <f t="shared" si="361"/>
        <v>0</v>
      </c>
      <c r="AQ772" s="68" t="b">
        <f t="shared" si="362"/>
        <v>1</v>
      </c>
      <c r="AR772" s="139">
        <f t="shared" si="363"/>
        <v>1</v>
      </c>
      <c r="AS772" s="146" t="str">
        <f t="shared" si="364"/>
        <v/>
      </c>
      <c r="AT772" s="139" t="str">
        <f t="shared" si="365"/>
        <v/>
      </c>
      <c r="AU772" s="68">
        <f t="shared" si="366"/>
        <v>1</v>
      </c>
      <c r="AV772" s="68">
        <f t="shared" si="367"/>
        <v>0</v>
      </c>
      <c r="AW772" s="68">
        <f t="shared" si="368"/>
        <v>0</v>
      </c>
      <c r="AX772" s="68">
        <f t="shared" si="369"/>
        <v>0</v>
      </c>
      <c r="AY772" s="68">
        <f t="shared" si="370"/>
        <v>0</v>
      </c>
      <c r="AZ772" s="139">
        <f t="shared" si="371"/>
        <v>0</v>
      </c>
      <c r="BA772" s="68" t="str">
        <f t="shared" si="372"/>
        <v/>
      </c>
      <c r="BB772" s="68" t="str">
        <f t="shared" si="373"/>
        <v/>
      </c>
      <c r="BC772" s="146" t="str">
        <f t="shared" si="374"/>
        <v>Pain in mouth/throat</v>
      </c>
      <c r="BD772" s="68">
        <f t="shared" si="375"/>
        <v>10.4</v>
      </c>
      <c r="BE772" s="68" t="str">
        <f t="shared" si="376"/>
        <v>Pain in mouth/throat
 has a PPV of 10.4% 
 for recurrence</v>
      </c>
      <c r="BF772" s="68">
        <f t="shared" si="377"/>
        <v>0</v>
      </c>
      <c r="BG772" s="68">
        <f t="shared" si="378"/>
        <v>0</v>
      </c>
      <c r="BH772" s="68">
        <f t="shared" si="379"/>
        <v>1</v>
      </c>
      <c r="BI772" s="68">
        <f t="shared" si="380"/>
        <v>0</v>
      </c>
      <c r="BJ772" s="68">
        <f t="shared" si="381"/>
        <v>0</v>
      </c>
      <c r="BK772" s="68">
        <f t="shared" si="382"/>
        <v>0</v>
      </c>
      <c r="BL772" s="68">
        <f t="shared" si="383"/>
        <v>0</v>
      </c>
      <c r="BM772" s="139">
        <f t="shared" si="384"/>
        <v>0</v>
      </c>
    </row>
    <row r="773" spans="1:65" s="68" customFormat="1" ht="63.95" customHeight="1">
      <c r="A773" s="245"/>
      <c r="B773" s="97"/>
      <c r="C773" s="98"/>
      <c r="D773" s="99"/>
      <c r="E773" s="111"/>
      <c r="F773" s="155"/>
      <c r="G773" s="225"/>
      <c r="H773" s="100"/>
      <c r="I773" s="226"/>
      <c r="J773" s="218"/>
      <c r="K773" s="124"/>
      <c r="L773" s="135"/>
      <c r="M773" s="136"/>
      <c r="N773" s="102"/>
      <c r="O773" s="103"/>
      <c r="P773" s="103"/>
      <c r="Q773" s="103"/>
      <c r="R773" s="103"/>
      <c r="S773" s="99"/>
      <c r="T773" s="99"/>
      <c r="U773" s="99"/>
      <c r="V773" s="99"/>
      <c r="W773" s="100"/>
      <c r="X773" s="100"/>
      <c r="Y773" s="104"/>
      <c r="Z773" s="119"/>
      <c r="AA773" s="119"/>
      <c r="AB773" s="120"/>
      <c r="AC773" s="137" t="str">
        <f t="shared" si="354"/>
        <v/>
      </c>
      <c r="AD773" s="131" t="str">
        <f t="shared" si="355"/>
        <v/>
      </c>
      <c r="AE773" s="105"/>
      <c r="AF773" s="101"/>
      <c r="AG773" s="107"/>
      <c r="AH773" s="169"/>
      <c r="AI773" s="170"/>
      <c r="AK773" s="146" t="b">
        <f t="shared" si="356"/>
        <v>0</v>
      </c>
      <c r="AL773" s="68">
        <f t="shared" si="357"/>
        <v>0</v>
      </c>
      <c r="AM773" s="68" t="b">
        <f t="shared" si="358"/>
        <v>1</v>
      </c>
      <c r="AN773" s="68">
        <f t="shared" si="359"/>
        <v>1</v>
      </c>
      <c r="AO773" s="68" t="b">
        <f t="shared" si="360"/>
        <v>0</v>
      </c>
      <c r="AP773" s="68">
        <f t="shared" si="361"/>
        <v>0</v>
      </c>
      <c r="AQ773" s="68" t="b">
        <f t="shared" si="362"/>
        <v>1</v>
      </c>
      <c r="AR773" s="139">
        <f t="shared" si="363"/>
        <v>1</v>
      </c>
      <c r="AS773" s="146" t="str">
        <f t="shared" si="364"/>
        <v/>
      </c>
      <c r="AT773" s="139" t="str">
        <f t="shared" si="365"/>
        <v/>
      </c>
      <c r="AU773" s="68">
        <f t="shared" si="366"/>
        <v>1</v>
      </c>
      <c r="AV773" s="68">
        <f t="shared" si="367"/>
        <v>0</v>
      </c>
      <c r="AW773" s="68">
        <f t="shared" si="368"/>
        <v>0</v>
      </c>
      <c r="AX773" s="68">
        <f t="shared" si="369"/>
        <v>0</v>
      </c>
      <c r="AY773" s="68">
        <f t="shared" si="370"/>
        <v>0</v>
      </c>
      <c r="AZ773" s="139">
        <f t="shared" si="371"/>
        <v>0</v>
      </c>
      <c r="BA773" s="68" t="str">
        <f t="shared" si="372"/>
        <v/>
      </c>
      <c r="BB773" s="68" t="str">
        <f t="shared" si="373"/>
        <v/>
      </c>
      <c r="BC773" s="146" t="str">
        <f t="shared" si="374"/>
        <v>Pain in mouth/throat</v>
      </c>
      <c r="BD773" s="68">
        <f t="shared" si="375"/>
        <v>10.4</v>
      </c>
      <c r="BE773" s="68" t="str">
        <f t="shared" si="376"/>
        <v>Pain in mouth/throat
 has a PPV of 10.4% 
 for recurrence</v>
      </c>
      <c r="BF773" s="68">
        <f t="shared" si="377"/>
        <v>0</v>
      </c>
      <c r="BG773" s="68">
        <f t="shared" si="378"/>
        <v>0</v>
      </c>
      <c r="BH773" s="68">
        <f t="shared" si="379"/>
        <v>1</v>
      </c>
      <c r="BI773" s="68">
        <f t="shared" si="380"/>
        <v>0</v>
      </c>
      <c r="BJ773" s="68">
        <f t="shared" si="381"/>
        <v>0</v>
      </c>
      <c r="BK773" s="68">
        <f t="shared" si="382"/>
        <v>0</v>
      </c>
      <c r="BL773" s="68">
        <f t="shared" si="383"/>
        <v>0</v>
      </c>
      <c r="BM773" s="139">
        <f t="shared" si="384"/>
        <v>0</v>
      </c>
    </row>
    <row r="774" spans="1:65" s="68" customFormat="1" ht="63.95" customHeight="1">
      <c r="A774" s="245"/>
      <c r="B774" s="97"/>
      <c r="C774" s="98"/>
      <c r="D774" s="99"/>
      <c r="E774" s="111"/>
      <c r="F774" s="155"/>
      <c r="G774" s="225"/>
      <c r="H774" s="100"/>
      <c r="I774" s="226"/>
      <c r="J774" s="218"/>
      <c r="K774" s="124"/>
      <c r="L774" s="135"/>
      <c r="M774" s="136"/>
      <c r="N774" s="102"/>
      <c r="O774" s="103"/>
      <c r="P774" s="103"/>
      <c r="Q774" s="103"/>
      <c r="R774" s="103"/>
      <c r="S774" s="99"/>
      <c r="T774" s="99"/>
      <c r="U774" s="99"/>
      <c r="V774" s="99"/>
      <c r="W774" s="100"/>
      <c r="X774" s="100"/>
      <c r="Y774" s="104"/>
      <c r="Z774" s="119"/>
      <c r="AA774" s="119"/>
      <c r="AB774" s="120"/>
      <c r="AC774" s="137" t="str">
        <f t="shared" si="354"/>
        <v/>
      </c>
      <c r="AD774" s="131" t="str">
        <f t="shared" si="355"/>
        <v/>
      </c>
      <c r="AE774" s="105"/>
      <c r="AF774" s="101"/>
      <c r="AG774" s="107"/>
      <c r="AH774" s="169"/>
      <c r="AI774" s="170"/>
      <c r="AK774" s="146" t="b">
        <f t="shared" si="356"/>
        <v>0</v>
      </c>
      <c r="AL774" s="68">
        <f t="shared" si="357"/>
        <v>0</v>
      </c>
      <c r="AM774" s="68" t="b">
        <f t="shared" si="358"/>
        <v>1</v>
      </c>
      <c r="AN774" s="68">
        <f t="shared" si="359"/>
        <v>1</v>
      </c>
      <c r="AO774" s="68" t="b">
        <f t="shared" si="360"/>
        <v>0</v>
      </c>
      <c r="AP774" s="68">
        <f t="shared" si="361"/>
        <v>0</v>
      </c>
      <c r="AQ774" s="68" t="b">
        <f t="shared" si="362"/>
        <v>1</v>
      </c>
      <c r="AR774" s="139">
        <f t="shared" si="363"/>
        <v>1</v>
      </c>
      <c r="AS774" s="146" t="str">
        <f t="shared" si="364"/>
        <v/>
      </c>
      <c r="AT774" s="139" t="str">
        <f t="shared" si="365"/>
        <v/>
      </c>
      <c r="AU774" s="68">
        <f t="shared" si="366"/>
        <v>1</v>
      </c>
      <c r="AV774" s="68">
        <f t="shared" si="367"/>
        <v>0</v>
      </c>
      <c r="AW774" s="68">
        <f t="shared" si="368"/>
        <v>0</v>
      </c>
      <c r="AX774" s="68">
        <f t="shared" si="369"/>
        <v>0</v>
      </c>
      <c r="AY774" s="68">
        <f t="shared" si="370"/>
        <v>0</v>
      </c>
      <c r="AZ774" s="139">
        <f t="shared" si="371"/>
        <v>0</v>
      </c>
      <c r="BA774" s="68" t="str">
        <f t="shared" si="372"/>
        <v/>
      </c>
      <c r="BB774" s="68" t="str">
        <f t="shared" si="373"/>
        <v/>
      </c>
      <c r="BC774" s="146" t="str">
        <f t="shared" si="374"/>
        <v>Pain in mouth/throat</v>
      </c>
      <c r="BD774" s="68">
        <f t="shared" si="375"/>
        <v>10.4</v>
      </c>
      <c r="BE774" s="68" t="str">
        <f t="shared" si="376"/>
        <v>Pain in mouth/throat
 has a PPV of 10.4% 
 for recurrence</v>
      </c>
      <c r="BF774" s="68">
        <f t="shared" si="377"/>
        <v>0</v>
      </c>
      <c r="BG774" s="68">
        <f t="shared" si="378"/>
        <v>0</v>
      </c>
      <c r="BH774" s="68">
        <f t="shared" si="379"/>
        <v>1</v>
      </c>
      <c r="BI774" s="68">
        <f t="shared" si="380"/>
        <v>0</v>
      </c>
      <c r="BJ774" s="68">
        <f t="shared" si="381"/>
        <v>0</v>
      </c>
      <c r="BK774" s="68">
        <f t="shared" si="382"/>
        <v>0</v>
      </c>
      <c r="BL774" s="68">
        <f t="shared" si="383"/>
        <v>0</v>
      </c>
      <c r="BM774" s="139">
        <f t="shared" si="384"/>
        <v>0</v>
      </c>
    </row>
    <row r="775" spans="1:65" s="68" customFormat="1" ht="63.95" customHeight="1">
      <c r="A775" s="245"/>
      <c r="B775" s="97"/>
      <c r="C775" s="98"/>
      <c r="D775" s="99"/>
      <c r="E775" s="111"/>
      <c r="F775" s="155"/>
      <c r="G775" s="225"/>
      <c r="H775" s="100"/>
      <c r="I775" s="226"/>
      <c r="J775" s="218"/>
      <c r="K775" s="124"/>
      <c r="L775" s="135"/>
      <c r="M775" s="136"/>
      <c r="N775" s="102"/>
      <c r="O775" s="103"/>
      <c r="P775" s="103"/>
      <c r="Q775" s="103"/>
      <c r="R775" s="103"/>
      <c r="S775" s="99"/>
      <c r="T775" s="99"/>
      <c r="U775" s="99"/>
      <c r="V775" s="99"/>
      <c r="W775" s="100"/>
      <c r="X775" s="100"/>
      <c r="Y775" s="104"/>
      <c r="Z775" s="119"/>
      <c r="AA775" s="119"/>
      <c r="AB775" s="120"/>
      <c r="AC775" s="137" t="str">
        <f t="shared" si="354"/>
        <v/>
      </c>
      <c r="AD775" s="131" t="str">
        <f t="shared" si="355"/>
        <v/>
      </c>
      <c r="AE775" s="105"/>
      <c r="AF775" s="101"/>
      <c r="AG775" s="107"/>
      <c r="AH775" s="169"/>
      <c r="AI775" s="170"/>
      <c r="AK775" s="146" t="b">
        <f t="shared" si="356"/>
        <v>0</v>
      </c>
      <c r="AL775" s="68">
        <f t="shared" si="357"/>
        <v>0</v>
      </c>
      <c r="AM775" s="68" t="b">
        <f t="shared" si="358"/>
        <v>1</v>
      </c>
      <c r="AN775" s="68">
        <f t="shared" si="359"/>
        <v>1</v>
      </c>
      <c r="AO775" s="68" t="b">
        <f t="shared" si="360"/>
        <v>0</v>
      </c>
      <c r="AP775" s="68">
        <f t="shared" si="361"/>
        <v>0</v>
      </c>
      <c r="AQ775" s="68" t="b">
        <f t="shared" si="362"/>
        <v>1</v>
      </c>
      <c r="AR775" s="139">
        <f t="shared" si="363"/>
        <v>1</v>
      </c>
      <c r="AS775" s="146" t="str">
        <f t="shared" si="364"/>
        <v/>
      </c>
      <c r="AT775" s="139" t="str">
        <f t="shared" si="365"/>
        <v/>
      </c>
      <c r="AU775" s="68">
        <f t="shared" si="366"/>
        <v>1</v>
      </c>
      <c r="AV775" s="68">
        <f t="shared" si="367"/>
        <v>0</v>
      </c>
      <c r="AW775" s="68">
        <f t="shared" si="368"/>
        <v>0</v>
      </c>
      <c r="AX775" s="68">
        <f t="shared" si="369"/>
        <v>0</v>
      </c>
      <c r="AY775" s="68">
        <f t="shared" si="370"/>
        <v>0</v>
      </c>
      <c r="AZ775" s="139">
        <f t="shared" si="371"/>
        <v>0</v>
      </c>
      <c r="BA775" s="68" t="str">
        <f t="shared" si="372"/>
        <v/>
      </c>
      <c r="BB775" s="68" t="str">
        <f t="shared" si="373"/>
        <v/>
      </c>
      <c r="BC775" s="146" t="str">
        <f t="shared" si="374"/>
        <v>Pain in mouth/throat</v>
      </c>
      <c r="BD775" s="68">
        <f t="shared" si="375"/>
        <v>10.4</v>
      </c>
      <c r="BE775" s="68" t="str">
        <f t="shared" si="376"/>
        <v>Pain in mouth/throat
 has a PPV of 10.4% 
 for recurrence</v>
      </c>
      <c r="BF775" s="68">
        <f t="shared" si="377"/>
        <v>0</v>
      </c>
      <c r="BG775" s="68">
        <f t="shared" si="378"/>
        <v>0</v>
      </c>
      <c r="BH775" s="68">
        <f t="shared" si="379"/>
        <v>1</v>
      </c>
      <c r="BI775" s="68">
        <f t="shared" si="380"/>
        <v>0</v>
      </c>
      <c r="BJ775" s="68">
        <f t="shared" si="381"/>
        <v>0</v>
      </c>
      <c r="BK775" s="68">
        <f t="shared" si="382"/>
        <v>0</v>
      </c>
      <c r="BL775" s="68">
        <f t="shared" si="383"/>
        <v>0</v>
      </c>
      <c r="BM775" s="139">
        <f t="shared" si="384"/>
        <v>0</v>
      </c>
    </row>
    <row r="776" spans="1:65" s="68" customFormat="1" ht="63.95" customHeight="1">
      <c r="A776" s="245"/>
      <c r="B776" s="97"/>
      <c r="C776" s="98"/>
      <c r="D776" s="99"/>
      <c r="E776" s="111"/>
      <c r="F776" s="155"/>
      <c r="G776" s="225"/>
      <c r="H776" s="100"/>
      <c r="I776" s="226"/>
      <c r="J776" s="218"/>
      <c r="K776" s="124"/>
      <c r="L776" s="135"/>
      <c r="M776" s="136"/>
      <c r="N776" s="102"/>
      <c r="O776" s="103"/>
      <c r="P776" s="103"/>
      <c r="Q776" s="103"/>
      <c r="R776" s="103"/>
      <c r="S776" s="99"/>
      <c r="T776" s="99"/>
      <c r="U776" s="99"/>
      <c r="V776" s="99"/>
      <c r="W776" s="100"/>
      <c r="X776" s="100"/>
      <c r="Y776" s="104"/>
      <c r="Z776" s="119"/>
      <c r="AA776" s="119"/>
      <c r="AB776" s="120"/>
      <c r="AC776" s="137" t="str">
        <f t="shared" si="354"/>
        <v/>
      </c>
      <c r="AD776" s="131" t="str">
        <f t="shared" si="355"/>
        <v/>
      </c>
      <c r="AE776" s="105"/>
      <c r="AF776" s="101"/>
      <c r="AG776" s="107"/>
      <c r="AH776" s="169"/>
      <c r="AI776" s="170"/>
      <c r="AK776" s="146" t="b">
        <f t="shared" si="356"/>
        <v>0</v>
      </c>
      <c r="AL776" s="68">
        <f t="shared" si="357"/>
        <v>0</v>
      </c>
      <c r="AM776" s="68" t="b">
        <f t="shared" si="358"/>
        <v>1</v>
      </c>
      <c r="AN776" s="68">
        <f t="shared" si="359"/>
        <v>1</v>
      </c>
      <c r="AO776" s="68" t="b">
        <f t="shared" si="360"/>
        <v>0</v>
      </c>
      <c r="AP776" s="68">
        <f t="shared" si="361"/>
        <v>0</v>
      </c>
      <c r="AQ776" s="68" t="b">
        <f t="shared" si="362"/>
        <v>1</v>
      </c>
      <c r="AR776" s="139">
        <f t="shared" si="363"/>
        <v>1</v>
      </c>
      <c r="AS776" s="146" t="str">
        <f t="shared" si="364"/>
        <v/>
      </c>
      <c r="AT776" s="139" t="str">
        <f t="shared" si="365"/>
        <v/>
      </c>
      <c r="AU776" s="68">
        <f t="shared" si="366"/>
        <v>1</v>
      </c>
      <c r="AV776" s="68">
        <f t="shared" si="367"/>
        <v>0</v>
      </c>
      <c r="AW776" s="68">
        <f t="shared" si="368"/>
        <v>0</v>
      </c>
      <c r="AX776" s="68">
        <f t="shared" si="369"/>
        <v>0</v>
      </c>
      <c r="AY776" s="68">
        <f t="shared" si="370"/>
        <v>0</v>
      </c>
      <c r="AZ776" s="139">
        <f t="shared" si="371"/>
        <v>0</v>
      </c>
      <c r="BA776" s="68" t="str">
        <f t="shared" si="372"/>
        <v/>
      </c>
      <c r="BB776" s="68" t="str">
        <f t="shared" si="373"/>
        <v/>
      </c>
      <c r="BC776" s="146" t="str">
        <f t="shared" si="374"/>
        <v>Pain in mouth/throat</v>
      </c>
      <c r="BD776" s="68">
        <f t="shared" si="375"/>
        <v>10.4</v>
      </c>
      <c r="BE776" s="68" t="str">
        <f t="shared" si="376"/>
        <v>Pain in mouth/throat
 has a PPV of 10.4% 
 for recurrence</v>
      </c>
      <c r="BF776" s="68">
        <f t="shared" si="377"/>
        <v>0</v>
      </c>
      <c r="BG776" s="68">
        <f t="shared" si="378"/>
        <v>0</v>
      </c>
      <c r="BH776" s="68">
        <f t="shared" si="379"/>
        <v>1</v>
      </c>
      <c r="BI776" s="68">
        <f t="shared" si="380"/>
        <v>0</v>
      </c>
      <c r="BJ776" s="68">
        <f t="shared" si="381"/>
        <v>0</v>
      </c>
      <c r="BK776" s="68">
        <f t="shared" si="382"/>
        <v>0</v>
      </c>
      <c r="BL776" s="68">
        <f t="shared" si="383"/>
        <v>0</v>
      </c>
      <c r="BM776" s="139">
        <f t="shared" si="384"/>
        <v>0</v>
      </c>
    </row>
    <row r="777" spans="1:65" s="68" customFormat="1" ht="63.95" customHeight="1">
      <c r="A777" s="245"/>
      <c r="B777" s="97"/>
      <c r="C777" s="98"/>
      <c r="D777" s="99"/>
      <c r="E777" s="111"/>
      <c r="F777" s="155"/>
      <c r="G777" s="225"/>
      <c r="H777" s="100"/>
      <c r="I777" s="226"/>
      <c r="J777" s="218"/>
      <c r="K777" s="124"/>
      <c r="L777" s="135"/>
      <c r="M777" s="136"/>
      <c r="N777" s="102"/>
      <c r="O777" s="103"/>
      <c r="P777" s="103"/>
      <c r="Q777" s="103"/>
      <c r="R777" s="103"/>
      <c r="S777" s="99"/>
      <c r="T777" s="99"/>
      <c r="U777" s="99"/>
      <c r="V777" s="99"/>
      <c r="W777" s="100"/>
      <c r="X777" s="100"/>
      <c r="Y777" s="104"/>
      <c r="Z777" s="119"/>
      <c r="AA777" s="119"/>
      <c r="AB777" s="120"/>
      <c r="AC777" s="137" t="str">
        <f t="shared" si="354"/>
        <v/>
      </c>
      <c r="AD777" s="131" t="str">
        <f t="shared" si="355"/>
        <v/>
      </c>
      <c r="AE777" s="105"/>
      <c r="AF777" s="101"/>
      <c r="AG777" s="107"/>
      <c r="AH777" s="169"/>
      <c r="AI777" s="170"/>
      <c r="AK777" s="146" t="b">
        <f t="shared" si="356"/>
        <v>0</v>
      </c>
      <c r="AL777" s="68">
        <f t="shared" si="357"/>
        <v>0</v>
      </c>
      <c r="AM777" s="68" t="b">
        <f t="shared" si="358"/>
        <v>1</v>
      </c>
      <c r="AN777" s="68">
        <f t="shared" si="359"/>
        <v>1</v>
      </c>
      <c r="AO777" s="68" t="b">
        <f t="shared" si="360"/>
        <v>0</v>
      </c>
      <c r="AP777" s="68">
        <f t="shared" si="361"/>
        <v>0</v>
      </c>
      <c r="AQ777" s="68" t="b">
        <f t="shared" si="362"/>
        <v>1</v>
      </c>
      <c r="AR777" s="139">
        <f t="shared" si="363"/>
        <v>1</v>
      </c>
      <c r="AS777" s="146" t="str">
        <f t="shared" si="364"/>
        <v/>
      </c>
      <c r="AT777" s="139" t="str">
        <f t="shared" si="365"/>
        <v/>
      </c>
      <c r="AU777" s="68">
        <f t="shared" si="366"/>
        <v>1</v>
      </c>
      <c r="AV777" s="68">
        <f t="shared" si="367"/>
        <v>0</v>
      </c>
      <c r="AW777" s="68">
        <f t="shared" si="368"/>
        <v>0</v>
      </c>
      <c r="AX777" s="68">
        <f t="shared" si="369"/>
        <v>0</v>
      </c>
      <c r="AY777" s="68">
        <f t="shared" si="370"/>
        <v>0</v>
      </c>
      <c r="AZ777" s="139">
        <f t="shared" si="371"/>
        <v>0</v>
      </c>
      <c r="BA777" s="68" t="str">
        <f t="shared" si="372"/>
        <v/>
      </c>
      <c r="BB777" s="68" t="str">
        <f t="shared" si="373"/>
        <v/>
      </c>
      <c r="BC777" s="146" t="str">
        <f t="shared" si="374"/>
        <v>Pain in mouth/throat</v>
      </c>
      <c r="BD777" s="68">
        <f t="shared" si="375"/>
        <v>10.4</v>
      </c>
      <c r="BE777" s="68" t="str">
        <f t="shared" si="376"/>
        <v>Pain in mouth/throat
 has a PPV of 10.4% 
 for recurrence</v>
      </c>
      <c r="BF777" s="68">
        <f t="shared" si="377"/>
        <v>0</v>
      </c>
      <c r="BG777" s="68">
        <f t="shared" si="378"/>
        <v>0</v>
      </c>
      <c r="BH777" s="68">
        <f t="shared" si="379"/>
        <v>1</v>
      </c>
      <c r="BI777" s="68">
        <f t="shared" si="380"/>
        <v>0</v>
      </c>
      <c r="BJ777" s="68">
        <f t="shared" si="381"/>
        <v>0</v>
      </c>
      <c r="BK777" s="68">
        <f t="shared" si="382"/>
        <v>0</v>
      </c>
      <c r="BL777" s="68">
        <f t="shared" si="383"/>
        <v>0</v>
      </c>
      <c r="BM777" s="139">
        <f t="shared" si="384"/>
        <v>0</v>
      </c>
    </row>
    <row r="778" spans="1:65" s="68" customFormat="1" ht="63.95" customHeight="1">
      <c r="A778" s="245"/>
      <c r="B778" s="97"/>
      <c r="C778" s="98"/>
      <c r="D778" s="99"/>
      <c r="E778" s="111"/>
      <c r="F778" s="155"/>
      <c r="G778" s="225"/>
      <c r="H778" s="100"/>
      <c r="I778" s="226"/>
      <c r="J778" s="218"/>
      <c r="K778" s="124"/>
      <c r="L778" s="135"/>
      <c r="M778" s="136"/>
      <c r="N778" s="102"/>
      <c r="O778" s="103"/>
      <c r="P778" s="103"/>
      <c r="Q778" s="103"/>
      <c r="R778" s="103"/>
      <c r="S778" s="99"/>
      <c r="T778" s="99"/>
      <c r="U778" s="99"/>
      <c r="V778" s="99"/>
      <c r="W778" s="100"/>
      <c r="X778" s="100"/>
      <c r="Y778" s="104"/>
      <c r="Z778" s="119"/>
      <c r="AA778" s="119"/>
      <c r="AB778" s="120"/>
      <c r="AC778" s="137" t="str">
        <f t="shared" si="354"/>
        <v/>
      </c>
      <c r="AD778" s="131" t="str">
        <f t="shared" si="355"/>
        <v/>
      </c>
      <c r="AE778" s="105"/>
      <c r="AF778" s="101"/>
      <c r="AG778" s="107"/>
      <c r="AH778" s="169"/>
      <c r="AI778" s="170"/>
      <c r="AK778" s="146" t="b">
        <f t="shared" si="356"/>
        <v>0</v>
      </c>
      <c r="AL778" s="68">
        <f t="shared" si="357"/>
        <v>0</v>
      </c>
      <c r="AM778" s="68" t="b">
        <f t="shared" si="358"/>
        <v>1</v>
      </c>
      <c r="AN778" s="68">
        <f t="shared" si="359"/>
        <v>1</v>
      </c>
      <c r="AO778" s="68" t="b">
        <f t="shared" si="360"/>
        <v>0</v>
      </c>
      <c r="AP778" s="68">
        <f t="shared" si="361"/>
        <v>0</v>
      </c>
      <c r="AQ778" s="68" t="b">
        <f t="shared" si="362"/>
        <v>1</v>
      </c>
      <c r="AR778" s="139">
        <f t="shared" si="363"/>
        <v>1</v>
      </c>
      <c r="AS778" s="146" t="str">
        <f t="shared" si="364"/>
        <v/>
      </c>
      <c r="AT778" s="139" t="str">
        <f t="shared" si="365"/>
        <v/>
      </c>
      <c r="AU778" s="68">
        <f t="shared" si="366"/>
        <v>1</v>
      </c>
      <c r="AV778" s="68">
        <f t="shared" si="367"/>
        <v>0</v>
      </c>
      <c r="AW778" s="68">
        <f t="shared" si="368"/>
        <v>0</v>
      </c>
      <c r="AX778" s="68">
        <f t="shared" si="369"/>
        <v>0</v>
      </c>
      <c r="AY778" s="68">
        <f t="shared" si="370"/>
        <v>0</v>
      </c>
      <c r="AZ778" s="139">
        <f t="shared" si="371"/>
        <v>0</v>
      </c>
      <c r="BA778" s="68" t="str">
        <f t="shared" si="372"/>
        <v/>
      </c>
      <c r="BB778" s="68" t="str">
        <f t="shared" si="373"/>
        <v/>
      </c>
      <c r="BC778" s="146" t="str">
        <f t="shared" si="374"/>
        <v>Pain in mouth/throat</v>
      </c>
      <c r="BD778" s="68">
        <f t="shared" si="375"/>
        <v>10.4</v>
      </c>
      <c r="BE778" s="68" t="str">
        <f t="shared" si="376"/>
        <v>Pain in mouth/throat
 has a PPV of 10.4% 
 for recurrence</v>
      </c>
      <c r="BF778" s="68">
        <f t="shared" si="377"/>
        <v>0</v>
      </c>
      <c r="BG778" s="68">
        <f t="shared" si="378"/>
        <v>0</v>
      </c>
      <c r="BH778" s="68">
        <f t="shared" si="379"/>
        <v>1</v>
      </c>
      <c r="BI778" s="68">
        <f t="shared" si="380"/>
        <v>0</v>
      </c>
      <c r="BJ778" s="68">
        <f t="shared" si="381"/>
        <v>0</v>
      </c>
      <c r="BK778" s="68">
        <f t="shared" si="382"/>
        <v>0</v>
      </c>
      <c r="BL778" s="68">
        <f t="shared" si="383"/>
        <v>0</v>
      </c>
      <c r="BM778" s="139">
        <f t="shared" si="384"/>
        <v>0</v>
      </c>
    </row>
    <row r="779" spans="1:65" s="68" customFormat="1" ht="63.95" customHeight="1">
      <c r="A779" s="245"/>
      <c r="B779" s="97"/>
      <c r="C779" s="98"/>
      <c r="D779" s="99"/>
      <c r="E779" s="111"/>
      <c r="F779" s="155"/>
      <c r="G779" s="225"/>
      <c r="H779" s="100"/>
      <c r="I779" s="226"/>
      <c r="J779" s="218"/>
      <c r="K779" s="124"/>
      <c r="L779" s="135"/>
      <c r="M779" s="136"/>
      <c r="N779" s="102"/>
      <c r="O779" s="103"/>
      <c r="P779" s="103"/>
      <c r="Q779" s="103"/>
      <c r="R779" s="103"/>
      <c r="S779" s="99"/>
      <c r="T779" s="99"/>
      <c r="U779" s="99"/>
      <c r="V779" s="99"/>
      <c r="W779" s="100"/>
      <c r="X779" s="100"/>
      <c r="Y779" s="104"/>
      <c r="Z779" s="119"/>
      <c r="AA779" s="119"/>
      <c r="AB779" s="120"/>
      <c r="AC779" s="137" t="str">
        <f t="shared" si="354"/>
        <v/>
      </c>
      <c r="AD779" s="131" t="str">
        <f t="shared" si="355"/>
        <v/>
      </c>
      <c r="AE779" s="105"/>
      <c r="AF779" s="101"/>
      <c r="AG779" s="107"/>
      <c r="AH779" s="169"/>
      <c r="AI779" s="170"/>
      <c r="AK779" s="146" t="b">
        <f t="shared" si="356"/>
        <v>0</v>
      </c>
      <c r="AL779" s="68">
        <f t="shared" si="357"/>
        <v>0</v>
      </c>
      <c r="AM779" s="68" t="b">
        <f t="shared" si="358"/>
        <v>1</v>
      </c>
      <c r="AN779" s="68">
        <f t="shared" si="359"/>
        <v>1</v>
      </c>
      <c r="AO779" s="68" t="b">
        <f t="shared" si="360"/>
        <v>0</v>
      </c>
      <c r="AP779" s="68">
        <f t="shared" si="361"/>
        <v>0</v>
      </c>
      <c r="AQ779" s="68" t="b">
        <f t="shared" si="362"/>
        <v>1</v>
      </c>
      <c r="AR779" s="139">
        <f t="shared" si="363"/>
        <v>1</v>
      </c>
      <c r="AS779" s="146" t="str">
        <f t="shared" si="364"/>
        <v/>
      </c>
      <c r="AT779" s="139" t="str">
        <f t="shared" si="365"/>
        <v/>
      </c>
      <c r="AU779" s="68">
        <f t="shared" si="366"/>
        <v>1</v>
      </c>
      <c r="AV779" s="68">
        <f t="shared" si="367"/>
        <v>0</v>
      </c>
      <c r="AW779" s="68">
        <f t="shared" si="368"/>
        <v>0</v>
      </c>
      <c r="AX779" s="68">
        <f t="shared" si="369"/>
        <v>0</v>
      </c>
      <c r="AY779" s="68">
        <f t="shared" si="370"/>
        <v>0</v>
      </c>
      <c r="AZ779" s="139">
        <f t="shared" si="371"/>
        <v>0</v>
      </c>
      <c r="BA779" s="68" t="str">
        <f t="shared" si="372"/>
        <v/>
      </c>
      <c r="BB779" s="68" t="str">
        <f t="shared" si="373"/>
        <v/>
      </c>
      <c r="BC779" s="146" t="str">
        <f t="shared" si="374"/>
        <v>Pain in mouth/throat</v>
      </c>
      <c r="BD779" s="68">
        <f t="shared" si="375"/>
        <v>10.4</v>
      </c>
      <c r="BE779" s="68" t="str">
        <f t="shared" si="376"/>
        <v>Pain in mouth/throat
 has a PPV of 10.4% 
 for recurrence</v>
      </c>
      <c r="BF779" s="68">
        <f t="shared" si="377"/>
        <v>0</v>
      </c>
      <c r="BG779" s="68">
        <f t="shared" si="378"/>
        <v>0</v>
      </c>
      <c r="BH779" s="68">
        <f t="shared" si="379"/>
        <v>1</v>
      </c>
      <c r="BI779" s="68">
        <f t="shared" si="380"/>
        <v>0</v>
      </c>
      <c r="BJ779" s="68">
        <f t="shared" si="381"/>
        <v>0</v>
      </c>
      <c r="BK779" s="68">
        <f t="shared" si="382"/>
        <v>0</v>
      </c>
      <c r="BL779" s="68">
        <f t="shared" si="383"/>
        <v>0</v>
      </c>
      <c r="BM779" s="139">
        <f t="shared" si="384"/>
        <v>0</v>
      </c>
    </row>
    <row r="780" spans="1:65" s="68" customFormat="1" ht="63.95" customHeight="1">
      <c r="A780" s="245"/>
      <c r="B780" s="97"/>
      <c r="C780" s="98"/>
      <c r="D780" s="99"/>
      <c r="E780" s="111"/>
      <c r="F780" s="155"/>
      <c r="G780" s="225"/>
      <c r="H780" s="100"/>
      <c r="I780" s="226"/>
      <c r="J780" s="218"/>
      <c r="K780" s="124"/>
      <c r="L780" s="135"/>
      <c r="M780" s="136"/>
      <c r="N780" s="102"/>
      <c r="O780" s="103"/>
      <c r="P780" s="103"/>
      <c r="Q780" s="103"/>
      <c r="R780" s="103"/>
      <c r="S780" s="99"/>
      <c r="T780" s="99"/>
      <c r="U780" s="99"/>
      <c r="V780" s="99"/>
      <c r="W780" s="100"/>
      <c r="X780" s="100"/>
      <c r="Y780" s="104"/>
      <c r="Z780" s="119"/>
      <c r="AA780" s="119"/>
      <c r="AB780" s="120"/>
      <c r="AC780" s="137" t="str">
        <f t="shared" si="354"/>
        <v/>
      </c>
      <c r="AD780" s="131" t="str">
        <f t="shared" si="355"/>
        <v/>
      </c>
      <c r="AE780" s="105"/>
      <c r="AF780" s="101"/>
      <c r="AG780" s="107"/>
      <c r="AH780" s="169"/>
      <c r="AI780" s="170"/>
      <c r="AK780" s="146" t="b">
        <f t="shared" si="356"/>
        <v>0</v>
      </c>
      <c r="AL780" s="68">
        <f t="shared" si="357"/>
        <v>0</v>
      </c>
      <c r="AM780" s="68" t="b">
        <f t="shared" si="358"/>
        <v>1</v>
      </c>
      <c r="AN780" s="68">
        <f t="shared" si="359"/>
        <v>1</v>
      </c>
      <c r="AO780" s="68" t="b">
        <f t="shared" si="360"/>
        <v>0</v>
      </c>
      <c r="AP780" s="68">
        <f t="shared" si="361"/>
        <v>0</v>
      </c>
      <c r="AQ780" s="68" t="b">
        <f t="shared" si="362"/>
        <v>1</v>
      </c>
      <c r="AR780" s="139">
        <f t="shared" si="363"/>
        <v>1</v>
      </c>
      <c r="AS780" s="146" t="str">
        <f t="shared" si="364"/>
        <v/>
      </c>
      <c r="AT780" s="139" t="str">
        <f t="shared" si="365"/>
        <v/>
      </c>
      <c r="AU780" s="68">
        <f t="shared" si="366"/>
        <v>1</v>
      </c>
      <c r="AV780" s="68">
        <f t="shared" si="367"/>
        <v>0</v>
      </c>
      <c r="AW780" s="68">
        <f t="shared" si="368"/>
        <v>0</v>
      </c>
      <c r="AX780" s="68">
        <f t="shared" si="369"/>
        <v>0</v>
      </c>
      <c r="AY780" s="68">
        <f t="shared" si="370"/>
        <v>0</v>
      </c>
      <c r="AZ780" s="139">
        <f t="shared" si="371"/>
        <v>0</v>
      </c>
      <c r="BA780" s="68" t="str">
        <f t="shared" si="372"/>
        <v/>
      </c>
      <c r="BB780" s="68" t="str">
        <f t="shared" si="373"/>
        <v/>
      </c>
      <c r="BC780" s="146" t="str">
        <f t="shared" si="374"/>
        <v>Pain in mouth/throat</v>
      </c>
      <c r="BD780" s="68">
        <f t="shared" si="375"/>
        <v>10.4</v>
      </c>
      <c r="BE780" s="68" t="str">
        <f t="shared" si="376"/>
        <v>Pain in mouth/throat
 has a PPV of 10.4% 
 for recurrence</v>
      </c>
      <c r="BF780" s="68">
        <f t="shared" si="377"/>
        <v>0</v>
      </c>
      <c r="BG780" s="68">
        <f t="shared" si="378"/>
        <v>0</v>
      </c>
      <c r="BH780" s="68">
        <f t="shared" si="379"/>
        <v>1</v>
      </c>
      <c r="BI780" s="68">
        <f t="shared" si="380"/>
        <v>0</v>
      </c>
      <c r="BJ780" s="68">
        <f t="shared" si="381"/>
        <v>0</v>
      </c>
      <c r="BK780" s="68">
        <f t="shared" si="382"/>
        <v>0</v>
      </c>
      <c r="BL780" s="68">
        <f t="shared" si="383"/>
        <v>0</v>
      </c>
      <c r="BM780" s="139">
        <f t="shared" si="384"/>
        <v>0</v>
      </c>
    </row>
    <row r="781" spans="1:65" s="68" customFormat="1" ht="63.95" customHeight="1">
      <c r="A781" s="245"/>
      <c r="B781" s="97"/>
      <c r="C781" s="98"/>
      <c r="D781" s="99"/>
      <c r="E781" s="111"/>
      <c r="F781" s="155"/>
      <c r="G781" s="225"/>
      <c r="H781" s="100"/>
      <c r="I781" s="226"/>
      <c r="J781" s="218"/>
      <c r="K781" s="124"/>
      <c r="L781" s="135"/>
      <c r="M781" s="136"/>
      <c r="N781" s="102"/>
      <c r="O781" s="103"/>
      <c r="P781" s="103"/>
      <c r="Q781" s="103"/>
      <c r="R781" s="103"/>
      <c r="S781" s="99"/>
      <c r="T781" s="99"/>
      <c r="U781" s="99"/>
      <c r="V781" s="99"/>
      <c r="W781" s="100"/>
      <c r="X781" s="100"/>
      <c r="Y781" s="104"/>
      <c r="Z781" s="119"/>
      <c r="AA781" s="119"/>
      <c r="AB781" s="120"/>
      <c r="AC781" s="137" t="str">
        <f t="shared" si="354"/>
        <v/>
      </c>
      <c r="AD781" s="131" t="str">
        <f t="shared" si="355"/>
        <v/>
      </c>
      <c r="AE781" s="105"/>
      <c r="AF781" s="101"/>
      <c r="AG781" s="107"/>
      <c r="AH781" s="169"/>
      <c r="AI781" s="170"/>
      <c r="AK781" s="146" t="b">
        <f t="shared" si="356"/>
        <v>0</v>
      </c>
      <c r="AL781" s="68">
        <f t="shared" si="357"/>
        <v>0</v>
      </c>
      <c r="AM781" s="68" t="b">
        <f t="shared" si="358"/>
        <v>1</v>
      </c>
      <c r="AN781" s="68">
        <f t="shared" si="359"/>
        <v>1</v>
      </c>
      <c r="AO781" s="68" t="b">
        <f t="shared" si="360"/>
        <v>0</v>
      </c>
      <c r="AP781" s="68">
        <f t="shared" si="361"/>
        <v>0</v>
      </c>
      <c r="AQ781" s="68" t="b">
        <f t="shared" si="362"/>
        <v>1</v>
      </c>
      <c r="AR781" s="139">
        <f t="shared" si="363"/>
        <v>1</v>
      </c>
      <c r="AS781" s="146" t="str">
        <f t="shared" si="364"/>
        <v/>
      </c>
      <c r="AT781" s="139" t="str">
        <f t="shared" si="365"/>
        <v/>
      </c>
      <c r="AU781" s="68">
        <f t="shared" si="366"/>
        <v>1</v>
      </c>
      <c r="AV781" s="68">
        <f t="shared" si="367"/>
        <v>0</v>
      </c>
      <c r="AW781" s="68">
        <f t="shared" si="368"/>
        <v>0</v>
      </c>
      <c r="AX781" s="68">
        <f t="shared" si="369"/>
        <v>0</v>
      </c>
      <c r="AY781" s="68">
        <f t="shared" si="370"/>
        <v>0</v>
      </c>
      <c r="AZ781" s="139">
        <f t="shared" si="371"/>
        <v>0</v>
      </c>
      <c r="BA781" s="68" t="str">
        <f t="shared" si="372"/>
        <v/>
      </c>
      <c r="BB781" s="68" t="str">
        <f t="shared" si="373"/>
        <v/>
      </c>
      <c r="BC781" s="146" t="str">
        <f t="shared" si="374"/>
        <v>Pain in mouth/throat</v>
      </c>
      <c r="BD781" s="68">
        <f t="shared" si="375"/>
        <v>10.4</v>
      </c>
      <c r="BE781" s="68" t="str">
        <f t="shared" si="376"/>
        <v>Pain in mouth/throat
 has a PPV of 10.4% 
 for recurrence</v>
      </c>
      <c r="BF781" s="68">
        <f t="shared" si="377"/>
        <v>0</v>
      </c>
      <c r="BG781" s="68">
        <f t="shared" si="378"/>
        <v>0</v>
      </c>
      <c r="BH781" s="68">
        <f t="shared" si="379"/>
        <v>1</v>
      </c>
      <c r="BI781" s="68">
        <f t="shared" si="380"/>
        <v>0</v>
      </c>
      <c r="BJ781" s="68">
        <f t="shared" si="381"/>
        <v>0</v>
      </c>
      <c r="BK781" s="68">
        <f t="shared" si="382"/>
        <v>0</v>
      </c>
      <c r="BL781" s="68">
        <f t="shared" si="383"/>
        <v>0</v>
      </c>
      <c r="BM781" s="139">
        <f t="shared" si="384"/>
        <v>0</v>
      </c>
    </row>
    <row r="782" spans="1:65" s="68" customFormat="1" ht="63.95" customHeight="1">
      <c r="A782" s="245"/>
      <c r="B782" s="97"/>
      <c r="C782" s="98"/>
      <c r="D782" s="99"/>
      <c r="E782" s="111"/>
      <c r="F782" s="155"/>
      <c r="G782" s="225"/>
      <c r="H782" s="100"/>
      <c r="I782" s="226"/>
      <c r="J782" s="218"/>
      <c r="K782" s="124"/>
      <c r="L782" s="135"/>
      <c r="M782" s="136"/>
      <c r="N782" s="102"/>
      <c r="O782" s="103"/>
      <c r="P782" s="103"/>
      <c r="Q782" s="103"/>
      <c r="R782" s="103"/>
      <c r="S782" s="99"/>
      <c r="T782" s="99"/>
      <c r="U782" s="99"/>
      <c r="V782" s="99"/>
      <c r="W782" s="100"/>
      <c r="X782" s="100"/>
      <c r="Y782" s="104"/>
      <c r="Z782" s="119"/>
      <c r="AA782" s="119"/>
      <c r="AB782" s="120"/>
      <c r="AC782" s="137" t="str">
        <f t="shared" si="354"/>
        <v/>
      </c>
      <c r="AD782" s="131" t="str">
        <f t="shared" si="355"/>
        <v/>
      </c>
      <c r="AE782" s="105"/>
      <c r="AF782" s="101"/>
      <c r="AG782" s="107"/>
      <c r="AH782" s="169"/>
      <c r="AI782" s="170"/>
      <c r="AK782" s="146" t="b">
        <f t="shared" si="356"/>
        <v>0</v>
      </c>
      <c r="AL782" s="68">
        <f t="shared" si="357"/>
        <v>0</v>
      </c>
      <c r="AM782" s="68" t="b">
        <f t="shared" si="358"/>
        <v>1</v>
      </c>
      <c r="AN782" s="68">
        <f t="shared" si="359"/>
        <v>1</v>
      </c>
      <c r="AO782" s="68" t="b">
        <f t="shared" si="360"/>
        <v>0</v>
      </c>
      <c r="AP782" s="68">
        <f t="shared" si="361"/>
        <v>0</v>
      </c>
      <c r="AQ782" s="68" t="b">
        <f t="shared" si="362"/>
        <v>1</v>
      </c>
      <c r="AR782" s="139">
        <f t="shared" si="363"/>
        <v>1</v>
      </c>
      <c r="AS782" s="146" t="str">
        <f t="shared" si="364"/>
        <v/>
      </c>
      <c r="AT782" s="139" t="str">
        <f t="shared" si="365"/>
        <v/>
      </c>
      <c r="AU782" s="68">
        <f t="shared" si="366"/>
        <v>1</v>
      </c>
      <c r="AV782" s="68">
        <f t="shared" si="367"/>
        <v>0</v>
      </c>
      <c r="AW782" s="68">
        <f t="shared" si="368"/>
        <v>0</v>
      </c>
      <c r="AX782" s="68">
        <f t="shared" si="369"/>
        <v>0</v>
      </c>
      <c r="AY782" s="68">
        <f t="shared" si="370"/>
        <v>0</v>
      </c>
      <c r="AZ782" s="139">
        <f t="shared" si="371"/>
        <v>0</v>
      </c>
      <c r="BA782" s="68" t="str">
        <f t="shared" si="372"/>
        <v/>
      </c>
      <c r="BB782" s="68" t="str">
        <f t="shared" si="373"/>
        <v/>
      </c>
      <c r="BC782" s="146" t="str">
        <f t="shared" si="374"/>
        <v>Pain in mouth/throat</v>
      </c>
      <c r="BD782" s="68">
        <f t="shared" si="375"/>
        <v>10.4</v>
      </c>
      <c r="BE782" s="68" t="str">
        <f t="shared" si="376"/>
        <v>Pain in mouth/throat
 has a PPV of 10.4% 
 for recurrence</v>
      </c>
      <c r="BF782" s="68">
        <f t="shared" si="377"/>
        <v>0</v>
      </c>
      <c r="BG782" s="68">
        <f t="shared" si="378"/>
        <v>0</v>
      </c>
      <c r="BH782" s="68">
        <f t="shared" si="379"/>
        <v>1</v>
      </c>
      <c r="BI782" s="68">
        <f t="shared" si="380"/>
        <v>0</v>
      </c>
      <c r="BJ782" s="68">
        <f t="shared" si="381"/>
        <v>0</v>
      </c>
      <c r="BK782" s="68">
        <f t="shared" si="382"/>
        <v>0</v>
      </c>
      <c r="BL782" s="68">
        <f t="shared" si="383"/>
        <v>0</v>
      </c>
      <c r="BM782" s="139">
        <f t="shared" si="384"/>
        <v>0</v>
      </c>
    </row>
    <row r="783" spans="1:65" s="68" customFormat="1" ht="63.95" customHeight="1">
      <c r="A783" s="245"/>
      <c r="B783" s="97"/>
      <c r="C783" s="98"/>
      <c r="D783" s="99"/>
      <c r="E783" s="111"/>
      <c r="F783" s="155"/>
      <c r="G783" s="225"/>
      <c r="H783" s="100"/>
      <c r="I783" s="226"/>
      <c r="J783" s="218"/>
      <c r="K783" s="124"/>
      <c r="L783" s="135"/>
      <c r="M783" s="136"/>
      <c r="N783" s="102"/>
      <c r="O783" s="103"/>
      <c r="P783" s="103"/>
      <c r="Q783" s="103"/>
      <c r="R783" s="103"/>
      <c r="S783" s="99"/>
      <c r="T783" s="99"/>
      <c r="U783" s="99"/>
      <c r="V783" s="99"/>
      <c r="W783" s="100"/>
      <c r="X783" s="100"/>
      <c r="Y783" s="104"/>
      <c r="Z783" s="119"/>
      <c r="AA783" s="119"/>
      <c r="AB783" s="120"/>
      <c r="AC783" s="137" t="str">
        <f t="shared" si="354"/>
        <v/>
      </c>
      <c r="AD783" s="131" t="str">
        <f t="shared" si="355"/>
        <v/>
      </c>
      <c r="AE783" s="105"/>
      <c r="AF783" s="101"/>
      <c r="AG783" s="107"/>
      <c r="AH783" s="169"/>
      <c r="AI783" s="170"/>
      <c r="AK783" s="146" t="b">
        <f t="shared" si="356"/>
        <v>0</v>
      </c>
      <c r="AL783" s="68">
        <f t="shared" si="357"/>
        <v>0</v>
      </c>
      <c r="AM783" s="68" t="b">
        <f t="shared" si="358"/>
        <v>1</v>
      </c>
      <c r="AN783" s="68">
        <f t="shared" si="359"/>
        <v>1</v>
      </c>
      <c r="AO783" s="68" t="b">
        <f t="shared" si="360"/>
        <v>0</v>
      </c>
      <c r="AP783" s="68">
        <f t="shared" si="361"/>
        <v>0</v>
      </c>
      <c r="AQ783" s="68" t="b">
        <f t="shared" si="362"/>
        <v>1</v>
      </c>
      <c r="AR783" s="139">
        <f t="shared" si="363"/>
        <v>1</v>
      </c>
      <c r="AS783" s="146" t="str">
        <f t="shared" si="364"/>
        <v/>
      </c>
      <c r="AT783" s="139" t="str">
        <f t="shared" si="365"/>
        <v/>
      </c>
      <c r="AU783" s="68">
        <f t="shared" si="366"/>
        <v>1</v>
      </c>
      <c r="AV783" s="68">
        <f t="shared" si="367"/>
        <v>0</v>
      </c>
      <c r="AW783" s="68">
        <f t="shared" si="368"/>
        <v>0</v>
      </c>
      <c r="AX783" s="68">
        <f t="shared" si="369"/>
        <v>0</v>
      </c>
      <c r="AY783" s="68">
        <f t="shared" si="370"/>
        <v>0</v>
      </c>
      <c r="AZ783" s="139">
        <f t="shared" si="371"/>
        <v>0</v>
      </c>
      <c r="BA783" s="68" t="str">
        <f t="shared" si="372"/>
        <v/>
      </c>
      <c r="BB783" s="68" t="str">
        <f t="shared" si="373"/>
        <v/>
      </c>
      <c r="BC783" s="146" t="str">
        <f t="shared" si="374"/>
        <v>Pain in mouth/throat</v>
      </c>
      <c r="BD783" s="68">
        <f t="shared" si="375"/>
        <v>10.4</v>
      </c>
      <c r="BE783" s="68" t="str">
        <f t="shared" si="376"/>
        <v>Pain in mouth/throat
 has a PPV of 10.4% 
 for recurrence</v>
      </c>
      <c r="BF783" s="68">
        <f t="shared" si="377"/>
        <v>0</v>
      </c>
      <c r="BG783" s="68">
        <f t="shared" si="378"/>
        <v>0</v>
      </c>
      <c r="BH783" s="68">
        <f t="shared" si="379"/>
        <v>1</v>
      </c>
      <c r="BI783" s="68">
        <f t="shared" si="380"/>
        <v>0</v>
      </c>
      <c r="BJ783" s="68">
        <f t="shared" si="381"/>
        <v>0</v>
      </c>
      <c r="BK783" s="68">
        <f t="shared" si="382"/>
        <v>0</v>
      </c>
      <c r="BL783" s="68">
        <f t="shared" si="383"/>
        <v>0</v>
      </c>
      <c r="BM783" s="139">
        <f t="shared" si="384"/>
        <v>0</v>
      </c>
    </row>
    <row r="784" spans="1:65" s="68" customFormat="1" ht="63.95" customHeight="1">
      <c r="A784" s="245"/>
      <c r="B784" s="97"/>
      <c r="C784" s="98"/>
      <c r="D784" s="99"/>
      <c r="E784" s="111"/>
      <c r="F784" s="155"/>
      <c r="G784" s="225"/>
      <c r="H784" s="100"/>
      <c r="I784" s="226"/>
      <c r="J784" s="218"/>
      <c r="K784" s="124"/>
      <c r="L784" s="135"/>
      <c r="M784" s="136"/>
      <c r="N784" s="102"/>
      <c r="O784" s="103"/>
      <c r="P784" s="103"/>
      <c r="Q784" s="103"/>
      <c r="R784" s="103"/>
      <c r="S784" s="99"/>
      <c r="T784" s="99"/>
      <c r="U784" s="99"/>
      <c r="V784" s="99"/>
      <c r="W784" s="100"/>
      <c r="X784" s="100"/>
      <c r="Y784" s="104"/>
      <c r="Z784" s="119"/>
      <c r="AA784" s="119"/>
      <c r="AB784" s="120"/>
      <c r="AC784" s="137" t="str">
        <f t="shared" si="354"/>
        <v/>
      </c>
      <c r="AD784" s="131" t="str">
        <f t="shared" si="355"/>
        <v/>
      </c>
      <c r="AE784" s="105"/>
      <c r="AF784" s="101"/>
      <c r="AG784" s="107"/>
      <c r="AH784" s="169"/>
      <c r="AI784" s="170"/>
      <c r="AK784" s="146" t="b">
        <f t="shared" si="356"/>
        <v>0</v>
      </c>
      <c r="AL784" s="68">
        <f t="shared" si="357"/>
        <v>0</v>
      </c>
      <c r="AM784" s="68" t="b">
        <f t="shared" si="358"/>
        <v>1</v>
      </c>
      <c r="AN784" s="68">
        <f t="shared" si="359"/>
        <v>1</v>
      </c>
      <c r="AO784" s="68" t="b">
        <f t="shared" si="360"/>
        <v>0</v>
      </c>
      <c r="AP784" s="68">
        <f t="shared" si="361"/>
        <v>0</v>
      </c>
      <c r="AQ784" s="68" t="b">
        <f t="shared" si="362"/>
        <v>1</v>
      </c>
      <c r="AR784" s="139">
        <f t="shared" si="363"/>
        <v>1</v>
      </c>
      <c r="AS784" s="146" t="str">
        <f t="shared" si="364"/>
        <v/>
      </c>
      <c r="AT784" s="139" t="str">
        <f t="shared" si="365"/>
        <v/>
      </c>
      <c r="AU784" s="68">
        <f t="shared" si="366"/>
        <v>1</v>
      </c>
      <c r="AV784" s="68">
        <f t="shared" si="367"/>
        <v>0</v>
      </c>
      <c r="AW784" s="68">
        <f t="shared" si="368"/>
        <v>0</v>
      </c>
      <c r="AX784" s="68">
        <f t="shared" si="369"/>
        <v>0</v>
      </c>
      <c r="AY784" s="68">
        <f t="shared" si="370"/>
        <v>0</v>
      </c>
      <c r="AZ784" s="139">
        <f t="shared" si="371"/>
        <v>0</v>
      </c>
      <c r="BA784" s="68" t="str">
        <f t="shared" si="372"/>
        <v/>
      </c>
      <c r="BB784" s="68" t="str">
        <f t="shared" si="373"/>
        <v/>
      </c>
      <c r="BC784" s="146" t="str">
        <f t="shared" si="374"/>
        <v>Pain in mouth/throat</v>
      </c>
      <c r="BD784" s="68">
        <f t="shared" si="375"/>
        <v>10.4</v>
      </c>
      <c r="BE784" s="68" t="str">
        <f t="shared" si="376"/>
        <v>Pain in mouth/throat
 has a PPV of 10.4% 
 for recurrence</v>
      </c>
      <c r="BF784" s="68">
        <f t="shared" si="377"/>
        <v>0</v>
      </c>
      <c r="BG784" s="68">
        <f t="shared" si="378"/>
        <v>0</v>
      </c>
      <c r="BH784" s="68">
        <f t="shared" si="379"/>
        <v>1</v>
      </c>
      <c r="BI784" s="68">
        <f t="shared" si="380"/>
        <v>0</v>
      </c>
      <c r="BJ784" s="68">
        <f t="shared" si="381"/>
        <v>0</v>
      </c>
      <c r="BK784" s="68">
        <f t="shared" si="382"/>
        <v>0</v>
      </c>
      <c r="BL784" s="68">
        <f t="shared" si="383"/>
        <v>0</v>
      </c>
      <c r="BM784" s="139">
        <f t="shared" si="384"/>
        <v>0</v>
      </c>
    </row>
    <row r="785" spans="1:65" s="68" customFormat="1" ht="63.95" customHeight="1">
      <c r="A785" s="245"/>
      <c r="B785" s="97"/>
      <c r="C785" s="98"/>
      <c r="D785" s="99"/>
      <c r="E785" s="111"/>
      <c r="F785" s="155"/>
      <c r="G785" s="225"/>
      <c r="H785" s="100"/>
      <c r="I785" s="226"/>
      <c r="J785" s="218"/>
      <c r="K785" s="124"/>
      <c r="L785" s="135"/>
      <c r="M785" s="136"/>
      <c r="N785" s="102"/>
      <c r="O785" s="103"/>
      <c r="P785" s="103"/>
      <c r="Q785" s="103"/>
      <c r="R785" s="103"/>
      <c r="S785" s="99"/>
      <c r="T785" s="99"/>
      <c r="U785" s="99"/>
      <c r="V785" s="99"/>
      <c r="W785" s="100"/>
      <c r="X785" s="100"/>
      <c r="Y785" s="104"/>
      <c r="Z785" s="119"/>
      <c r="AA785" s="119"/>
      <c r="AB785" s="120"/>
      <c r="AC785" s="137" t="str">
        <f t="shared" ref="AC785:AC848" si="385">AS785</f>
        <v/>
      </c>
      <c r="AD785" s="131" t="str">
        <f t="shared" ref="AD785:AD848" si="386">AT785</f>
        <v/>
      </c>
      <c r="AE785" s="105"/>
      <c r="AF785" s="101"/>
      <c r="AG785" s="107"/>
      <c r="AH785" s="169"/>
      <c r="AI785" s="170"/>
      <c r="AK785" s="146" t="b">
        <f t="shared" ref="AK785:AK848" si="387">AND(K785&lt;&gt;"",L785&lt;&gt;"",M785&lt;&gt;"",N785&lt;&gt;"",O785&lt;&gt;"",P785&lt;&gt;"",Q785&lt;&gt;"",R785&lt;&gt;"",S785&lt;&gt;"", T785&lt;&gt;"", U785&lt;&gt;"", V785&lt;&gt;"", W785&lt;&gt;"", X785&lt;&gt;"", Y785&lt;&gt;"", Z785&lt;&gt;"", AA785&lt;&gt;"", AB785&lt;&gt;"")</f>
        <v>0</v>
      </c>
      <c r="AL785" s="68">
        <f t="shared" ref="AL785:AL848" si="388">IF(AK785=TRUE, 1, 0)</f>
        <v>0</v>
      </c>
      <c r="AM785" s="68" t="b">
        <f t="shared" ref="AM785:AM848" si="389">AND(K785="",L785="",M785="",N785="",O785="",P785="",Q785="",R785="",S785="", T785="", U785="", V785="", W785="", X785="", Y785="", Z785="", AA785="", AB785="")</f>
        <v>1</v>
      </c>
      <c r="AN785" s="68">
        <f t="shared" ref="AN785:AN848" si="390">IF(AM785=TRUE, 1, 0)</f>
        <v>1</v>
      </c>
      <c r="AO785" s="68" t="b">
        <f t="shared" ref="AO785:AO848" si="391">AND(B785&lt;&gt;"", C785&lt;&gt;"", D785&lt;&gt;"", G785&lt;&gt;"",H785&lt;&gt;"",I785&lt;&gt;"",E785&lt;&gt;"",F785&lt;&gt;"",J785&lt;&gt;"")</f>
        <v>0</v>
      </c>
      <c r="AP785" s="68">
        <f t="shared" ref="AP785:AP848" si="392">IF(AO785=TRUE, 1, 0)</f>
        <v>0</v>
      </c>
      <c r="AQ785" s="68" t="b">
        <f t="shared" ref="AQ785:AQ848" si="393">AND(B785="", C785="", D785="", G785="",H785="",I785="",E785="",F785="",J785="")</f>
        <v>1</v>
      </c>
      <c r="AR785" s="139">
        <f t="shared" ref="AR785:AR848" si="394">IF(AQ785=TRUE, 1, 0)</f>
        <v>1</v>
      </c>
      <c r="AS785" s="146" t="str">
        <f t="shared" ref="AS785:AS848" si="395">IF(AU785=1, "", IF(AV785=1,AV$9, IF(AW785=1,AW$9, IF(AX785=1,AX$9, IF(AY785=1,AY$9, IF(AZ785=1, AZ$9, IF(J785="Yes",BB785, IF(J785="No", BA785, "Whoops!"))))))))</f>
        <v/>
      </c>
      <c r="AT785" s="139" t="str">
        <f t="shared" ref="AT785:AT848" si="396">IF(AS785="","", IF(AS785=BB785, BE785,""))</f>
        <v/>
      </c>
      <c r="AU785" s="68">
        <f t="shared" ref="AU785:AU848" si="397">IF(AND(B785="", AR785=1), 1, 0)</f>
        <v>1</v>
      </c>
      <c r="AV785" s="68">
        <f t="shared" ref="AV785:AV848" si="398">IF(AND(B785="", AR785=0, AP785=0), 1, 0)</f>
        <v>0</v>
      </c>
      <c r="AW785" s="68">
        <f t="shared" ref="AW785:AW848" si="399">IF(AND(B785&lt;&gt;"", AR785=0, AP785=0), 1, 0)</f>
        <v>0</v>
      </c>
      <c r="AX785" s="68">
        <f t="shared" ref="AX785:AX848" si="400">IF(AND(B785&lt;&gt;"", AP785=1, J785="No", AN785=0), 1, 0)</f>
        <v>0</v>
      </c>
      <c r="AY785" s="68">
        <f t="shared" ref="AY785:AY848" si="401">IF(AND(B785&lt;&gt;"", AP785=1, J785="Yes", AL785=0), 1, 0)</f>
        <v>0</v>
      </c>
      <c r="AZ785" s="139">
        <f t="shared" ref="AZ785:AZ848" si="402">IF(AND(SUM(AU785:AY785)=0, OR(F785="thyroid", F785="skin")), 1, 0)</f>
        <v>0</v>
      </c>
      <c r="BA785" s="68" t="str">
        <f t="shared" ref="BA785:BA848" si="403">IF(J785="No",VLOOKUP(E785,AK$2:AM$8,3,FALSE)&amp;BA$9&amp;" at "&amp;E785&amp;BB$13,"")</f>
        <v/>
      </c>
      <c r="BB785" s="68" t="str">
        <f t="shared" ref="BB785:BB848" si="404">IF(SUM(AU785:AY785)=0,VLOOKUP(E785,AK$2:AM$8,2,FALSE)&amp;BB$9&amp;" at "&amp;E785&amp;BB$13, "")</f>
        <v/>
      </c>
      <c r="BC785" s="146" t="str">
        <f t="shared" ref="BC785:BC848" si="405">IF(BF785=1,BF$2,IF(BG785=1,BF$3,IF(BH785=1,BF$4,IF(BI785=1,BF$5,IF(BJ785=1,BF$6,IF(BK785=1,BF$7,IF(BL785=1,BF$8,IF(BM785=1,BF$9))))))))</f>
        <v>Pain in mouth/throat</v>
      </c>
      <c r="BD785" s="68">
        <f t="shared" ref="BD785:BD848" si="406">IF(BF785=1,BG$2,IF(BG785=1,BG$3,IF(BH785=1,BG$4,IF(BI785=1,BG$5,IF(BJ785=1,BG$6,IF(BK785=1,BG$7,IF(BL785=1,BG$8,IF(BM785=1,BG$9))))))))</f>
        <v>10.4</v>
      </c>
      <c r="BE785" s="68" t="str">
        <f t="shared" ref="BE785:BE848" si="407">IF(SUM(BF785:BM785)&gt;0, BC785&amp;CHAR(10)&amp;BE$7&amp;BD785&amp;BE$8, BE$6)</f>
        <v>Pain in mouth/throat
 has a PPV of 10.4% 
 for recurrence</v>
      </c>
      <c r="BF785" s="68">
        <f t="shared" ref="BF785:BF848" si="408">IF(N785="Yes", 1, 0)</f>
        <v>0</v>
      </c>
      <c r="BG785" s="68">
        <f t="shared" ref="BG785:BG848" si="409">IF(AB785="Yes", 1, 0)</f>
        <v>0</v>
      </c>
      <c r="BH785" s="68">
        <f t="shared" ref="BH785:BH848" si="410">IF(OR(S785="Yes",P785&lt;&gt;"No"), 1, 0)</f>
        <v>1</v>
      </c>
      <c r="BI785" s="68">
        <f t="shared" ref="BI785:BI848" si="411">IF(Z785="Yes", 1, 0)</f>
        <v>0</v>
      </c>
      <c r="BJ785" s="68">
        <f t="shared" ref="BJ785:BJ848" si="412">IF(L785="Yes", 1, 0)</f>
        <v>0</v>
      </c>
      <c r="BK785" s="68">
        <f t="shared" ref="BK785:BK848" si="413">IF(OR(R785="Intermittent", R785="Persistent"), 1, 0)</f>
        <v>0</v>
      </c>
      <c r="BL785" s="68">
        <f t="shared" ref="BL785:BL848" si="414">IF(AA785="Yes", 1, 0)</f>
        <v>0</v>
      </c>
      <c r="BM785" s="139">
        <f t="shared" ref="BM785:BM848" si="415">IF(V785="Yes", 1, 0)</f>
        <v>0</v>
      </c>
    </row>
    <row r="786" spans="1:65" s="68" customFormat="1" ht="63.95" customHeight="1">
      <c r="A786" s="245"/>
      <c r="B786" s="97"/>
      <c r="C786" s="98"/>
      <c r="D786" s="99"/>
      <c r="E786" s="111"/>
      <c r="F786" s="155"/>
      <c r="G786" s="225"/>
      <c r="H786" s="100"/>
      <c r="I786" s="226"/>
      <c r="J786" s="218"/>
      <c r="K786" s="124"/>
      <c r="L786" s="135"/>
      <c r="M786" s="136"/>
      <c r="N786" s="102"/>
      <c r="O786" s="103"/>
      <c r="P786" s="103"/>
      <c r="Q786" s="103"/>
      <c r="R786" s="103"/>
      <c r="S786" s="99"/>
      <c r="T786" s="99"/>
      <c r="U786" s="99"/>
      <c r="V786" s="99"/>
      <c r="W786" s="100"/>
      <c r="X786" s="100"/>
      <c r="Y786" s="104"/>
      <c r="Z786" s="119"/>
      <c r="AA786" s="119"/>
      <c r="AB786" s="120"/>
      <c r="AC786" s="137" t="str">
        <f t="shared" si="385"/>
        <v/>
      </c>
      <c r="AD786" s="131" t="str">
        <f t="shared" si="386"/>
        <v/>
      </c>
      <c r="AE786" s="105"/>
      <c r="AF786" s="101"/>
      <c r="AG786" s="107"/>
      <c r="AH786" s="169"/>
      <c r="AI786" s="170"/>
      <c r="AK786" s="146" t="b">
        <f t="shared" si="387"/>
        <v>0</v>
      </c>
      <c r="AL786" s="68">
        <f t="shared" si="388"/>
        <v>0</v>
      </c>
      <c r="AM786" s="68" t="b">
        <f t="shared" si="389"/>
        <v>1</v>
      </c>
      <c r="AN786" s="68">
        <f t="shared" si="390"/>
        <v>1</v>
      </c>
      <c r="AO786" s="68" t="b">
        <f t="shared" si="391"/>
        <v>0</v>
      </c>
      <c r="AP786" s="68">
        <f t="shared" si="392"/>
        <v>0</v>
      </c>
      <c r="AQ786" s="68" t="b">
        <f t="shared" si="393"/>
        <v>1</v>
      </c>
      <c r="AR786" s="139">
        <f t="shared" si="394"/>
        <v>1</v>
      </c>
      <c r="AS786" s="146" t="str">
        <f t="shared" si="395"/>
        <v/>
      </c>
      <c r="AT786" s="139" t="str">
        <f t="shared" si="396"/>
        <v/>
      </c>
      <c r="AU786" s="68">
        <f t="shared" si="397"/>
        <v>1</v>
      </c>
      <c r="AV786" s="68">
        <f t="shared" si="398"/>
        <v>0</v>
      </c>
      <c r="AW786" s="68">
        <f t="shared" si="399"/>
        <v>0</v>
      </c>
      <c r="AX786" s="68">
        <f t="shared" si="400"/>
        <v>0</v>
      </c>
      <c r="AY786" s="68">
        <f t="shared" si="401"/>
        <v>0</v>
      </c>
      <c r="AZ786" s="139">
        <f t="shared" si="402"/>
        <v>0</v>
      </c>
      <c r="BA786" s="68" t="str">
        <f t="shared" si="403"/>
        <v/>
      </c>
      <c r="BB786" s="68" t="str">
        <f t="shared" si="404"/>
        <v/>
      </c>
      <c r="BC786" s="146" t="str">
        <f t="shared" si="405"/>
        <v>Pain in mouth/throat</v>
      </c>
      <c r="BD786" s="68">
        <f t="shared" si="406"/>
        <v>10.4</v>
      </c>
      <c r="BE786" s="68" t="str">
        <f t="shared" si="407"/>
        <v>Pain in mouth/throat
 has a PPV of 10.4% 
 for recurrence</v>
      </c>
      <c r="BF786" s="68">
        <f t="shared" si="408"/>
        <v>0</v>
      </c>
      <c r="BG786" s="68">
        <f t="shared" si="409"/>
        <v>0</v>
      </c>
      <c r="BH786" s="68">
        <f t="shared" si="410"/>
        <v>1</v>
      </c>
      <c r="BI786" s="68">
        <f t="shared" si="411"/>
        <v>0</v>
      </c>
      <c r="BJ786" s="68">
        <f t="shared" si="412"/>
        <v>0</v>
      </c>
      <c r="BK786" s="68">
        <f t="shared" si="413"/>
        <v>0</v>
      </c>
      <c r="BL786" s="68">
        <f t="shared" si="414"/>
        <v>0</v>
      </c>
      <c r="BM786" s="139">
        <f t="shared" si="415"/>
        <v>0</v>
      </c>
    </row>
    <row r="787" spans="1:65" s="68" customFormat="1" ht="63.95" customHeight="1">
      <c r="A787" s="245"/>
      <c r="B787" s="97"/>
      <c r="C787" s="98"/>
      <c r="D787" s="99"/>
      <c r="E787" s="111"/>
      <c r="F787" s="155"/>
      <c r="G787" s="225"/>
      <c r="H787" s="100"/>
      <c r="I787" s="226"/>
      <c r="J787" s="218"/>
      <c r="K787" s="124"/>
      <c r="L787" s="135"/>
      <c r="M787" s="136"/>
      <c r="N787" s="102"/>
      <c r="O787" s="103"/>
      <c r="P787" s="103"/>
      <c r="Q787" s="103"/>
      <c r="R787" s="103"/>
      <c r="S787" s="99"/>
      <c r="T787" s="99"/>
      <c r="U787" s="99"/>
      <c r="V787" s="99"/>
      <c r="W787" s="100"/>
      <c r="X787" s="100"/>
      <c r="Y787" s="104"/>
      <c r="Z787" s="119"/>
      <c r="AA787" s="119"/>
      <c r="AB787" s="120"/>
      <c r="AC787" s="137" t="str">
        <f t="shared" si="385"/>
        <v/>
      </c>
      <c r="AD787" s="131" t="str">
        <f t="shared" si="386"/>
        <v/>
      </c>
      <c r="AE787" s="105"/>
      <c r="AF787" s="101"/>
      <c r="AG787" s="107"/>
      <c r="AH787" s="169"/>
      <c r="AI787" s="170"/>
      <c r="AK787" s="146" t="b">
        <f t="shared" si="387"/>
        <v>0</v>
      </c>
      <c r="AL787" s="68">
        <f t="shared" si="388"/>
        <v>0</v>
      </c>
      <c r="AM787" s="68" t="b">
        <f t="shared" si="389"/>
        <v>1</v>
      </c>
      <c r="AN787" s="68">
        <f t="shared" si="390"/>
        <v>1</v>
      </c>
      <c r="AO787" s="68" t="b">
        <f t="shared" si="391"/>
        <v>0</v>
      </c>
      <c r="AP787" s="68">
        <f t="shared" si="392"/>
        <v>0</v>
      </c>
      <c r="AQ787" s="68" t="b">
        <f t="shared" si="393"/>
        <v>1</v>
      </c>
      <c r="AR787" s="139">
        <f t="shared" si="394"/>
        <v>1</v>
      </c>
      <c r="AS787" s="146" t="str">
        <f t="shared" si="395"/>
        <v/>
      </c>
      <c r="AT787" s="139" t="str">
        <f t="shared" si="396"/>
        <v/>
      </c>
      <c r="AU787" s="68">
        <f t="shared" si="397"/>
        <v>1</v>
      </c>
      <c r="AV787" s="68">
        <f t="shared" si="398"/>
        <v>0</v>
      </c>
      <c r="AW787" s="68">
        <f t="shared" si="399"/>
        <v>0</v>
      </c>
      <c r="AX787" s="68">
        <f t="shared" si="400"/>
        <v>0</v>
      </c>
      <c r="AY787" s="68">
        <f t="shared" si="401"/>
        <v>0</v>
      </c>
      <c r="AZ787" s="139">
        <f t="shared" si="402"/>
        <v>0</v>
      </c>
      <c r="BA787" s="68" t="str">
        <f t="shared" si="403"/>
        <v/>
      </c>
      <c r="BB787" s="68" t="str">
        <f t="shared" si="404"/>
        <v/>
      </c>
      <c r="BC787" s="146" t="str">
        <f t="shared" si="405"/>
        <v>Pain in mouth/throat</v>
      </c>
      <c r="BD787" s="68">
        <f t="shared" si="406"/>
        <v>10.4</v>
      </c>
      <c r="BE787" s="68" t="str">
        <f t="shared" si="407"/>
        <v>Pain in mouth/throat
 has a PPV of 10.4% 
 for recurrence</v>
      </c>
      <c r="BF787" s="68">
        <f t="shared" si="408"/>
        <v>0</v>
      </c>
      <c r="BG787" s="68">
        <f t="shared" si="409"/>
        <v>0</v>
      </c>
      <c r="BH787" s="68">
        <f t="shared" si="410"/>
        <v>1</v>
      </c>
      <c r="BI787" s="68">
        <f t="shared" si="411"/>
        <v>0</v>
      </c>
      <c r="BJ787" s="68">
        <f t="shared" si="412"/>
        <v>0</v>
      </c>
      <c r="BK787" s="68">
        <f t="shared" si="413"/>
        <v>0</v>
      </c>
      <c r="BL787" s="68">
        <f t="shared" si="414"/>
        <v>0</v>
      </c>
      <c r="BM787" s="139">
        <f t="shared" si="415"/>
        <v>0</v>
      </c>
    </row>
    <row r="788" spans="1:65" s="68" customFormat="1" ht="63.95" customHeight="1">
      <c r="A788" s="245"/>
      <c r="B788" s="97"/>
      <c r="C788" s="98"/>
      <c r="D788" s="99"/>
      <c r="E788" s="111"/>
      <c r="F788" s="155"/>
      <c r="G788" s="225"/>
      <c r="H788" s="100"/>
      <c r="I788" s="226"/>
      <c r="J788" s="218"/>
      <c r="K788" s="124"/>
      <c r="L788" s="135"/>
      <c r="M788" s="136"/>
      <c r="N788" s="102"/>
      <c r="O788" s="103"/>
      <c r="P788" s="103"/>
      <c r="Q788" s="103"/>
      <c r="R788" s="103"/>
      <c r="S788" s="99"/>
      <c r="T788" s="99"/>
      <c r="U788" s="99"/>
      <c r="V788" s="99"/>
      <c r="W788" s="100"/>
      <c r="X788" s="100"/>
      <c r="Y788" s="104"/>
      <c r="Z788" s="119"/>
      <c r="AA788" s="119"/>
      <c r="AB788" s="120"/>
      <c r="AC788" s="137" t="str">
        <f t="shared" si="385"/>
        <v/>
      </c>
      <c r="AD788" s="131" t="str">
        <f t="shared" si="386"/>
        <v/>
      </c>
      <c r="AE788" s="105"/>
      <c r="AF788" s="101"/>
      <c r="AG788" s="107"/>
      <c r="AH788" s="169"/>
      <c r="AI788" s="170"/>
      <c r="AK788" s="146" t="b">
        <f t="shared" si="387"/>
        <v>0</v>
      </c>
      <c r="AL788" s="68">
        <f t="shared" si="388"/>
        <v>0</v>
      </c>
      <c r="AM788" s="68" t="b">
        <f t="shared" si="389"/>
        <v>1</v>
      </c>
      <c r="AN788" s="68">
        <f t="shared" si="390"/>
        <v>1</v>
      </c>
      <c r="AO788" s="68" t="b">
        <f t="shared" si="391"/>
        <v>0</v>
      </c>
      <c r="AP788" s="68">
        <f t="shared" si="392"/>
        <v>0</v>
      </c>
      <c r="AQ788" s="68" t="b">
        <f t="shared" si="393"/>
        <v>1</v>
      </c>
      <c r="AR788" s="139">
        <f t="shared" si="394"/>
        <v>1</v>
      </c>
      <c r="AS788" s="146" t="str">
        <f t="shared" si="395"/>
        <v/>
      </c>
      <c r="AT788" s="139" t="str">
        <f t="shared" si="396"/>
        <v/>
      </c>
      <c r="AU788" s="68">
        <f t="shared" si="397"/>
        <v>1</v>
      </c>
      <c r="AV788" s="68">
        <f t="shared" si="398"/>
        <v>0</v>
      </c>
      <c r="AW788" s="68">
        <f t="shared" si="399"/>
        <v>0</v>
      </c>
      <c r="AX788" s="68">
        <f t="shared" si="400"/>
        <v>0</v>
      </c>
      <c r="AY788" s="68">
        <f t="shared" si="401"/>
        <v>0</v>
      </c>
      <c r="AZ788" s="139">
        <f t="shared" si="402"/>
        <v>0</v>
      </c>
      <c r="BA788" s="68" t="str">
        <f t="shared" si="403"/>
        <v/>
      </c>
      <c r="BB788" s="68" t="str">
        <f t="shared" si="404"/>
        <v/>
      </c>
      <c r="BC788" s="146" t="str">
        <f t="shared" si="405"/>
        <v>Pain in mouth/throat</v>
      </c>
      <c r="BD788" s="68">
        <f t="shared" si="406"/>
        <v>10.4</v>
      </c>
      <c r="BE788" s="68" t="str">
        <f t="shared" si="407"/>
        <v>Pain in mouth/throat
 has a PPV of 10.4% 
 for recurrence</v>
      </c>
      <c r="BF788" s="68">
        <f t="shared" si="408"/>
        <v>0</v>
      </c>
      <c r="BG788" s="68">
        <f t="shared" si="409"/>
        <v>0</v>
      </c>
      <c r="BH788" s="68">
        <f t="shared" si="410"/>
        <v>1</v>
      </c>
      <c r="BI788" s="68">
        <f t="shared" si="411"/>
        <v>0</v>
      </c>
      <c r="BJ788" s="68">
        <f t="shared" si="412"/>
        <v>0</v>
      </c>
      <c r="BK788" s="68">
        <f t="shared" si="413"/>
        <v>0</v>
      </c>
      <c r="BL788" s="68">
        <f t="shared" si="414"/>
        <v>0</v>
      </c>
      <c r="BM788" s="139">
        <f t="shared" si="415"/>
        <v>0</v>
      </c>
    </row>
    <row r="789" spans="1:65" s="68" customFormat="1" ht="63.95" customHeight="1">
      <c r="A789" s="245"/>
      <c r="B789" s="97"/>
      <c r="C789" s="98"/>
      <c r="D789" s="99"/>
      <c r="E789" s="111"/>
      <c r="F789" s="155"/>
      <c r="G789" s="225"/>
      <c r="H789" s="100"/>
      <c r="I789" s="226"/>
      <c r="J789" s="218"/>
      <c r="K789" s="124"/>
      <c r="L789" s="135"/>
      <c r="M789" s="136"/>
      <c r="N789" s="102"/>
      <c r="O789" s="103"/>
      <c r="P789" s="103"/>
      <c r="Q789" s="103"/>
      <c r="R789" s="103"/>
      <c r="S789" s="99"/>
      <c r="T789" s="99"/>
      <c r="U789" s="99"/>
      <c r="V789" s="99"/>
      <c r="W789" s="100"/>
      <c r="X789" s="100"/>
      <c r="Y789" s="104"/>
      <c r="Z789" s="119"/>
      <c r="AA789" s="119"/>
      <c r="AB789" s="120"/>
      <c r="AC789" s="137" t="str">
        <f t="shared" si="385"/>
        <v/>
      </c>
      <c r="AD789" s="131" t="str">
        <f t="shared" si="386"/>
        <v/>
      </c>
      <c r="AE789" s="105"/>
      <c r="AF789" s="101"/>
      <c r="AG789" s="107"/>
      <c r="AH789" s="169"/>
      <c r="AI789" s="170"/>
      <c r="AK789" s="146" t="b">
        <f t="shared" si="387"/>
        <v>0</v>
      </c>
      <c r="AL789" s="68">
        <f t="shared" si="388"/>
        <v>0</v>
      </c>
      <c r="AM789" s="68" t="b">
        <f t="shared" si="389"/>
        <v>1</v>
      </c>
      <c r="AN789" s="68">
        <f t="shared" si="390"/>
        <v>1</v>
      </c>
      <c r="AO789" s="68" t="b">
        <f t="shared" si="391"/>
        <v>0</v>
      </c>
      <c r="AP789" s="68">
        <f t="shared" si="392"/>
        <v>0</v>
      </c>
      <c r="AQ789" s="68" t="b">
        <f t="shared" si="393"/>
        <v>1</v>
      </c>
      <c r="AR789" s="139">
        <f t="shared" si="394"/>
        <v>1</v>
      </c>
      <c r="AS789" s="146" t="str">
        <f t="shared" si="395"/>
        <v/>
      </c>
      <c r="AT789" s="139" t="str">
        <f t="shared" si="396"/>
        <v/>
      </c>
      <c r="AU789" s="68">
        <f t="shared" si="397"/>
        <v>1</v>
      </c>
      <c r="AV789" s="68">
        <f t="shared" si="398"/>
        <v>0</v>
      </c>
      <c r="AW789" s="68">
        <f t="shared" si="399"/>
        <v>0</v>
      </c>
      <c r="AX789" s="68">
        <f t="shared" si="400"/>
        <v>0</v>
      </c>
      <c r="AY789" s="68">
        <f t="shared" si="401"/>
        <v>0</v>
      </c>
      <c r="AZ789" s="139">
        <f t="shared" si="402"/>
        <v>0</v>
      </c>
      <c r="BA789" s="68" t="str">
        <f t="shared" si="403"/>
        <v/>
      </c>
      <c r="BB789" s="68" t="str">
        <f t="shared" si="404"/>
        <v/>
      </c>
      <c r="BC789" s="146" t="str">
        <f t="shared" si="405"/>
        <v>Pain in mouth/throat</v>
      </c>
      <c r="BD789" s="68">
        <f t="shared" si="406"/>
        <v>10.4</v>
      </c>
      <c r="BE789" s="68" t="str">
        <f t="shared" si="407"/>
        <v>Pain in mouth/throat
 has a PPV of 10.4% 
 for recurrence</v>
      </c>
      <c r="BF789" s="68">
        <f t="shared" si="408"/>
        <v>0</v>
      </c>
      <c r="BG789" s="68">
        <f t="shared" si="409"/>
        <v>0</v>
      </c>
      <c r="BH789" s="68">
        <f t="shared" si="410"/>
        <v>1</v>
      </c>
      <c r="BI789" s="68">
        <f t="shared" si="411"/>
        <v>0</v>
      </c>
      <c r="BJ789" s="68">
        <f t="shared" si="412"/>
        <v>0</v>
      </c>
      <c r="BK789" s="68">
        <f t="shared" si="413"/>
        <v>0</v>
      </c>
      <c r="BL789" s="68">
        <f t="shared" si="414"/>
        <v>0</v>
      </c>
      <c r="BM789" s="139">
        <f t="shared" si="415"/>
        <v>0</v>
      </c>
    </row>
    <row r="790" spans="1:65" s="68" customFormat="1" ht="63.95" customHeight="1">
      <c r="A790" s="245"/>
      <c r="B790" s="97"/>
      <c r="C790" s="98"/>
      <c r="D790" s="99"/>
      <c r="E790" s="111"/>
      <c r="F790" s="155"/>
      <c r="G790" s="225"/>
      <c r="H790" s="100"/>
      <c r="I790" s="226"/>
      <c r="J790" s="218"/>
      <c r="K790" s="124"/>
      <c r="L790" s="135"/>
      <c r="M790" s="136"/>
      <c r="N790" s="102"/>
      <c r="O790" s="103"/>
      <c r="P790" s="103"/>
      <c r="Q790" s="103"/>
      <c r="R790" s="103"/>
      <c r="S790" s="99"/>
      <c r="T790" s="99"/>
      <c r="U790" s="99"/>
      <c r="V790" s="99"/>
      <c r="W790" s="100"/>
      <c r="X790" s="100"/>
      <c r="Y790" s="104"/>
      <c r="Z790" s="119"/>
      <c r="AA790" s="119"/>
      <c r="AB790" s="120"/>
      <c r="AC790" s="137" t="str">
        <f t="shared" si="385"/>
        <v/>
      </c>
      <c r="AD790" s="131" t="str">
        <f t="shared" si="386"/>
        <v/>
      </c>
      <c r="AE790" s="105"/>
      <c r="AF790" s="101"/>
      <c r="AG790" s="107"/>
      <c r="AH790" s="169"/>
      <c r="AI790" s="170"/>
      <c r="AK790" s="146" t="b">
        <f t="shared" si="387"/>
        <v>0</v>
      </c>
      <c r="AL790" s="68">
        <f t="shared" si="388"/>
        <v>0</v>
      </c>
      <c r="AM790" s="68" t="b">
        <f t="shared" si="389"/>
        <v>1</v>
      </c>
      <c r="AN790" s="68">
        <f t="shared" si="390"/>
        <v>1</v>
      </c>
      <c r="AO790" s="68" t="b">
        <f t="shared" si="391"/>
        <v>0</v>
      </c>
      <c r="AP790" s="68">
        <f t="shared" si="392"/>
        <v>0</v>
      </c>
      <c r="AQ790" s="68" t="b">
        <f t="shared" si="393"/>
        <v>1</v>
      </c>
      <c r="AR790" s="139">
        <f t="shared" si="394"/>
        <v>1</v>
      </c>
      <c r="AS790" s="146" t="str">
        <f t="shared" si="395"/>
        <v/>
      </c>
      <c r="AT790" s="139" t="str">
        <f t="shared" si="396"/>
        <v/>
      </c>
      <c r="AU790" s="68">
        <f t="shared" si="397"/>
        <v>1</v>
      </c>
      <c r="AV790" s="68">
        <f t="shared" si="398"/>
        <v>0</v>
      </c>
      <c r="AW790" s="68">
        <f t="shared" si="399"/>
        <v>0</v>
      </c>
      <c r="AX790" s="68">
        <f t="shared" si="400"/>
        <v>0</v>
      </c>
      <c r="AY790" s="68">
        <f t="shared" si="401"/>
        <v>0</v>
      </c>
      <c r="AZ790" s="139">
        <f t="shared" si="402"/>
        <v>0</v>
      </c>
      <c r="BA790" s="68" t="str">
        <f t="shared" si="403"/>
        <v/>
      </c>
      <c r="BB790" s="68" t="str">
        <f t="shared" si="404"/>
        <v/>
      </c>
      <c r="BC790" s="146" t="str">
        <f t="shared" si="405"/>
        <v>Pain in mouth/throat</v>
      </c>
      <c r="BD790" s="68">
        <f t="shared" si="406"/>
        <v>10.4</v>
      </c>
      <c r="BE790" s="68" t="str">
        <f t="shared" si="407"/>
        <v>Pain in mouth/throat
 has a PPV of 10.4% 
 for recurrence</v>
      </c>
      <c r="BF790" s="68">
        <f t="shared" si="408"/>
        <v>0</v>
      </c>
      <c r="BG790" s="68">
        <f t="shared" si="409"/>
        <v>0</v>
      </c>
      <c r="BH790" s="68">
        <f t="shared" si="410"/>
        <v>1</v>
      </c>
      <c r="BI790" s="68">
        <f t="shared" si="411"/>
        <v>0</v>
      </c>
      <c r="BJ790" s="68">
        <f t="shared" si="412"/>
        <v>0</v>
      </c>
      <c r="BK790" s="68">
        <f t="shared" si="413"/>
        <v>0</v>
      </c>
      <c r="BL790" s="68">
        <f t="shared" si="414"/>
        <v>0</v>
      </c>
      <c r="BM790" s="139">
        <f t="shared" si="415"/>
        <v>0</v>
      </c>
    </row>
    <row r="791" spans="1:65" s="68" customFormat="1" ht="63.95" customHeight="1">
      <c r="A791" s="245"/>
      <c r="B791" s="97"/>
      <c r="C791" s="98"/>
      <c r="D791" s="99"/>
      <c r="E791" s="111"/>
      <c r="F791" s="155"/>
      <c r="G791" s="225"/>
      <c r="H791" s="100"/>
      <c r="I791" s="226"/>
      <c r="J791" s="218"/>
      <c r="K791" s="124"/>
      <c r="L791" s="135"/>
      <c r="M791" s="136"/>
      <c r="N791" s="102"/>
      <c r="O791" s="103"/>
      <c r="P791" s="103"/>
      <c r="Q791" s="103"/>
      <c r="R791" s="103"/>
      <c r="S791" s="99"/>
      <c r="T791" s="99"/>
      <c r="U791" s="99"/>
      <c r="V791" s="99"/>
      <c r="W791" s="100"/>
      <c r="X791" s="100"/>
      <c r="Y791" s="104"/>
      <c r="Z791" s="119"/>
      <c r="AA791" s="119"/>
      <c r="AB791" s="120"/>
      <c r="AC791" s="137" t="str">
        <f t="shared" si="385"/>
        <v/>
      </c>
      <c r="AD791" s="131" t="str">
        <f t="shared" si="386"/>
        <v/>
      </c>
      <c r="AE791" s="105"/>
      <c r="AF791" s="101"/>
      <c r="AG791" s="107"/>
      <c r="AH791" s="169"/>
      <c r="AI791" s="170"/>
      <c r="AK791" s="146" t="b">
        <f t="shared" si="387"/>
        <v>0</v>
      </c>
      <c r="AL791" s="68">
        <f t="shared" si="388"/>
        <v>0</v>
      </c>
      <c r="AM791" s="68" t="b">
        <f t="shared" si="389"/>
        <v>1</v>
      </c>
      <c r="AN791" s="68">
        <f t="shared" si="390"/>
        <v>1</v>
      </c>
      <c r="AO791" s="68" t="b">
        <f t="shared" si="391"/>
        <v>0</v>
      </c>
      <c r="AP791" s="68">
        <f t="shared" si="392"/>
        <v>0</v>
      </c>
      <c r="AQ791" s="68" t="b">
        <f t="shared" si="393"/>
        <v>1</v>
      </c>
      <c r="AR791" s="139">
        <f t="shared" si="394"/>
        <v>1</v>
      </c>
      <c r="AS791" s="146" t="str">
        <f t="shared" si="395"/>
        <v/>
      </c>
      <c r="AT791" s="139" t="str">
        <f t="shared" si="396"/>
        <v/>
      </c>
      <c r="AU791" s="68">
        <f t="shared" si="397"/>
        <v>1</v>
      </c>
      <c r="AV791" s="68">
        <f t="shared" si="398"/>
        <v>0</v>
      </c>
      <c r="AW791" s="68">
        <f t="shared" si="399"/>
        <v>0</v>
      </c>
      <c r="AX791" s="68">
        <f t="shared" si="400"/>
        <v>0</v>
      </c>
      <c r="AY791" s="68">
        <f t="shared" si="401"/>
        <v>0</v>
      </c>
      <c r="AZ791" s="139">
        <f t="shared" si="402"/>
        <v>0</v>
      </c>
      <c r="BA791" s="68" t="str">
        <f t="shared" si="403"/>
        <v/>
      </c>
      <c r="BB791" s="68" t="str">
        <f t="shared" si="404"/>
        <v/>
      </c>
      <c r="BC791" s="146" t="str">
        <f t="shared" si="405"/>
        <v>Pain in mouth/throat</v>
      </c>
      <c r="BD791" s="68">
        <f t="shared" si="406"/>
        <v>10.4</v>
      </c>
      <c r="BE791" s="68" t="str">
        <f t="shared" si="407"/>
        <v>Pain in mouth/throat
 has a PPV of 10.4% 
 for recurrence</v>
      </c>
      <c r="BF791" s="68">
        <f t="shared" si="408"/>
        <v>0</v>
      </c>
      <c r="BG791" s="68">
        <f t="shared" si="409"/>
        <v>0</v>
      </c>
      <c r="BH791" s="68">
        <f t="shared" si="410"/>
        <v>1</v>
      </c>
      <c r="BI791" s="68">
        <f t="shared" si="411"/>
        <v>0</v>
      </c>
      <c r="BJ791" s="68">
        <f t="shared" si="412"/>
        <v>0</v>
      </c>
      <c r="BK791" s="68">
        <f t="shared" si="413"/>
        <v>0</v>
      </c>
      <c r="BL791" s="68">
        <f t="shared" si="414"/>
        <v>0</v>
      </c>
      <c r="BM791" s="139">
        <f t="shared" si="415"/>
        <v>0</v>
      </c>
    </row>
    <row r="792" spans="1:65" s="68" customFormat="1" ht="63.95" customHeight="1">
      <c r="A792" s="245"/>
      <c r="B792" s="97"/>
      <c r="C792" s="98"/>
      <c r="D792" s="99"/>
      <c r="E792" s="111"/>
      <c r="F792" s="155"/>
      <c r="G792" s="225"/>
      <c r="H792" s="100"/>
      <c r="I792" s="226"/>
      <c r="J792" s="218"/>
      <c r="K792" s="124"/>
      <c r="L792" s="135"/>
      <c r="M792" s="136"/>
      <c r="N792" s="102"/>
      <c r="O792" s="103"/>
      <c r="P792" s="103"/>
      <c r="Q792" s="103"/>
      <c r="R792" s="103"/>
      <c r="S792" s="99"/>
      <c r="T792" s="99"/>
      <c r="U792" s="99"/>
      <c r="V792" s="99"/>
      <c r="W792" s="100"/>
      <c r="X792" s="100"/>
      <c r="Y792" s="104"/>
      <c r="Z792" s="119"/>
      <c r="AA792" s="119"/>
      <c r="AB792" s="120"/>
      <c r="AC792" s="137" t="str">
        <f t="shared" si="385"/>
        <v/>
      </c>
      <c r="AD792" s="131" t="str">
        <f t="shared" si="386"/>
        <v/>
      </c>
      <c r="AE792" s="105"/>
      <c r="AF792" s="101"/>
      <c r="AG792" s="107"/>
      <c r="AH792" s="169"/>
      <c r="AI792" s="170"/>
      <c r="AK792" s="146" t="b">
        <f t="shared" si="387"/>
        <v>0</v>
      </c>
      <c r="AL792" s="68">
        <f t="shared" si="388"/>
        <v>0</v>
      </c>
      <c r="AM792" s="68" t="b">
        <f t="shared" si="389"/>
        <v>1</v>
      </c>
      <c r="AN792" s="68">
        <f t="shared" si="390"/>
        <v>1</v>
      </c>
      <c r="AO792" s="68" t="b">
        <f t="shared" si="391"/>
        <v>0</v>
      </c>
      <c r="AP792" s="68">
        <f t="shared" si="392"/>
        <v>0</v>
      </c>
      <c r="AQ792" s="68" t="b">
        <f t="shared" si="393"/>
        <v>1</v>
      </c>
      <c r="AR792" s="139">
        <f t="shared" si="394"/>
        <v>1</v>
      </c>
      <c r="AS792" s="146" t="str">
        <f t="shared" si="395"/>
        <v/>
      </c>
      <c r="AT792" s="139" t="str">
        <f t="shared" si="396"/>
        <v/>
      </c>
      <c r="AU792" s="68">
        <f t="shared" si="397"/>
        <v>1</v>
      </c>
      <c r="AV792" s="68">
        <f t="shared" si="398"/>
        <v>0</v>
      </c>
      <c r="AW792" s="68">
        <f t="shared" si="399"/>
        <v>0</v>
      </c>
      <c r="AX792" s="68">
        <f t="shared" si="400"/>
        <v>0</v>
      </c>
      <c r="AY792" s="68">
        <f t="shared" si="401"/>
        <v>0</v>
      </c>
      <c r="AZ792" s="139">
        <f t="shared" si="402"/>
        <v>0</v>
      </c>
      <c r="BA792" s="68" t="str">
        <f t="shared" si="403"/>
        <v/>
      </c>
      <c r="BB792" s="68" t="str">
        <f t="shared" si="404"/>
        <v/>
      </c>
      <c r="BC792" s="146" t="str">
        <f t="shared" si="405"/>
        <v>Pain in mouth/throat</v>
      </c>
      <c r="BD792" s="68">
        <f t="shared" si="406"/>
        <v>10.4</v>
      </c>
      <c r="BE792" s="68" t="str">
        <f t="shared" si="407"/>
        <v>Pain in mouth/throat
 has a PPV of 10.4% 
 for recurrence</v>
      </c>
      <c r="BF792" s="68">
        <f t="shared" si="408"/>
        <v>0</v>
      </c>
      <c r="BG792" s="68">
        <f t="shared" si="409"/>
        <v>0</v>
      </c>
      <c r="BH792" s="68">
        <f t="shared" si="410"/>
        <v>1</v>
      </c>
      <c r="BI792" s="68">
        <f t="shared" si="411"/>
        <v>0</v>
      </c>
      <c r="BJ792" s="68">
        <f t="shared" si="412"/>
        <v>0</v>
      </c>
      <c r="BK792" s="68">
        <f t="shared" si="413"/>
        <v>0</v>
      </c>
      <c r="BL792" s="68">
        <f t="shared" si="414"/>
        <v>0</v>
      </c>
      <c r="BM792" s="139">
        <f t="shared" si="415"/>
        <v>0</v>
      </c>
    </row>
    <row r="793" spans="1:65" s="68" customFormat="1" ht="63.95" customHeight="1">
      <c r="A793" s="245"/>
      <c r="B793" s="97"/>
      <c r="C793" s="98"/>
      <c r="D793" s="99"/>
      <c r="E793" s="111"/>
      <c r="F793" s="155"/>
      <c r="G793" s="225"/>
      <c r="H793" s="100"/>
      <c r="I793" s="226"/>
      <c r="J793" s="218"/>
      <c r="K793" s="124"/>
      <c r="L793" s="135"/>
      <c r="M793" s="136"/>
      <c r="N793" s="102"/>
      <c r="O793" s="103"/>
      <c r="P793" s="103"/>
      <c r="Q793" s="103"/>
      <c r="R793" s="103"/>
      <c r="S793" s="99"/>
      <c r="T793" s="99"/>
      <c r="U793" s="99"/>
      <c r="V793" s="99"/>
      <c r="W793" s="100"/>
      <c r="X793" s="100"/>
      <c r="Y793" s="104"/>
      <c r="Z793" s="119"/>
      <c r="AA793" s="119"/>
      <c r="AB793" s="120"/>
      <c r="AC793" s="137" t="str">
        <f t="shared" si="385"/>
        <v/>
      </c>
      <c r="AD793" s="131" t="str">
        <f t="shared" si="386"/>
        <v/>
      </c>
      <c r="AE793" s="105"/>
      <c r="AF793" s="101"/>
      <c r="AG793" s="107"/>
      <c r="AH793" s="169"/>
      <c r="AI793" s="170"/>
      <c r="AK793" s="146" t="b">
        <f t="shared" si="387"/>
        <v>0</v>
      </c>
      <c r="AL793" s="68">
        <f t="shared" si="388"/>
        <v>0</v>
      </c>
      <c r="AM793" s="68" t="b">
        <f t="shared" si="389"/>
        <v>1</v>
      </c>
      <c r="AN793" s="68">
        <f t="shared" si="390"/>
        <v>1</v>
      </c>
      <c r="AO793" s="68" t="b">
        <f t="shared" si="391"/>
        <v>0</v>
      </c>
      <c r="AP793" s="68">
        <f t="shared" si="392"/>
        <v>0</v>
      </c>
      <c r="AQ793" s="68" t="b">
        <f t="shared" si="393"/>
        <v>1</v>
      </c>
      <c r="AR793" s="139">
        <f t="shared" si="394"/>
        <v>1</v>
      </c>
      <c r="AS793" s="146" t="str">
        <f t="shared" si="395"/>
        <v/>
      </c>
      <c r="AT793" s="139" t="str">
        <f t="shared" si="396"/>
        <v/>
      </c>
      <c r="AU793" s="68">
        <f t="shared" si="397"/>
        <v>1</v>
      </c>
      <c r="AV793" s="68">
        <f t="shared" si="398"/>
        <v>0</v>
      </c>
      <c r="AW793" s="68">
        <f t="shared" si="399"/>
        <v>0</v>
      </c>
      <c r="AX793" s="68">
        <f t="shared" si="400"/>
        <v>0</v>
      </c>
      <c r="AY793" s="68">
        <f t="shared" si="401"/>
        <v>0</v>
      </c>
      <c r="AZ793" s="139">
        <f t="shared" si="402"/>
        <v>0</v>
      </c>
      <c r="BA793" s="68" t="str">
        <f t="shared" si="403"/>
        <v/>
      </c>
      <c r="BB793" s="68" t="str">
        <f t="shared" si="404"/>
        <v/>
      </c>
      <c r="BC793" s="146" t="str">
        <f t="shared" si="405"/>
        <v>Pain in mouth/throat</v>
      </c>
      <c r="BD793" s="68">
        <f t="shared" si="406"/>
        <v>10.4</v>
      </c>
      <c r="BE793" s="68" t="str">
        <f t="shared" si="407"/>
        <v>Pain in mouth/throat
 has a PPV of 10.4% 
 for recurrence</v>
      </c>
      <c r="BF793" s="68">
        <f t="shared" si="408"/>
        <v>0</v>
      </c>
      <c r="BG793" s="68">
        <f t="shared" si="409"/>
        <v>0</v>
      </c>
      <c r="BH793" s="68">
        <f t="shared" si="410"/>
        <v>1</v>
      </c>
      <c r="BI793" s="68">
        <f t="shared" si="411"/>
        <v>0</v>
      </c>
      <c r="BJ793" s="68">
        <f t="shared" si="412"/>
        <v>0</v>
      </c>
      <c r="BK793" s="68">
        <f t="shared" si="413"/>
        <v>0</v>
      </c>
      <c r="BL793" s="68">
        <f t="shared" si="414"/>
        <v>0</v>
      </c>
      <c r="BM793" s="139">
        <f t="shared" si="415"/>
        <v>0</v>
      </c>
    </row>
    <row r="794" spans="1:65" s="68" customFormat="1" ht="63.95" customHeight="1">
      <c r="A794" s="245"/>
      <c r="B794" s="97"/>
      <c r="C794" s="98"/>
      <c r="D794" s="99"/>
      <c r="E794" s="111"/>
      <c r="F794" s="155"/>
      <c r="G794" s="225"/>
      <c r="H794" s="100"/>
      <c r="I794" s="226"/>
      <c r="J794" s="218"/>
      <c r="K794" s="124"/>
      <c r="L794" s="135"/>
      <c r="M794" s="136"/>
      <c r="N794" s="102"/>
      <c r="O794" s="103"/>
      <c r="P794" s="103"/>
      <c r="Q794" s="103"/>
      <c r="R794" s="103"/>
      <c r="S794" s="99"/>
      <c r="T794" s="99"/>
      <c r="U794" s="99"/>
      <c r="V794" s="99"/>
      <c r="W794" s="100"/>
      <c r="X794" s="100"/>
      <c r="Y794" s="104"/>
      <c r="Z794" s="119"/>
      <c r="AA794" s="119"/>
      <c r="AB794" s="120"/>
      <c r="AC794" s="137" t="str">
        <f t="shared" si="385"/>
        <v/>
      </c>
      <c r="AD794" s="131" t="str">
        <f t="shared" si="386"/>
        <v/>
      </c>
      <c r="AE794" s="105"/>
      <c r="AF794" s="101"/>
      <c r="AG794" s="107"/>
      <c r="AH794" s="169"/>
      <c r="AI794" s="170"/>
      <c r="AK794" s="146" t="b">
        <f t="shared" si="387"/>
        <v>0</v>
      </c>
      <c r="AL794" s="68">
        <f t="shared" si="388"/>
        <v>0</v>
      </c>
      <c r="AM794" s="68" t="b">
        <f t="shared" si="389"/>
        <v>1</v>
      </c>
      <c r="AN794" s="68">
        <f t="shared" si="390"/>
        <v>1</v>
      </c>
      <c r="AO794" s="68" t="b">
        <f t="shared" si="391"/>
        <v>0</v>
      </c>
      <c r="AP794" s="68">
        <f t="shared" si="392"/>
        <v>0</v>
      </c>
      <c r="AQ794" s="68" t="b">
        <f t="shared" si="393"/>
        <v>1</v>
      </c>
      <c r="AR794" s="139">
        <f t="shared" si="394"/>
        <v>1</v>
      </c>
      <c r="AS794" s="146" t="str">
        <f t="shared" si="395"/>
        <v/>
      </c>
      <c r="AT794" s="139" t="str">
        <f t="shared" si="396"/>
        <v/>
      </c>
      <c r="AU794" s="68">
        <f t="shared" si="397"/>
        <v>1</v>
      </c>
      <c r="AV794" s="68">
        <f t="shared" si="398"/>
        <v>0</v>
      </c>
      <c r="AW794" s="68">
        <f t="shared" si="399"/>
        <v>0</v>
      </c>
      <c r="AX794" s="68">
        <f t="shared" si="400"/>
        <v>0</v>
      </c>
      <c r="AY794" s="68">
        <f t="shared" si="401"/>
        <v>0</v>
      </c>
      <c r="AZ794" s="139">
        <f t="shared" si="402"/>
        <v>0</v>
      </c>
      <c r="BA794" s="68" t="str">
        <f t="shared" si="403"/>
        <v/>
      </c>
      <c r="BB794" s="68" t="str">
        <f t="shared" si="404"/>
        <v/>
      </c>
      <c r="BC794" s="146" t="str">
        <f t="shared" si="405"/>
        <v>Pain in mouth/throat</v>
      </c>
      <c r="BD794" s="68">
        <f t="shared" si="406"/>
        <v>10.4</v>
      </c>
      <c r="BE794" s="68" t="str">
        <f t="shared" si="407"/>
        <v>Pain in mouth/throat
 has a PPV of 10.4% 
 for recurrence</v>
      </c>
      <c r="BF794" s="68">
        <f t="shared" si="408"/>
        <v>0</v>
      </c>
      <c r="BG794" s="68">
        <f t="shared" si="409"/>
        <v>0</v>
      </c>
      <c r="BH794" s="68">
        <f t="shared" si="410"/>
        <v>1</v>
      </c>
      <c r="BI794" s="68">
        <f t="shared" si="411"/>
        <v>0</v>
      </c>
      <c r="BJ794" s="68">
        <f t="shared" si="412"/>
        <v>0</v>
      </c>
      <c r="BK794" s="68">
        <f t="shared" si="413"/>
        <v>0</v>
      </c>
      <c r="BL794" s="68">
        <f t="shared" si="414"/>
        <v>0</v>
      </c>
      <c r="BM794" s="139">
        <f t="shared" si="415"/>
        <v>0</v>
      </c>
    </row>
    <row r="795" spans="1:65" s="68" customFormat="1" ht="63.95" customHeight="1">
      <c r="A795" s="245"/>
      <c r="B795" s="97"/>
      <c r="C795" s="98"/>
      <c r="D795" s="99"/>
      <c r="E795" s="111"/>
      <c r="F795" s="155"/>
      <c r="G795" s="225"/>
      <c r="H795" s="100"/>
      <c r="I795" s="226"/>
      <c r="J795" s="218"/>
      <c r="K795" s="124"/>
      <c r="L795" s="135"/>
      <c r="M795" s="136"/>
      <c r="N795" s="102"/>
      <c r="O795" s="103"/>
      <c r="P795" s="103"/>
      <c r="Q795" s="103"/>
      <c r="R795" s="103"/>
      <c r="S795" s="99"/>
      <c r="T795" s="99"/>
      <c r="U795" s="99"/>
      <c r="V795" s="99"/>
      <c r="W795" s="100"/>
      <c r="X795" s="100"/>
      <c r="Y795" s="104"/>
      <c r="Z795" s="119"/>
      <c r="AA795" s="119"/>
      <c r="AB795" s="120"/>
      <c r="AC795" s="137" t="str">
        <f t="shared" si="385"/>
        <v/>
      </c>
      <c r="AD795" s="131" t="str">
        <f t="shared" si="386"/>
        <v/>
      </c>
      <c r="AE795" s="105"/>
      <c r="AF795" s="101"/>
      <c r="AG795" s="107"/>
      <c r="AH795" s="169"/>
      <c r="AI795" s="170"/>
      <c r="AK795" s="146" t="b">
        <f t="shared" si="387"/>
        <v>0</v>
      </c>
      <c r="AL795" s="68">
        <f t="shared" si="388"/>
        <v>0</v>
      </c>
      <c r="AM795" s="68" t="b">
        <f t="shared" si="389"/>
        <v>1</v>
      </c>
      <c r="AN795" s="68">
        <f t="shared" si="390"/>
        <v>1</v>
      </c>
      <c r="AO795" s="68" t="b">
        <f t="shared" si="391"/>
        <v>0</v>
      </c>
      <c r="AP795" s="68">
        <f t="shared" si="392"/>
        <v>0</v>
      </c>
      <c r="AQ795" s="68" t="b">
        <f t="shared" si="393"/>
        <v>1</v>
      </c>
      <c r="AR795" s="139">
        <f t="shared" si="394"/>
        <v>1</v>
      </c>
      <c r="AS795" s="146" t="str">
        <f t="shared" si="395"/>
        <v/>
      </c>
      <c r="AT795" s="139" t="str">
        <f t="shared" si="396"/>
        <v/>
      </c>
      <c r="AU795" s="68">
        <f t="shared" si="397"/>
        <v>1</v>
      </c>
      <c r="AV795" s="68">
        <f t="shared" si="398"/>
        <v>0</v>
      </c>
      <c r="AW795" s="68">
        <f t="shared" si="399"/>
        <v>0</v>
      </c>
      <c r="AX795" s="68">
        <f t="shared" si="400"/>
        <v>0</v>
      </c>
      <c r="AY795" s="68">
        <f t="shared" si="401"/>
        <v>0</v>
      </c>
      <c r="AZ795" s="139">
        <f t="shared" si="402"/>
        <v>0</v>
      </c>
      <c r="BA795" s="68" t="str">
        <f t="shared" si="403"/>
        <v/>
      </c>
      <c r="BB795" s="68" t="str">
        <f t="shared" si="404"/>
        <v/>
      </c>
      <c r="BC795" s="146" t="str">
        <f t="shared" si="405"/>
        <v>Pain in mouth/throat</v>
      </c>
      <c r="BD795" s="68">
        <f t="shared" si="406"/>
        <v>10.4</v>
      </c>
      <c r="BE795" s="68" t="str">
        <f t="shared" si="407"/>
        <v>Pain in mouth/throat
 has a PPV of 10.4% 
 for recurrence</v>
      </c>
      <c r="BF795" s="68">
        <f t="shared" si="408"/>
        <v>0</v>
      </c>
      <c r="BG795" s="68">
        <f t="shared" si="409"/>
        <v>0</v>
      </c>
      <c r="BH795" s="68">
        <f t="shared" si="410"/>
        <v>1</v>
      </c>
      <c r="BI795" s="68">
        <f t="shared" si="411"/>
        <v>0</v>
      </c>
      <c r="BJ795" s="68">
        <f t="shared" si="412"/>
        <v>0</v>
      </c>
      <c r="BK795" s="68">
        <f t="shared" si="413"/>
        <v>0</v>
      </c>
      <c r="BL795" s="68">
        <f t="shared" si="414"/>
        <v>0</v>
      </c>
      <c r="BM795" s="139">
        <f t="shared" si="415"/>
        <v>0</v>
      </c>
    </row>
    <row r="796" spans="1:65" s="68" customFormat="1" ht="63.95" customHeight="1">
      <c r="A796" s="245"/>
      <c r="B796" s="97"/>
      <c r="C796" s="98"/>
      <c r="D796" s="99"/>
      <c r="E796" s="111"/>
      <c r="F796" s="155"/>
      <c r="G796" s="225"/>
      <c r="H796" s="100"/>
      <c r="I796" s="226"/>
      <c r="J796" s="218"/>
      <c r="K796" s="124"/>
      <c r="L796" s="135"/>
      <c r="M796" s="136"/>
      <c r="N796" s="102"/>
      <c r="O796" s="103"/>
      <c r="P796" s="103"/>
      <c r="Q796" s="103"/>
      <c r="R796" s="103"/>
      <c r="S796" s="99"/>
      <c r="T796" s="99"/>
      <c r="U796" s="99"/>
      <c r="V796" s="99"/>
      <c r="W796" s="100"/>
      <c r="X796" s="100"/>
      <c r="Y796" s="104"/>
      <c r="Z796" s="119"/>
      <c r="AA796" s="119"/>
      <c r="AB796" s="120"/>
      <c r="AC796" s="137" t="str">
        <f t="shared" si="385"/>
        <v/>
      </c>
      <c r="AD796" s="131" t="str">
        <f t="shared" si="386"/>
        <v/>
      </c>
      <c r="AE796" s="105"/>
      <c r="AF796" s="101"/>
      <c r="AG796" s="107"/>
      <c r="AH796" s="169"/>
      <c r="AI796" s="170"/>
      <c r="AK796" s="146" t="b">
        <f t="shared" si="387"/>
        <v>0</v>
      </c>
      <c r="AL796" s="68">
        <f t="shared" si="388"/>
        <v>0</v>
      </c>
      <c r="AM796" s="68" t="b">
        <f t="shared" si="389"/>
        <v>1</v>
      </c>
      <c r="AN796" s="68">
        <f t="shared" si="390"/>
        <v>1</v>
      </c>
      <c r="AO796" s="68" t="b">
        <f t="shared" si="391"/>
        <v>0</v>
      </c>
      <c r="AP796" s="68">
        <f t="shared" si="392"/>
        <v>0</v>
      </c>
      <c r="AQ796" s="68" t="b">
        <f t="shared" si="393"/>
        <v>1</v>
      </c>
      <c r="AR796" s="139">
        <f t="shared" si="394"/>
        <v>1</v>
      </c>
      <c r="AS796" s="146" t="str">
        <f t="shared" si="395"/>
        <v/>
      </c>
      <c r="AT796" s="139" t="str">
        <f t="shared" si="396"/>
        <v/>
      </c>
      <c r="AU796" s="68">
        <f t="shared" si="397"/>
        <v>1</v>
      </c>
      <c r="AV796" s="68">
        <f t="shared" si="398"/>
        <v>0</v>
      </c>
      <c r="AW796" s="68">
        <f t="shared" si="399"/>
        <v>0</v>
      </c>
      <c r="AX796" s="68">
        <f t="shared" si="400"/>
        <v>0</v>
      </c>
      <c r="AY796" s="68">
        <f t="shared" si="401"/>
        <v>0</v>
      </c>
      <c r="AZ796" s="139">
        <f t="shared" si="402"/>
        <v>0</v>
      </c>
      <c r="BA796" s="68" t="str">
        <f t="shared" si="403"/>
        <v/>
      </c>
      <c r="BB796" s="68" t="str">
        <f t="shared" si="404"/>
        <v/>
      </c>
      <c r="BC796" s="146" t="str">
        <f t="shared" si="405"/>
        <v>Pain in mouth/throat</v>
      </c>
      <c r="BD796" s="68">
        <f t="shared" si="406"/>
        <v>10.4</v>
      </c>
      <c r="BE796" s="68" t="str">
        <f t="shared" si="407"/>
        <v>Pain in mouth/throat
 has a PPV of 10.4% 
 for recurrence</v>
      </c>
      <c r="BF796" s="68">
        <f t="shared" si="408"/>
        <v>0</v>
      </c>
      <c r="BG796" s="68">
        <f t="shared" si="409"/>
        <v>0</v>
      </c>
      <c r="BH796" s="68">
        <f t="shared" si="410"/>
        <v>1</v>
      </c>
      <c r="BI796" s="68">
        <f t="shared" si="411"/>
        <v>0</v>
      </c>
      <c r="BJ796" s="68">
        <f t="shared" si="412"/>
        <v>0</v>
      </c>
      <c r="BK796" s="68">
        <f t="shared" si="413"/>
        <v>0</v>
      </c>
      <c r="BL796" s="68">
        <f t="shared" si="414"/>
        <v>0</v>
      </c>
      <c r="BM796" s="139">
        <f t="shared" si="415"/>
        <v>0</v>
      </c>
    </row>
    <row r="797" spans="1:65" s="68" customFormat="1" ht="63.95" customHeight="1">
      <c r="A797" s="245"/>
      <c r="B797" s="97"/>
      <c r="C797" s="98"/>
      <c r="D797" s="99"/>
      <c r="E797" s="111"/>
      <c r="F797" s="155"/>
      <c r="G797" s="225"/>
      <c r="H797" s="100"/>
      <c r="I797" s="226"/>
      <c r="J797" s="218"/>
      <c r="K797" s="124"/>
      <c r="L797" s="135"/>
      <c r="M797" s="136"/>
      <c r="N797" s="102"/>
      <c r="O797" s="103"/>
      <c r="P797" s="103"/>
      <c r="Q797" s="103"/>
      <c r="R797" s="103"/>
      <c r="S797" s="99"/>
      <c r="T797" s="99"/>
      <c r="U797" s="99"/>
      <c r="V797" s="99"/>
      <c r="W797" s="100"/>
      <c r="X797" s="100"/>
      <c r="Y797" s="104"/>
      <c r="Z797" s="119"/>
      <c r="AA797" s="119"/>
      <c r="AB797" s="120"/>
      <c r="AC797" s="137" t="str">
        <f t="shared" si="385"/>
        <v/>
      </c>
      <c r="AD797" s="131" t="str">
        <f t="shared" si="386"/>
        <v/>
      </c>
      <c r="AE797" s="105"/>
      <c r="AF797" s="101"/>
      <c r="AG797" s="107"/>
      <c r="AH797" s="169"/>
      <c r="AI797" s="170"/>
      <c r="AK797" s="146" t="b">
        <f t="shared" si="387"/>
        <v>0</v>
      </c>
      <c r="AL797" s="68">
        <f t="shared" si="388"/>
        <v>0</v>
      </c>
      <c r="AM797" s="68" t="b">
        <f t="shared" si="389"/>
        <v>1</v>
      </c>
      <c r="AN797" s="68">
        <f t="shared" si="390"/>
        <v>1</v>
      </c>
      <c r="AO797" s="68" t="b">
        <f t="shared" si="391"/>
        <v>0</v>
      </c>
      <c r="AP797" s="68">
        <f t="shared" si="392"/>
        <v>0</v>
      </c>
      <c r="AQ797" s="68" t="b">
        <f t="shared" si="393"/>
        <v>1</v>
      </c>
      <c r="AR797" s="139">
        <f t="shared" si="394"/>
        <v>1</v>
      </c>
      <c r="AS797" s="146" t="str">
        <f t="shared" si="395"/>
        <v/>
      </c>
      <c r="AT797" s="139" t="str">
        <f t="shared" si="396"/>
        <v/>
      </c>
      <c r="AU797" s="68">
        <f t="shared" si="397"/>
        <v>1</v>
      </c>
      <c r="AV797" s="68">
        <f t="shared" si="398"/>
        <v>0</v>
      </c>
      <c r="AW797" s="68">
        <f t="shared" si="399"/>
        <v>0</v>
      </c>
      <c r="AX797" s="68">
        <f t="shared" si="400"/>
        <v>0</v>
      </c>
      <c r="AY797" s="68">
        <f t="shared" si="401"/>
        <v>0</v>
      </c>
      <c r="AZ797" s="139">
        <f t="shared" si="402"/>
        <v>0</v>
      </c>
      <c r="BA797" s="68" t="str">
        <f t="shared" si="403"/>
        <v/>
      </c>
      <c r="BB797" s="68" t="str">
        <f t="shared" si="404"/>
        <v/>
      </c>
      <c r="BC797" s="146" t="str">
        <f t="shared" si="405"/>
        <v>Pain in mouth/throat</v>
      </c>
      <c r="BD797" s="68">
        <f t="shared" si="406"/>
        <v>10.4</v>
      </c>
      <c r="BE797" s="68" t="str">
        <f t="shared" si="407"/>
        <v>Pain in mouth/throat
 has a PPV of 10.4% 
 for recurrence</v>
      </c>
      <c r="BF797" s="68">
        <f t="shared" si="408"/>
        <v>0</v>
      </c>
      <c r="BG797" s="68">
        <f t="shared" si="409"/>
        <v>0</v>
      </c>
      <c r="BH797" s="68">
        <f t="shared" si="410"/>
        <v>1</v>
      </c>
      <c r="BI797" s="68">
        <f t="shared" si="411"/>
        <v>0</v>
      </c>
      <c r="BJ797" s="68">
        <f t="shared" si="412"/>
        <v>0</v>
      </c>
      <c r="BK797" s="68">
        <f t="shared" si="413"/>
        <v>0</v>
      </c>
      <c r="BL797" s="68">
        <f t="shared" si="414"/>
        <v>0</v>
      </c>
      <c r="BM797" s="139">
        <f t="shared" si="415"/>
        <v>0</v>
      </c>
    </row>
    <row r="798" spans="1:65" s="68" customFormat="1" ht="63.95" customHeight="1">
      <c r="A798" s="245"/>
      <c r="B798" s="97"/>
      <c r="C798" s="98"/>
      <c r="D798" s="99"/>
      <c r="E798" s="111"/>
      <c r="F798" s="155"/>
      <c r="G798" s="225"/>
      <c r="H798" s="100"/>
      <c r="I798" s="226"/>
      <c r="J798" s="218"/>
      <c r="K798" s="124"/>
      <c r="L798" s="135"/>
      <c r="M798" s="136"/>
      <c r="N798" s="102"/>
      <c r="O798" s="103"/>
      <c r="P798" s="103"/>
      <c r="Q798" s="103"/>
      <c r="R798" s="103"/>
      <c r="S798" s="99"/>
      <c r="T798" s="99"/>
      <c r="U798" s="99"/>
      <c r="V798" s="99"/>
      <c r="W798" s="100"/>
      <c r="X798" s="100"/>
      <c r="Y798" s="104"/>
      <c r="Z798" s="119"/>
      <c r="AA798" s="119"/>
      <c r="AB798" s="120"/>
      <c r="AC798" s="137" t="str">
        <f t="shared" si="385"/>
        <v/>
      </c>
      <c r="AD798" s="131" t="str">
        <f t="shared" si="386"/>
        <v/>
      </c>
      <c r="AE798" s="105"/>
      <c r="AF798" s="101"/>
      <c r="AG798" s="107"/>
      <c r="AH798" s="169"/>
      <c r="AI798" s="170"/>
      <c r="AK798" s="146" t="b">
        <f t="shared" si="387"/>
        <v>0</v>
      </c>
      <c r="AL798" s="68">
        <f t="shared" si="388"/>
        <v>0</v>
      </c>
      <c r="AM798" s="68" t="b">
        <f t="shared" si="389"/>
        <v>1</v>
      </c>
      <c r="AN798" s="68">
        <f t="shared" si="390"/>
        <v>1</v>
      </c>
      <c r="AO798" s="68" t="b">
        <f t="shared" si="391"/>
        <v>0</v>
      </c>
      <c r="AP798" s="68">
        <f t="shared" si="392"/>
        <v>0</v>
      </c>
      <c r="AQ798" s="68" t="b">
        <f t="shared" si="393"/>
        <v>1</v>
      </c>
      <c r="AR798" s="139">
        <f t="shared" si="394"/>
        <v>1</v>
      </c>
      <c r="AS798" s="146" t="str">
        <f t="shared" si="395"/>
        <v/>
      </c>
      <c r="AT798" s="139" t="str">
        <f t="shared" si="396"/>
        <v/>
      </c>
      <c r="AU798" s="68">
        <f t="shared" si="397"/>
        <v>1</v>
      </c>
      <c r="AV798" s="68">
        <f t="shared" si="398"/>
        <v>0</v>
      </c>
      <c r="AW798" s="68">
        <f t="shared" si="399"/>
        <v>0</v>
      </c>
      <c r="AX798" s="68">
        <f t="shared" si="400"/>
        <v>0</v>
      </c>
      <c r="AY798" s="68">
        <f t="shared" si="401"/>
        <v>0</v>
      </c>
      <c r="AZ798" s="139">
        <f t="shared" si="402"/>
        <v>0</v>
      </c>
      <c r="BA798" s="68" t="str">
        <f t="shared" si="403"/>
        <v/>
      </c>
      <c r="BB798" s="68" t="str">
        <f t="shared" si="404"/>
        <v/>
      </c>
      <c r="BC798" s="146" t="str">
        <f t="shared" si="405"/>
        <v>Pain in mouth/throat</v>
      </c>
      <c r="BD798" s="68">
        <f t="shared" si="406"/>
        <v>10.4</v>
      </c>
      <c r="BE798" s="68" t="str">
        <f t="shared" si="407"/>
        <v>Pain in mouth/throat
 has a PPV of 10.4% 
 for recurrence</v>
      </c>
      <c r="BF798" s="68">
        <f t="shared" si="408"/>
        <v>0</v>
      </c>
      <c r="BG798" s="68">
        <f t="shared" si="409"/>
        <v>0</v>
      </c>
      <c r="BH798" s="68">
        <f t="shared" si="410"/>
        <v>1</v>
      </c>
      <c r="BI798" s="68">
        <f t="shared" si="411"/>
        <v>0</v>
      </c>
      <c r="BJ798" s="68">
        <f t="shared" si="412"/>
        <v>0</v>
      </c>
      <c r="BK798" s="68">
        <f t="shared" si="413"/>
        <v>0</v>
      </c>
      <c r="BL798" s="68">
        <f t="shared" si="414"/>
        <v>0</v>
      </c>
      <c r="BM798" s="139">
        <f t="shared" si="415"/>
        <v>0</v>
      </c>
    </row>
    <row r="799" spans="1:65" s="68" customFormat="1" ht="63.95" customHeight="1">
      <c r="A799" s="245"/>
      <c r="B799" s="97"/>
      <c r="C799" s="98"/>
      <c r="D799" s="99"/>
      <c r="E799" s="111"/>
      <c r="F799" s="155"/>
      <c r="G799" s="225"/>
      <c r="H799" s="100"/>
      <c r="I799" s="226"/>
      <c r="J799" s="218"/>
      <c r="K799" s="124"/>
      <c r="L799" s="135"/>
      <c r="M799" s="136"/>
      <c r="N799" s="102"/>
      <c r="O799" s="103"/>
      <c r="P799" s="103"/>
      <c r="Q799" s="103"/>
      <c r="R799" s="103"/>
      <c r="S799" s="99"/>
      <c r="T799" s="99"/>
      <c r="U799" s="99"/>
      <c r="V799" s="99"/>
      <c r="W799" s="100"/>
      <c r="X799" s="100"/>
      <c r="Y799" s="104"/>
      <c r="Z799" s="119"/>
      <c r="AA799" s="119"/>
      <c r="AB799" s="120"/>
      <c r="AC799" s="137" t="str">
        <f t="shared" si="385"/>
        <v/>
      </c>
      <c r="AD799" s="131" t="str">
        <f t="shared" si="386"/>
        <v/>
      </c>
      <c r="AE799" s="105"/>
      <c r="AF799" s="101"/>
      <c r="AG799" s="107"/>
      <c r="AH799" s="169"/>
      <c r="AI799" s="170"/>
      <c r="AK799" s="146" t="b">
        <f t="shared" si="387"/>
        <v>0</v>
      </c>
      <c r="AL799" s="68">
        <f t="shared" si="388"/>
        <v>0</v>
      </c>
      <c r="AM799" s="68" t="b">
        <f t="shared" si="389"/>
        <v>1</v>
      </c>
      <c r="AN799" s="68">
        <f t="shared" si="390"/>
        <v>1</v>
      </c>
      <c r="AO799" s="68" t="b">
        <f t="shared" si="391"/>
        <v>0</v>
      </c>
      <c r="AP799" s="68">
        <f t="shared" si="392"/>
        <v>0</v>
      </c>
      <c r="AQ799" s="68" t="b">
        <f t="shared" si="393"/>
        <v>1</v>
      </c>
      <c r="AR799" s="139">
        <f t="shared" si="394"/>
        <v>1</v>
      </c>
      <c r="AS799" s="146" t="str">
        <f t="shared" si="395"/>
        <v/>
      </c>
      <c r="AT799" s="139" t="str">
        <f t="shared" si="396"/>
        <v/>
      </c>
      <c r="AU799" s="68">
        <f t="shared" si="397"/>
        <v>1</v>
      </c>
      <c r="AV799" s="68">
        <f t="shared" si="398"/>
        <v>0</v>
      </c>
      <c r="AW799" s="68">
        <f t="shared" si="399"/>
        <v>0</v>
      </c>
      <c r="AX799" s="68">
        <f t="shared" si="400"/>
        <v>0</v>
      </c>
      <c r="AY799" s="68">
        <f t="shared" si="401"/>
        <v>0</v>
      </c>
      <c r="AZ799" s="139">
        <f t="shared" si="402"/>
        <v>0</v>
      </c>
      <c r="BA799" s="68" t="str">
        <f t="shared" si="403"/>
        <v/>
      </c>
      <c r="BB799" s="68" t="str">
        <f t="shared" si="404"/>
        <v/>
      </c>
      <c r="BC799" s="146" t="str">
        <f t="shared" si="405"/>
        <v>Pain in mouth/throat</v>
      </c>
      <c r="BD799" s="68">
        <f t="shared" si="406"/>
        <v>10.4</v>
      </c>
      <c r="BE799" s="68" t="str">
        <f t="shared" si="407"/>
        <v>Pain in mouth/throat
 has a PPV of 10.4% 
 for recurrence</v>
      </c>
      <c r="BF799" s="68">
        <f t="shared" si="408"/>
        <v>0</v>
      </c>
      <c r="BG799" s="68">
        <f t="shared" si="409"/>
        <v>0</v>
      </c>
      <c r="BH799" s="68">
        <f t="shared" si="410"/>
        <v>1</v>
      </c>
      <c r="BI799" s="68">
        <f t="shared" si="411"/>
        <v>0</v>
      </c>
      <c r="BJ799" s="68">
        <f t="shared" si="412"/>
        <v>0</v>
      </c>
      <c r="BK799" s="68">
        <f t="shared" si="413"/>
        <v>0</v>
      </c>
      <c r="BL799" s="68">
        <f t="shared" si="414"/>
        <v>0</v>
      </c>
      <c r="BM799" s="139">
        <f t="shared" si="415"/>
        <v>0</v>
      </c>
    </row>
    <row r="800" spans="1:65" s="68" customFormat="1" ht="63.95" customHeight="1">
      <c r="A800" s="245"/>
      <c r="B800" s="97"/>
      <c r="C800" s="98"/>
      <c r="D800" s="99"/>
      <c r="E800" s="111"/>
      <c r="F800" s="155"/>
      <c r="G800" s="225"/>
      <c r="H800" s="100"/>
      <c r="I800" s="226"/>
      <c r="J800" s="218"/>
      <c r="K800" s="124"/>
      <c r="L800" s="135"/>
      <c r="M800" s="136"/>
      <c r="N800" s="102"/>
      <c r="O800" s="103"/>
      <c r="P800" s="103"/>
      <c r="Q800" s="103"/>
      <c r="R800" s="103"/>
      <c r="S800" s="99"/>
      <c r="T800" s="99"/>
      <c r="U800" s="99"/>
      <c r="V800" s="99"/>
      <c r="W800" s="100"/>
      <c r="X800" s="100"/>
      <c r="Y800" s="104"/>
      <c r="Z800" s="119"/>
      <c r="AA800" s="119"/>
      <c r="AB800" s="120"/>
      <c r="AC800" s="137" t="str">
        <f t="shared" si="385"/>
        <v/>
      </c>
      <c r="AD800" s="131" t="str">
        <f t="shared" si="386"/>
        <v/>
      </c>
      <c r="AE800" s="105"/>
      <c r="AF800" s="101"/>
      <c r="AG800" s="107"/>
      <c r="AH800" s="169"/>
      <c r="AI800" s="170"/>
      <c r="AK800" s="146" t="b">
        <f t="shared" si="387"/>
        <v>0</v>
      </c>
      <c r="AL800" s="68">
        <f t="shared" si="388"/>
        <v>0</v>
      </c>
      <c r="AM800" s="68" t="b">
        <f t="shared" si="389"/>
        <v>1</v>
      </c>
      <c r="AN800" s="68">
        <f t="shared" si="390"/>
        <v>1</v>
      </c>
      <c r="AO800" s="68" t="b">
        <f t="shared" si="391"/>
        <v>0</v>
      </c>
      <c r="AP800" s="68">
        <f t="shared" si="392"/>
        <v>0</v>
      </c>
      <c r="AQ800" s="68" t="b">
        <f t="shared" si="393"/>
        <v>1</v>
      </c>
      <c r="AR800" s="139">
        <f t="shared" si="394"/>
        <v>1</v>
      </c>
      <c r="AS800" s="146" t="str">
        <f t="shared" si="395"/>
        <v/>
      </c>
      <c r="AT800" s="139" t="str">
        <f t="shared" si="396"/>
        <v/>
      </c>
      <c r="AU800" s="68">
        <f t="shared" si="397"/>
        <v>1</v>
      </c>
      <c r="AV800" s="68">
        <f t="shared" si="398"/>
        <v>0</v>
      </c>
      <c r="AW800" s="68">
        <f t="shared" si="399"/>
        <v>0</v>
      </c>
      <c r="AX800" s="68">
        <f t="shared" si="400"/>
        <v>0</v>
      </c>
      <c r="AY800" s="68">
        <f t="shared" si="401"/>
        <v>0</v>
      </c>
      <c r="AZ800" s="139">
        <f t="shared" si="402"/>
        <v>0</v>
      </c>
      <c r="BA800" s="68" t="str">
        <f t="shared" si="403"/>
        <v/>
      </c>
      <c r="BB800" s="68" t="str">
        <f t="shared" si="404"/>
        <v/>
      </c>
      <c r="BC800" s="146" t="str">
        <f t="shared" si="405"/>
        <v>Pain in mouth/throat</v>
      </c>
      <c r="BD800" s="68">
        <f t="shared" si="406"/>
        <v>10.4</v>
      </c>
      <c r="BE800" s="68" t="str">
        <f t="shared" si="407"/>
        <v>Pain in mouth/throat
 has a PPV of 10.4% 
 for recurrence</v>
      </c>
      <c r="BF800" s="68">
        <f t="shared" si="408"/>
        <v>0</v>
      </c>
      <c r="BG800" s="68">
        <f t="shared" si="409"/>
        <v>0</v>
      </c>
      <c r="BH800" s="68">
        <f t="shared" si="410"/>
        <v>1</v>
      </c>
      <c r="BI800" s="68">
        <f t="shared" si="411"/>
        <v>0</v>
      </c>
      <c r="BJ800" s="68">
        <f t="shared" si="412"/>
        <v>0</v>
      </c>
      <c r="BK800" s="68">
        <f t="shared" si="413"/>
        <v>0</v>
      </c>
      <c r="BL800" s="68">
        <f t="shared" si="414"/>
        <v>0</v>
      </c>
      <c r="BM800" s="139">
        <f t="shared" si="415"/>
        <v>0</v>
      </c>
    </row>
    <row r="801" spans="1:65" s="68" customFormat="1" ht="63.95" customHeight="1">
      <c r="A801" s="245"/>
      <c r="B801" s="97"/>
      <c r="C801" s="98"/>
      <c r="D801" s="99"/>
      <c r="E801" s="111"/>
      <c r="F801" s="155"/>
      <c r="G801" s="225"/>
      <c r="H801" s="100"/>
      <c r="I801" s="226"/>
      <c r="J801" s="218"/>
      <c r="K801" s="124"/>
      <c r="L801" s="135"/>
      <c r="M801" s="136"/>
      <c r="N801" s="102"/>
      <c r="O801" s="103"/>
      <c r="P801" s="103"/>
      <c r="Q801" s="103"/>
      <c r="R801" s="103"/>
      <c r="S801" s="99"/>
      <c r="T801" s="99"/>
      <c r="U801" s="99"/>
      <c r="V801" s="99"/>
      <c r="W801" s="100"/>
      <c r="X801" s="100"/>
      <c r="Y801" s="104"/>
      <c r="Z801" s="119"/>
      <c r="AA801" s="119"/>
      <c r="AB801" s="120"/>
      <c r="AC801" s="137" t="str">
        <f t="shared" si="385"/>
        <v/>
      </c>
      <c r="AD801" s="131" t="str">
        <f t="shared" si="386"/>
        <v/>
      </c>
      <c r="AE801" s="105"/>
      <c r="AF801" s="101"/>
      <c r="AG801" s="107"/>
      <c r="AH801" s="169"/>
      <c r="AI801" s="170"/>
      <c r="AK801" s="146" t="b">
        <f t="shared" si="387"/>
        <v>0</v>
      </c>
      <c r="AL801" s="68">
        <f t="shared" si="388"/>
        <v>0</v>
      </c>
      <c r="AM801" s="68" t="b">
        <f t="shared" si="389"/>
        <v>1</v>
      </c>
      <c r="AN801" s="68">
        <f t="shared" si="390"/>
        <v>1</v>
      </c>
      <c r="AO801" s="68" t="b">
        <f t="shared" si="391"/>
        <v>0</v>
      </c>
      <c r="AP801" s="68">
        <f t="shared" si="392"/>
        <v>0</v>
      </c>
      <c r="AQ801" s="68" t="b">
        <f t="shared" si="393"/>
        <v>1</v>
      </c>
      <c r="AR801" s="139">
        <f t="shared" si="394"/>
        <v>1</v>
      </c>
      <c r="AS801" s="146" t="str">
        <f t="shared" si="395"/>
        <v/>
      </c>
      <c r="AT801" s="139" t="str">
        <f t="shared" si="396"/>
        <v/>
      </c>
      <c r="AU801" s="68">
        <f t="shared" si="397"/>
        <v>1</v>
      </c>
      <c r="AV801" s="68">
        <f t="shared" si="398"/>
        <v>0</v>
      </c>
      <c r="AW801" s="68">
        <f t="shared" si="399"/>
        <v>0</v>
      </c>
      <c r="AX801" s="68">
        <f t="shared" si="400"/>
        <v>0</v>
      </c>
      <c r="AY801" s="68">
        <f t="shared" si="401"/>
        <v>0</v>
      </c>
      <c r="AZ801" s="139">
        <f t="shared" si="402"/>
        <v>0</v>
      </c>
      <c r="BA801" s="68" t="str">
        <f t="shared" si="403"/>
        <v/>
      </c>
      <c r="BB801" s="68" t="str">
        <f t="shared" si="404"/>
        <v/>
      </c>
      <c r="BC801" s="146" t="str">
        <f t="shared" si="405"/>
        <v>Pain in mouth/throat</v>
      </c>
      <c r="BD801" s="68">
        <f t="shared" si="406"/>
        <v>10.4</v>
      </c>
      <c r="BE801" s="68" t="str">
        <f t="shared" si="407"/>
        <v>Pain in mouth/throat
 has a PPV of 10.4% 
 for recurrence</v>
      </c>
      <c r="BF801" s="68">
        <f t="shared" si="408"/>
        <v>0</v>
      </c>
      <c r="BG801" s="68">
        <f t="shared" si="409"/>
        <v>0</v>
      </c>
      <c r="BH801" s="68">
        <f t="shared" si="410"/>
        <v>1</v>
      </c>
      <c r="BI801" s="68">
        <f t="shared" si="411"/>
        <v>0</v>
      </c>
      <c r="BJ801" s="68">
        <f t="shared" si="412"/>
        <v>0</v>
      </c>
      <c r="BK801" s="68">
        <f t="shared" si="413"/>
        <v>0</v>
      </c>
      <c r="BL801" s="68">
        <f t="shared" si="414"/>
        <v>0</v>
      </c>
      <c r="BM801" s="139">
        <f t="shared" si="415"/>
        <v>0</v>
      </c>
    </row>
    <row r="802" spans="1:65" s="68" customFormat="1" ht="63.95" customHeight="1">
      <c r="A802" s="245"/>
      <c r="B802" s="97"/>
      <c r="C802" s="98"/>
      <c r="D802" s="99"/>
      <c r="E802" s="111"/>
      <c r="F802" s="155"/>
      <c r="G802" s="225"/>
      <c r="H802" s="100"/>
      <c r="I802" s="226"/>
      <c r="J802" s="218"/>
      <c r="K802" s="124"/>
      <c r="L802" s="135"/>
      <c r="M802" s="136"/>
      <c r="N802" s="102"/>
      <c r="O802" s="103"/>
      <c r="P802" s="103"/>
      <c r="Q802" s="103"/>
      <c r="R802" s="103"/>
      <c r="S802" s="99"/>
      <c r="T802" s="99"/>
      <c r="U802" s="99"/>
      <c r="V802" s="99"/>
      <c r="W802" s="100"/>
      <c r="X802" s="100"/>
      <c r="Y802" s="104"/>
      <c r="Z802" s="119"/>
      <c r="AA802" s="119"/>
      <c r="AB802" s="120"/>
      <c r="AC802" s="137" t="str">
        <f t="shared" si="385"/>
        <v/>
      </c>
      <c r="AD802" s="131" t="str">
        <f t="shared" si="386"/>
        <v/>
      </c>
      <c r="AE802" s="105"/>
      <c r="AF802" s="101"/>
      <c r="AG802" s="107"/>
      <c r="AH802" s="169"/>
      <c r="AI802" s="170"/>
      <c r="AK802" s="146" t="b">
        <f t="shared" si="387"/>
        <v>0</v>
      </c>
      <c r="AL802" s="68">
        <f t="shared" si="388"/>
        <v>0</v>
      </c>
      <c r="AM802" s="68" t="b">
        <f t="shared" si="389"/>
        <v>1</v>
      </c>
      <c r="AN802" s="68">
        <f t="shared" si="390"/>
        <v>1</v>
      </c>
      <c r="AO802" s="68" t="b">
        <f t="shared" si="391"/>
        <v>0</v>
      </c>
      <c r="AP802" s="68">
        <f t="shared" si="392"/>
        <v>0</v>
      </c>
      <c r="AQ802" s="68" t="b">
        <f t="shared" si="393"/>
        <v>1</v>
      </c>
      <c r="AR802" s="139">
        <f t="shared" si="394"/>
        <v>1</v>
      </c>
      <c r="AS802" s="146" t="str">
        <f t="shared" si="395"/>
        <v/>
      </c>
      <c r="AT802" s="139" t="str">
        <f t="shared" si="396"/>
        <v/>
      </c>
      <c r="AU802" s="68">
        <f t="shared" si="397"/>
        <v>1</v>
      </c>
      <c r="AV802" s="68">
        <f t="shared" si="398"/>
        <v>0</v>
      </c>
      <c r="AW802" s="68">
        <f t="shared" si="399"/>
        <v>0</v>
      </c>
      <c r="AX802" s="68">
        <f t="shared" si="400"/>
        <v>0</v>
      </c>
      <c r="AY802" s="68">
        <f t="shared" si="401"/>
        <v>0</v>
      </c>
      <c r="AZ802" s="139">
        <f t="shared" si="402"/>
        <v>0</v>
      </c>
      <c r="BA802" s="68" t="str">
        <f t="shared" si="403"/>
        <v/>
      </c>
      <c r="BB802" s="68" t="str">
        <f t="shared" si="404"/>
        <v/>
      </c>
      <c r="BC802" s="146" t="str">
        <f t="shared" si="405"/>
        <v>Pain in mouth/throat</v>
      </c>
      <c r="BD802" s="68">
        <f t="shared" si="406"/>
        <v>10.4</v>
      </c>
      <c r="BE802" s="68" t="str">
        <f t="shared" si="407"/>
        <v>Pain in mouth/throat
 has a PPV of 10.4% 
 for recurrence</v>
      </c>
      <c r="BF802" s="68">
        <f t="shared" si="408"/>
        <v>0</v>
      </c>
      <c r="BG802" s="68">
        <f t="shared" si="409"/>
        <v>0</v>
      </c>
      <c r="BH802" s="68">
        <f t="shared" si="410"/>
        <v>1</v>
      </c>
      <c r="BI802" s="68">
        <f t="shared" si="411"/>
        <v>0</v>
      </c>
      <c r="BJ802" s="68">
        <f t="shared" si="412"/>
        <v>0</v>
      </c>
      <c r="BK802" s="68">
        <f t="shared" si="413"/>
        <v>0</v>
      </c>
      <c r="BL802" s="68">
        <f t="shared" si="414"/>
        <v>0</v>
      </c>
      <c r="BM802" s="139">
        <f t="shared" si="415"/>
        <v>0</v>
      </c>
    </row>
    <row r="803" spans="1:65" s="68" customFormat="1" ht="63.95" customHeight="1">
      <c r="A803" s="245"/>
      <c r="B803" s="97"/>
      <c r="C803" s="98"/>
      <c r="D803" s="99"/>
      <c r="E803" s="111"/>
      <c r="F803" s="155"/>
      <c r="G803" s="225"/>
      <c r="H803" s="100"/>
      <c r="I803" s="226"/>
      <c r="J803" s="218"/>
      <c r="K803" s="124"/>
      <c r="L803" s="135"/>
      <c r="M803" s="136"/>
      <c r="N803" s="102"/>
      <c r="O803" s="103"/>
      <c r="P803" s="103"/>
      <c r="Q803" s="103"/>
      <c r="R803" s="103"/>
      <c r="S803" s="99"/>
      <c r="T803" s="99"/>
      <c r="U803" s="99"/>
      <c r="V803" s="99"/>
      <c r="W803" s="100"/>
      <c r="X803" s="100"/>
      <c r="Y803" s="104"/>
      <c r="Z803" s="119"/>
      <c r="AA803" s="119"/>
      <c r="AB803" s="120"/>
      <c r="AC803" s="137" t="str">
        <f t="shared" si="385"/>
        <v/>
      </c>
      <c r="AD803" s="131" t="str">
        <f t="shared" si="386"/>
        <v/>
      </c>
      <c r="AE803" s="105"/>
      <c r="AF803" s="101"/>
      <c r="AG803" s="107"/>
      <c r="AH803" s="169"/>
      <c r="AI803" s="170"/>
      <c r="AK803" s="146" t="b">
        <f t="shared" si="387"/>
        <v>0</v>
      </c>
      <c r="AL803" s="68">
        <f t="shared" si="388"/>
        <v>0</v>
      </c>
      <c r="AM803" s="68" t="b">
        <f t="shared" si="389"/>
        <v>1</v>
      </c>
      <c r="AN803" s="68">
        <f t="shared" si="390"/>
        <v>1</v>
      </c>
      <c r="AO803" s="68" t="b">
        <f t="shared" si="391"/>
        <v>0</v>
      </c>
      <c r="AP803" s="68">
        <f t="shared" si="392"/>
        <v>0</v>
      </c>
      <c r="AQ803" s="68" t="b">
        <f t="shared" si="393"/>
        <v>1</v>
      </c>
      <c r="AR803" s="139">
        <f t="shared" si="394"/>
        <v>1</v>
      </c>
      <c r="AS803" s="146" t="str">
        <f t="shared" si="395"/>
        <v/>
      </c>
      <c r="AT803" s="139" t="str">
        <f t="shared" si="396"/>
        <v/>
      </c>
      <c r="AU803" s="68">
        <f t="shared" si="397"/>
        <v>1</v>
      </c>
      <c r="AV803" s="68">
        <f t="shared" si="398"/>
        <v>0</v>
      </c>
      <c r="AW803" s="68">
        <f t="shared" si="399"/>
        <v>0</v>
      </c>
      <c r="AX803" s="68">
        <f t="shared" si="400"/>
        <v>0</v>
      </c>
      <c r="AY803" s="68">
        <f t="shared" si="401"/>
        <v>0</v>
      </c>
      <c r="AZ803" s="139">
        <f t="shared" si="402"/>
        <v>0</v>
      </c>
      <c r="BA803" s="68" t="str">
        <f t="shared" si="403"/>
        <v/>
      </c>
      <c r="BB803" s="68" t="str">
        <f t="shared" si="404"/>
        <v/>
      </c>
      <c r="BC803" s="146" t="str">
        <f t="shared" si="405"/>
        <v>Pain in mouth/throat</v>
      </c>
      <c r="BD803" s="68">
        <f t="shared" si="406"/>
        <v>10.4</v>
      </c>
      <c r="BE803" s="68" t="str">
        <f t="shared" si="407"/>
        <v>Pain in mouth/throat
 has a PPV of 10.4% 
 for recurrence</v>
      </c>
      <c r="BF803" s="68">
        <f t="shared" si="408"/>
        <v>0</v>
      </c>
      <c r="BG803" s="68">
        <f t="shared" si="409"/>
        <v>0</v>
      </c>
      <c r="BH803" s="68">
        <f t="shared" si="410"/>
        <v>1</v>
      </c>
      <c r="BI803" s="68">
        <f t="shared" si="411"/>
        <v>0</v>
      </c>
      <c r="BJ803" s="68">
        <f t="shared" si="412"/>
        <v>0</v>
      </c>
      <c r="BK803" s="68">
        <f t="shared" si="413"/>
        <v>0</v>
      </c>
      <c r="BL803" s="68">
        <f t="shared" si="414"/>
        <v>0</v>
      </c>
      <c r="BM803" s="139">
        <f t="shared" si="415"/>
        <v>0</v>
      </c>
    </row>
    <row r="804" spans="1:65" s="68" customFormat="1" ht="63.95" customHeight="1">
      <c r="A804" s="245"/>
      <c r="B804" s="97"/>
      <c r="C804" s="98"/>
      <c r="D804" s="99"/>
      <c r="E804" s="111"/>
      <c r="F804" s="155"/>
      <c r="G804" s="225"/>
      <c r="H804" s="100"/>
      <c r="I804" s="226"/>
      <c r="J804" s="218"/>
      <c r="K804" s="124"/>
      <c r="L804" s="135"/>
      <c r="M804" s="136"/>
      <c r="N804" s="102"/>
      <c r="O804" s="103"/>
      <c r="P804" s="103"/>
      <c r="Q804" s="103"/>
      <c r="R804" s="103"/>
      <c r="S804" s="99"/>
      <c r="T804" s="99"/>
      <c r="U804" s="99"/>
      <c r="V804" s="99"/>
      <c r="W804" s="100"/>
      <c r="X804" s="100"/>
      <c r="Y804" s="104"/>
      <c r="Z804" s="119"/>
      <c r="AA804" s="119"/>
      <c r="AB804" s="120"/>
      <c r="AC804" s="137" t="str">
        <f t="shared" si="385"/>
        <v/>
      </c>
      <c r="AD804" s="131" t="str">
        <f t="shared" si="386"/>
        <v/>
      </c>
      <c r="AE804" s="105"/>
      <c r="AF804" s="101"/>
      <c r="AG804" s="107"/>
      <c r="AH804" s="169"/>
      <c r="AI804" s="170"/>
      <c r="AK804" s="146" t="b">
        <f t="shared" si="387"/>
        <v>0</v>
      </c>
      <c r="AL804" s="68">
        <f t="shared" si="388"/>
        <v>0</v>
      </c>
      <c r="AM804" s="68" t="b">
        <f t="shared" si="389"/>
        <v>1</v>
      </c>
      <c r="AN804" s="68">
        <f t="shared" si="390"/>
        <v>1</v>
      </c>
      <c r="AO804" s="68" t="b">
        <f t="shared" si="391"/>
        <v>0</v>
      </c>
      <c r="AP804" s="68">
        <f t="shared" si="392"/>
        <v>0</v>
      </c>
      <c r="AQ804" s="68" t="b">
        <f t="shared" si="393"/>
        <v>1</v>
      </c>
      <c r="AR804" s="139">
        <f t="shared" si="394"/>
        <v>1</v>
      </c>
      <c r="AS804" s="146" t="str">
        <f t="shared" si="395"/>
        <v/>
      </c>
      <c r="AT804" s="139" t="str">
        <f t="shared" si="396"/>
        <v/>
      </c>
      <c r="AU804" s="68">
        <f t="shared" si="397"/>
        <v>1</v>
      </c>
      <c r="AV804" s="68">
        <f t="shared" si="398"/>
        <v>0</v>
      </c>
      <c r="AW804" s="68">
        <f t="shared" si="399"/>
        <v>0</v>
      </c>
      <c r="AX804" s="68">
        <f t="shared" si="400"/>
        <v>0</v>
      </c>
      <c r="AY804" s="68">
        <f t="shared" si="401"/>
        <v>0</v>
      </c>
      <c r="AZ804" s="139">
        <f t="shared" si="402"/>
        <v>0</v>
      </c>
      <c r="BA804" s="68" t="str">
        <f t="shared" si="403"/>
        <v/>
      </c>
      <c r="BB804" s="68" t="str">
        <f t="shared" si="404"/>
        <v/>
      </c>
      <c r="BC804" s="146" t="str">
        <f t="shared" si="405"/>
        <v>Pain in mouth/throat</v>
      </c>
      <c r="BD804" s="68">
        <f t="shared" si="406"/>
        <v>10.4</v>
      </c>
      <c r="BE804" s="68" t="str">
        <f t="shared" si="407"/>
        <v>Pain in mouth/throat
 has a PPV of 10.4% 
 for recurrence</v>
      </c>
      <c r="BF804" s="68">
        <f t="shared" si="408"/>
        <v>0</v>
      </c>
      <c r="BG804" s="68">
        <f t="shared" si="409"/>
        <v>0</v>
      </c>
      <c r="BH804" s="68">
        <f t="shared" si="410"/>
        <v>1</v>
      </c>
      <c r="BI804" s="68">
        <f t="shared" si="411"/>
        <v>0</v>
      </c>
      <c r="BJ804" s="68">
        <f t="shared" si="412"/>
        <v>0</v>
      </c>
      <c r="BK804" s="68">
        <f t="shared" si="413"/>
        <v>0</v>
      </c>
      <c r="BL804" s="68">
        <f t="shared" si="414"/>
        <v>0</v>
      </c>
      <c r="BM804" s="139">
        <f t="shared" si="415"/>
        <v>0</v>
      </c>
    </row>
    <row r="805" spans="1:65" s="68" customFormat="1" ht="63.95" customHeight="1">
      <c r="A805" s="245"/>
      <c r="B805" s="97"/>
      <c r="C805" s="98"/>
      <c r="D805" s="99"/>
      <c r="E805" s="111"/>
      <c r="F805" s="155"/>
      <c r="G805" s="225"/>
      <c r="H805" s="100"/>
      <c r="I805" s="226"/>
      <c r="J805" s="218"/>
      <c r="K805" s="124"/>
      <c r="L805" s="135"/>
      <c r="M805" s="136"/>
      <c r="N805" s="102"/>
      <c r="O805" s="103"/>
      <c r="P805" s="103"/>
      <c r="Q805" s="103"/>
      <c r="R805" s="103"/>
      <c r="S805" s="99"/>
      <c r="T805" s="99"/>
      <c r="U805" s="99"/>
      <c r="V805" s="99"/>
      <c r="W805" s="100"/>
      <c r="X805" s="100"/>
      <c r="Y805" s="104"/>
      <c r="Z805" s="119"/>
      <c r="AA805" s="119"/>
      <c r="AB805" s="120"/>
      <c r="AC805" s="137" t="str">
        <f t="shared" si="385"/>
        <v/>
      </c>
      <c r="AD805" s="131" t="str">
        <f t="shared" si="386"/>
        <v/>
      </c>
      <c r="AE805" s="105"/>
      <c r="AF805" s="101"/>
      <c r="AG805" s="107"/>
      <c r="AH805" s="169"/>
      <c r="AI805" s="170"/>
      <c r="AK805" s="146" t="b">
        <f t="shared" si="387"/>
        <v>0</v>
      </c>
      <c r="AL805" s="68">
        <f t="shared" si="388"/>
        <v>0</v>
      </c>
      <c r="AM805" s="68" t="b">
        <f t="shared" si="389"/>
        <v>1</v>
      </c>
      <c r="AN805" s="68">
        <f t="shared" si="390"/>
        <v>1</v>
      </c>
      <c r="AO805" s="68" t="b">
        <f t="shared" si="391"/>
        <v>0</v>
      </c>
      <c r="AP805" s="68">
        <f t="shared" si="392"/>
        <v>0</v>
      </c>
      <c r="AQ805" s="68" t="b">
        <f t="shared" si="393"/>
        <v>1</v>
      </c>
      <c r="AR805" s="139">
        <f t="shared" si="394"/>
        <v>1</v>
      </c>
      <c r="AS805" s="146" t="str">
        <f t="shared" si="395"/>
        <v/>
      </c>
      <c r="AT805" s="139" t="str">
        <f t="shared" si="396"/>
        <v/>
      </c>
      <c r="AU805" s="68">
        <f t="shared" si="397"/>
        <v>1</v>
      </c>
      <c r="AV805" s="68">
        <f t="shared" si="398"/>
        <v>0</v>
      </c>
      <c r="AW805" s="68">
        <f t="shared" si="399"/>
        <v>0</v>
      </c>
      <c r="AX805" s="68">
        <f t="shared" si="400"/>
        <v>0</v>
      </c>
      <c r="AY805" s="68">
        <f t="shared" si="401"/>
        <v>0</v>
      </c>
      <c r="AZ805" s="139">
        <f t="shared" si="402"/>
        <v>0</v>
      </c>
      <c r="BA805" s="68" t="str">
        <f t="shared" si="403"/>
        <v/>
      </c>
      <c r="BB805" s="68" t="str">
        <f t="shared" si="404"/>
        <v/>
      </c>
      <c r="BC805" s="146" t="str">
        <f t="shared" si="405"/>
        <v>Pain in mouth/throat</v>
      </c>
      <c r="BD805" s="68">
        <f t="shared" si="406"/>
        <v>10.4</v>
      </c>
      <c r="BE805" s="68" t="str">
        <f t="shared" si="407"/>
        <v>Pain in mouth/throat
 has a PPV of 10.4% 
 for recurrence</v>
      </c>
      <c r="BF805" s="68">
        <f t="shared" si="408"/>
        <v>0</v>
      </c>
      <c r="BG805" s="68">
        <f t="shared" si="409"/>
        <v>0</v>
      </c>
      <c r="BH805" s="68">
        <f t="shared" si="410"/>
        <v>1</v>
      </c>
      <c r="BI805" s="68">
        <f t="shared" si="411"/>
        <v>0</v>
      </c>
      <c r="BJ805" s="68">
        <f t="shared" si="412"/>
        <v>0</v>
      </c>
      <c r="BK805" s="68">
        <f t="shared" si="413"/>
        <v>0</v>
      </c>
      <c r="BL805" s="68">
        <f t="shared" si="414"/>
        <v>0</v>
      </c>
      <c r="BM805" s="139">
        <f t="shared" si="415"/>
        <v>0</v>
      </c>
    </row>
    <row r="806" spans="1:65" s="68" customFormat="1" ht="63.95" customHeight="1">
      <c r="A806" s="245"/>
      <c r="B806" s="97"/>
      <c r="C806" s="98"/>
      <c r="D806" s="99"/>
      <c r="E806" s="111"/>
      <c r="F806" s="155"/>
      <c r="G806" s="225"/>
      <c r="H806" s="100"/>
      <c r="I806" s="226"/>
      <c r="J806" s="218"/>
      <c r="K806" s="124"/>
      <c r="L806" s="135"/>
      <c r="M806" s="136"/>
      <c r="N806" s="102"/>
      <c r="O806" s="103"/>
      <c r="P806" s="103"/>
      <c r="Q806" s="103"/>
      <c r="R806" s="103"/>
      <c r="S806" s="99"/>
      <c r="T806" s="99"/>
      <c r="U806" s="99"/>
      <c r="V806" s="99"/>
      <c r="W806" s="100"/>
      <c r="X806" s="100"/>
      <c r="Y806" s="104"/>
      <c r="Z806" s="119"/>
      <c r="AA806" s="119"/>
      <c r="AB806" s="120"/>
      <c r="AC806" s="137" t="str">
        <f t="shared" si="385"/>
        <v/>
      </c>
      <c r="AD806" s="131" t="str">
        <f t="shared" si="386"/>
        <v/>
      </c>
      <c r="AE806" s="105"/>
      <c r="AF806" s="101"/>
      <c r="AG806" s="107"/>
      <c r="AH806" s="169"/>
      <c r="AI806" s="170"/>
      <c r="AK806" s="146" t="b">
        <f t="shared" si="387"/>
        <v>0</v>
      </c>
      <c r="AL806" s="68">
        <f t="shared" si="388"/>
        <v>0</v>
      </c>
      <c r="AM806" s="68" t="b">
        <f t="shared" si="389"/>
        <v>1</v>
      </c>
      <c r="AN806" s="68">
        <f t="shared" si="390"/>
        <v>1</v>
      </c>
      <c r="AO806" s="68" t="b">
        <f t="shared" si="391"/>
        <v>0</v>
      </c>
      <c r="AP806" s="68">
        <f t="shared" si="392"/>
        <v>0</v>
      </c>
      <c r="AQ806" s="68" t="b">
        <f t="shared" si="393"/>
        <v>1</v>
      </c>
      <c r="AR806" s="139">
        <f t="shared" si="394"/>
        <v>1</v>
      </c>
      <c r="AS806" s="146" t="str">
        <f t="shared" si="395"/>
        <v/>
      </c>
      <c r="AT806" s="139" t="str">
        <f t="shared" si="396"/>
        <v/>
      </c>
      <c r="AU806" s="68">
        <f t="shared" si="397"/>
        <v>1</v>
      </c>
      <c r="AV806" s="68">
        <f t="shared" si="398"/>
        <v>0</v>
      </c>
      <c r="AW806" s="68">
        <f t="shared" si="399"/>
        <v>0</v>
      </c>
      <c r="AX806" s="68">
        <f t="shared" si="400"/>
        <v>0</v>
      </c>
      <c r="AY806" s="68">
        <f t="shared" si="401"/>
        <v>0</v>
      </c>
      <c r="AZ806" s="139">
        <f t="shared" si="402"/>
        <v>0</v>
      </c>
      <c r="BA806" s="68" t="str">
        <f t="shared" si="403"/>
        <v/>
      </c>
      <c r="BB806" s="68" t="str">
        <f t="shared" si="404"/>
        <v/>
      </c>
      <c r="BC806" s="146" t="str">
        <f t="shared" si="405"/>
        <v>Pain in mouth/throat</v>
      </c>
      <c r="BD806" s="68">
        <f t="shared" si="406"/>
        <v>10.4</v>
      </c>
      <c r="BE806" s="68" t="str">
        <f t="shared" si="407"/>
        <v>Pain in mouth/throat
 has a PPV of 10.4% 
 for recurrence</v>
      </c>
      <c r="BF806" s="68">
        <f t="shared" si="408"/>
        <v>0</v>
      </c>
      <c r="BG806" s="68">
        <f t="shared" si="409"/>
        <v>0</v>
      </c>
      <c r="BH806" s="68">
        <f t="shared" si="410"/>
        <v>1</v>
      </c>
      <c r="BI806" s="68">
        <f t="shared" si="411"/>
        <v>0</v>
      </c>
      <c r="BJ806" s="68">
        <f t="shared" si="412"/>
        <v>0</v>
      </c>
      <c r="BK806" s="68">
        <f t="shared" si="413"/>
        <v>0</v>
      </c>
      <c r="BL806" s="68">
        <f t="shared" si="414"/>
        <v>0</v>
      </c>
      <c r="BM806" s="139">
        <f t="shared" si="415"/>
        <v>0</v>
      </c>
    </row>
    <row r="807" spans="1:65" s="68" customFormat="1" ht="63.95" customHeight="1">
      <c r="A807" s="245"/>
      <c r="B807" s="97"/>
      <c r="C807" s="98"/>
      <c r="D807" s="99"/>
      <c r="E807" s="111"/>
      <c r="F807" s="155"/>
      <c r="G807" s="225"/>
      <c r="H807" s="100"/>
      <c r="I807" s="226"/>
      <c r="J807" s="218"/>
      <c r="K807" s="124"/>
      <c r="L807" s="135"/>
      <c r="M807" s="136"/>
      <c r="N807" s="102"/>
      <c r="O807" s="103"/>
      <c r="P807" s="103"/>
      <c r="Q807" s="103"/>
      <c r="R807" s="103"/>
      <c r="S807" s="99"/>
      <c r="T807" s="99"/>
      <c r="U807" s="99"/>
      <c r="V807" s="99"/>
      <c r="W807" s="100"/>
      <c r="X807" s="100"/>
      <c r="Y807" s="104"/>
      <c r="Z807" s="119"/>
      <c r="AA807" s="119"/>
      <c r="AB807" s="120"/>
      <c r="AC807" s="137" t="str">
        <f t="shared" si="385"/>
        <v/>
      </c>
      <c r="AD807" s="131" t="str">
        <f t="shared" si="386"/>
        <v/>
      </c>
      <c r="AE807" s="105"/>
      <c r="AF807" s="101"/>
      <c r="AG807" s="107"/>
      <c r="AH807" s="169"/>
      <c r="AI807" s="170"/>
      <c r="AK807" s="146" t="b">
        <f t="shared" si="387"/>
        <v>0</v>
      </c>
      <c r="AL807" s="68">
        <f t="shared" si="388"/>
        <v>0</v>
      </c>
      <c r="AM807" s="68" t="b">
        <f t="shared" si="389"/>
        <v>1</v>
      </c>
      <c r="AN807" s="68">
        <f t="shared" si="390"/>
        <v>1</v>
      </c>
      <c r="AO807" s="68" t="b">
        <f t="shared" si="391"/>
        <v>0</v>
      </c>
      <c r="AP807" s="68">
        <f t="shared" si="392"/>
        <v>0</v>
      </c>
      <c r="AQ807" s="68" t="b">
        <f t="shared" si="393"/>
        <v>1</v>
      </c>
      <c r="AR807" s="139">
        <f t="shared" si="394"/>
        <v>1</v>
      </c>
      <c r="AS807" s="146" t="str">
        <f t="shared" si="395"/>
        <v/>
      </c>
      <c r="AT807" s="139" t="str">
        <f t="shared" si="396"/>
        <v/>
      </c>
      <c r="AU807" s="68">
        <f t="shared" si="397"/>
        <v>1</v>
      </c>
      <c r="AV807" s="68">
        <f t="shared" si="398"/>
        <v>0</v>
      </c>
      <c r="AW807" s="68">
        <f t="shared" si="399"/>
        <v>0</v>
      </c>
      <c r="AX807" s="68">
        <f t="shared" si="400"/>
        <v>0</v>
      </c>
      <c r="AY807" s="68">
        <f t="shared" si="401"/>
        <v>0</v>
      </c>
      <c r="AZ807" s="139">
        <f t="shared" si="402"/>
        <v>0</v>
      </c>
      <c r="BA807" s="68" t="str">
        <f t="shared" si="403"/>
        <v/>
      </c>
      <c r="BB807" s="68" t="str">
        <f t="shared" si="404"/>
        <v/>
      </c>
      <c r="BC807" s="146" t="str">
        <f t="shared" si="405"/>
        <v>Pain in mouth/throat</v>
      </c>
      <c r="BD807" s="68">
        <f t="shared" si="406"/>
        <v>10.4</v>
      </c>
      <c r="BE807" s="68" t="str">
        <f t="shared" si="407"/>
        <v>Pain in mouth/throat
 has a PPV of 10.4% 
 for recurrence</v>
      </c>
      <c r="BF807" s="68">
        <f t="shared" si="408"/>
        <v>0</v>
      </c>
      <c r="BG807" s="68">
        <f t="shared" si="409"/>
        <v>0</v>
      </c>
      <c r="BH807" s="68">
        <f t="shared" si="410"/>
        <v>1</v>
      </c>
      <c r="BI807" s="68">
        <f t="shared" si="411"/>
        <v>0</v>
      </c>
      <c r="BJ807" s="68">
        <f t="shared" si="412"/>
        <v>0</v>
      </c>
      <c r="BK807" s="68">
        <f t="shared" si="413"/>
        <v>0</v>
      </c>
      <c r="BL807" s="68">
        <f t="shared" si="414"/>
        <v>0</v>
      </c>
      <c r="BM807" s="139">
        <f t="shared" si="415"/>
        <v>0</v>
      </c>
    </row>
    <row r="808" spans="1:65" s="68" customFormat="1" ht="63.95" customHeight="1">
      <c r="A808" s="245"/>
      <c r="B808" s="97"/>
      <c r="C808" s="98"/>
      <c r="D808" s="99"/>
      <c r="E808" s="111"/>
      <c r="F808" s="155"/>
      <c r="G808" s="225"/>
      <c r="H808" s="100"/>
      <c r="I808" s="226"/>
      <c r="J808" s="218"/>
      <c r="K808" s="124"/>
      <c r="L808" s="135"/>
      <c r="M808" s="136"/>
      <c r="N808" s="102"/>
      <c r="O808" s="103"/>
      <c r="P808" s="103"/>
      <c r="Q808" s="103"/>
      <c r="R808" s="103"/>
      <c r="S808" s="99"/>
      <c r="T808" s="99"/>
      <c r="U808" s="99"/>
      <c r="V808" s="99"/>
      <c r="W808" s="100"/>
      <c r="X808" s="100"/>
      <c r="Y808" s="104"/>
      <c r="Z808" s="119"/>
      <c r="AA808" s="119"/>
      <c r="AB808" s="120"/>
      <c r="AC808" s="137" t="str">
        <f t="shared" si="385"/>
        <v/>
      </c>
      <c r="AD808" s="131" t="str">
        <f t="shared" si="386"/>
        <v/>
      </c>
      <c r="AE808" s="105"/>
      <c r="AF808" s="101"/>
      <c r="AG808" s="107"/>
      <c r="AH808" s="169"/>
      <c r="AI808" s="170"/>
      <c r="AK808" s="146" t="b">
        <f t="shared" si="387"/>
        <v>0</v>
      </c>
      <c r="AL808" s="68">
        <f t="shared" si="388"/>
        <v>0</v>
      </c>
      <c r="AM808" s="68" t="b">
        <f t="shared" si="389"/>
        <v>1</v>
      </c>
      <c r="AN808" s="68">
        <f t="shared" si="390"/>
        <v>1</v>
      </c>
      <c r="AO808" s="68" t="b">
        <f t="shared" si="391"/>
        <v>0</v>
      </c>
      <c r="AP808" s="68">
        <f t="shared" si="392"/>
        <v>0</v>
      </c>
      <c r="AQ808" s="68" t="b">
        <f t="shared" si="393"/>
        <v>1</v>
      </c>
      <c r="AR808" s="139">
        <f t="shared" si="394"/>
        <v>1</v>
      </c>
      <c r="AS808" s="146" t="str">
        <f t="shared" si="395"/>
        <v/>
      </c>
      <c r="AT808" s="139" t="str">
        <f t="shared" si="396"/>
        <v/>
      </c>
      <c r="AU808" s="68">
        <f t="shared" si="397"/>
        <v>1</v>
      </c>
      <c r="AV808" s="68">
        <f t="shared" si="398"/>
        <v>0</v>
      </c>
      <c r="AW808" s="68">
        <f t="shared" si="399"/>
        <v>0</v>
      </c>
      <c r="AX808" s="68">
        <f t="shared" si="400"/>
        <v>0</v>
      </c>
      <c r="AY808" s="68">
        <f t="shared" si="401"/>
        <v>0</v>
      </c>
      <c r="AZ808" s="139">
        <f t="shared" si="402"/>
        <v>0</v>
      </c>
      <c r="BA808" s="68" t="str">
        <f t="shared" si="403"/>
        <v/>
      </c>
      <c r="BB808" s="68" t="str">
        <f t="shared" si="404"/>
        <v/>
      </c>
      <c r="BC808" s="146" t="str">
        <f t="shared" si="405"/>
        <v>Pain in mouth/throat</v>
      </c>
      <c r="BD808" s="68">
        <f t="shared" si="406"/>
        <v>10.4</v>
      </c>
      <c r="BE808" s="68" t="str">
        <f t="shared" si="407"/>
        <v>Pain in mouth/throat
 has a PPV of 10.4% 
 for recurrence</v>
      </c>
      <c r="BF808" s="68">
        <f t="shared" si="408"/>
        <v>0</v>
      </c>
      <c r="BG808" s="68">
        <f t="shared" si="409"/>
        <v>0</v>
      </c>
      <c r="BH808" s="68">
        <f t="shared" si="410"/>
        <v>1</v>
      </c>
      <c r="BI808" s="68">
        <f t="shared" si="411"/>
        <v>0</v>
      </c>
      <c r="BJ808" s="68">
        <f t="shared" si="412"/>
        <v>0</v>
      </c>
      <c r="BK808" s="68">
        <f t="shared" si="413"/>
        <v>0</v>
      </c>
      <c r="BL808" s="68">
        <f t="shared" si="414"/>
        <v>0</v>
      </c>
      <c r="BM808" s="139">
        <f t="shared" si="415"/>
        <v>0</v>
      </c>
    </row>
    <row r="809" spans="1:65" s="68" customFormat="1" ht="63.95" customHeight="1">
      <c r="A809" s="245"/>
      <c r="B809" s="97"/>
      <c r="C809" s="98"/>
      <c r="D809" s="99"/>
      <c r="E809" s="111"/>
      <c r="F809" s="155"/>
      <c r="G809" s="225"/>
      <c r="H809" s="100"/>
      <c r="I809" s="226"/>
      <c r="J809" s="218"/>
      <c r="K809" s="124"/>
      <c r="L809" s="135"/>
      <c r="M809" s="136"/>
      <c r="N809" s="102"/>
      <c r="O809" s="103"/>
      <c r="P809" s="103"/>
      <c r="Q809" s="103"/>
      <c r="R809" s="103"/>
      <c r="S809" s="99"/>
      <c r="T809" s="99"/>
      <c r="U809" s="99"/>
      <c r="V809" s="99"/>
      <c r="W809" s="100"/>
      <c r="X809" s="100"/>
      <c r="Y809" s="104"/>
      <c r="Z809" s="119"/>
      <c r="AA809" s="119"/>
      <c r="AB809" s="120"/>
      <c r="AC809" s="137" t="str">
        <f t="shared" si="385"/>
        <v/>
      </c>
      <c r="AD809" s="131" t="str">
        <f t="shared" si="386"/>
        <v/>
      </c>
      <c r="AE809" s="105"/>
      <c r="AF809" s="101"/>
      <c r="AG809" s="107"/>
      <c r="AH809" s="169"/>
      <c r="AI809" s="170"/>
      <c r="AK809" s="146" t="b">
        <f t="shared" si="387"/>
        <v>0</v>
      </c>
      <c r="AL809" s="68">
        <f t="shared" si="388"/>
        <v>0</v>
      </c>
      <c r="AM809" s="68" t="b">
        <f t="shared" si="389"/>
        <v>1</v>
      </c>
      <c r="AN809" s="68">
        <f t="shared" si="390"/>
        <v>1</v>
      </c>
      <c r="AO809" s="68" t="b">
        <f t="shared" si="391"/>
        <v>0</v>
      </c>
      <c r="AP809" s="68">
        <f t="shared" si="392"/>
        <v>0</v>
      </c>
      <c r="AQ809" s="68" t="b">
        <f t="shared" si="393"/>
        <v>1</v>
      </c>
      <c r="AR809" s="139">
        <f t="shared" si="394"/>
        <v>1</v>
      </c>
      <c r="AS809" s="146" t="str">
        <f t="shared" si="395"/>
        <v/>
      </c>
      <c r="AT809" s="139" t="str">
        <f t="shared" si="396"/>
        <v/>
      </c>
      <c r="AU809" s="68">
        <f t="shared" si="397"/>
        <v>1</v>
      </c>
      <c r="AV809" s="68">
        <f t="shared" si="398"/>
        <v>0</v>
      </c>
      <c r="AW809" s="68">
        <f t="shared" si="399"/>
        <v>0</v>
      </c>
      <c r="AX809" s="68">
        <f t="shared" si="400"/>
        <v>0</v>
      </c>
      <c r="AY809" s="68">
        <f t="shared" si="401"/>
        <v>0</v>
      </c>
      <c r="AZ809" s="139">
        <f t="shared" si="402"/>
        <v>0</v>
      </c>
      <c r="BA809" s="68" t="str">
        <f t="shared" si="403"/>
        <v/>
      </c>
      <c r="BB809" s="68" t="str">
        <f t="shared" si="404"/>
        <v/>
      </c>
      <c r="BC809" s="146" t="str">
        <f t="shared" si="405"/>
        <v>Pain in mouth/throat</v>
      </c>
      <c r="BD809" s="68">
        <f t="shared" si="406"/>
        <v>10.4</v>
      </c>
      <c r="BE809" s="68" t="str">
        <f t="shared" si="407"/>
        <v>Pain in mouth/throat
 has a PPV of 10.4% 
 for recurrence</v>
      </c>
      <c r="BF809" s="68">
        <f t="shared" si="408"/>
        <v>0</v>
      </c>
      <c r="BG809" s="68">
        <f t="shared" si="409"/>
        <v>0</v>
      </c>
      <c r="BH809" s="68">
        <f t="shared" si="410"/>
        <v>1</v>
      </c>
      <c r="BI809" s="68">
        <f t="shared" si="411"/>
        <v>0</v>
      </c>
      <c r="BJ809" s="68">
        <f t="shared" si="412"/>
        <v>0</v>
      </c>
      <c r="BK809" s="68">
        <f t="shared" si="413"/>
        <v>0</v>
      </c>
      <c r="BL809" s="68">
        <f t="shared" si="414"/>
        <v>0</v>
      </c>
      <c r="BM809" s="139">
        <f t="shared" si="415"/>
        <v>0</v>
      </c>
    </row>
    <row r="810" spans="1:65" s="68" customFormat="1" ht="63.95" customHeight="1">
      <c r="A810" s="245"/>
      <c r="B810" s="97"/>
      <c r="C810" s="98"/>
      <c r="D810" s="99"/>
      <c r="E810" s="111"/>
      <c r="F810" s="155"/>
      <c r="G810" s="225"/>
      <c r="H810" s="100"/>
      <c r="I810" s="226"/>
      <c r="J810" s="218"/>
      <c r="K810" s="124"/>
      <c r="L810" s="135"/>
      <c r="M810" s="136"/>
      <c r="N810" s="102"/>
      <c r="O810" s="103"/>
      <c r="P810" s="103"/>
      <c r="Q810" s="103"/>
      <c r="R810" s="103"/>
      <c r="S810" s="99"/>
      <c r="T810" s="99"/>
      <c r="U810" s="99"/>
      <c r="V810" s="99"/>
      <c r="W810" s="100"/>
      <c r="X810" s="100"/>
      <c r="Y810" s="104"/>
      <c r="Z810" s="119"/>
      <c r="AA810" s="119"/>
      <c r="AB810" s="120"/>
      <c r="AC810" s="137" t="str">
        <f t="shared" si="385"/>
        <v/>
      </c>
      <c r="AD810" s="131" t="str">
        <f t="shared" si="386"/>
        <v/>
      </c>
      <c r="AE810" s="105"/>
      <c r="AF810" s="101"/>
      <c r="AG810" s="107"/>
      <c r="AH810" s="169"/>
      <c r="AI810" s="170"/>
      <c r="AK810" s="146" t="b">
        <f t="shared" si="387"/>
        <v>0</v>
      </c>
      <c r="AL810" s="68">
        <f t="shared" si="388"/>
        <v>0</v>
      </c>
      <c r="AM810" s="68" t="b">
        <f t="shared" si="389"/>
        <v>1</v>
      </c>
      <c r="AN810" s="68">
        <f t="shared" si="390"/>
        <v>1</v>
      </c>
      <c r="AO810" s="68" t="b">
        <f t="shared" si="391"/>
        <v>0</v>
      </c>
      <c r="AP810" s="68">
        <f t="shared" si="392"/>
        <v>0</v>
      </c>
      <c r="AQ810" s="68" t="b">
        <f t="shared" si="393"/>
        <v>1</v>
      </c>
      <c r="AR810" s="139">
        <f t="shared" si="394"/>
        <v>1</v>
      </c>
      <c r="AS810" s="146" t="str">
        <f t="shared" si="395"/>
        <v/>
      </c>
      <c r="AT810" s="139" t="str">
        <f t="shared" si="396"/>
        <v/>
      </c>
      <c r="AU810" s="68">
        <f t="shared" si="397"/>
        <v>1</v>
      </c>
      <c r="AV810" s="68">
        <f t="shared" si="398"/>
        <v>0</v>
      </c>
      <c r="AW810" s="68">
        <f t="shared" si="399"/>
        <v>0</v>
      </c>
      <c r="AX810" s="68">
        <f t="shared" si="400"/>
        <v>0</v>
      </c>
      <c r="AY810" s="68">
        <f t="shared" si="401"/>
        <v>0</v>
      </c>
      <c r="AZ810" s="139">
        <f t="shared" si="402"/>
        <v>0</v>
      </c>
      <c r="BA810" s="68" t="str">
        <f t="shared" si="403"/>
        <v/>
      </c>
      <c r="BB810" s="68" t="str">
        <f t="shared" si="404"/>
        <v/>
      </c>
      <c r="BC810" s="146" t="str">
        <f t="shared" si="405"/>
        <v>Pain in mouth/throat</v>
      </c>
      <c r="BD810" s="68">
        <f t="shared" si="406"/>
        <v>10.4</v>
      </c>
      <c r="BE810" s="68" t="str">
        <f t="shared" si="407"/>
        <v>Pain in mouth/throat
 has a PPV of 10.4% 
 for recurrence</v>
      </c>
      <c r="BF810" s="68">
        <f t="shared" si="408"/>
        <v>0</v>
      </c>
      <c r="BG810" s="68">
        <f t="shared" si="409"/>
        <v>0</v>
      </c>
      <c r="BH810" s="68">
        <f t="shared" si="410"/>
        <v>1</v>
      </c>
      <c r="BI810" s="68">
        <f t="shared" si="411"/>
        <v>0</v>
      </c>
      <c r="BJ810" s="68">
        <f t="shared" si="412"/>
        <v>0</v>
      </c>
      <c r="BK810" s="68">
        <f t="shared" si="413"/>
        <v>0</v>
      </c>
      <c r="BL810" s="68">
        <f t="shared" si="414"/>
        <v>0</v>
      </c>
      <c r="BM810" s="139">
        <f t="shared" si="415"/>
        <v>0</v>
      </c>
    </row>
    <row r="811" spans="1:65" s="68" customFormat="1" ht="63.95" customHeight="1">
      <c r="A811" s="245"/>
      <c r="B811" s="97"/>
      <c r="C811" s="98"/>
      <c r="D811" s="99"/>
      <c r="E811" s="111"/>
      <c r="F811" s="155"/>
      <c r="G811" s="225"/>
      <c r="H811" s="100"/>
      <c r="I811" s="226"/>
      <c r="J811" s="218"/>
      <c r="K811" s="124"/>
      <c r="L811" s="135"/>
      <c r="M811" s="136"/>
      <c r="N811" s="102"/>
      <c r="O811" s="103"/>
      <c r="P811" s="103"/>
      <c r="Q811" s="103"/>
      <c r="R811" s="103"/>
      <c r="S811" s="99"/>
      <c r="T811" s="99"/>
      <c r="U811" s="99"/>
      <c r="V811" s="99"/>
      <c r="W811" s="100"/>
      <c r="X811" s="100"/>
      <c r="Y811" s="104"/>
      <c r="Z811" s="119"/>
      <c r="AA811" s="119"/>
      <c r="AB811" s="120"/>
      <c r="AC811" s="137" t="str">
        <f t="shared" si="385"/>
        <v/>
      </c>
      <c r="AD811" s="131" t="str">
        <f t="shared" si="386"/>
        <v/>
      </c>
      <c r="AE811" s="105"/>
      <c r="AF811" s="101"/>
      <c r="AG811" s="107"/>
      <c r="AH811" s="169"/>
      <c r="AI811" s="170"/>
      <c r="AK811" s="146" t="b">
        <f t="shared" si="387"/>
        <v>0</v>
      </c>
      <c r="AL811" s="68">
        <f t="shared" si="388"/>
        <v>0</v>
      </c>
      <c r="AM811" s="68" t="b">
        <f t="shared" si="389"/>
        <v>1</v>
      </c>
      <c r="AN811" s="68">
        <f t="shared" si="390"/>
        <v>1</v>
      </c>
      <c r="AO811" s="68" t="b">
        <f t="shared" si="391"/>
        <v>0</v>
      </c>
      <c r="AP811" s="68">
        <f t="shared" si="392"/>
        <v>0</v>
      </c>
      <c r="AQ811" s="68" t="b">
        <f t="shared" si="393"/>
        <v>1</v>
      </c>
      <c r="AR811" s="139">
        <f t="shared" si="394"/>
        <v>1</v>
      </c>
      <c r="AS811" s="146" t="str">
        <f t="shared" si="395"/>
        <v/>
      </c>
      <c r="AT811" s="139" t="str">
        <f t="shared" si="396"/>
        <v/>
      </c>
      <c r="AU811" s="68">
        <f t="shared" si="397"/>
        <v>1</v>
      </c>
      <c r="AV811" s="68">
        <f t="shared" si="398"/>
        <v>0</v>
      </c>
      <c r="AW811" s="68">
        <f t="shared" si="399"/>
        <v>0</v>
      </c>
      <c r="AX811" s="68">
        <f t="shared" si="400"/>
        <v>0</v>
      </c>
      <c r="AY811" s="68">
        <f t="shared" si="401"/>
        <v>0</v>
      </c>
      <c r="AZ811" s="139">
        <f t="shared" si="402"/>
        <v>0</v>
      </c>
      <c r="BA811" s="68" t="str">
        <f t="shared" si="403"/>
        <v/>
      </c>
      <c r="BB811" s="68" t="str">
        <f t="shared" si="404"/>
        <v/>
      </c>
      <c r="BC811" s="146" t="str">
        <f t="shared" si="405"/>
        <v>Pain in mouth/throat</v>
      </c>
      <c r="BD811" s="68">
        <f t="shared" si="406"/>
        <v>10.4</v>
      </c>
      <c r="BE811" s="68" t="str">
        <f t="shared" si="407"/>
        <v>Pain in mouth/throat
 has a PPV of 10.4% 
 for recurrence</v>
      </c>
      <c r="BF811" s="68">
        <f t="shared" si="408"/>
        <v>0</v>
      </c>
      <c r="BG811" s="68">
        <f t="shared" si="409"/>
        <v>0</v>
      </c>
      <c r="BH811" s="68">
        <f t="shared" si="410"/>
        <v>1</v>
      </c>
      <c r="BI811" s="68">
        <f t="shared" si="411"/>
        <v>0</v>
      </c>
      <c r="BJ811" s="68">
        <f t="shared" si="412"/>
        <v>0</v>
      </c>
      <c r="BK811" s="68">
        <f t="shared" si="413"/>
        <v>0</v>
      </c>
      <c r="BL811" s="68">
        <f t="shared" si="414"/>
        <v>0</v>
      </c>
      <c r="BM811" s="139">
        <f t="shared" si="415"/>
        <v>0</v>
      </c>
    </row>
    <row r="812" spans="1:65" s="68" customFormat="1" ht="63.95" customHeight="1">
      <c r="A812" s="245"/>
      <c r="B812" s="97"/>
      <c r="C812" s="98"/>
      <c r="D812" s="99"/>
      <c r="E812" s="111"/>
      <c r="F812" s="155"/>
      <c r="G812" s="225"/>
      <c r="H812" s="100"/>
      <c r="I812" s="226"/>
      <c r="J812" s="218"/>
      <c r="K812" s="124"/>
      <c r="L812" s="135"/>
      <c r="M812" s="136"/>
      <c r="N812" s="102"/>
      <c r="O812" s="103"/>
      <c r="P812" s="103"/>
      <c r="Q812" s="103"/>
      <c r="R812" s="103"/>
      <c r="S812" s="99"/>
      <c r="T812" s="99"/>
      <c r="U812" s="99"/>
      <c r="V812" s="99"/>
      <c r="W812" s="100"/>
      <c r="X812" s="100"/>
      <c r="Y812" s="104"/>
      <c r="Z812" s="119"/>
      <c r="AA812" s="119"/>
      <c r="AB812" s="120"/>
      <c r="AC812" s="137" t="str">
        <f t="shared" si="385"/>
        <v/>
      </c>
      <c r="AD812" s="131" t="str">
        <f t="shared" si="386"/>
        <v/>
      </c>
      <c r="AE812" s="105"/>
      <c r="AF812" s="101"/>
      <c r="AG812" s="107"/>
      <c r="AH812" s="169"/>
      <c r="AI812" s="170"/>
      <c r="AK812" s="146" t="b">
        <f t="shared" si="387"/>
        <v>0</v>
      </c>
      <c r="AL812" s="68">
        <f t="shared" si="388"/>
        <v>0</v>
      </c>
      <c r="AM812" s="68" t="b">
        <f t="shared" si="389"/>
        <v>1</v>
      </c>
      <c r="AN812" s="68">
        <f t="shared" si="390"/>
        <v>1</v>
      </c>
      <c r="AO812" s="68" t="b">
        <f t="shared" si="391"/>
        <v>0</v>
      </c>
      <c r="AP812" s="68">
        <f t="shared" si="392"/>
        <v>0</v>
      </c>
      <c r="AQ812" s="68" t="b">
        <f t="shared" si="393"/>
        <v>1</v>
      </c>
      <c r="AR812" s="139">
        <f t="shared" si="394"/>
        <v>1</v>
      </c>
      <c r="AS812" s="146" t="str">
        <f t="shared" si="395"/>
        <v/>
      </c>
      <c r="AT812" s="139" t="str">
        <f t="shared" si="396"/>
        <v/>
      </c>
      <c r="AU812" s="68">
        <f t="shared" si="397"/>
        <v>1</v>
      </c>
      <c r="AV812" s="68">
        <f t="shared" si="398"/>
        <v>0</v>
      </c>
      <c r="AW812" s="68">
        <f t="shared" si="399"/>
        <v>0</v>
      </c>
      <c r="AX812" s="68">
        <f t="shared" si="400"/>
        <v>0</v>
      </c>
      <c r="AY812" s="68">
        <f t="shared" si="401"/>
        <v>0</v>
      </c>
      <c r="AZ812" s="139">
        <f t="shared" si="402"/>
        <v>0</v>
      </c>
      <c r="BA812" s="68" t="str">
        <f t="shared" si="403"/>
        <v/>
      </c>
      <c r="BB812" s="68" t="str">
        <f t="shared" si="404"/>
        <v/>
      </c>
      <c r="BC812" s="146" t="str">
        <f t="shared" si="405"/>
        <v>Pain in mouth/throat</v>
      </c>
      <c r="BD812" s="68">
        <f t="shared" si="406"/>
        <v>10.4</v>
      </c>
      <c r="BE812" s="68" t="str">
        <f t="shared" si="407"/>
        <v>Pain in mouth/throat
 has a PPV of 10.4% 
 for recurrence</v>
      </c>
      <c r="BF812" s="68">
        <f t="shared" si="408"/>
        <v>0</v>
      </c>
      <c r="BG812" s="68">
        <f t="shared" si="409"/>
        <v>0</v>
      </c>
      <c r="BH812" s="68">
        <f t="shared" si="410"/>
        <v>1</v>
      </c>
      <c r="BI812" s="68">
        <f t="shared" si="411"/>
        <v>0</v>
      </c>
      <c r="BJ812" s="68">
        <f t="shared" si="412"/>
        <v>0</v>
      </c>
      <c r="BK812" s="68">
        <f t="shared" si="413"/>
        <v>0</v>
      </c>
      <c r="BL812" s="68">
        <f t="shared" si="414"/>
        <v>0</v>
      </c>
      <c r="BM812" s="139">
        <f t="shared" si="415"/>
        <v>0</v>
      </c>
    </row>
    <row r="813" spans="1:65" s="68" customFormat="1" ht="63.95" customHeight="1">
      <c r="A813" s="245"/>
      <c r="B813" s="97"/>
      <c r="C813" s="98"/>
      <c r="D813" s="99"/>
      <c r="E813" s="111"/>
      <c r="F813" s="155"/>
      <c r="G813" s="225"/>
      <c r="H813" s="100"/>
      <c r="I813" s="226"/>
      <c r="J813" s="218"/>
      <c r="K813" s="124"/>
      <c r="L813" s="135"/>
      <c r="M813" s="136"/>
      <c r="N813" s="102"/>
      <c r="O813" s="103"/>
      <c r="P813" s="103"/>
      <c r="Q813" s="103"/>
      <c r="R813" s="103"/>
      <c r="S813" s="99"/>
      <c r="T813" s="99"/>
      <c r="U813" s="99"/>
      <c r="V813" s="99"/>
      <c r="W813" s="100"/>
      <c r="X813" s="100"/>
      <c r="Y813" s="104"/>
      <c r="Z813" s="119"/>
      <c r="AA813" s="119"/>
      <c r="AB813" s="120"/>
      <c r="AC813" s="137" t="str">
        <f t="shared" si="385"/>
        <v/>
      </c>
      <c r="AD813" s="131" t="str">
        <f t="shared" si="386"/>
        <v/>
      </c>
      <c r="AE813" s="105"/>
      <c r="AF813" s="101"/>
      <c r="AG813" s="107"/>
      <c r="AH813" s="169"/>
      <c r="AI813" s="170"/>
      <c r="AK813" s="146" t="b">
        <f t="shared" si="387"/>
        <v>0</v>
      </c>
      <c r="AL813" s="68">
        <f t="shared" si="388"/>
        <v>0</v>
      </c>
      <c r="AM813" s="68" t="b">
        <f t="shared" si="389"/>
        <v>1</v>
      </c>
      <c r="AN813" s="68">
        <f t="shared" si="390"/>
        <v>1</v>
      </c>
      <c r="AO813" s="68" t="b">
        <f t="shared" si="391"/>
        <v>0</v>
      </c>
      <c r="AP813" s="68">
        <f t="shared" si="392"/>
        <v>0</v>
      </c>
      <c r="AQ813" s="68" t="b">
        <f t="shared" si="393"/>
        <v>1</v>
      </c>
      <c r="AR813" s="139">
        <f t="shared" si="394"/>
        <v>1</v>
      </c>
      <c r="AS813" s="146" t="str">
        <f t="shared" si="395"/>
        <v/>
      </c>
      <c r="AT813" s="139" t="str">
        <f t="shared" si="396"/>
        <v/>
      </c>
      <c r="AU813" s="68">
        <f t="shared" si="397"/>
        <v>1</v>
      </c>
      <c r="AV813" s="68">
        <f t="shared" si="398"/>
        <v>0</v>
      </c>
      <c r="AW813" s="68">
        <f t="shared" si="399"/>
        <v>0</v>
      </c>
      <c r="AX813" s="68">
        <f t="shared" si="400"/>
        <v>0</v>
      </c>
      <c r="AY813" s="68">
        <f t="shared" si="401"/>
        <v>0</v>
      </c>
      <c r="AZ813" s="139">
        <f t="shared" si="402"/>
        <v>0</v>
      </c>
      <c r="BA813" s="68" t="str">
        <f t="shared" si="403"/>
        <v/>
      </c>
      <c r="BB813" s="68" t="str">
        <f t="shared" si="404"/>
        <v/>
      </c>
      <c r="BC813" s="146" t="str">
        <f t="shared" si="405"/>
        <v>Pain in mouth/throat</v>
      </c>
      <c r="BD813" s="68">
        <f t="shared" si="406"/>
        <v>10.4</v>
      </c>
      <c r="BE813" s="68" t="str">
        <f t="shared" si="407"/>
        <v>Pain in mouth/throat
 has a PPV of 10.4% 
 for recurrence</v>
      </c>
      <c r="BF813" s="68">
        <f t="shared" si="408"/>
        <v>0</v>
      </c>
      <c r="BG813" s="68">
        <f t="shared" si="409"/>
        <v>0</v>
      </c>
      <c r="BH813" s="68">
        <f t="shared" si="410"/>
        <v>1</v>
      </c>
      <c r="BI813" s="68">
        <f t="shared" si="411"/>
        <v>0</v>
      </c>
      <c r="BJ813" s="68">
        <f t="shared" si="412"/>
        <v>0</v>
      </c>
      <c r="BK813" s="68">
        <f t="shared" si="413"/>
        <v>0</v>
      </c>
      <c r="BL813" s="68">
        <f t="shared" si="414"/>
        <v>0</v>
      </c>
      <c r="BM813" s="139">
        <f t="shared" si="415"/>
        <v>0</v>
      </c>
    </row>
    <row r="814" spans="1:65" s="68" customFormat="1" ht="63.95" customHeight="1">
      <c r="A814" s="245"/>
      <c r="B814" s="97"/>
      <c r="C814" s="98"/>
      <c r="D814" s="99"/>
      <c r="E814" s="111"/>
      <c r="F814" s="155"/>
      <c r="G814" s="225"/>
      <c r="H814" s="100"/>
      <c r="I814" s="226"/>
      <c r="J814" s="218"/>
      <c r="K814" s="124"/>
      <c r="L814" s="135"/>
      <c r="M814" s="136"/>
      <c r="N814" s="102"/>
      <c r="O814" s="103"/>
      <c r="P814" s="103"/>
      <c r="Q814" s="103"/>
      <c r="R814" s="103"/>
      <c r="S814" s="99"/>
      <c r="T814" s="99"/>
      <c r="U814" s="99"/>
      <c r="V814" s="99"/>
      <c r="W814" s="100"/>
      <c r="X814" s="100"/>
      <c r="Y814" s="104"/>
      <c r="Z814" s="119"/>
      <c r="AA814" s="119"/>
      <c r="AB814" s="120"/>
      <c r="AC814" s="137" t="str">
        <f t="shared" si="385"/>
        <v/>
      </c>
      <c r="AD814" s="131" t="str">
        <f t="shared" si="386"/>
        <v/>
      </c>
      <c r="AE814" s="105"/>
      <c r="AF814" s="101"/>
      <c r="AG814" s="107"/>
      <c r="AH814" s="169"/>
      <c r="AI814" s="170"/>
      <c r="AK814" s="146" t="b">
        <f t="shared" si="387"/>
        <v>0</v>
      </c>
      <c r="AL814" s="68">
        <f t="shared" si="388"/>
        <v>0</v>
      </c>
      <c r="AM814" s="68" t="b">
        <f t="shared" si="389"/>
        <v>1</v>
      </c>
      <c r="AN814" s="68">
        <f t="shared" si="390"/>
        <v>1</v>
      </c>
      <c r="AO814" s="68" t="b">
        <f t="shared" si="391"/>
        <v>0</v>
      </c>
      <c r="AP814" s="68">
        <f t="shared" si="392"/>
        <v>0</v>
      </c>
      <c r="AQ814" s="68" t="b">
        <f t="shared" si="393"/>
        <v>1</v>
      </c>
      <c r="AR814" s="139">
        <f t="shared" si="394"/>
        <v>1</v>
      </c>
      <c r="AS814" s="146" t="str">
        <f t="shared" si="395"/>
        <v/>
      </c>
      <c r="AT814" s="139" t="str">
        <f t="shared" si="396"/>
        <v/>
      </c>
      <c r="AU814" s="68">
        <f t="shared" si="397"/>
        <v>1</v>
      </c>
      <c r="AV814" s="68">
        <f t="shared" si="398"/>
        <v>0</v>
      </c>
      <c r="AW814" s="68">
        <f t="shared" si="399"/>
        <v>0</v>
      </c>
      <c r="AX814" s="68">
        <f t="shared" si="400"/>
        <v>0</v>
      </c>
      <c r="AY814" s="68">
        <f t="shared" si="401"/>
        <v>0</v>
      </c>
      <c r="AZ814" s="139">
        <f t="shared" si="402"/>
        <v>0</v>
      </c>
      <c r="BA814" s="68" t="str">
        <f t="shared" si="403"/>
        <v/>
      </c>
      <c r="BB814" s="68" t="str">
        <f t="shared" si="404"/>
        <v/>
      </c>
      <c r="BC814" s="146" t="str">
        <f t="shared" si="405"/>
        <v>Pain in mouth/throat</v>
      </c>
      <c r="BD814" s="68">
        <f t="shared" si="406"/>
        <v>10.4</v>
      </c>
      <c r="BE814" s="68" t="str">
        <f t="shared" si="407"/>
        <v>Pain in mouth/throat
 has a PPV of 10.4% 
 for recurrence</v>
      </c>
      <c r="BF814" s="68">
        <f t="shared" si="408"/>
        <v>0</v>
      </c>
      <c r="BG814" s="68">
        <f t="shared" si="409"/>
        <v>0</v>
      </c>
      <c r="BH814" s="68">
        <f t="shared" si="410"/>
        <v>1</v>
      </c>
      <c r="BI814" s="68">
        <f t="shared" si="411"/>
        <v>0</v>
      </c>
      <c r="BJ814" s="68">
        <f t="shared" si="412"/>
        <v>0</v>
      </c>
      <c r="BK814" s="68">
        <f t="shared" si="413"/>
        <v>0</v>
      </c>
      <c r="BL814" s="68">
        <f t="shared" si="414"/>
        <v>0</v>
      </c>
      <c r="BM814" s="139">
        <f t="shared" si="415"/>
        <v>0</v>
      </c>
    </row>
    <row r="815" spans="1:65" s="68" customFormat="1" ht="63.95" customHeight="1">
      <c r="A815" s="245"/>
      <c r="B815" s="97"/>
      <c r="C815" s="98"/>
      <c r="D815" s="99"/>
      <c r="E815" s="111"/>
      <c r="F815" s="155"/>
      <c r="G815" s="225"/>
      <c r="H815" s="100"/>
      <c r="I815" s="226"/>
      <c r="J815" s="218"/>
      <c r="K815" s="124"/>
      <c r="L815" s="135"/>
      <c r="M815" s="136"/>
      <c r="N815" s="102"/>
      <c r="O815" s="103"/>
      <c r="P815" s="103"/>
      <c r="Q815" s="103"/>
      <c r="R815" s="103"/>
      <c r="S815" s="99"/>
      <c r="T815" s="99"/>
      <c r="U815" s="99"/>
      <c r="V815" s="99"/>
      <c r="W815" s="100"/>
      <c r="X815" s="100"/>
      <c r="Y815" s="104"/>
      <c r="Z815" s="119"/>
      <c r="AA815" s="119"/>
      <c r="AB815" s="120"/>
      <c r="AC815" s="137" t="str">
        <f t="shared" si="385"/>
        <v/>
      </c>
      <c r="AD815" s="131" t="str">
        <f t="shared" si="386"/>
        <v/>
      </c>
      <c r="AE815" s="105"/>
      <c r="AF815" s="101"/>
      <c r="AG815" s="107"/>
      <c r="AH815" s="169"/>
      <c r="AI815" s="170"/>
      <c r="AK815" s="146" t="b">
        <f t="shared" si="387"/>
        <v>0</v>
      </c>
      <c r="AL815" s="68">
        <f t="shared" si="388"/>
        <v>0</v>
      </c>
      <c r="AM815" s="68" t="b">
        <f t="shared" si="389"/>
        <v>1</v>
      </c>
      <c r="AN815" s="68">
        <f t="shared" si="390"/>
        <v>1</v>
      </c>
      <c r="AO815" s="68" t="b">
        <f t="shared" si="391"/>
        <v>0</v>
      </c>
      <c r="AP815" s="68">
        <f t="shared" si="392"/>
        <v>0</v>
      </c>
      <c r="AQ815" s="68" t="b">
        <f t="shared" si="393"/>
        <v>1</v>
      </c>
      <c r="AR815" s="139">
        <f t="shared" si="394"/>
        <v>1</v>
      </c>
      <c r="AS815" s="146" t="str">
        <f t="shared" si="395"/>
        <v/>
      </c>
      <c r="AT815" s="139" t="str">
        <f t="shared" si="396"/>
        <v/>
      </c>
      <c r="AU815" s="68">
        <f t="shared" si="397"/>
        <v>1</v>
      </c>
      <c r="AV815" s="68">
        <f t="shared" si="398"/>
        <v>0</v>
      </c>
      <c r="AW815" s="68">
        <f t="shared" si="399"/>
        <v>0</v>
      </c>
      <c r="AX815" s="68">
        <f t="shared" si="400"/>
        <v>0</v>
      </c>
      <c r="AY815" s="68">
        <f t="shared" si="401"/>
        <v>0</v>
      </c>
      <c r="AZ815" s="139">
        <f t="shared" si="402"/>
        <v>0</v>
      </c>
      <c r="BA815" s="68" t="str">
        <f t="shared" si="403"/>
        <v/>
      </c>
      <c r="BB815" s="68" t="str">
        <f t="shared" si="404"/>
        <v/>
      </c>
      <c r="BC815" s="146" t="str">
        <f t="shared" si="405"/>
        <v>Pain in mouth/throat</v>
      </c>
      <c r="BD815" s="68">
        <f t="shared" si="406"/>
        <v>10.4</v>
      </c>
      <c r="BE815" s="68" t="str">
        <f t="shared" si="407"/>
        <v>Pain in mouth/throat
 has a PPV of 10.4% 
 for recurrence</v>
      </c>
      <c r="BF815" s="68">
        <f t="shared" si="408"/>
        <v>0</v>
      </c>
      <c r="BG815" s="68">
        <f t="shared" si="409"/>
        <v>0</v>
      </c>
      <c r="BH815" s="68">
        <f t="shared" si="410"/>
        <v>1</v>
      </c>
      <c r="BI815" s="68">
        <f t="shared" si="411"/>
        <v>0</v>
      </c>
      <c r="BJ815" s="68">
        <f t="shared" si="412"/>
        <v>0</v>
      </c>
      <c r="BK815" s="68">
        <f t="shared" si="413"/>
        <v>0</v>
      </c>
      <c r="BL815" s="68">
        <f t="shared" si="414"/>
        <v>0</v>
      </c>
      <c r="BM815" s="139">
        <f t="shared" si="415"/>
        <v>0</v>
      </c>
    </row>
    <row r="816" spans="1:65" s="68" customFormat="1" ht="63.95" customHeight="1">
      <c r="A816" s="245"/>
      <c r="B816" s="97"/>
      <c r="C816" s="98"/>
      <c r="D816" s="99"/>
      <c r="E816" s="111"/>
      <c r="F816" s="155"/>
      <c r="G816" s="225"/>
      <c r="H816" s="100"/>
      <c r="I816" s="226"/>
      <c r="J816" s="218"/>
      <c r="K816" s="124"/>
      <c r="L816" s="135"/>
      <c r="M816" s="136"/>
      <c r="N816" s="102"/>
      <c r="O816" s="103"/>
      <c r="P816" s="103"/>
      <c r="Q816" s="103"/>
      <c r="R816" s="103"/>
      <c r="S816" s="99"/>
      <c r="T816" s="99"/>
      <c r="U816" s="99"/>
      <c r="V816" s="99"/>
      <c r="W816" s="100"/>
      <c r="X816" s="100"/>
      <c r="Y816" s="104"/>
      <c r="Z816" s="119"/>
      <c r="AA816" s="119"/>
      <c r="AB816" s="120"/>
      <c r="AC816" s="137" t="str">
        <f t="shared" si="385"/>
        <v/>
      </c>
      <c r="AD816" s="131" t="str">
        <f t="shared" si="386"/>
        <v/>
      </c>
      <c r="AE816" s="105"/>
      <c r="AF816" s="101"/>
      <c r="AG816" s="107"/>
      <c r="AH816" s="169"/>
      <c r="AI816" s="170"/>
      <c r="AK816" s="146" t="b">
        <f t="shared" si="387"/>
        <v>0</v>
      </c>
      <c r="AL816" s="68">
        <f t="shared" si="388"/>
        <v>0</v>
      </c>
      <c r="AM816" s="68" t="b">
        <f t="shared" si="389"/>
        <v>1</v>
      </c>
      <c r="AN816" s="68">
        <f t="shared" si="390"/>
        <v>1</v>
      </c>
      <c r="AO816" s="68" t="b">
        <f t="shared" si="391"/>
        <v>0</v>
      </c>
      <c r="AP816" s="68">
        <f t="shared" si="392"/>
        <v>0</v>
      </c>
      <c r="AQ816" s="68" t="b">
        <f t="shared" si="393"/>
        <v>1</v>
      </c>
      <c r="AR816" s="139">
        <f t="shared" si="394"/>
        <v>1</v>
      </c>
      <c r="AS816" s="146" t="str">
        <f t="shared" si="395"/>
        <v/>
      </c>
      <c r="AT816" s="139" t="str">
        <f t="shared" si="396"/>
        <v/>
      </c>
      <c r="AU816" s="68">
        <f t="shared" si="397"/>
        <v>1</v>
      </c>
      <c r="AV816" s="68">
        <f t="shared" si="398"/>
        <v>0</v>
      </c>
      <c r="AW816" s="68">
        <f t="shared" si="399"/>
        <v>0</v>
      </c>
      <c r="AX816" s="68">
        <f t="shared" si="400"/>
        <v>0</v>
      </c>
      <c r="AY816" s="68">
        <f t="shared" si="401"/>
        <v>0</v>
      </c>
      <c r="AZ816" s="139">
        <f t="shared" si="402"/>
        <v>0</v>
      </c>
      <c r="BA816" s="68" t="str">
        <f t="shared" si="403"/>
        <v/>
      </c>
      <c r="BB816" s="68" t="str">
        <f t="shared" si="404"/>
        <v/>
      </c>
      <c r="BC816" s="146" t="str">
        <f t="shared" si="405"/>
        <v>Pain in mouth/throat</v>
      </c>
      <c r="BD816" s="68">
        <f t="shared" si="406"/>
        <v>10.4</v>
      </c>
      <c r="BE816" s="68" t="str">
        <f t="shared" si="407"/>
        <v>Pain in mouth/throat
 has a PPV of 10.4% 
 for recurrence</v>
      </c>
      <c r="BF816" s="68">
        <f t="shared" si="408"/>
        <v>0</v>
      </c>
      <c r="BG816" s="68">
        <f t="shared" si="409"/>
        <v>0</v>
      </c>
      <c r="BH816" s="68">
        <f t="shared" si="410"/>
        <v>1</v>
      </c>
      <c r="BI816" s="68">
        <f t="shared" si="411"/>
        <v>0</v>
      </c>
      <c r="BJ816" s="68">
        <f t="shared" si="412"/>
        <v>0</v>
      </c>
      <c r="BK816" s="68">
        <f t="shared" si="413"/>
        <v>0</v>
      </c>
      <c r="BL816" s="68">
        <f t="shared" si="414"/>
        <v>0</v>
      </c>
      <c r="BM816" s="139">
        <f t="shared" si="415"/>
        <v>0</v>
      </c>
    </row>
    <row r="817" spans="1:65" s="68" customFormat="1" ht="63.95" customHeight="1">
      <c r="A817" s="245"/>
      <c r="B817" s="97"/>
      <c r="C817" s="98"/>
      <c r="D817" s="99"/>
      <c r="E817" s="111"/>
      <c r="F817" s="155"/>
      <c r="G817" s="225"/>
      <c r="H817" s="100"/>
      <c r="I817" s="226"/>
      <c r="J817" s="218"/>
      <c r="K817" s="124"/>
      <c r="L817" s="135"/>
      <c r="M817" s="136"/>
      <c r="N817" s="102"/>
      <c r="O817" s="103"/>
      <c r="P817" s="103"/>
      <c r="Q817" s="103"/>
      <c r="R817" s="103"/>
      <c r="S817" s="99"/>
      <c r="T817" s="99"/>
      <c r="U817" s="99"/>
      <c r="V817" s="99"/>
      <c r="W817" s="100"/>
      <c r="X817" s="100"/>
      <c r="Y817" s="104"/>
      <c r="Z817" s="119"/>
      <c r="AA817" s="119"/>
      <c r="AB817" s="120"/>
      <c r="AC817" s="137" t="str">
        <f t="shared" si="385"/>
        <v/>
      </c>
      <c r="AD817" s="131" t="str">
        <f t="shared" si="386"/>
        <v/>
      </c>
      <c r="AE817" s="105"/>
      <c r="AF817" s="101"/>
      <c r="AG817" s="107"/>
      <c r="AH817" s="169"/>
      <c r="AI817" s="170"/>
      <c r="AK817" s="146" t="b">
        <f t="shared" si="387"/>
        <v>0</v>
      </c>
      <c r="AL817" s="68">
        <f t="shared" si="388"/>
        <v>0</v>
      </c>
      <c r="AM817" s="68" t="b">
        <f t="shared" si="389"/>
        <v>1</v>
      </c>
      <c r="AN817" s="68">
        <f t="shared" si="390"/>
        <v>1</v>
      </c>
      <c r="AO817" s="68" t="b">
        <f t="shared" si="391"/>
        <v>0</v>
      </c>
      <c r="AP817" s="68">
        <f t="shared" si="392"/>
        <v>0</v>
      </c>
      <c r="AQ817" s="68" t="b">
        <f t="shared" si="393"/>
        <v>1</v>
      </c>
      <c r="AR817" s="139">
        <f t="shared" si="394"/>
        <v>1</v>
      </c>
      <c r="AS817" s="146" t="str">
        <f t="shared" si="395"/>
        <v/>
      </c>
      <c r="AT817" s="139" t="str">
        <f t="shared" si="396"/>
        <v/>
      </c>
      <c r="AU817" s="68">
        <f t="shared" si="397"/>
        <v>1</v>
      </c>
      <c r="AV817" s="68">
        <f t="shared" si="398"/>
        <v>0</v>
      </c>
      <c r="AW817" s="68">
        <f t="shared" si="399"/>
        <v>0</v>
      </c>
      <c r="AX817" s="68">
        <f t="shared" si="400"/>
        <v>0</v>
      </c>
      <c r="AY817" s="68">
        <f t="shared" si="401"/>
        <v>0</v>
      </c>
      <c r="AZ817" s="139">
        <f t="shared" si="402"/>
        <v>0</v>
      </c>
      <c r="BA817" s="68" t="str">
        <f t="shared" si="403"/>
        <v/>
      </c>
      <c r="BB817" s="68" t="str">
        <f t="shared" si="404"/>
        <v/>
      </c>
      <c r="BC817" s="146" t="str">
        <f t="shared" si="405"/>
        <v>Pain in mouth/throat</v>
      </c>
      <c r="BD817" s="68">
        <f t="shared" si="406"/>
        <v>10.4</v>
      </c>
      <c r="BE817" s="68" t="str">
        <f t="shared" si="407"/>
        <v>Pain in mouth/throat
 has a PPV of 10.4% 
 for recurrence</v>
      </c>
      <c r="BF817" s="68">
        <f t="shared" si="408"/>
        <v>0</v>
      </c>
      <c r="BG817" s="68">
        <f t="shared" si="409"/>
        <v>0</v>
      </c>
      <c r="BH817" s="68">
        <f t="shared" si="410"/>
        <v>1</v>
      </c>
      <c r="BI817" s="68">
        <f t="shared" si="411"/>
        <v>0</v>
      </c>
      <c r="BJ817" s="68">
        <f t="shared" si="412"/>
        <v>0</v>
      </c>
      <c r="BK817" s="68">
        <f t="shared" si="413"/>
        <v>0</v>
      </c>
      <c r="BL817" s="68">
        <f t="shared" si="414"/>
        <v>0</v>
      </c>
      <c r="BM817" s="139">
        <f t="shared" si="415"/>
        <v>0</v>
      </c>
    </row>
    <row r="818" spans="1:65" s="68" customFormat="1" ht="63.95" customHeight="1">
      <c r="A818" s="245"/>
      <c r="B818" s="97"/>
      <c r="C818" s="98"/>
      <c r="D818" s="99"/>
      <c r="E818" s="111"/>
      <c r="F818" s="155"/>
      <c r="G818" s="225"/>
      <c r="H818" s="100"/>
      <c r="I818" s="226"/>
      <c r="J818" s="218"/>
      <c r="K818" s="124"/>
      <c r="L818" s="135"/>
      <c r="M818" s="136"/>
      <c r="N818" s="102"/>
      <c r="O818" s="103"/>
      <c r="P818" s="103"/>
      <c r="Q818" s="103"/>
      <c r="R818" s="103"/>
      <c r="S818" s="99"/>
      <c r="T818" s="99"/>
      <c r="U818" s="99"/>
      <c r="V818" s="99"/>
      <c r="W818" s="100"/>
      <c r="X818" s="100"/>
      <c r="Y818" s="104"/>
      <c r="Z818" s="119"/>
      <c r="AA818" s="119"/>
      <c r="AB818" s="120"/>
      <c r="AC818" s="137" t="str">
        <f t="shared" si="385"/>
        <v/>
      </c>
      <c r="AD818" s="131" t="str">
        <f t="shared" si="386"/>
        <v/>
      </c>
      <c r="AE818" s="105"/>
      <c r="AF818" s="101"/>
      <c r="AG818" s="107"/>
      <c r="AH818" s="169"/>
      <c r="AI818" s="170"/>
      <c r="AK818" s="146" t="b">
        <f t="shared" si="387"/>
        <v>0</v>
      </c>
      <c r="AL818" s="68">
        <f t="shared" si="388"/>
        <v>0</v>
      </c>
      <c r="AM818" s="68" t="b">
        <f t="shared" si="389"/>
        <v>1</v>
      </c>
      <c r="AN818" s="68">
        <f t="shared" si="390"/>
        <v>1</v>
      </c>
      <c r="AO818" s="68" t="b">
        <f t="shared" si="391"/>
        <v>0</v>
      </c>
      <c r="AP818" s="68">
        <f t="shared" si="392"/>
        <v>0</v>
      </c>
      <c r="AQ818" s="68" t="b">
        <f t="shared" si="393"/>
        <v>1</v>
      </c>
      <c r="AR818" s="139">
        <f t="shared" si="394"/>
        <v>1</v>
      </c>
      <c r="AS818" s="146" t="str">
        <f t="shared" si="395"/>
        <v/>
      </c>
      <c r="AT818" s="139" t="str">
        <f t="shared" si="396"/>
        <v/>
      </c>
      <c r="AU818" s="68">
        <f t="shared" si="397"/>
        <v>1</v>
      </c>
      <c r="AV818" s="68">
        <f t="shared" si="398"/>
        <v>0</v>
      </c>
      <c r="AW818" s="68">
        <f t="shared" si="399"/>
        <v>0</v>
      </c>
      <c r="AX818" s="68">
        <f t="shared" si="400"/>
        <v>0</v>
      </c>
      <c r="AY818" s="68">
        <f t="shared" si="401"/>
        <v>0</v>
      </c>
      <c r="AZ818" s="139">
        <f t="shared" si="402"/>
        <v>0</v>
      </c>
      <c r="BA818" s="68" t="str">
        <f t="shared" si="403"/>
        <v/>
      </c>
      <c r="BB818" s="68" t="str">
        <f t="shared" si="404"/>
        <v/>
      </c>
      <c r="BC818" s="146" t="str">
        <f t="shared" si="405"/>
        <v>Pain in mouth/throat</v>
      </c>
      <c r="BD818" s="68">
        <f t="shared" si="406"/>
        <v>10.4</v>
      </c>
      <c r="BE818" s="68" t="str">
        <f t="shared" si="407"/>
        <v>Pain in mouth/throat
 has a PPV of 10.4% 
 for recurrence</v>
      </c>
      <c r="BF818" s="68">
        <f t="shared" si="408"/>
        <v>0</v>
      </c>
      <c r="BG818" s="68">
        <f t="shared" si="409"/>
        <v>0</v>
      </c>
      <c r="BH818" s="68">
        <f t="shared" si="410"/>
        <v>1</v>
      </c>
      <c r="BI818" s="68">
        <f t="shared" si="411"/>
        <v>0</v>
      </c>
      <c r="BJ818" s="68">
        <f t="shared" si="412"/>
        <v>0</v>
      </c>
      <c r="BK818" s="68">
        <f t="shared" si="413"/>
        <v>0</v>
      </c>
      <c r="BL818" s="68">
        <f t="shared" si="414"/>
        <v>0</v>
      </c>
      <c r="BM818" s="139">
        <f t="shared" si="415"/>
        <v>0</v>
      </c>
    </row>
    <row r="819" spans="1:65" s="68" customFormat="1" ht="63.95" customHeight="1">
      <c r="A819" s="245"/>
      <c r="B819" s="97"/>
      <c r="C819" s="98"/>
      <c r="D819" s="99"/>
      <c r="E819" s="111"/>
      <c r="F819" s="155"/>
      <c r="G819" s="225"/>
      <c r="H819" s="100"/>
      <c r="I819" s="226"/>
      <c r="J819" s="218"/>
      <c r="K819" s="124"/>
      <c r="L819" s="135"/>
      <c r="M819" s="136"/>
      <c r="N819" s="102"/>
      <c r="O819" s="103"/>
      <c r="P819" s="103"/>
      <c r="Q819" s="103"/>
      <c r="R819" s="103"/>
      <c r="S819" s="99"/>
      <c r="T819" s="99"/>
      <c r="U819" s="99"/>
      <c r="V819" s="99"/>
      <c r="W819" s="100"/>
      <c r="X819" s="100"/>
      <c r="Y819" s="104"/>
      <c r="Z819" s="119"/>
      <c r="AA819" s="119"/>
      <c r="AB819" s="120"/>
      <c r="AC819" s="137" t="str">
        <f t="shared" si="385"/>
        <v/>
      </c>
      <c r="AD819" s="131" t="str">
        <f t="shared" si="386"/>
        <v/>
      </c>
      <c r="AE819" s="105"/>
      <c r="AF819" s="101"/>
      <c r="AG819" s="107"/>
      <c r="AH819" s="169"/>
      <c r="AI819" s="170"/>
      <c r="AK819" s="146" t="b">
        <f t="shared" si="387"/>
        <v>0</v>
      </c>
      <c r="AL819" s="68">
        <f t="shared" si="388"/>
        <v>0</v>
      </c>
      <c r="AM819" s="68" t="b">
        <f t="shared" si="389"/>
        <v>1</v>
      </c>
      <c r="AN819" s="68">
        <f t="shared" si="390"/>
        <v>1</v>
      </c>
      <c r="AO819" s="68" t="b">
        <f t="shared" si="391"/>
        <v>0</v>
      </c>
      <c r="AP819" s="68">
        <f t="shared" si="392"/>
        <v>0</v>
      </c>
      <c r="AQ819" s="68" t="b">
        <f t="shared" si="393"/>
        <v>1</v>
      </c>
      <c r="AR819" s="139">
        <f t="shared" si="394"/>
        <v>1</v>
      </c>
      <c r="AS819" s="146" t="str">
        <f t="shared" si="395"/>
        <v/>
      </c>
      <c r="AT819" s="139" t="str">
        <f t="shared" si="396"/>
        <v/>
      </c>
      <c r="AU819" s="68">
        <f t="shared" si="397"/>
        <v>1</v>
      </c>
      <c r="AV819" s="68">
        <f t="shared" si="398"/>
        <v>0</v>
      </c>
      <c r="AW819" s="68">
        <f t="shared" si="399"/>
        <v>0</v>
      </c>
      <c r="AX819" s="68">
        <f t="shared" si="400"/>
        <v>0</v>
      </c>
      <c r="AY819" s="68">
        <f t="shared" si="401"/>
        <v>0</v>
      </c>
      <c r="AZ819" s="139">
        <f t="shared" si="402"/>
        <v>0</v>
      </c>
      <c r="BA819" s="68" t="str">
        <f t="shared" si="403"/>
        <v/>
      </c>
      <c r="BB819" s="68" t="str">
        <f t="shared" si="404"/>
        <v/>
      </c>
      <c r="BC819" s="146" t="str">
        <f t="shared" si="405"/>
        <v>Pain in mouth/throat</v>
      </c>
      <c r="BD819" s="68">
        <f t="shared" si="406"/>
        <v>10.4</v>
      </c>
      <c r="BE819" s="68" t="str">
        <f t="shared" si="407"/>
        <v>Pain in mouth/throat
 has a PPV of 10.4% 
 for recurrence</v>
      </c>
      <c r="BF819" s="68">
        <f t="shared" si="408"/>
        <v>0</v>
      </c>
      <c r="BG819" s="68">
        <f t="shared" si="409"/>
        <v>0</v>
      </c>
      <c r="BH819" s="68">
        <f t="shared" si="410"/>
        <v>1</v>
      </c>
      <c r="BI819" s="68">
        <f t="shared" si="411"/>
        <v>0</v>
      </c>
      <c r="BJ819" s="68">
        <f t="shared" si="412"/>
        <v>0</v>
      </c>
      <c r="BK819" s="68">
        <f t="shared" si="413"/>
        <v>0</v>
      </c>
      <c r="BL819" s="68">
        <f t="shared" si="414"/>
        <v>0</v>
      </c>
      <c r="BM819" s="139">
        <f t="shared" si="415"/>
        <v>0</v>
      </c>
    </row>
    <row r="820" spans="1:65" s="68" customFormat="1" ht="63.95" customHeight="1">
      <c r="A820" s="245"/>
      <c r="B820" s="97"/>
      <c r="C820" s="98"/>
      <c r="D820" s="99"/>
      <c r="E820" s="111"/>
      <c r="F820" s="155"/>
      <c r="G820" s="225"/>
      <c r="H820" s="100"/>
      <c r="I820" s="226"/>
      <c r="J820" s="218"/>
      <c r="K820" s="124"/>
      <c r="L820" s="135"/>
      <c r="M820" s="136"/>
      <c r="N820" s="102"/>
      <c r="O820" s="103"/>
      <c r="P820" s="103"/>
      <c r="Q820" s="103"/>
      <c r="R820" s="103"/>
      <c r="S820" s="99"/>
      <c r="T820" s="99"/>
      <c r="U820" s="99"/>
      <c r="V820" s="99"/>
      <c r="W820" s="100"/>
      <c r="X820" s="100"/>
      <c r="Y820" s="104"/>
      <c r="Z820" s="119"/>
      <c r="AA820" s="119"/>
      <c r="AB820" s="120"/>
      <c r="AC820" s="137" t="str">
        <f t="shared" si="385"/>
        <v/>
      </c>
      <c r="AD820" s="131" t="str">
        <f t="shared" si="386"/>
        <v/>
      </c>
      <c r="AE820" s="105"/>
      <c r="AF820" s="101"/>
      <c r="AG820" s="107"/>
      <c r="AH820" s="169"/>
      <c r="AI820" s="170"/>
      <c r="AK820" s="146" t="b">
        <f t="shared" si="387"/>
        <v>0</v>
      </c>
      <c r="AL820" s="68">
        <f t="shared" si="388"/>
        <v>0</v>
      </c>
      <c r="AM820" s="68" t="b">
        <f t="shared" si="389"/>
        <v>1</v>
      </c>
      <c r="AN820" s="68">
        <f t="shared" si="390"/>
        <v>1</v>
      </c>
      <c r="AO820" s="68" t="b">
        <f t="shared" si="391"/>
        <v>0</v>
      </c>
      <c r="AP820" s="68">
        <f t="shared" si="392"/>
        <v>0</v>
      </c>
      <c r="AQ820" s="68" t="b">
        <f t="shared" si="393"/>
        <v>1</v>
      </c>
      <c r="AR820" s="139">
        <f t="shared" si="394"/>
        <v>1</v>
      </c>
      <c r="AS820" s="146" t="str">
        <f t="shared" si="395"/>
        <v/>
      </c>
      <c r="AT820" s="139" t="str">
        <f t="shared" si="396"/>
        <v/>
      </c>
      <c r="AU820" s="68">
        <f t="shared" si="397"/>
        <v>1</v>
      </c>
      <c r="AV820" s="68">
        <f t="shared" si="398"/>
        <v>0</v>
      </c>
      <c r="AW820" s="68">
        <f t="shared" si="399"/>
        <v>0</v>
      </c>
      <c r="AX820" s="68">
        <f t="shared" si="400"/>
        <v>0</v>
      </c>
      <c r="AY820" s="68">
        <f t="shared" si="401"/>
        <v>0</v>
      </c>
      <c r="AZ820" s="139">
        <f t="shared" si="402"/>
        <v>0</v>
      </c>
      <c r="BA820" s="68" t="str">
        <f t="shared" si="403"/>
        <v/>
      </c>
      <c r="BB820" s="68" t="str">
        <f t="shared" si="404"/>
        <v/>
      </c>
      <c r="BC820" s="146" t="str">
        <f t="shared" si="405"/>
        <v>Pain in mouth/throat</v>
      </c>
      <c r="BD820" s="68">
        <f t="shared" si="406"/>
        <v>10.4</v>
      </c>
      <c r="BE820" s="68" t="str">
        <f t="shared" si="407"/>
        <v>Pain in mouth/throat
 has a PPV of 10.4% 
 for recurrence</v>
      </c>
      <c r="BF820" s="68">
        <f t="shared" si="408"/>
        <v>0</v>
      </c>
      <c r="BG820" s="68">
        <f t="shared" si="409"/>
        <v>0</v>
      </c>
      <c r="BH820" s="68">
        <f t="shared" si="410"/>
        <v>1</v>
      </c>
      <c r="BI820" s="68">
        <f t="shared" si="411"/>
        <v>0</v>
      </c>
      <c r="BJ820" s="68">
        <f t="shared" si="412"/>
        <v>0</v>
      </c>
      <c r="BK820" s="68">
        <f t="shared" si="413"/>
        <v>0</v>
      </c>
      <c r="BL820" s="68">
        <f t="shared" si="414"/>
        <v>0</v>
      </c>
      <c r="BM820" s="139">
        <f t="shared" si="415"/>
        <v>0</v>
      </c>
    </row>
    <row r="821" spans="1:65" s="68" customFormat="1" ht="63.95" customHeight="1">
      <c r="A821" s="245"/>
      <c r="B821" s="97"/>
      <c r="C821" s="98"/>
      <c r="D821" s="99"/>
      <c r="E821" s="111"/>
      <c r="F821" s="155"/>
      <c r="G821" s="225"/>
      <c r="H821" s="100"/>
      <c r="I821" s="226"/>
      <c r="J821" s="218"/>
      <c r="K821" s="124"/>
      <c r="L821" s="135"/>
      <c r="M821" s="136"/>
      <c r="N821" s="102"/>
      <c r="O821" s="103"/>
      <c r="P821" s="103"/>
      <c r="Q821" s="103"/>
      <c r="R821" s="103"/>
      <c r="S821" s="99"/>
      <c r="T821" s="99"/>
      <c r="U821" s="99"/>
      <c r="V821" s="99"/>
      <c r="W821" s="100"/>
      <c r="X821" s="100"/>
      <c r="Y821" s="104"/>
      <c r="Z821" s="119"/>
      <c r="AA821" s="119"/>
      <c r="AB821" s="120"/>
      <c r="AC821" s="137" t="str">
        <f t="shared" si="385"/>
        <v/>
      </c>
      <c r="AD821" s="131" t="str">
        <f t="shared" si="386"/>
        <v/>
      </c>
      <c r="AE821" s="105"/>
      <c r="AF821" s="101"/>
      <c r="AG821" s="107"/>
      <c r="AH821" s="169"/>
      <c r="AI821" s="170"/>
      <c r="AK821" s="146" t="b">
        <f t="shared" si="387"/>
        <v>0</v>
      </c>
      <c r="AL821" s="68">
        <f t="shared" si="388"/>
        <v>0</v>
      </c>
      <c r="AM821" s="68" t="b">
        <f t="shared" si="389"/>
        <v>1</v>
      </c>
      <c r="AN821" s="68">
        <f t="shared" si="390"/>
        <v>1</v>
      </c>
      <c r="AO821" s="68" t="b">
        <f t="shared" si="391"/>
        <v>0</v>
      </c>
      <c r="AP821" s="68">
        <f t="shared" si="392"/>
        <v>0</v>
      </c>
      <c r="AQ821" s="68" t="b">
        <f t="shared" si="393"/>
        <v>1</v>
      </c>
      <c r="AR821" s="139">
        <f t="shared" si="394"/>
        <v>1</v>
      </c>
      <c r="AS821" s="146" t="str">
        <f t="shared" si="395"/>
        <v/>
      </c>
      <c r="AT821" s="139" t="str">
        <f t="shared" si="396"/>
        <v/>
      </c>
      <c r="AU821" s="68">
        <f t="shared" si="397"/>
        <v>1</v>
      </c>
      <c r="AV821" s="68">
        <f t="shared" si="398"/>
        <v>0</v>
      </c>
      <c r="AW821" s="68">
        <f t="shared" si="399"/>
        <v>0</v>
      </c>
      <c r="AX821" s="68">
        <f t="shared" si="400"/>
        <v>0</v>
      </c>
      <c r="AY821" s="68">
        <f t="shared" si="401"/>
        <v>0</v>
      </c>
      <c r="AZ821" s="139">
        <f t="shared" si="402"/>
        <v>0</v>
      </c>
      <c r="BA821" s="68" t="str">
        <f t="shared" si="403"/>
        <v/>
      </c>
      <c r="BB821" s="68" t="str">
        <f t="shared" si="404"/>
        <v/>
      </c>
      <c r="BC821" s="146" t="str">
        <f t="shared" si="405"/>
        <v>Pain in mouth/throat</v>
      </c>
      <c r="BD821" s="68">
        <f t="shared" si="406"/>
        <v>10.4</v>
      </c>
      <c r="BE821" s="68" t="str">
        <f t="shared" si="407"/>
        <v>Pain in mouth/throat
 has a PPV of 10.4% 
 for recurrence</v>
      </c>
      <c r="BF821" s="68">
        <f t="shared" si="408"/>
        <v>0</v>
      </c>
      <c r="BG821" s="68">
        <f t="shared" si="409"/>
        <v>0</v>
      </c>
      <c r="BH821" s="68">
        <f t="shared" si="410"/>
        <v>1</v>
      </c>
      <c r="BI821" s="68">
        <f t="shared" si="411"/>
        <v>0</v>
      </c>
      <c r="BJ821" s="68">
        <f t="shared" si="412"/>
        <v>0</v>
      </c>
      <c r="BK821" s="68">
        <f t="shared" si="413"/>
        <v>0</v>
      </c>
      <c r="BL821" s="68">
        <f t="shared" si="414"/>
        <v>0</v>
      </c>
      <c r="BM821" s="139">
        <f t="shared" si="415"/>
        <v>0</v>
      </c>
    </row>
    <row r="822" spans="1:65" s="68" customFormat="1" ht="63.95" customHeight="1">
      <c r="A822" s="245"/>
      <c r="B822" s="97"/>
      <c r="C822" s="98"/>
      <c r="D822" s="99"/>
      <c r="E822" s="111"/>
      <c r="F822" s="155"/>
      <c r="G822" s="225"/>
      <c r="H822" s="100"/>
      <c r="I822" s="226"/>
      <c r="J822" s="218"/>
      <c r="K822" s="124"/>
      <c r="L822" s="135"/>
      <c r="M822" s="136"/>
      <c r="N822" s="102"/>
      <c r="O822" s="103"/>
      <c r="P822" s="103"/>
      <c r="Q822" s="103"/>
      <c r="R822" s="103"/>
      <c r="S822" s="99"/>
      <c r="T822" s="99"/>
      <c r="U822" s="99"/>
      <c r="V822" s="99"/>
      <c r="W822" s="100"/>
      <c r="X822" s="100"/>
      <c r="Y822" s="104"/>
      <c r="Z822" s="119"/>
      <c r="AA822" s="119"/>
      <c r="AB822" s="120"/>
      <c r="AC822" s="137" t="str">
        <f t="shared" si="385"/>
        <v/>
      </c>
      <c r="AD822" s="131" t="str">
        <f t="shared" si="386"/>
        <v/>
      </c>
      <c r="AE822" s="105"/>
      <c r="AF822" s="101"/>
      <c r="AG822" s="107"/>
      <c r="AH822" s="169"/>
      <c r="AI822" s="170"/>
      <c r="AK822" s="146" t="b">
        <f t="shared" si="387"/>
        <v>0</v>
      </c>
      <c r="AL822" s="68">
        <f t="shared" si="388"/>
        <v>0</v>
      </c>
      <c r="AM822" s="68" t="b">
        <f t="shared" si="389"/>
        <v>1</v>
      </c>
      <c r="AN822" s="68">
        <f t="shared" si="390"/>
        <v>1</v>
      </c>
      <c r="AO822" s="68" t="b">
        <f t="shared" si="391"/>
        <v>0</v>
      </c>
      <c r="AP822" s="68">
        <f t="shared" si="392"/>
        <v>0</v>
      </c>
      <c r="AQ822" s="68" t="b">
        <f t="shared" si="393"/>
        <v>1</v>
      </c>
      <c r="AR822" s="139">
        <f t="shared" si="394"/>
        <v>1</v>
      </c>
      <c r="AS822" s="146" t="str">
        <f t="shared" si="395"/>
        <v/>
      </c>
      <c r="AT822" s="139" t="str">
        <f t="shared" si="396"/>
        <v/>
      </c>
      <c r="AU822" s="68">
        <f t="shared" si="397"/>
        <v>1</v>
      </c>
      <c r="AV822" s="68">
        <f t="shared" si="398"/>
        <v>0</v>
      </c>
      <c r="AW822" s="68">
        <f t="shared" si="399"/>
        <v>0</v>
      </c>
      <c r="AX822" s="68">
        <f t="shared" si="400"/>
        <v>0</v>
      </c>
      <c r="AY822" s="68">
        <f t="shared" si="401"/>
        <v>0</v>
      </c>
      <c r="AZ822" s="139">
        <f t="shared" si="402"/>
        <v>0</v>
      </c>
      <c r="BA822" s="68" t="str">
        <f t="shared" si="403"/>
        <v/>
      </c>
      <c r="BB822" s="68" t="str">
        <f t="shared" si="404"/>
        <v/>
      </c>
      <c r="BC822" s="146" t="str">
        <f t="shared" si="405"/>
        <v>Pain in mouth/throat</v>
      </c>
      <c r="BD822" s="68">
        <f t="shared" si="406"/>
        <v>10.4</v>
      </c>
      <c r="BE822" s="68" t="str">
        <f t="shared" si="407"/>
        <v>Pain in mouth/throat
 has a PPV of 10.4% 
 for recurrence</v>
      </c>
      <c r="BF822" s="68">
        <f t="shared" si="408"/>
        <v>0</v>
      </c>
      <c r="BG822" s="68">
        <f t="shared" si="409"/>
        <v>0</v>
      </c>
      <c r="BH822" s="68">
        <f t="shared" si="410"/>
        <v>1</v>
      </c>
      <c r="BI822" s="68">
        <f t="shared" si="411"/>
        <v>0</v>
      </c>
      <c r="BJ822" s="68">
        <f t="shared" si="412"/>
        <v>0</v>
      </c>
      <c r="BK822" s="68">
        <f t="shared" si="413"/>
        <v>0</v>
      </c>
      <c r="BL822" s="68">
        <f t="shared" si="414"/>
        <v>0</v>
      </c>
      <c r="BM822" s="139">
        <f t="shared" si="415"/>
        <v>0</v>
      </c>
    </row>
    <row r="823" spans="1:65" s="68" customFormat="1" ht="63.95" customHeight="1">
      <c r="A823" s="245"/>
      <c r="B823" s="97"/>
      <c r="C823" s="98"/>
      <c r="D823" s="99"/>
      <c r="E823" s="111"/>
      <c r="F823" s="155"/>
      <c r="G823" s="225"/>
      <c r="H823" s="100"/>
      <c r="I823" s="226"/>
      <c r="J823" s="218"/>
      <c r="K823" s="124"/>
      <c r="L823" s="135"/>
      <c r="M823" s="136"/>
      <c r="N823" s="102"/>
      <c r="O823" s="103"/>
      <c r="P823" s="103"/>
      <c r="Q823" s="103"/>
      <c r="R823" s="103"/>
      <c r="S823" s="99"/>
      <c r="T823" s="99"/>
      <c r="U823" s="99"/>
      <c r="V823" s="99"/>
      <c r="W823" s="100"/>
      <c r="X823" s="100"/>
      <c r="Y823" s="104"/>
      <c r="Z823" s="119"/>
      <c r="AA823" s="119"/>
      <c r="AB823" s="120"/>
      <c r="AC823" s="137" t="str">
        <f t="shared" si="385"/>
        <v/>
      </c>
      <c r="AD823" s="131" t="str">
        <f t="shared" si="386"/>
        <v/>
      </c>
      <c r="AE823" s="105"/>
      <c r="AF823" s="101"/>
      <c r="AG823" s="107"/>
      <c r="AH823" s="169"/>
      <c r="AI823" s="170"/>
      <c r="AK823" s="146" t="b">
        <f t="shared" si="387"/>
        <v>0</v>
      </c>
      <c r="AL823" s="68">
        <f t="shared" si="388"/>
        <v>0</v>
      </c>
      <c r="AM823" s="68" t="b">
        <f t="shared" si="389"/>
        <v>1</v>
      </c>
      <c r="AN823" s="68">
        <f t="shared" si="390"/>
        <v>1</v>
      </c>
      <c r="AO823" s="68" t="b">
        <f t="shared" si="391"/>
        <v>0</v>
      </c>
      <c r="AP823" s="68">
        <f t="shared" si="392"/>
        <v>0</v>
      </c>
      <c r="AQ823" s="68" t="b">
        <f t="shared" si="393"/>
        <v>1</v>
      </c>
      <c r="AR823" s="139">
        <f t="shared" si="394"/>
        <v>1</v>
      </c>
      <c r="AS823" s="146" t="str">
        <f t="shared" si="395"/>
        <v/>
      </c>
      <c r="AT823" s="139" t="str">
        <f t="shared" si="396"/>
        <v/>
      </c>
      <c r="AU823" s="68">
        <f t="shared" si="397"/>
        <v>1</v>
      </c>
      <c r="AV823" s="68">
        <f t="shared" si="398"/>
        <v>0</v>
      </c>
      <c r="AW823" s="68">
        <f t="shared" si="399"/>
        <v>0</v>
      </c>
      <c r="AX823" s="68">
        <f t="shared" si="400"/>
        <v>0</v>
      </c>
      <c r="AY823" s="68">
        <f t="shared" si="401"/>
        <v>0</v>
      </c>
      <c r="AZ823" s="139">
        <f t="shared" si="402"/>
        <v>0</v>
      </c>
      <c r="BA823" s="68" t="str">
        <f t="shared" si="403"/>
        <v/>
      </c>
      <c r="BB823" s="68" t="str">
        <f t="shared" si="404"/>
        <v/>
      </c>
      <c r="BC823" s="146" t="str">
        <f t="shared" si="405"/>
        <v>Pain in mouth/throat</v>
      </c>
      <c r="BD823" s="68">
        <f t="shared" si="406"/>
        <v>10.4</v>
      </c>
      <c r="BE823" s="68" t="str">
        <f t="shared" si="407"/>
        <v>Pain in mouth/throat
 has a PPV of 10.4% 
 for recurrence</v>
      </c>
      <c r="BF823" s="68">
        <f t="shared" si="408"/>
        <v>0</v>
      </c>
      <c r="BG823" s="68">
        <f t="shared" si="409"/>
        <v>0</v>
      </c>
      <c r="BH823" s="68">
        <f t="shared" si="410"/>
        <v>1</v>
      </c>
      <c r="BI823" s="68">
        <f t="shared" si="411"/>
        <v>0</v>
      </c>
      <c r="BJ823" s="68">
        <f t="shared" si="412"/>
        <v>0</v>
      </c>
      <c r="BK823" s="68">
        <f t="shared" si="413"/>
        <v>0</v>
      </c>
      <c r="BL823" s="68">
        <f t="shared" si="414"/>
        <v>0</v>
      </c>
      <c r="BM823" s="139">
        <f t="shared" si="415"/>
        <v>0</v>
      </c>
    </row>
    <row r="824" spans="1:65" s="68" customFormat="1" ht="63.95" customHeight="1">
      <c r="A824" s="245"/>
      <c r="B824" s="97"/>
      <c r="C824" s="98"/>
      <c r="D824" s="99"/>
      <c r="E824" s="111"/>
      <c r="F824" s="155"/>
      <c r="G824" s="225"/>
      <c r="H824" s="100"/>
      <c r="I824" s="226"/>
      <c r="J824" s="218"/>
      <c r="K824" s="124"/>
      <c r="L824" s="135"/>
      <c r="M824" s="136"/>
      <c r="N824" s="102"/>
      <c r="O824" s="103"/>
      <c r="P824" s="103"/>
      <c r="Q824" s="103"/>
      <c r="R824" s="103"/>
      <c r="S824" s="99"/>
      <c r="T824" s="99"/>
      <c r="U824" s="99"/>
      <c r="V824" s="99"/>
      <c r="W824" s="100"/>
      <c r="X824" s="100"/>
      <c r="Y824" s="104"/>
      <c r="Z824" s="119"/>
      <c r="AA824" s="119"/>
      <c r="AB824" s="120"/>
      <c r="AC824" s="137" t="str">
        <f t="shared" si="385"/>
        <v/>
      </c>
      <c r="AD824" s="131" t="str">
        <f t="shared" si="386"/>
        <v/>
      </c>
      <c r="AE824" s="105"/>
      <c r="AF824" s="101"/>
      <c r="AG824" s="107"/>
      <c r="AH824" s="169"/>
      <c r="AI824" s="170"/>
      <c r="AK824" s="146" t="b">
        <f t="shared" si="387"/>
        <v>0</v>
      </c>
      <c r="AL824" s="68">
        <f t="shared" si="388"/>
        <v>0</v>
      </c>
      <c r="AM824" s="68" t="b">
        <f t="shared" si="389"/>
        <v>1</v>
      </c>
      <c r="AN824" s="68">
        <f t="shared" si="390"/>
        <v>1</v>
      </c>
      <c r="AO824" s="68" t="b">
        <f t="shared" si="391"/>
        <v>0</v>
      </c>
      <c r="AP824" s="68">
        <f t="shared" si="392"/>
        <v>0</v>
      </c>
      <c r="AQ824" s="68" t="b">
        <f t="shared" si="393"/>
        <v>1</v>
      </c>
      <c r="AR824" s="139">
        <f t="shared" si="394"/>
        <v>1</v>
      </c>
      <c r="AS824" s="146" t="str">
        <f t="shared" si="395"/>
        <v/>
      </c>
      <c r="AT824" s="139" t="str">
        <f t="shared" si="396"/>
        <v/>
      </c>
      <c r="AU824" s="68">
        <f t="shared" si="397"/>
        <v>1</v>
      </c>
      <c r="AV824" s="68">
        <f t="shared" si="398"/>
        <v>0</v>
      </c>
      <c r="AW824" s="68">
        <f t="shared" si="399"/>
        <v>0</v>
      </c>
      <c r="AX824" s="68">
        <f t="shared" si="400"/>
        <v>0</v>
      </c>
      <c r="AY824" s="68">
        <f t="shared" si="401"/>
        <v>0</v>
      </c>
      <c r="AZ824" s="139">
        <f t="shared" si="402"/>
        <v>0</v>
      </c>
      <c r="BA824" s="68" t="str">
        <f t="shared" si="403"/>
        <v/>
      </c>
      <c r="BB824" s="68" t="str">
        <f t="shared" si="404"/>
        <v/>
      </c>
      <c r="BC824" s="146" t="str">
        <f t="shared" si="405"/>
        <v>Pain in mouth/throat</v>
      </c>
      <c r="BD824" s="68">
        <f t="shared" si="406"/>
        <v>10.4</v>
      </c>
      <c r="BE824" s="68" t="str">
        <f t="shared" si="407"/>
        <v>Pain in mouth/throat
 has a PPV of 10.4% 
 for recurrence</v>
      </c>
      <c r="BF824" s="68">
        <f t="shared" si="408"/>
        <v>0</v>
      </c>
      <c r="BG824" s="68">
        <f t="shared" si="409"/>
        <v>0</v>
      </c>
      <c r="BH824" s="68">
        <f t="shared" si="410"/>
        <v>1</v>
      </c>
      <c r="BI824" s="68">
        <f t="shared" si="411"/>
        <v>0</v>
      </c>
      <c r="BJ824" s="68">
        <f t="shared" si="412"/>
        <v>0</v>
      </c>
      <c r="BK824" s="68">
        <f t="shared" si="413"/>
        <v>0</v>
      </c>
      <c r="BL824" s="68">
        <f t="shared" si="414"/>
        <v>0</v>
      </c>
      <c r="BM824" s="139">
        <f t="shared" si="415"/>
        <v>0</v>
      </c>
    </row>
    <row r="825" spans="1:65" s="68" customFormat="1" ht="63.95" customHeight="1">
      <c r="A825" s="245"/>
      <c r="B825" s="97"/>
      <c r="C825" s="98"/>
      <c r="D825" s="99"/>
      <c r="E825" s="111"/>
      <c r="F825" s="155"/>
      <c r="G825" s="225"/>
      <c r="H825" s="100"/>
      <c r="I825" s="226"/>
      <c r="J825" s="218"/>
      <c r="K825" s="124"/>
      <c r="L825" s="135"/>
      <c r="M825" s="136"/>
      <c r="N825" s="102"/>
      <c r="O825" s="103"/>
      <c r="P825" s="103"/>
      <c r="Q825" s="103"/>
      <c r="R825" s="103"/>
      <c r="S825" s="99"/>
      <c r="T825" s="99"/>
      <c r="U825" s="99"/>
      <c r="V825" s="99"/>
      <c r="W825" s="100"/>
      <c r="X825" s="100"/>
      <c r="Y825" s="104"/>
      <c r="Z825" s="119"/>
      <c r="AA825" s="119"/>
      <c r="AB825" s="120"/>
      <c r="AC825" s="137" t="str">
        <f t="shared" si="385"/>
        <v/>
      </c>
      <c r="AD825" s="131" t="str">
        <f t="shared" si="386"/>
        <v/>
      </c>
      <c r="AE825" s="105"/>
      <c r="AF825" s="101"/>
      <c r="AG825" s="107"/>
      <c r="AH825" s="169"/>
      <c r="AI825" s="170"/>
      <c r="AK825" s="146" t="b">
        <f t="shared" si="387"/>
        <v>0</v>
      </c>
      <c r="AL825" s="68">
        <f t="shared" si="388"/>
        <v>0</v>
      </c>
      <c r="AM825" s="68" t="b">
        <f t="shared" si="389"/>
        <v>1</v>
      </c>
      <c r="AN825" s="68">
        <f t="shared" si="390"/>
        <v>1</v>
      </c>
      <c r="AO825" s="68" t="b">
        <f t="shared" si="391"/>
        <v>0</v>
      </c>
      <c r="AP825" s="68">
        <f t="shared" si="392"/>
        <v>0</v>
      </c>
      <c r="AQ825" s="68" t="b">
        <f t="shared" si="393"/>
        <v>1</v>
      </c>
      <c r="AR825" s="139">
        <f t="shared" si="394"/>
        <v>1</v>
      </c>
      <c r="AS825" s="146" t="str">
        <f t="shared" si="395"/>
        <v/>
      </c>
      <c r="AT825" s="139" t="str">
        <f t="shared" si="396"/>
        <v/>
      </c>
      <c r="AU825" s="68">
        <f t="shared" si="397"/>
        <v>1</v>
      </c>
      <c r="AV825" s="68">
        <f t="shared" si="398"/>
        <v>0</v>
      </c>
      <c r="AW825" s="68">
        <f t="shared" si="399"/>
        <v>0</v>
      </c>
      <c r="AX825" s="68">
        <f t="shared" si="400"/>
        <v>0</v>
      </c>
      <c r="AY825" s="68">
        <f t="shared" si="401"/>
        <v>0</v>
      </c>
      <c r="AZ825" s="139">
        <f t="shared" si="402"/>
        <v>0</v>
      </c>
      <c r="BA825" s="68" t="str">
        <f t="shared" si="403"/>
        <v/>
      </c>
      <c r="BB825" s="68" t="str">
        <f t="shared" si="404"/>
        <v/>
      </c>
      <c r="BC825" s="146" t="str">
        <f t="shared" si="405"/>
        <v>Pain in mouth/throat</v>
      </c>
      <c r="BD825" s="68">
        <f t="shared" si="406"/>
        <v>10.4</v>
      </c>
      <c r="BE825" s="68" t="str">
        <f t="shared" si="407"/>
        <v>Pain in mouth/throat
 has a PPV of 10.4% 
 for recurrence</v>
      </c>
      <c r="BF825" s="68">
        <f t="shared" si="408"/>
        <v>0</v>
      </c>
      <c r="BG825" s="68">
        <f t="shared" si="409"/>
        <v>0</v>
      </c>
      <c r="BH825" s="68">
        <f t="shared" si="410"/>
        <v>1</v>
      </c>
      <c r="BI825" s="68">
        <f t="shared" si="411"/>
        <v>0</v>
      </c>
      <c r="BJ825" s="68">
        <f t="shared" si="412"/>
        <v>0</v>
      </c>
      <c r="BK825" s="68">
        <f t="shared" si="413"/>
        <v>0</v>
      </c>
      <c r="BL825" s="68">
        <f t="shared" si="414"/>
        <v>0</v>
      </c>
      <c r="BM825" s="139">
        <f t="shared" si="415"/>
        <v>0</v>
      </c>
    </row>
    <row r="826" spans="1:65" s="68" customFormat="1" ht="63.95" customHeight="1">
      <c r="A826" s="245"/>
      <c r="B826" s="97"/>
      <c r="C826" s="98"/>
      <c r="D826" s="99"/>
      <c r="E826" s="111"/>
      <c r="F826" s="155"/>
      <c r="G826" s="225"/>
      <c r="H826" s="100"/>
      <c r="I826" s="226"/>
      <c r="J826" s="218"/>
      <c r="K826" s="124"/>
      <c r="L826" s="135"/>
      <c r="M826" s="136"/>
      <c r="N826" s="102"/>
      <c r="O826" s="103"/>
      <c r="P826" s="103"/>
      <c r="Q826" s="103"/>
      <c r="R826" s="103"/>
      <c r="S826" s="99"/>
      <c r="T826" s="99"/>
      <c r="U826" s="99"/>
      <c r="V826" s="99"/>
      <c r="W826" s="100"/>
      <c r="X826" s="100"/>
      <c r="Y826" s="104"/>
      <c r="Z826" s="119"/>
      <c r="AA826" s="119"/>
      <c r="AB826" s="120"/>
      <c r="AC826" s="137" t="str">
        <f t="shared" si="385"/>
        <v/>
      </c>
      <c r="AD826" s="131" t="str">
        <f t="shared" si="386"/>
        <v/>
      </c>
      <c r="AE826" s="105"/>
      <c r="AF826" s="101"/>
      <c r="AG826" s="107"/>
      <c r="AH826" s="169"/>
      <c r="AI826" s="170"/>
      <c r="AK826" s="146" t="b">
        <f t="shared" si="387"/>
        <v>0</v>
      </c>
      <c r="AL826" s="68">
        <f t="shared" si="388"/>
        <v>0</v>
      </c>
      <c r="AM826" s="68" t="b">
        <f t="shared" si="389"/>
        <v>1</v>
      </c>
      <c r="AN826" s="68">
        <f t="shared" si="390"/>
        <v>1</v>
      </c>
      <c r="AO826" s="68" t="b">
        <f t="shared" si="391"/>
        <v>0</v>
      </c>
      <c r="AP826" s="68">
        <f t="shared" si="392"/>
        <v>0</v>
      </c>
      <c r="AQ826" s="68" t="b">
        <f t="shared" si="393"/>
        <v>1</v>
      </c>
      <c r="AR826" s="139">
        <f t="shared" si="394"/>
        <v>1</v>
      </c>
      <c r="AS826" s="146" t="str">
        <f t="shared" si="395"/>
        <v/>
      </c>
      <c r="AT826" s="139" t="str">
        <f t="shared" si="396"/>
        <v/>
      </c>
      <c r="AU826" s="68">
        <f t="shared" si="397"/>
        <v>1</v>
      </c>
      <c r="AV826" s="68">
        <f t="shared" si="398"/>
        <v>0</v>
      </c>
      <c r="AW826" s="68">
        <f t="shared" si="399"/>
        <v>0</v>
      </c>
      <c r="AX826" s="68">
        <f t="shared" si="400"/>
        <v>0</v>
      </c>
      <c r="AY826" s="68">
        <f t="shared" si="401"/>
        <v>0</v>
      </c>
      <c r="AZ826" s="139">
        <f t="shared" si="402"/>
        <v>0</v>
      </c>
      <c r="BA826" s="68" t="str">
        <f t="shared" si="403"/>
        <v/>
      </c>
      <c r="BB826" s="68" t="str">
        <f t="shared" si="404"/>
        <v/>
      </c>
      <c r="BC826" s="146" t="str">
        <f t="shared" si="405"/>
        <v>Pain in mouth/throat</v>
      </c>
      <c r="BD826" s="68">
        <f t="shared" si="406"/>
        <v>10.4</v>
      </c>
      <c r="BE826" s="68" t="str">
        <f t="shared" si="407"/>
        <v>Pain in mouth/throat
 has a PPV of 10.4% 
 for recurrence</v>
      </c>
      <c r="BF826" s="68">
        <f t="shared" si="408"/>
        <v>0</v>
      </c>
      <c r="BG826" s="68">
        <f t="shared" si="409"/>
        <v>0</v>
      </c>
      <c r="BH826" s="68">
        <f t="shared" si="410"/>
        <v>1</v>
      </c>
      <c r="BI826" s="68">
        <f t="shared" si="411"/>
        <v>0</v>
      </c>
      <c r="BJ826" s="68">
        <f t="shared" si="412"/>
        <v>0</v>
      </c>
      <c r="BK826" s="68">
        <f t="shared" si="413"/>
        <v>0</v>
      </c>
      <c r="BL826" s="68">
        <f t="shared" si="414"/>
        <v>0</v>
      </c>
      <c r="BM826" s="139">
        <f t="shared" si="415"/>
        <v>0</v>
      </c>
    </row>
    <row r="827" spans="1:65" s="68" customFormat="1" ht="63.95" customHeight="1">
      <c r="A827" s="245"/>
      <c r="B827" s="97"/>
      <c r="C827" s="98"/>
      <c r="D827" s="99"/>
      <c r="E827" s="111"/>
      <c r="F827" s="155"/>
      <c r="G827" s="225"/>
      <c r="H827" s="100"/>
      <c r="I827" s="226"/>
      <c r="J827" s="218"/>
      <c r="K827" s="124"/>
      <c r="L827" s="135"/>
      <c r="M827" s="136"/>
      <c r="N827" s="102"/>
      <c r="O827" s="103"/>
      <c r="P827" s="103"/>
      <c r="Q827" s="103"/>
      <c r="R827" s="103"/>
      <c r="S827" s="99"/>
      <c r="T827" s="99"/>
      <c r="U827" s="99"/>
      <c r="V827" s="99"/>
      <c r="W827" s="100"/>
      <c r="X827" s="100"/>
      <c r="Y827" s="104"/>
      <c r="Z827" s="119"/>
      <c r="AA827" s="119"/>
      <c r="AB827" s="120"/>
      <c r="AC827" s="137" t="str">
        <f t="shared" si="385"/>
        <v/>
      </c>
      <c r="AD827" s="131" t="str">
        <f t="shared" si="386"/>
        <v/>
      </c>
      <c r="AE827" s="105"/>
      <c r="AF827" s="101"/>
      <c r="AG827" s="107"/>
      <c r="AH827" s="169"/>
      <c r="AI827" s="170"/>
      <c r="AK827" s="146" t="b">
        <f t="shared" si="387"/>
        <v>0</v>
      </c>
      <c r="AL827" s="68">
        <f t="shared" si="388"/>
        <v>0</v>
      </c>
      <c r="AM827" s="68" t="b">
        <f t="shared" si="389"/>
        <v>1</v>
      </c>
      <c r="AN827" s="68">
        <f t="shared" si="390"/>
        <v>1</v>
      </c>
      <c r="AO827" s="68" t="b">
        <f t="shared" si="391"/>
        <v>0</v>
      </c>
      <c r="AP827" s="68">
        <f t="shared" si="392"/>
        <v>0</v>
      </c>
      <c r="AQ827" s="68" t="b">
        <f t="shared" si="393"/>
        <v>1</v>
      </c>
      <c r="AR827" s="139">
        <f t="shared" si="394"/>
        <v>1</v>
      </c>
      <c r="AS827" s="146" t="str">
        <f t="shared" si="395"/>
        <v/>
      </c>
      <c r="AT827" s="139" t="str">
        <f t="shared" si="396"/>
        <v/>
      </c>
      <c r="AU827" s="68">
        <f t="shared" si="397"/>
        <v>1</v>
      </c>
      <c r="AV827" s="68">
        <f t="shared" si="398"/>
        <v>0</v>
      </c>
      <c r="AW827" s="68">
        <f t="shared" si="399"/>
        <v>0</v>
      </c>
      <c r="AX827" s="68">
        <f t="shared" si="400"/>
        <v>0</v>
      </c>
      <c r="AY827" s="68">
        <f t="shared" si="401"/>
        <v>0</v>
      </c>
      <c r="AZ827" s="139">
        <f t="shared" si="402"/>
        <v>0</v>
      </c>
      <c r="BA827" s="68" t="str">
        <f t="shared" si="403"/>
        <v/>
      </c>
      <c r="BB827" s="68" t="str">
        <f t="shared" si="404"/>
        <v/>
      </c>
      <c r="BC827" s="146" t="str">
        <f t="shared" si="405"/>
        <v>Pain in mouth/throat</v>
      </c>
      <c r="BD827" s="68">
        <f t="shared" si="406"/>
        <v>10.4</v>
      </c>
      <c r="BE827" s="68" t="str">
        <f t="shared" si="407"/>
        <v>Pain in mouth/throat
 has a PPV of 10.4% 
 for recurrence</v>
      </c>
      <c r="BF827" s="68">
        <f t="shared" si="408"/>
        <v>0</v>
      </c>
      <c r="BG827" s="68">
        <f t="shared" si="409"/>
        <v>0</v>
      </c>
      <c r="BH827" s="68">
        <f t="shared" si="410"/>
        <v>1</v>
      </c>
      <c r="BI827" s="68">
        <f t="shared" si="411"/>
        <v>0</v>
      </c>
      <c r="BJ827" s="68">
        <f t="shared" si="412"/>
        <v>0</v>
      </c>
      <c r="BK827" s="68">
        <f t="shared" si="413"/>
        <v>0</v>
      </c>
      <c r="BL827" s="68">
        <f t="shared" si="414"/>
        <v>0</v>
      </c>
      <c r="BM827" s="139">
        <f t="shared" si="415"/>
        <v>0</v>
      </c>
    </row>
    <row r="828" spans="1:65" s="68" customFormat="1" ht="63.95" customHeight="1">
      <c r="A828" s="245"/>
      <c r="B828" s="97"/>
      <c r="C828" s="98"/>
      <c r="D828" s="99"/>
      <c r="E828" s="111"/>
      <c r="F828" s="155"/>
      <c r="G828" s="225"/>
      <c r="H828" s="100"/>
      <c r="I828" s="226"/>
      <c r="J828" s="218"/>
      <c r="K828" s="124"/>
      <c r="L828" s="135"/>
      <c r="M828" s="136"/>
      <c r="N828" s="102"/>
      <c r="O828" s="103"/>
      <c r="P828" s="103"/>
      <c r="Q828" s="103"/>
      <c r="R828" s="103"/>
      <c r="S828" s="99"/>
      <c r="T828" s="99"/>
      <c r="U828" s="99"/>
      <c r="V828" s="99"/>
      <c r="W828" s="100"/>
      <c r="X828" s="100"/>
      <c r="Y828" s="104"/>
      <c r="Z828" s="119"/>
      <c r="AA828" s="119"/>
      <c r="AB828" s="120"/>
      <c r="AC828" s="137" t="str">
        <f t="shared" si="385"/>
        <v/>
      </c>
      <c r="AD828" s="131" t="str">
        <f t="shared" si="386"/>
        <v/>
      </c>
      <c r="AE828" s="105"/>
      <c r="AF828" s="101"/>
      <c r="AG828" s="107"/>
      <c r="AH828" s="169"/>
      <c r="AI828" s="170"/>
      <c r="AK828" s="146" t="b">
        <f t="shared" si="387"/>
        <v>0</v>
      </c>
      <c r="AL828" s="68">
        <f t="shared" si="388"/>
        <v>0</v>
      </c>
      <c r="AM828" s="68" t="b">
        <f t="shared" si="389"/>
        <v>1</v>
      </c>
      <c r="AN828" s="68">
        <f t="shared" si="390"/>
        <v>1</v>
      </c>
      <c r="AO828" s="68" t="b">
        <f t="shared" si="391"/>
        <v>0</v>
      </c>
      <c r="AP828" s="68">
        <f t="shared" si="392"/>
        <v>0</v>
      </c>
      <c r="AQ828" s="68" t="b">
        <f t="shared" si="393"/>
        <v>1</v>
      </c>
      <c r="AR828" s="139">
        <f t="shared" si="394"/>
        <v>1</v>
      </c>
      <c r="AS828" s="146" t="str">
        <f t="shared" si="395"/>
        <v/>
      </c>
      <c r="AT828" s="139" t="str">
        <f t="shared" si="396"/>
        <v/>
      </c>
      <c r="AU828" s="68">
        <f t="shared" si="397"/>
        <v>1</v>
      </c>
      <c r="AV828" s="68">
        <f t="shared" si="398"/>
        <v>0</v>
      </c>
      <c r="AW828" s="68">
        <f t="shared" si="399"/>
        <v>0</v>
      </c>
      <c r="AX828" s="68">
        <f t="shared" si="400"/>
        <v>0</v>
      </c>
      <c r="AY828" s="68">
        <f t="shared" si="401"/>
        <v>0</v>
      </c>
      <c r="AZ828" s="139">
        <f t="shared" si="402"/>
        <v>0</v>
      </c>
      <c r="BA828" s="68" t="str">
        <f t="shared" si="403"/>
        <v/>
      </c>
      <c r="BB828" s="68" t="str">
        <f t="shared" si="404"/>
        <v/>
      </c>
      <c r="BC828" s="146" t="str">
        <f t="shared" si="405"/>
        <v>Pain in mouth/throat</v>
      </c>
      <c r="BD828" s="68">
        <f t="shared" si="406"/>
        <v>10.4</v>
      </c>
      <c r="BE828" s="68" t="str">
        <f t="shared" si="407"/>
        <v>Pain in mouth/throat
 has a PPV of 10.4% 
 for recurrence</v>
      </c>
      <c r="BF828" s="68">
        <f t="shared" si="408"/>
        <v>0</v>
      </c>
      <c r="BG828" s="68">
        <f t="shared" si="409"/>
        <v>0</v>
      </c>
      <c r="BH828" s="68">
        <f t="shared" si="410"/>
        <v>1</v>
      </c>
      <c r="BI828" s="68">
        <f t="shared" si="411"/>
        <v>0</v>
      </c>
      <c r="BJ828" s="68">
        <f t="shared" si="412"/>
        <v>0</v>
      </c>
      <c r="BK828" s="68">
        <f t="shared" si="413"/>
        <v>0</v>
      </c>
      <c r="BL828" s="68">
        <f t="shared" si="414"/>
        <v>0</v>
      </c>
      <c r="BM828" s="139">
        <f t="shared" si="415"/>
        <v>0</v>
      </c>
    </row>
    <row r="829" spans="1:65" s="68" customFormat="1" ht="63.95" customHeight="1">
      <c r="A829" s="245"/>
      <c r="B829" s="97"/>
      <c r="C829" s="98"/>
      <c r="D829" s="99"/>
      <c r="E829" s="111"/>
      <c r="F829" s="155"/>
      <c r="G829" s="225"/>
      <c r="H829" s="100"/>
      <c r="I829" s="226"/>
      <c r="J829" s="218"/>
      <c r="K829" s="124"/>
      <c r="L829" s="135"/>
      <c r="M829" s="136"/>
      <c r="N829" s="102"/>
      <c r="O829" s="103"/>
      <c r="P829" s="103"/>
      <c r="Q829" s="103"/>
      <c r="R829" s="103"/>
      <c r="S829" s="99"/>
      <c r="T829" s="99"/>
      <c r="U829" s="99"/>
      <c r="V829" s="99"/>
      <c r="W829" s="100"/>
      <c r="X829" s="100"/>
      <c r="Y829" s="104"/>
      <c r="Z829" s="119"/>
      <c r="AA829" s="119"/>
      <c r="AB829" s="120"/>
      <c r="AC829" s="137" t="str">
        <f t="shared" si="385"/>
        <v/>
      </c>
      <c r="AD829" s="131" t="str">
        <f t="shared" si="386"/>
        <v/>
      </c>
      <c r="AE829" s="105"/>
      <c r="AF829" s="101"/>
      <c r="AG829" s="107"/>
      <c r="AH829" s="169"/>
      <c r="AI829" s="170"/>
      <c r="AK829" s="146" t="b">
        <f t="shared" si="387"/>
        <v>0</v>
      </c>
      <c r="AL829" s="68">
        <f t="shared" si="388"/>
        <v>0</v>
      </c>
      <c r="AM829" s="68" t="b">
        <f t="shared" si="389"/>
        <v>1</v>
      </c>
      <c r="AN829" s="68">
        <f t="shared" si="390"/>
        <v>1</v>
      </c>
      <c r="AO829" s="68" t="b">
        <f t="shared" si="391"/>
        <v>0</v>
      </c>
      <c r="AP829" s="68">
        <f t="shared" si="392"/>
        <v>0</v>
      </c>
      <c r="AQ829" s="68" t="b">
        <f t="shared" si="393"/>
        <v>1</v>
      </c>
      <c r="AR829" s="139">
        <f t="shared" si="394"/>
        <v>1</v>
      </c>
      <c r="AS829" s="146" t="str">
        <f t="shared" si="395"/>
        <v/>
      </c>
      <c r="AT829" s="139" t="str">
        <f t="shared" si="396"/>
        <v/>
      </c>
      <c r="AU829" s="68">
        <f t="shared" si="397"/>
        <v>1</v>
      </c>
      <c r="AV829" s="68">
        <f t="shared" si="398"/>
        <v>0</v>
      </c>
      <c r="AW829" s="68">
        <f t="shared" si="399"/>
        <v>0</v>
      </c>
      <c r="AX829" s="68">
        <f t="shared" si="400"/>
        <v>0</v>
      </c>
      <c r="AY829" s="68">
        <f t="shared" si="401"/>
        <v>0</v>
      </c>
      <c r="AZ829" s="139">
        <f t="shared" si="402"/>
        <v>0</v>
      </c>
      <c r="BA829" s="68" t="str">
        <f t="shared" si="403"/>
        <v/>
      </c>
      <c r="BB829" s="68" t="str">
        <f t="shared" si="404"/>
        <v/>
      </c>
      <c r="BC829" s="146" t="str">
        <f t="shared" si="405"/>
        <v>Pain in mouth/throat</v>
      </c>
      <c r="BD829" s="68">
        <f t="shared" si="406"/>
        <v>10.4</v>
      </c>
      <c r="BE829" s="68" t="str">
        <f t="shared" si="407"/>
        <v>Pain in mouth/throat
 has a PPV of 10.4% 
 for recurrence</v>
      </c>
      <c r="BF829" s="68">
        <f t="shared" si="408"/>
        <v>0</v>
      </c>
      <c r="BG829" s="68">
        <f t="shared" si="409"/>
        <v>0</v>
      </c>
      <c r="BH829" s="68">
        <f t="shared" si="410"/>
        <v>1</v>
      </c>
      <c r="BI829" s="68">
        <f t="shared" si="411"/>
        <v>0</v>
      </c>
      <c r="BJ829" s="68">
        <f t="shared" si="412"/>
        <v>0</v>
      </c>
      <c r="BK829" s="68">
        <f t="shared" si="413"/>
        <v>0</v>
      </c>
      <c r="BL829" s="68">
        <f t="shared" si="414"/>
        <v>0</v>
      </c>
      <c r="BM829" s="139">
        <f t="shared" si="415"/>
        <v>0</v>
      </c>
    </row>
    <row r="830" spans="1:65" s="68" customFormat="1" ht="63.95" customHeight="1">
      <c r="A830" s="245"/>
      <c r="B830" s="97"/>
      <c r="C830" s="98"/>
      <c r="D830" s="99"/>
      <c r="E830" s="111"/>
      <c r="F830" s="155"/>
      <c r="G830" s="225"/>
      <c r="H830" s="100"/>
      <c r="I830" s="226"/>
      <c r="J830" s="218"/>
      <c r="K830" s="124"/>
      <c r="L830" s="135"/>
      <c r="M830" s="136"/>
      <c r="N830" s="102"/>
      <c r="O830" s="103"/>
      <c r="P830" s="103"/>
      <c r="Q830" s="103"/>
      <c r="R830" s="103"/>
      <c r="S830" s="99"/>
      <c r="T830" s="99"/>
      <c r="U830" s="99"/>
      <c r="V830" s="99"/>
      <c r="W830" s="100"/>
      <c r="X830" s="100"/>
      <c r="Y830" s="104"/>
      <c r="Z830" s="119"/>
      <c r="AA830" s="119"/>
      <c r="AB830" s="120"/>
      <c r="AC830" s="137" t="str">
        <f t="shared" si="385"/>
        <v/>
      </c>
      <c r="AD830" s="131" t="str">
        <f t="shared" si="386"/>
        <v/>
      </c>
      <c r="AE830" s="105"/>
      <c r="AF830" s="101"/>
      <c r="AG830" s="107"/>
      <c r="AH830" s="169"/>
      <c r="AI830" s="170"/>
      <c r="AK830" s="146" t="b">
        <f t="shared" si="387"/>
        <v>0</v>
      </c>
      <c r="AL830" s="68">
        <f t="shared" si="388"/>
        <v>0</v>
      </c>
      <c r="AM830" s="68" t="b">
        <f t="shared" si="389"/>
        <v>1</v>
      </c>
      <c r="AN830" s="68">
        <f t="shared" si="390"/>
        <v>1</v>
      </c>
      <c r="AO830" s="68" t="b">
        <f t="shared" si="391"/>
        <v>0</v>
      </c>
      <c r="AP830" s="68">
        <f t="shared" si="392"/>
        <v>0</v>
      </c>
      <c r="AQ830" s="68" t="b">
        <f t="shared" si="393"/>
        <v>1</v>
      </c>
      <c r="AR830" s="139">
        <f t="shared" si="394"/>
        <v>1</v>
      </c>
      <c r="AS830" s="146" t="str">
        <f t="shared" si="395"/>
        <v/>
      </c>
      <c r="AT830" s="139" t="str">
        <f t="shared" si="396"/>
        <v/>
      </c>
      <c r="AU830" s="68">
        <f t="shared" si="397"/>
        <v>1</v>
      </c>
      <c r="AV830" s="68">
        <f t="shared" si="398"/>
        <v>0</v>
      </c>
      <c r="AW830" s="68">
        <f t="shared" si="399"/>
        <v>0</v>
      </c>
      <c r="AX830" s="68">
        <f t="shared" si="400"/>
        <v>0</v>
      </c>
      <c r="AY830" s="68">
        <f t="shared" si="401"/>
        <v>0</v>
      </c>
      <c r="AZ830" s="139">
        <f t="shared" si="402"/>
        <v>0</v>
      </c>
      <c r="BA830" s="68" t="str">
        <f t="shared" si="403"/>
        <v/>
      </c>
      <c r="BB830" s="68" t="str">
        <f t="shared" si="404"/>
        <v/>
      </c>
      <c r="BC830" s="146" t="str">
        <f t="shared" si="405"/>
        <v>Pain in mouth/throat</v>
      </c>
      <c r="BD830" s="68">
        <f t="shared" si="406"/>
        <v>10.4</v>
      </c>
      <c r="BE830" s="68" t="str">
        <f t="shared" si="407"/>
        <v>Pain in mouth/throat
 has a PPV of 10.4% 
 for recurrence</v>
      </c>
      <c r="BF830" s="68">
        <f t="shared" si="408"/>
        <v>0</v>
      </c>
      <c r="BG830" s="68">
        <f t="shared" si="409"/>
        <v>0</v>
      </c>
      <c r="BH830" s="68">
        <f t="shared" si="410"/>
        <v>1</v>
      </c>
      <c r="BI830" s="68">
        <f t="shared" si="411"/>
        <v>0</v>
      </c>
      <c r="BJ830" s="68">
        <f t="shared" si="412"/>
        <v>0</v>
      </c>
      <c r="BK830" s="68">
        <f t="shared" si="413"/>
        <v>0</v>
      </c>
      <c r="BL830" s="68">
        <f t="shared" si="414"/>
        <v>0</v>
      </c>
      <c r="BM830" s="139">
        <f t="shared" si="415"/>
        <v>0</v>
      </c>
    </row>
    <row r="831" spans="1:65" s="68" customFormat="1" ht="63.95" customHeight="1">
      <c r="A831" s="245"/>
      <c r="B831" s="97"/>
      <c r="C831" s="98"/>
      <c r="D831" s="99"/>
      <c r="E831" s="111"/>
      <c r="F831" s="155"/>
      <c r="G831" s="225"/>
      <c r="H831" s="100"/>
      <c r="I831" s="226"/>
      <c r="J831" s="218"/>
      <c r="K831" s="124"/>
      <c r="L831" s="135"/>
      <c r="M831" s="136"/>
      <c r="N831" s="102"/>
      <c r="O831" s="103"/>
      <c r="P831" s="103"/>
      <c r="Q831" s="103"/>
      <c r="R831" s="103"/>
      <c r="S831" s="99"/>
      <c r="T831" s="99"/>
      <c r="U831" s="99"/>
      <c r="V831" s="99"/>
      <c r="W831" s="100"/>
      <c r="X831" s="100"/>
      <c r="Y831" s="104"/>
      <c r="Z831" s="119"/>
      <c r="AA831" s="119"/>
      <c r="AB831" s="120"/>
      <c r="AC831" s="137" t="str">
        <f t="shared" si="385"/>
        <v/>
      </c>
      <c r="AD831" s="131" t="str">
        <f t="shared" si="386"/>
        <v/>
      </c>
      <c r="AE831" s="105"/>
      <c r="AF831" s="101"/>
      <c r="AG831" s="107"/>
      <c r="AH831" s="169"/>
      <c r="AI831" s="170"/>
      <c r="AK831" s="146" t="b">
        <f t="shared" si="387"/>
        <v>0</v>
      </c>
      <c r="AL831" s="68">
        <f t="shared" si="388"/>
        <v>0</v>
      </c>
      <c r="AM831" s="68" t="b">
        <f t="shared" si="389"/>
        <v>1</v>
      </c>
      <c r="AN831" s="68">
        <f t="shared" si="390"/>
        <v>1</v>
      </c>
      <c r="AO831" s="68" t="b">
        <f t="shared" si="391"/>
        <v>0</v>
      </c>
      <c r="AP831" s="68">
        <f t="shared" si="392"/>
        <v>0</v>
      </c>
      <c r="AQ831" s="68" t="b">
        <f t="shared" si="393"/>
        <v>1</v>
      </c>
      <c r="AR831" s="139">
        <f t="shared" si="394"/>
        <v>1</v>
      </c>
      <c r="AS831" s="146" t="str">
        <f t="shared" si="395"/>
        <v/>
      </c>
      <c r="AT831" s="139" t="str">
        <f t="shared" si="396"/>
        <v/>
      </c>
      <c r="AU831" s="68">
        <f t="shared" si="397"/>
        <v>1</v>
      </c>
      <c r="AV831" s="68">
        <f t="shared" si="398"/>
        <v>0</v>
      </c>
      <c r="AW831" s="68">
        <f t="shared" si="399"/>
        <v>0</v>
      </c>
      <c r="AX831" s="68">
        <f t="shared" si="400"/>
        <v>0</v>
      </c>
      <c r="AY831" s="68">
        <f t="shared" si="401"/>
        <v>0</v>
      </c>
      <c r="AZ831" s="139">
        <f t="shared" si="402"/>
        <v>0</v>
      </c>
      <c r="BA831" s="68" t="str">
        <f t="shared" si="403"/>
        <v/>
      </c>
      <c r="BB831" s="68" t="str">
        <f t="shared" si="404"/>
        <v/>
      </c>
      <c r="BC831" s="146" t="str">
        <f t="shared" si="405"/>
        <v>Pain in mouth/throat</v>
      </c>
      <c r="BD831" s="68">
        <f t="shared" si="406"/>
        <v>10.4</v>
      </c>
      <c r="BE831" s="68" t="str">
        <f t="shared" si="407"/>
        <v>Pain in mouth/throat
 has a PPV of 10.4% 
 for recurrence</v>
      </c>
      <c r="BF831" s="68">
        <f t="shared" si="408"/>
        <v>0</v>
      </c>
      <c r="BG831" s="68">
        <f t="shared" si="409"/>
        <v>0</v>
      </c>
      <c r="BH831" s="68">
        <f t="shared" si="410"/>
        <v>1</v>
      </c>
      <c r="BI831" s="68">
        <f t="shared" si="411"/>
        <v>0</v>
      </c>
      <c r="BJ831" s="68">
        <f t="shared" si="412"/>
        <v>0</v>
      </c>
      <c r="BK831" s="68">
        <f t="shared" si="413"/>
        <v>0</v>
      </c>
      <c r="BL831" s="68">
        <f t="shared" si="414"/>
        <v>0</v>
      </c>
      <c r="BM831" s="139">
        <f t="shared" si="415"/>
        <v>0</v>
      </c>
    </row>
    <row r="832" spans="1:65" s="68" customFormat="1" ht="63.95" customHeight="1">
      <c r="A832" s="245"/>
      <c r="B832" s="97"/>
      <c r="C832" s="98"/>
      <c r="D832" s="99"/>
      <c r="E832" s="111"/>
      <c r="F832" s="155"/>
      <c r="G832" s="225"/>
      <c r="H832" s="100"/>
      <c r="I832" s="226"/>
      <c r="J832" s="218"/>
      <c r="K832" s="124"/>
      <c r="L832" s="135"/>
      <c r="M832" s="136"/>
      <c r="N832" s="102"/>
      <c r="O832" s="103"/>
      <c r="P832" s="103"/>
      <c r="Q832" s="103"/>
      <c r="R832" s="103"/>
      <c r="S832" s="99"/>
      <c r="T832" s="99"/>
      <c r="U832" s="99"/>
      <c r="V832" s="99"/>
      <c r="W832" s="100"/>
      <c r="X832" s="100"/>
      <c r="Y832" s="104"/>
      <c r="Z832" s="119"/>
      <c r="AA832" s="119"/>
      <c r="AB832" s="120"/>
      <c r="AC832" s="137" t="str">
        <f t="shared" si="385"/>
        <v/>
      </c>
      <c r="AD832" s="131" t="str">
        <f t="shared" si="386"/>
        <v/>
      </c>
      <c r="AE832" s="105"/>
      <c r="AF832" s="101"/>
      <c r="AG832" s="107"/>
      <c r="AH832" s="169"/>
      <c r="AI832" s="170"/>
      <c r="AK832" s="146" t="b">
        <f t="shared" si="387"/>
        <v>0</v>
      </c>
      <c r="AL832" s="68">
        <f t="shared" si="388"/>
        <v>0</v>
      </c>
      <c r="AM832" s="68" t="b">
        <f t="shared" si="389"/>
        <v>1</v>
      </c>
      <c r="AN832" s="68">
        <f t="shared" si="390"/>
        <v>1</v>
      </c>
      <c r="AO832" s="68" t="b">
        <f t="shared" si="391"/>
        <v>0</v>
      </c>
      <c r="AP832" s="68">
        <f t="shared" si="392"/>
        <v>0</v>
      </c>
      <c r="AQ832" s="68" t="b">
        <f t="shared" si="393"/>
        <v>1</v>
      </c>
      <c r="AR832" s="139">
        <f t="shared" si="394"/>
        <v>1</v>
      </c>
      <c r="AS832" s="146" t="str">
        <f t="shared" si="395"/>
        <v/>
      </c>
      <c r="AT832" s="139" t="str">
        <f t="shared" si="396"/>
        <v/>
      </c>
      <c r="AU832" s="68">
        <f t="shared" si="397"/>
        <v>1</v>
      </c>
      <c r="AV832" s="68">
        <f t="shared" si="398"/>
        <v>0</v>
      </c>
      <c r="AW832" s="68">
        <f t="shared" si="399"/>
        <v>0</v>
      </c>
      <c r="AX832" s="68">
        <f t="shared" si="400"/>
        <v>0</v>
      </c>
      <c r="AY832" s="68">
        <f t="shared" si="401"/>
        <v>0</v>
      </c>
      <c r="AZ832" s="139">
        <f t="shared" si="402"/>
        <v>0</v>
      </c>
      <c r="BA832" s="68" t="str">
        <f t="shared" si="403"/>
        <v/>
      </c>
      <c r="BB832" s="68" t="str">
        <f t="shared" si="404"/>
        <v/>
      </c>
      <c r="BC832" s="146" t="str">
        <f t="shared" si="405"/>
        <v>Pain in mouth/throat</v>
      </c>
      <c r="BD832" s="68">
        <f t="shared" si="406"/>
        <v>10.4</v>
      </c>
      <c r="BE832" s="68" t="str">
        <f t="shared" si="407"/>
        <v>Pain in mouth/throat
 has a PPV of 10.4% 
 for recurrence</v>
      </c>
      <c r="BF832" s="68">
        <f t="shared" si="408"/>
        <v>0</v>
      </c>
      <c r="BG832" s="68">
        <f t="shared" si="409"/>
        <v>0</v>
      </c>
      <c r="BH832" s="68">
        <f t="shared" si="410"/>
        <v>1</v>
      </c>
      <c r="BI832" s="68">
        <f t="shared" si="411"/>
        <v>0</v>
      </c>
      <c r="BJ832" s="68">
        <f t="shared" si="412"/>
        <v>0</v>
      </c>
      <c r="BK832" s="68">
        <f t="shared" si="413"/>
        <v>0</v>
      </c>
      <c r="BL832" s="68">
        <f t="shared" si="414"/>
        <v>0</v>
      </c>
      <c r="BM832" s="139">
        <f t="shared" si="415"/>
        <v>0</v>
      </c>
    </row>
    <row r="833" spans="1:65" s="68" customFormat="1" ht="63.95" customHeight="1">
      <c r="A833" s="245"/>
      <c r="B833" s="97"/>
      <c r="C833" s="98"/>
      <c r="D833" s="99"/>
      <c r="E833" s="111"/>
      <c r="F833" s="155"/>
      <c r="G833" s="225"/>
      <c r="H833" s="100"/>
      <c r="I833" s="226"/>
      <c r="J833" s="218"/>
      <c r="K833" s="124"/>
      <c r="L833" s="135"/>
      <c r="M833" s="136"/>
      <c r="N833" s="102"/>
      <c r="O833" s="103"/>
      <c r="P833" s="103"/>
      <c r="Q833" s="103"/>
      <c r="R833" s="103"/>
      <c r="S833" s="99"/>
      <c r="T833" s="99"/>
      <c r="U833" s="99"/>
      <c r="V833" s="99"/>
      <c r="W833" s="100"/>
      <c r="X833" s="100"/>
      <c r="Y833" s="104"/>
      <c r="Z833" s="119"/>
      <c r="AA833" s="119"/>
      <c r="AB833" s="120"/>
      <c r="AC833" s="137" t="str">
        <f t="shared" si="385"/>
        <v/>
      </c>
      <c r="AD833" s="131" t="str">
        <f t="shared" si="386"/>
        <v/>
      </c>
      <c r="AE833" s="105"/>
      <c r="AF833" s="101"/>
      <c r="AG833" s="107"/>
      <c r="AH833" s="169"/>
      <c r="AI833" s="170"/>
      <c r="AK833" s="146" t="b">
        <f t="shared" si="387"/>
        <v>0</v>
      </c>
      <c r="AL833" s="68">
        <f t="shared" si="388"/>
        <v>0</v>
      </c>
      <c r="AM833" s="68" t="b">
        <f t="shared" si="389"/>
        <v>1</v>
      </c>
      <c r="AN833" s="68">
        <f t="shared" si="390"/>
        <v>1</v>
      </c>
      <c r="AO833" s="68" t="b">
        <f t="shared" si="391"/>
        <v>0</v>
      </c>
      <c r="AP833" s="68">
        <f t="shared" si="392"/>
        <v>0</v>
      </c>
      <c r="AQ833" s="68" t="b">
        <f t="shared" si="393"/>
        <v>1</v>
      </c>
      <c r="AR833" s="139">
        <f t="shared" si="394"/>
        <v>1</v>
      </c>
      <c r="AS833" s="146" t="str">
        <f t="shared" si="395"/>
        <v/>
      </c>
      <c r="AT833" s="139" t="str">
        <f t="shared" si="396"/>
        <v/>
      </c>
      <c r="AU833" s="68">
        <f t="shared" si="397"/>
        <v>1</v>
      </c>
      <c r="AV833" s="68">
        <f t="shared" si="398"/>
        <v>0</v>
      </c>
      <c r="AW833" s="68">
        <f t="shared" si="399"/>
        <v>0</v>
      </c>
      <c r="AX833" s="68">
        <f t="shared" si="400"/>
        <v>0</v>
      </c>
      <c r="AY833" s="68">
        <f t="shared" si="401"/>
        <v>0</v>
      </c>
      <c r="AZ833" s="139">
        <f t="shared" si="402"/>
        <v>0</v>
      </c>
      <c r="BA833" s="68" t="str">
        <f t="shared" si="403"/>
        <v/>
      </c>
      <c r="BB833" s="68" t="str">
        <f t="shared" si="404"/>
        <v/>
      </c>
      <c r="BC833" s="146" t="str">
        <f t="shared" si="405"/>
        <v>Pain in mouth/throat</v>
      </c>
      <c r="BD833" s="68">
        <f t="shared" si="406"/>
        <v>10.4</v>
      </c>
      <c r="BE833" s="68" t="str">
        <f t="shared" si="407"/>
        <v>Pain in mouth/throat
 has a PPV of 10.4% 
 for recurrence</v>
      </c>
      <c r="BF833" s="68">
        <f t="shared" si="408"/>
        <v>0</v>
      </c>
      <c r="BG833" s="68">
        <f t="shared" si="409"/>
        <v>0</v>
      </c>
      <c r="BH833" s="68">
        <f t="shared" si="410"/>
        <v>1</v>
      </c>
      <c r="BI833" s="68">
        <f t="shared" si="411"/>
        <v>0</v>
      </c>
      <c r="BJ833" s="68">
        <f t="shared" si="412"/>
        <v>0</v>
      </c>
      <c r="BK833" s="68">
        <f t="shared" si="413"/>
        <v>0</v>
      </c>
      <c r="BL833" s="68">
        <f t="shared" si="414"/>
        <v>0</v>
      </c>
      <c r="BM833" s="139">
        <f t="shared" si="415"/>
        <v>0</v>
      </c>
    </row>
    <row r="834" spans="1:65" s="68" customFormat="1" ht="63.95" customHeight="1">
      <c r="A834" s="245"/>
      <c r="B834" s="97"/>
      <c r="C834" s="98"/>
      <c r="D834" s="99"/>
      <c r="E834" s="111"/>
      <c r="F834" s="155"/>
      <c r="G834" s="225"/>
      <c r="H834" s="100"/>
      <c r="I834" s="226"/>
      <c r="J834" s="218"/>
      <c r="K834" s="124"/>
      <c r="L834" s="135"/>
      <c r="M834" s="136"/>
      <c r="N834" s="102"/>
      <c r="O834" s="103"/>
      <c r="P834" s="103"/>
      <c r="Q834" s="103"/>
      <c r="R834" s="103"/>
      <c r="S834" s="99"/>
      <c r="T834" s="99"/>
      <c r="U834" s="99"/>
      <c r="V834" s="99"/>
      <c r="W834" s="100"/>
      <c r="X834" s="100"/>
      <c r="Y834" s="104"/>
      <c r="Z834" s="119"/>
      <c r="AA834" s="119"/>
      <c r="AB834" s="120"/>
      <c r="AC834" s="137" t="str">
        <f t="shared" si="385"/>
        <v/>
      </c>
      <c r="AD834" s="131" t="str">
        <f t="shared" si="386"/>
        <v/>
      </c>
      <c r="AE834" s="105"/>
      <c r="AF834" s="101"/>
      <c r="AG834" s="107"/>
      <c r="AH834" s="169"/>
      <c r="AI834" s="170"/>
      <c r="AK834" s="146" t="b">
        <f t="shared" si="387"/>
        <v>0</v>
      </c>
      <c r="AL834" s="68">
        <f t="shared" si="388"/>
        <v>0</v>
      </c>
      <c r="AM834" s="68" t="b">
        <f t="shared" si="389"/>
        <v>1</v>
      </c>
      <c r="AN834" s="68">
        <f t="shared" si="390"/>
        <v>1</v>
      </c>
      <c r="AO834" s="68" t="b">
        <f t="shared" si="391"/>
        <v>0</v>
      </c>
      <c r="AP834" s="68">
        <f t="shared" si="392"/>
        <v>0</v>
      </c>
      <c r="AQ834" s="68" t="b">
        <f t="shared" si="393"/>
        <v>1</v>
      </c>
      <c r="AR834" s="139">
        <f t="shared" si="394"/>
        <v>1</v>
      </c>
      <c r="AS834" s="146" t="str">
        <f t="shared" si="395"/>
        <v/>
      </c>
      <c r="AT834" s="139" t="str">
        <f t="shared" si="396"/>
        <v/>
      </c>
      <c r="AU834" s="68">
        <f t="shared" si="397"/>
        <v>1</v>
      </c>
      <c r="AV834" s="68">
        <f t="shared" si="398"/>
        <v>0</v>
      </c>
      <c r="AW834" s="68">
        <f t="shared" si="399"/>
        <v>0</v>
      </c>
      <c r="AX834" s="68">
        <f t="shared" si="400"/>
        <v>0</v>
      </c>
      <c r="AY834" s="68">
        <f t="shared" si="401"/>
        <v>0</v>
      </c>
      <c r="AZ834" s="139">
        <f t="shared" si="402"/>
        <v>0</v>
      </c>
      <c r="BA834" s="68" t="str">
        <f t="shared" si="403"/>
        <v/>
      </c>
      <c r="BB834" s="68" t="str">
        <f t="shared" si="404"/>
        <v/>
      </c>
      <c r="BC834" s="146" t="str">
        <f t="shared" si="405"/>
        <v>Pain in mouth/throat</v>
      </c>
      <c r="BD834" s="68">
        <f t="shared" si="406"/>
        <v>10.4</v>
      </c>
      <c r="BE834" s="68" t="str">
        <f t="shared" si="407"/>
        <v>Pain in mouth/throat
 has a PPV of 10.4% 
 for recurrence</v>
      </c>
      <c r="BF834" s="68">
        <f t="shared" si="408"/>
        <v>0</v>
      </c>
      <c r="BG834" s="68">
        <f t="shared" si="409"/>
        <v>0</v>
      </c>
      <c r="BH834" s="68">
        <f t="shared" si="410"/>
        <v>1</v>
      </c>
      <c r="BI834" s="68">
        <f t="shared" si="411"/>
        <v>0</v>
      </c>
      <c r="BJ834" s="68">
        <f t="shared" si="412"/>
        <v>0</v>
      </c>
      <c r="BK834" s="68">
        <f t="shared" si="413"/>
        <v>0</v>
      </c>
      <c r="BL834" s="68">
        <f t="shared" si="414"/>
        <v>0</v>
      </c>
      <c r="BM834" s="139">
        <f t="shared" si="415"/>
        <v>0</v>
      </c>
    </row>
    <row r="835" spans="1:65" s="68" customFormat="1" ht="63.95" customHeight="1">
      <c r="A835" s="245"/>
      <c r="B835" s="97"/>
      <c r="C835" s="98"/>
      <c r="D835" s="99"/>
      <c r="E835" s="111"/>
      <c r="F835" s="155"/>
      <c r="G835" s="225"/>
      <c r="H835" s="100"/>
      <c r="I835" s="226"/>
      <c r="J835" s="218"/>
      <c r="K835" s="124"/>
      <c r="L835" s="135"/>
      <c r="M835" s="136"/>
      <c r="N835" s="102"/>
      <c r="O835" s="103"/>
      <c r="P835" s="103"/>
      <c r="Q835" s="103"/>
      <c r="R835" s="103"/>
      <c r="S835" s="99"/>
      <c r="T835" s="99"/>
      <c r="U835" s="99"/>
      <c r="V835" s="99"/>
      <c r="W835" s="100"/>
      <c r="X835" s="100"/>
      <c r="Y835" s="104"/>
      <c r="Z835" s="119"/>
      <c r="AA835" s="119"/>
      <c r="AB835" s="120"/>
      <c r="AC835" s="137" t="str">
        <f t="shared" si="385"/>
        <v/>
      </c>
      <c r="AD835" s="131" t="str">
        <f t="shared" si="386"/>
        <v/>
      </c>
      <c r="AE835" s="105"/>
      <c r="AF835" s="101"/>
      <c r="AG835" s="107"/>
      <c r="AH835" s="169"/>
      <c r="AI835" s="170"/>
      <c r="AK835" s="146" t="b">
        <f t="shared" si="387"/>
        <v>0</v>
      </c>
      <c r="AL835" s="68">
        <f t="shared" si="388"/>
        <v>0</v>
      </c>
      <c r="AM835" s="68" t="b">
        <f t="shared" si="389"/>
        <v>1</v>
      </c>
      <c r="AN835" s="68">
        <f t="shared" si="390"/>
        <v>1</v>
      </c>
      <c r="AO835" s="68" t="b">
        <f t="shared" si="391"/>
        <v>0</v>
      </c>
      <c r="AP835" s="68">
        <f t="shared" si="392"/>
        <v>0</v>
      </c>
      <c r="AQ835" s="68" t="b">
        <f t="shared" si="393"/>
        <v>1</v>
      </c>
      <c r="AR835" s="139">
        <f t="shared" si="394"/>
        <v>1</v>
      </c>
      <c r="AS835" s="146" t="str">
        <f t="shared" si="395"/>
        <v/>
      </c>
      <c r="AT835" s="139" t="str">
        <f t="shared" si="396"/>
        <v/>
      </c>
      <c r="AU835" s="68">
        <f t="shared" si="397"/>
        <v>1</v>
      </c>
      <c r="AV835" s="68">
        <f t="shared" si="398"/>
        <v>0</v>
      </c>
      <c r="AW835" s="68">
        <f t="shared" si="399"/>
        <v>0</v>
      </c>
      <c r="AX835" s="68">
        <f t="shared" si="400"/>
        <v>0</v>
      </c>
      <c r="AY835" s="68">
        <f t="shared" si="401"/>
        <v>0</v>
      </c>
      <c r="AZ835" s="139">
        <f t="shared" si="402"/>
        <v>0</v>
      </c>
      <c r="BA835" s="68" t="str">
        <f t="shared" si="403"/>
        <v/>
      </c>
      <c r="BB835" s="68" t="str">
        <f t="shared" si="404"/>
        <v/>
      </c>
      <c r="BC835" s="146" t="str">
        <f t="shared" si="405"/>
        <v>Pain in mouth/throat</v>
      </c>
      <c r="BD835" s="68">
        <f t="shared" si="406"/>
        <v>10.4</v>
      </c>
      <c r="BE835" s="68" t="str">
        <f t="shared" si="407"/>
        <v>Pain in mouth/throat
 has a PPV of 10.4% 
 for recurrence</v>
      </c>
      <c r="BF835" s="68">
        <f t="shared" si="408"/>
        <v>0</v>
      </c>
      <c r="BG835" s="68">
        <f t="shared" si="409"/>
        <v>0</v>
      </c>
      <c r="BH835" s="68">
        <f t="shared" si="410"/>
        <v>1</v>
      </c>
      <c r="BI835" s="68">
        <f t="shared" si="411"/>
        <v>0</v>
      </c>
      <c r="BJ835" s="68">
        <f t="shared" si="412"/>
        <v>0</v>
      </c>
      <c r="BK835" s="68">
        <f t="shared" si="413"/>
        <v>0</v>
      </c>
      <c r="BL835" s="68">
        <f t="shared" si="414"/>
        <v>0</v>
      </c>
      <c r="BM835" s="139">
        <f t="shared" si="415"/>
        <v>0</v>
      </c>
    </row>
    <row r="836" spans="1:65" s="68" customFormat="1" ht="63.95" customHeight="1">
      <c r="A836" s="245"/>
      <c r="B836" s="97"/>
      <c r="C836" s="98"/>
      <c r="D836" s="99"/>
      <c r="E836" s="111"/>
      <c r="F836" s="155"/>
      <c r="G836" s="225"/>
      <c r="H836" s="100"/>
      <c r="I836" s="226"/>
      <c r="J836" s="218"/>
      <c r="K836" s="124"/>
      <c r="L836" s="135"/>
      <c r="M836" s="136"/>
      <c r="N836" s="102"/>
      <c r="O836" s="103"/>
      <c r="P836" s="103"/>
      <c r="Q836" s="103"/>
      <c r="R836" s="103"/>
      <c r="S836" s="99"/>
      <c r="T836" s="99"/>
      <c r="U836" s="99"/>
      <c r="V836" s="99"/>
      <c r="W836" s="100"/>
      <c r="X836" s="100"/>
      <c r="Y836" s="104"/>
      <c r="Z836" s="119"/>
      <c r="AA836" s="119"/>
      <c r="AB836" s="120"/>
      <c r="AC836" s="137" t="str">
        <f t="shared" si="385"/>
        <v/>
      </c>
      <c r="AD836" s="131" t="str">
        <f t="shared" si="386"/>
        <v/>
      </c>
      <c r="AE836" s="105"/>
      <c r="AF836" s="101"/>
      <c r="AG836" s="107"/>
      <c r="AH836" s="169"/>
      <c r="AI836" s="170"/>
      <c r="AK836" s="146" t="b">
        <f t="shared" si="387"/>
        <v>0</v>
      </c>
      <c r="AL836" s="68">
        <f t="shared" si="388"/>
        <v>0</v>
      </c>
      <c r="AM836" s="68" t="b">
        <f t="shared" si="389"/>
        <v>1</v>
      </c>
      <c r="AN836" s="68">
        <f t="shared" si="390"/>
        <v>1</v>
      </c>
      <c r="AO836" s="68" t="b">
        <f t="shared" si="391"/>
        <v>0</v>
      </c>
      <c r="AP836" s="68">
        <f t="shared" si="392"/>
        <v>0</v>
      </c>
      <c r="AQ836" s="68" t="b">
        <f t="shared" si="393"/>
        <v>1</v>
      </c>
      <c r="AR836" s="139">
        <f t="shared" si="394"/>
        <v>1</v>
      </c>
      <c r="AS836" s="146" t="str">
        <f t="shared" si="395"/>
        <v/>
      </c>
      <c r="AT836" s="139" t="str">
        <f t="shared" si="396"/>
        <v/>
      </c>
      <c r="AU836" s="68">
        <f t="shared" si="397"/>
        <v>1</v>
      </c>
      <c r="AV836" s="68">
        <f t="shared" si="398"/>
        <v>0</v>
      </c>
      <c r="AW836" s="68">
        <f t="shared" si="399"/>
        <v>0</v>
      </c>
      <c r="AX836" s="68">
        <f t="shared" si="400"/>
        <v>0</v>
      </c>
      <c r="AY836" s="68">
        <f t="shared" si="401"/>
        <v>0</v>
      </c>
      <c r="AZ836" s="139">
        <f t="shared" si="402"/>
        <v>0</v>
      </c>
      <c r="BA836" s="68" t="str">
        <f t="shared" si="403"/>
        <v/>
      </c>
      <c r="BB836" s="68" t="str">
        <f t="shared" si="404"/>
        <v/>
      </c>
      <c r="BC836" s="146" t="str">
        <f t="shared" si="405"/>
        <v>Pain in mouth/throat</v>
      </c>
      <c r="BD836" s="68">
        <f t="shared" si="406"/>
        <v>10.4</v>
      </c>
      <c r="BE836" s="68" t="str">
        <f t="shared" si="407"/>
        <v>Pain in mouth/throat
 has a PPV of 10.4% 
 for recurrence</v>
      </c>
      <c r="BF836" s="68">
        <f t="shared" si="408"/>
        <v>0</v>
      </c>
      <c r="BG836" s="68">
        <f t="shared" si="409"/>
        <v>0</v>
      </c>
      <c r="BH836" s="68">
        <f t="shared" si="410"/>
        <v>1</v>
      </c>
      <c r="BI836" s="68">
        <f t="shared" si="411"/>
        <v>0</v>
      </c>
      <c r="BJ836" s="68">
        <f t="shared" si="412"/>
        <v>0</v>
      </c>
      <c r="BK836" s="68">
        <f t="shared" si="413"/>
        <v>0</v>
      </c>
      <c r="BL836" s="68">
        <f t="shared" si="414"/>
        <v>0</v>
      </c>
      <c r="BM836" s="139">
        <f t="shared" si="415"/>
        <v>0</v>
      </c>
    </row>
    <row r="837" spans="1:65" s="68" customFormat="1" ht="63.95" customHeight="1">
      <c r="A837" s="245"/>
      <c r="B837" s="97"/>
      <c r="C837" s="98"/>
      <c r="D837" s="99"/>
      <c r="E837" s="111"/>
      <c r="F837" s="155"/>
      <c r="G837" s="225"/>
      <c r="H837" s="100"/>
      <c r="I837" s="226"/>
      <c r="J837" s="218"/>
      <c r="K837" s="124"/>
      <c r="L837" s="135"/>
      <c r="M837" s="136"/>
      <c r="N837" s="102"/>
      <c r="O837" s="103"/>
      <c r="P837" s="103"/>
      <c r="Q837" s="103"/>
      <c r="R837" s="103"/>
      <c r="S837" s="99"/>
      <c r="T837" s="99"/>
      <c r="U837" s="99"/>
      <c r="V837" s="99"/>
      <c r="W837" s="100"/>
      <c r="X837" s="100"/>
      <c r="Y837" s="104"/>
      <c r="Z837" s="119"/>
      <c r="AA837" s="119"/>
      <c r="AB837" s="120"/>
      <c r="AC837" s="137" t="str">
        <f t="shared" si="385"/>
        <v/>
      </c>
      <c r="AD837" s="131" t="str">
        <f t="shared" si="386"/>
        <v/>
      </c>
      <c r="AE837" s="105"/>
      <c r="AF837" s="101"/>
      <c r="AG837" s="107"/>
      <c r="AH837" s="169"/>
      <c r="AI837" s="170"/>
      <c r="AK837" s="146" t="b">
        <f t="shared" si="387"/>
        <v>0</v>
      </c>
      <c r="AL837" s="68">
        <f t="shared" si="388"/>
        <v>0</v>
      </c>
      <c r="AM837" s="68" t="b">
        <f t="shared" si="389"/>
        <v>1</v>
      </c>
      <c r="AN837" s="68">
        <f t="shared" si="390"/>
        <v>1</v>
      </c>
      <c r="AO837" s="68" t="b">
        <f t="shared" si="391"/>
        <v>0</v>
      </c>
      <c r="AP837" s="68">
        <f t="shared" si="392"/>
        <v>0</v>
      </c>
      <c r="AQ837" s="68" t="b">
        <f t="shared" si="393"/>
        <v>1</v>
      </c>
      <c r="AR837" s="139">
        <f t="shared" si="394"/>
        <v>1</v>
      </c>
      <c r="AS837" s="146" t="str">
        <f t="shared" si="395"/>
        <v/>
      </c>
      <c r="AT837" s="139" t="str">
        <f t="shared" si="396"/>
        <v/>
      </c>
      <c r="AU837" s="68">
        <f t="shared" si="397"/>
        <v>1</v>
      </c>
      <c r="AV837" s="68">
        <f t="shared" si="398"/>
        <v>0</v>
      </c>
      <c r="AW837" s="68">
        <f t="shared" si="399"/>
        <v>0</v>
      </c>
      <c r="AX837" s="68">
        <f t="shared" si="400"/>
        <v>0</v>
      </c>
      <c r="AY837" s="68">
        <f t="shared" si="401"/>
        <v>0</v>
      </c>
      <c r="AZ837" s="139">
        <f t="shared" si="402"/>
        <v>0</v>
      </c>
      <c r="BA837" s="68" t="str">
        <f t="shared" si="403"/>
        <v/>
      </c>
      <c r="BB837" s="68" t="str">
        <f t="shared" si="404"/>
        <v/>
      </c>
      <c r="BC837" s="146" t="str">
        <f t="shared" si="405"/>
        <v>Pain in mouth/throat</v>
      </c>
      <c r="BD837" s="68">
        <f t="shared" si="406"/>
        <v>10.4</v>
      </c>
      <c r="BE837" s="68" t="str">
        <f t="shared" si="407"/>
        <v>Pain in mouth/throat
 has a PPV of 10.4% 
 for recurrence</v>
      </c>
      <c r="BF837" s="68">
        <f t="shared" si="408"/>
        <v>0</v>
      </c>
      <c r="BG837" s="68">
        <f t="shared" si="409"/>
        <v>0</v>
      </c>
      <c r="BH837" s="68">
        <f t="shared" si="410"/>
        <v>1</v>
      </c>
      <c r="BI837" s="68">
        <f t="shared" si="411"/>
        <v>0</v>
      </c>
      <c r="BJ837" s="68">
        <f t="shared" si="412"/>
        <v>0</v>
      </c>
      <c r="BK837" s="68">
        <f t="shared" si="413"/>
        <v>0</v>
      </c>
      <c r="BL837" s="68">
        <f t="shared" si="414"/>
        <v>0</v>
      </c>
      <c r="BM837" s="139">
        <f t="shared" si="415"/>
        <v>0</v>
      </c>
    </row>
    <row r="838" spans="1:65" s="68" customFormat="1" ht="63.95" customHeight="1">
      <c r="A838" s="245"/>
      <c r="B838" s="97"/>
      <c r="C838" s="98"/>
      <c r="D838" s="99"/>
      <c r="E838" s="111"/>
      <c r="F838" s="155"/>
      <c r="G838" s="225"/>
      <c r="H838" s="100"/>
      <c r="I838" s="226"/>
      <c r="J838" s="218"/>
      <c r="K838" s="124"/>
      <c r="L838" s="135"/>
      <c r="M838" s="136"/>
      <c r="N838" s="102"/>
      <c r="O838" s="103"/>
      <c r="P838" s="103"/>
      <c r="Q838" s="103"/>
      <c r="R838" s="103"/>
      <c r="S838" s="99"/>
      <c r="T838" s="99"/>
      <c r="U838" s="99"/>
      <c r="V838" s="99"/>
      <c r="W838" s="100"/>
      <c r="X838" s="100"/>
      <c r="Y838" s="104"/>
      <c r="Z838" s="119"/>
      <c r="AA838" s="119"/>
      <c r="AB838" s="120"/>
      <c r="AC838" s="137" t="str">
        <f t="shared" si="385"/>
        <v/>
      </c>
      <c r="AD838" s="131" t="str">
        <f t="shared" si="386"/>
        <v/>
      </c>
      <c r="AE838" s="105"/>
      <c r="AF838" s="101"/>
      <c r="AG838" s="107"/>
      <c r="AH838" s="169"/>
      <c r="AI838" s="170"/>
      <c r="AK838" s="146" t="b">
        <f t="shared" si="387"/>
        <v>0</v>
      </c>
      <c r="AL838" s="68">
        <f t="shared" si="388"/>
        <v>0</v>
      </c>
      <c r="AM838" s="68" t="b">
        <f t="shared" si="389"/>
        <v>1</v>
      </c>
      <c r="AN838" s="68">
        <f t="shared" si="390"/>
        <v>1</v>
      </c>
      <c r="AO838" s="68" t="b">
        <f t="shared" si="391"/>
        <v>0</v>
      </c>
      <c r="AP838" s="68">
        <f t="shared" si="392"/>
        <v>0</v>
      </c>
      <c r="AQ838" s="68" t="b">
        <f t="shared" si="393"/>
        <v>1</v>
      </c>
      <c r="AR838" s="139">
        <f t="shared" si="394"/>
        <v>1</v>
      </c>
      <c r="AS838" s="146" t="str">
        <f t="shared" si="395"/>
        <v/>
      </c>
      <c r="AT838" s="139" t="str">
        <f t="shared" si="396"/>
        <v/>
      </c>
      <c r="AU838" s="68">
        <f t="shared" si="397"/>
        <v>1</v>
      </c>
      <c r="AV838" s="68">
        <f t="shared" si="398"/>
        <v>0</v>
      </c>
      <c r="AW838" s="68">
        <f t="shared" si="399"/>
        <v>0</v>
      </c>
      <c r="AX838" s="68">
        <f t="shared" si="400"/>
        <v>0</v>
      </c>
      <c r="AY838" s="68">
        <f t="shared" si="401"/>
        <v>0</v>
      </c>
      <c r="AZ838" s="139">
        <f t="shared" si="402"/>
        <v>0</v>
      </c>
      <c r="BA838" s="68" t="str">
        <f t="shared" si="403"/>
        <v/>
      </c>
      <c r="BB838" s="68" t="str">
        <f t="shared" si="404"/>
        <v/>
      </c>
      <c r="BC838" s="146" t="str">
        <f t="shared" si="405"/>
        <v>Pain in mouth/throat</v>
      </c>
      <c r="BD838" s="68">
        <f t="shared" si="406"/>
        <v>10.4</v>
      </c>
      <c r="BE838" s="68" t="str">
        <f t="shared" si="407"/>
        <v>Pain in mouth/throat
 has a PPV of 10.4% 
 for recurrence</v>
      </c>
      <c r="BF838" s="68">
        <f t="shared" si="408"/>
        <v>0</v>
      </c>
      <c r="BG838" s="68">
        <f t="shared" si="409"/>
        <v>0</v>
      </c>
      <c r="BH838" s="68">
        <f t="shared" si="410"/>
        <v>1</v>
      </c>
      <c r="BI838" s="68">
        <f t="shared" si="411"/>
        <v>0</v>
      </c>
      <c r="BJ838" s="68">
        <f t="shared" si="412"/>
        <v>0</v>
      </c>
      <c r="BK838" s="68">
        <f t="shared" si="413"/>
        <v>0</v>
      </c>
      <c r="BL838" s="68">
        <f t="shared" si="414"/>
        <v>0</v>
      </c>
      <c r="BM838" s="139">
        <f t="shared" si="415"/>
        <v>0</v>
      </c>
    </row>
    <row r="839" spans="1:65" s="68" customFormat="1" ht="63.95" customHeight="1">
      <c r="A839" s="245"/>
      <c r="B839" s="97"/>
      <c r="C839" s="98"/>
      <c r="D839" s="99"/>
      <c r="E839" s="111"/>
      <c r="F839" s="155"/>
      <c r="G839" s="225"/>
      <c r="H839" s="100"/>
      <c r="I839" s="226"/>
      <c r="J839" s="218"/>
      <c r="K839" s="124"/>
      <c r="L839" s="135"/>
      <c r="M839" s="136"/>
      <c r="N839" s="102"/>
      <c r="O839" s="103"/>
      <c r="P839" s="103"/>
      <c r="Q839" s="103"/>
      <c r="R839" s="103"/>
      <c r="S839" s="99"/>
      <c r="T839" s="99"/>
      <c r="U839" s="99"/>
      <c r="V839" s="99"/>
      <c r="W839" s="100"/>
      <c r="X839" s="100"/>
      <c r="Y839" s="104"/>
      <c r="Z839" s="119"/>
      <c r="AA839" s="119"/>
      <c r="AB839" s="120"/>
      <c r="AC839" s="137" t="str">
        <f t="shared" si="385"/>
        <v/>
      </c>
      <c r="AD839" s="131" t="str">
        <f t="shared" si="386"/>
        <v/>
      </c>
      <c r="AE839" s="105"/>
      <c r="AF839" s="101"/>
      <c r="AG839" s="107"/>
      <c r="AH839" s="169"/>
      <c r="AI839" s="170"/>
      <c r="AK839" s="146" t="b">
        <f t="shared" si="387"/>
        <v>0</v>
      </c>
      <c r="AL839" s="68">
        <f t="shared" si="388"/>
        <v>0</v>
      </c>
      <c r="AM839" s="68" t="b">
        <f t="shared" si="389"/>
        <v>1</v>
      </c>
      <c r="AN839" s="68">
        <f t="shared" si="390"/>
        <v>1</v>
      </c>
      <c r="AO839" s="68" t="b">
        <f t="shared" si="391"/>
        <v>0</v>
      </c>
      <c r="AP839" s="68">
        <f t="shared" si="392"/>
        <v>0</v>
      </c>
      <c r="AQ839" s="68" t="b">
        <f t="shared" si="393"/>
        <v>1</v>
      </c>
      <c r="AR839" s="139">
        <f t="shared" si="394"/>
        <v>1</v>
      </c>
      <c r="AS839" s="146" t="str">
        <f t="shared" si="395"/>
        <v/>
      </c>
      <c r="AT839" s="139" t="str">
        <f t="shared" si="396"/>
        <v/>
      </c>
      <c r="AU839" s="68">
        <f t="shared" si="397"/>
        <v>1</v>
      </c>
      <c r="AV839" s="68">
        <f t="shared" si="398"/>
        <v>0</v>
      </c>
      <c r="AW839" s="68">
        <f t="shared" si="399"/>
        <v>0</v>
      </c>
      <c r="AX839" s="68">
        <f t="shared" si="400"/>
        <v>0</v>
      </c>
      <c r="AY839" s="68">
        <f t="shared" si="401"/>
        <v>0</v>
      </c>
      <c r="AZ839" s="139">
        <f t="shared" si="402"/>
        <v>0</v>
      </c>
      <c r="BA839" s="68" t="str">
        <f t="shared" si="403"/>
        <v/>
      </c>
      <c r="BB839" s="68" t="str">
        <f t="shared" si="404"/>
        <v/>
      </c>
      <c r="BC839" s="146" t="str">
        <f t="shared" si="405"/>
        <v>Pain in mouth/throat</v>
      </c>
      <c r="BD839" s="68">
        <f t="shared" si="406"/>
        <v>10.4</v>
      </c>
      <c r="BE839" s="68" t="str">
        <f t="shared" si="407"/>
        <v>Pain in mouth/throat
 has a PPV of 10.4% 
 for recurrence</v>
      </c>
      <c r="BF839" s="68">
        <f t="shared" si="408"/>
        <v>0</v>
      </c>
      <c r="BG839" s="68">
        <f t="shared" si="409"/>
        <v>0</v>
      </c>
      <c r="BH839" s="68">
        <f t="shared" si="410"/>
        <v>1</v>
      </c>
      <c r="BI839" s="68">
        <f t="shared" si="411"/>
        <v>0</v>
      </c>
      <c r="BJ839" s="68">
        <f t="shared" si="412"/>
        <v>0</v>
      </c>
      <c r="BK839" s="68">
        <f t="shared" si="413"/>
        <v>0</v>
      </c>
      <c r="BL839" s="68">
        <f t="shared" si="414"/>
        <v>0</v>
      </c>
      <c r="BM839" s="139">
        <f t="shared" si="415"/>
        <v>0</v>
      </c>
    </row>
    <row r="840" spans="1:65" s="68" customFormat="1" ht="63.95" customHeight="1">
      <c r="A840" s="245"/>
      <c r="B840" s="97"/>
      <c r="C840" s="98"/>
      <c r="D840" s="99"/>
      <c r="E840" s="111"/>
      <c r="F840" s="155"/>
      <c r="G840" s="225"/>
      <c r="H840" s="100"/>
      <c r="I840" s="226"/>
      <c r="J840" s="218"/>
      <c r="K840" s="124"/>
      <c r="L840" s="135"/>
      <c r="M840" s="136"/>
      <c r="N840" s="102"/>
      <c r="O840" s="103"/>
      <c r="P840" s="103"/>
      <c r="Q840" s="103"/>
      <c r="R840" s="103"/>
      <c r="S840" s="99"/>
      <c r="T840" s="99"/>
      <c r="U840" s="99"/>
      <c r="V840" s="99"/>
      <c r="W840" s="100"/>
      <c r="X840" s="100"/>
      <c r="Y840" s="104"/>
      <c r="Z840" s="119"/>
      <c r="AA840" s="119"/>
      <c r="AB840" s="120"/>
      <c r="AC840" s="137" t="str">
        <f t="shared" si="385"/>
        <v/>
      </c>
      <c r="AD840" s="131" t="str">
        <f t="shared" si="386"/>
        <v/>
      </c>
      <c r="AE840" s="105"/>
      <c r="AF840" s="101"/>
      <c r="AG840" s="107"/>
      <c r="AH840" s="169"/>
      <c r="AI840" s="170"/>
      <c r="AK840" s="146" t="b">
        <f t="shared" si="387"/>
        <v>0</v>
      </c>
      <c r="AL840" s="68">
        <f t="shared" si="388"/>
        <v>0</v>
      </c>
      <c r="AM840" s="68" t="b">
        <f t="shared" si="389"/>
        <v>1</v>
      </c>
      <c r="AN840" s="68">
        <f t="shared" si="390"/>
        <v>1</v>
      </c>
      <c r="AO840" s="68" t="b">
        <f t="shared" si="391"/>
        <v>0</v>
      </c>
      <c r="AP840" s="68">
        <f t="shared" si="392"/>
        <v>0</v>
      </c>
      <c r="AQ840" s="68" t="b">
        <f t="shared" si="393"/>
        <v>1</v>
      </c>
      <c r="AR840" s="139">
        <f t="shared" si="394"/>
        <v>1</v>
      </c>
      <c r="AS840" s="146" t="str">
        <f t="shared" si="395"/>
        <v/>
      </c>
      <c r="AT840" s="139" t="str">
        <f t="shared" si="396"/>
        <v/>
      </c>
      <c r="AU840" s="68">
        <f t="shared" si="397"/>
        <v>1</v>
      </c>
      <c r="AV840" s="68">
        <f t="shared" si="398"/>
        <v>0</v>
      </c>
      <c r="AW840" s="68">
        <f t="shared" si="399"/>
        <v>0</v>
      </c>
      <c r="AX840" s="68">
        <f t="shared" si="400"/>
        <v>0</v>
      </c>
      <c r="AY840" s="68">
        <f t="shared" si="401"/>
        <v>0</v>
      </c>
      <c r="AZ840" s="139">
        <f t="shared" si="402"/>
        <v>0</v>
      </c>
      <c r="BA840" s="68" t="str">
        <f t="shared" si="403"/>
        <v/>
      </c>
      <c r="BB840" s="68" t="str">
        <f t="shared" si="404"/>
        <v/>
      </c>
      <c r="BC840" s="146" t="str">
        <f t="shared" si="405"/>
        <v>Pain in mouth/throat</v>
      </c>
      <c r="BD840" s="68">
        <f t="shared" si="406"/>
        <v>10.4</v>
      </c>
      <c r="BE840" s="68" t="str">
        <f t="shared" si="407"/>
        <v>Pain in mouth/throat
 has a PPV of 10.4% 
 for recurrence</v>
      </c>
      <c r="BF840" s="68">
        <f t="shared" si="408"/>
        <v>0</v>
      </c>
      <c r="BG840" s="68">
        <f t="shared" si="409"/>
        <v>0</v>
      </c>
      <c r="BH840" s="68">
        <f t="shared" si="410"/>
        <v>1</v>
      </c>
      <c r="BI840" s="68">
        <f t="shared" si="411"/>
        <v>0</v>
      </c>
      <c r="BJ840" s="68">
        <f t="shared" si="412"/>
        <v>0</v>
      </c>
      <c r="BK840" s="68">
        <f t="shared" si="413"/>
        <v>0</v>
      </c>
      <c r="BL840" s="68">
        <f t="shared" si="414"/>
        <v>0</v>
      </c>
      <c r="BM840" s="139">
        <f t="shared" si="415"/>
        <v>0</v>
      </c>
    </row>
    <row r="841" spans="1:65" s="68" customFormat="1" ht="63.95" customHeight="1">
      <c r="A841" s="245"/>
      <c r="B841" s="97"/>
      <c r="C841" s="98"/>
      <c r="D841" s="99"/>
      <c r="E841" s="111"/>
      <c r="F841" s="155"/>
      <c r="G841" s="225"/>
      <c r="H841" s="100"/>
      <c r="I841" s="226"/>
      <c r="J841" s="218"/>
      <c r="K841" s="124"/>
      <c r="L841" s="135"/>
      <c r="M841" s="136"/>
      <c r="N841" s="102"/>
      <c r="O841" s="103"/>
      <c r="P841" s="103"/>
      <c r="Q841" s="103"/>
      <c r="R841" s="103"/>
      <c r="S841" s="99"/>
      <c r="T841" s="99"/>
      <c r="U841" s="99"/>
      <c r="V841" s="99"/>
      <c r="W841" s="100"/>
      <c r="X841" s="100"/>
      <c r="Y841" s="104"/>
      <c r="Z841" s="119"/>
      <c r="AA841" s="119"/>
      <c r="AB841" s="120"/>
      <c r="AC841" s="137" t="str">
        <f t="shared" si="385"/>
        <v/>
      </c>
      <c r="AD841" s="131" t="str">
        <f t="shared" si="386"/>
        <v/>
      </c>
      <c r="AE841" s="105"/>
      <c r="AF841" s="101"/>
      <c r="AG841" s="107"/>
      <c r="AH841" s="169"/>
      <c r="AI841" s="170"/>
      <c r="AK841" s="146" t="b">
        <f t="shared" si="387"/>
        <v>0</v>
      </c>
      <c r="AL841" s="68">
        <f t="shared" si="388"/>
        <v>0</v>
      </c>
      <c r="AM841" s="68" t="b">
        <f t="shared" si="389"/>
        <v>1</v>
      </c>
      <c r="AN841" s="68">
        <f t="shared" si="390"/>
        <v>1</v>
      </c>
      <c r="AO841" s="68" t="b">
        <f t="shared" si="391"/>
        <v>0</v>
      </c>
      <c r="AP841" s="68">
        <f t="shared" si="392"/>
        <v>0</v>
      </c>
      <c r="AQ841" s="68" t="b">
        <f t="shared" si="393"/>
        <v>1</v>
      </c>
      <c r="AR841" s="139">
        <f t="shared" si="394"/>
        <v>1</v>
      </c>
      <c r="AS841" s="146" t="str">
        <f t="shared" si="395"/>
        <v/>
      </c>
      <c r="AT841" s="139" t="str">
        <f t="shared" si="396"/>
        <v/>
      </c>
      <c r="AU841" s="68">
        <f t="shared" si="397"/>
        <v>1</v>
      </c>
      <c r="AV841" s="68">
        <f t="shared" si="398"/>
        <v>0</v>
      </c>
      <c r="AW841" s="68">
        <f t="shared" si="399"/>
        <v>0</v>
      </c>
      <c r="AX841" s="68">
        <f t="shared" si="400"/>
        <v>0</v>
      </c>
      <c r="AY841" s="68">
        <f t="shared" si="401"/>
        <v>0</v>
      </c>
      <c r="AZ841" s="139">
        <f t="shared" si="402"/>
        <v>0</v>
      </c>
      <c r="BA841" s="68" t="str">
        <f t="shared" si="403"/>
        <v/>
      </c>
      <c r="BB841" s="68" t="str">
        <f t="shared" si="404"/>
        <v/>
      </c>
      <c r="BC841" s="146" t="str">
        <f t="shared" si="405"/>
        <v>Pain in mouth/throat</v>
      </c>
      <c r="BD841" s="68">
        <f t="shared" si="406"/>
        <v>10.4</v>
      </c>
      <c r="BE841" s="68" t="str">
        <f t="shared" si="407"/>
        <v>Pain in mouth/throat
 has a PPV of 10.4% 
 for recurrence</v>
      </c>
      <c r="BF841" s="68">
        <f t="shared" si="408"/>
        <v>0</v>
      </c>
      <c r="BG841" s="68">
        <f t="shared" si="409"/>
        <v>0</v>
      </c>
      <c r="BH841" s="68">
        <f t="shared" si="410"/>
        <v>1</v>
      </c>
      <c r="BI841" s="68">
        <f t="shared" si="411"/>
        <v>0</v>
      </c>
      <c r="BJ841" s="68">
        <f t="shared" si="412"/>
        <v>0</v>
      </c>
      <c r="BK841" s="68">
        <f t="shared" si="413"/>
        <v>0</v>
      </c>
      <c r="BL841" s="68">
        <f t="shared" si="414"/>
        <v>0</v>
      </c>
      <c r="BM841" s="139">
        <f t="shared" si="415"/>
        <v>0</v>
      </c>
    </row>
    <row r="842" spans="1:65" s="68" customFormat="1" ht="63.95" customHeight="1">
      <c r="A842" s="245"/>
      <c r="B842" s="97"/>
      <c r="C842" s="98"/>
      <c r="D842" s="99"/>
      <c r="E842" s="111"/>
      <c r="F842" s="155"/>
      <c r="G842" s="225"/>
      <c r="H842" s="100"/>
      <c r="I842" s="226"/>
      <c r="J842" s="218"/>
      <c r="K842" s="124"/>
      <c r="L842" s="135"/>
      <c r="M842" s="136"/>
      <c r="N842" s="102"/>
      <c r="O842" s="103"/>
      <c r="P842" s="103"/>
      <c r="Q842" s="103"/>
      <c r="R842" s="103"/>
      <c r="S842" s="99"/>
      <c r="T842" s="99"/>
      <c r="U842" s="99"/>
      <c r="V842" s="99"/>
      <c r="W842" s="100"/>
      <c r="X842" s="100"/>
      <c r="Y842" s="104"/>
      <c r="Z842" s="119"/>
      <c r="AA842" s="119"/>
      <c r="AB842" s="120"/>
      <c r="AC842" s="137" t="str">
        <f t="shared" si="385"/>
        <v/>
      </c>
      <c r="AD842" s="131" t="str">
        <f t="shared" si="386"/>
        <v/>
      </c>
      <c r="AE842" s="105"/>
      <c r="AF842" s="101"/>
      <c r="AG842" s="107"/>
      <c r="AH842" s="169"/>
      <c r="AI842" s="170"/>
      <c r="AK842" s="146" t="b">
        <f t="shared" si="387"/>
        <v>0</v>
      </c>
      <c r="AL842" s="68">
        <f t="shared" si="388"/>
        <v>0</v>
      </c>
      <c r="AM842" s="68" t="b">
        <f t="shared" si="389"/>
        <v>1</v>
      </c>
      <c r="AN842" s="68">
        <f t="shared" si="390"/>
        <v>1</v>
      </c>
      <c r="AO842" s="68" t="b">
        <f t="shared" si="391"/>
        <v>0</v>
      </c>
      <c r="AP842" s="68">
        <f t="shared" si="392"/>
        <v>0</v>
      </c>
      <c r="AQ842" s="68" t="b">
        <f t="shared" si="393"/>
        <v>1</v>
      </c>
      <c r="AR842" s="139">
        <f t="shared" si="394"/>
        <v>1</v>
      </c>
      <c r="AS842" s="146" t="str">
        <f t="shared" si="395"/>
        <v/>
      </c>
      <c r="AT842" s="139" t="str">
        <f t="shared" si="396"/>
        <v/>
      </c>
      <c r="AU842" s="68">
        <f t="shared" si="397"/>
        <v>1</v>
      </c>
      <c r="AV842" s="68">
        <f t="shared" si="398"/>
        <v>0</v>
      </c>
      <c r="AW842" s="68">
        <f t="shared" si="399"/>
        <v>0</v>
      </c>
      <c r="AX842" s="68">
        <f t="shared" si="400"/>
        <v>0</v>
      </c>
      <c r="AY842" s="68">
        <f t="shared" si="401"/>
        <v>0</v>
      </c>
      <c r="AZ842" s="139">
        <f t="shared" si="402"/>
        <v>0</v>
      </c>
      <c r="BA842" s="68" t="str">
        <f t="shared" si="403"/>
        <v/>
      </c>
      <c r="BB842" s="68" t="str">
        <f t="shared" si="404"/>
        <v/>
      </c>
      <c r="BC842" s="146" t="str">
        <f t="shared" si="405"/>
        <v>Pain in mouth/throat</v>
      </c>
      <c r="BD842" s="68">
        <f t="shared" si="406"/>
        <v>10.4</v>
      </c>
      <c r="BE842" s="68" t="str">
        <f t="shared" si="407"/>
        <v>Pain in mouth/throat
 has a PPV of 10.4% 
 for recurrence</v>
      </c>
      <c r="BF842" s="68">
        <f t="shared" si="408"/>
        <v>0</v>
      </c>
      <c r="BG842" s="68">
        <f t="shared" si="409"/>
        <v>0</v>
      </c>
      <c r="BH842" s="68">
        <f t="shared" si="410"/>
        <v>1</v>
      </c>
      <c r="BI842" s="68">
        <f t="shared" si="411"/>
        <v>0</v>
      </c>
      <c r="BJ842" s="68">
        <f t="shared" si="412"/>
        <v>0</v>
      </c>
      <c r="BK842" s="68">
        <f t="shared" si="413"/>
        <v>0</v>
      </c>
      <c r="BL842" s="68">
        <f t="shared" si="414"/>
        <v>0</v>
      </c>
      <c r="BM842" s="139">
        <f t="shared" si="415"/>
        <v>0</v>
      </c>
    </row>
    <row r="843" spans="1:65" s="68" customFormat="1" ht="63.95" customHeight="1">
      <c r="A843" s="245"/>
      <c r="B843" s="97"/>
      <c r="C843" s="98"/>
      <c r="D843" s="99"/>
      <c r="E843" s="111"/>
      <c r="F843" s="155"/>
      <c r="G843" s="225"/>
      <c r="H843" s="100"/>
      <c r="I843" s="226"/>
      <c r="J843" s="218"/>
      <c r="K843" s="124"/>
      <c r="L843" s="135"/>
      <c r="M843" s="136"/>
      <c r="N843" s="102"/>
      <c r="O843" s="103"/>
      <c r="P843" s="103"/>
      <c r="Q843" s="103"/>
      <c r="R843" s="103"/>
      <c r="S843" s="99"/>
      <c r="T843" s="99"/>
      <c r="U843" s="99"/>
      <c r="V843" s="99"/>
      <c r="W843" s="100"/>
      <c r="X843" s="100"/>
      <c r="Y843" s="104"/>
      <c r="Z843" s="119"/>
      <c r="AA843" s="119"/>
      <c r="AB843" s="120"/>
      <c r="AC843" s="137" t="str">
        <f t="shared" si="385"/>
        <v/>
      </c>
      <c r="AD843" s="131" t="str">
        <f t="shared" si="386"/>
        <v/>
      </c>
      <c r="AE843" s="105"/>
      <c r="AF843" s="101"/>
      <c r="AG843" s="107"/>
      <c r="AH843" s="169"/>
      <c r="AI843" s="170"/>
      <c r="AK843" s="146" t="b">
        <f t="shared" si="387"/>
        <v>0</v>
      </c>
      <c r="AL843" s="68">
        <f t="shared" si="388"/>
        <v>0</v>
      </c>
      <c r="AM843" s="68" t="b">
        <f t="shared" si="389"/>
        <v>1</v>
      </c>
      <c r="AN843" s="68">
        <f t="shared" si="390"/>
        <v>1</v>
      </c>
      <c r="AO843" s="68" t="b">
        <f t="shared" si="391"/>
        <v>0</v>
      </c>
      <c r="AP843" s="68">
        <f t="shared" si="392"/>
        <v>0</v>
      </c>
      <c r="AQ843" s="68" t="b">
        <f t="shared" si="393"/>
        <v>1</v>
      </c>
      <c r="AR843" s="139">
        <f t="shared" si="394"/>
        <v>1</v>
      </c>
      <c r="AS843" s="146" t="str">
        <f t="shared" si="395"/>
        <v/>
      </c>
      <c r="AT843" s="139" t="str">
        <f t="shared" si="396"/>
        <v/>
      </c>
      <c r="AU843" s="68">
        <f t="shared" si="397"/>
        <v>1</v>
      </c>
      <c r="AV843" s="68">
        <f t="shared" si="398"/>
        <v>0</v>
      </c>
      <c r="AW843" s="68">
        <f t="shared" si="399"/>
        <v>0</v>
      </c>
      <c r="AX843" s="68">
        <f t="shared" si="400"/>
        <v>0</v>
      </c>
      <c r="AY843" s="68">
        <f t="shared" si="401"/>
        <v>0</v>
      </c>
      <c r="AZ843" s="139">
        <f t="shared" si="402"/>
        <v>0</v>
      </c>
      <c r="BA843" s="68" t="str">
        <f t="shared" si="403"/>
        <v/>
      </c>
      <c r="BB843" s="68" t="str">
        <f t="shared" si="404"/>
        <v/>
      </c>
      <c r="BC843" s="146" t="str">
        <f t="shared" si="405"/>
        <v>Pain in mouth/throat</v>
      </c>
      <c r="BD843" s="68">
        <f t="shared" si="406"/>
        <v>10.4</v>
      </c>
      <c r="BE843" s="68" t="str">
        <f t="shared" si="407"/>
        <v>Pain in mouth/throat
 has a PPV of 10.4% 
 for recurrence</v>
      </c>
      <c r="BF843" s="68">
        <f t="shared" si="408"/>
        <v>0</v>
      </c>
      <c r="BG843" s="68">
        <f t="shared" si="409"/>
        <v>0</v>
      </c>
      <c r="BH843" s="68">
        <f t="shared" si="410"/>
        <v>1</v>
      </c>
      <c r="BI843" s="68">
        <f t="shared" si="411"/>
        <v>0</v>
      </c>
      <c r="BJ843" s="68">
        <f t="shared" si="412"/>
        <v>0</v>
      </c>
      <c r="BK843" s="68">
        <f t="shared" si="413"/>
        <v>0</v>
      </c>
      <c r="BL843" s="68">
        <f t="shared" si="414"/>
        <v>0</v>
      </c>
      <c r="BM843" s="139">
        <f t="shared" si="415"/>
        <v>0</v>
      </c>
    </row>
    <row r="844" spans="1:65" s="68" customFormat="1" ht="63.95" customHeight="1">
      <c r="A844" s="245"/>
      <c r="B844" s="97"/>
      <c r="C844" s="98"/>
      <c r="D844" s="99"/>
      <c r="E844" s="111"/>
      <c r="F844" s="155"/>
      <c r="G844" s="225"/>
      <c r="H844" s="100"/>
      <c r="I844" s="226"/>
      <c r="J844" s="218"/>
      <c r="K844" s="124"/>
      <c r="L844" s="135"/>
      <c r="M844" s="136"/>
      <c r="N844" s="102"/>
      <c r="O844" s="103"/>
      <c r="P844" s="103"/>
      <c r="Q844" s="103"/>
      <c r="R844" s="103"/>
      <c r="S844" s="99"/>
      <c r="T844" s="99"/>
      <c r="U844" s="99"/>
      <c r="V844" s="99"/>
      <c r="W844" s="100"/>
      <c r="X844" s="100"/>
      <c r="Y844" s="104"/>
      <c r="Z844" s="119"/>
      <c r="AA844" s="119"/>
      <c r="AB844" s="120"/>
      <c r="AC844" s="137" t="str">
        <f t="shared" si="385"/>
        <v/>
      </c>
      <c r="AD844" s="131" t="str">
        <f t="shared" si="386"/>
        <v/>
      </c>
      <c r="AE844" s="105"/>
      <c r="AF844" s="101"/>
      <c r="AG844" s="107"/>
      <c r="AH844" s="169"/>
      <c r="AI844" s="170"/>
      <c r="AK844" s="146" t="b">
        <f t="shared" si="387"/>
        <v>0</v>
      </c>
      <c r="AL844" s="68">
        <f t="shared" si="388"/>
        <v>0</v>
      </c>
      <c r="AM844" s="68" t="b">
        <f t="shared" si="389"/>
        <v>1</v>
      </c>
      <c r="AN844" s="68">
        <f t="shared" si="390"/>
        <v>1</v>
      </c>
      <c r="AO844" s="68" t="b">
        <f t="shared" si="391"/>
        <v>0</v>
      </c>
      <c r="AP844" s="68">
        <f t="shared" si="392"/>
        <v>0</v>
      </c>
      <c r="AQ844" s="68" t="b">
        <f t="shared" si="393"/>
        <v>1</v>
      </c>
      <c r="AR844" s="139">
        <f t="shared" si="394"/>
        <v>1</v>
      </c>
      <c r="AS844" s="146" t="str">
        <f t="shared" si="395"/>
        <v/>
      </c>
      <c r="AT844" s="139" t="str">
        <f t="shared" si="396"/>
        <v/>
      </c>
      <c r="AU844" s="68">
        <f t="shared" si="397"/>
        <v>1</v>
      </c>
      <c r="AV844" s="68">
        <f t="shared" si="398"/>
        <v>0</v>
      </c>
      <c r="AW844" s="68">
        <f t="shared" si="399"/>
        <v>0</v>
      </c>
      <c r="AX844" s="68">
        <f t="shared" si="400"/>
        <v>0</v>
      </c>
      <c r="AY844" s="68">
        <f t="shared" si="401"/>
        <v>0</v>
      </c>
      <c r="AZ844" s="139">
        <f t="shared" si="402"/>
        <v>0</v>
      </c>
      <c r="BA844" s="68" t="str">
        <f t="shared" si="403"/>
        <v/>
      </c>
      <c r="BB844" s="68" t="str">
        <f t="shared" si="404"/>
        <v/>
      </c>
      <c r="BC844" s="146" t="str">
        <f t="shared" si="405"/>
        <v>Pain in mouth/throat</v>
      </c>
      <c r="BD844" s="68">
        <f t="shared" si="406"/>
        <v>10.4</v>
      </c>
      <c r="BE844" s="68" t="str">
        <f t="shared" si="407"/>
        <v>Pain in mouth/throat
 has a PPV of 10.4% 
 for recurrence</v>
      </c>
      <c r="BF844" s="68">
        <f t="shared" si="408"/>
        <v>0</v>
      </c>
      <c r="BG844" s="68">
        <f t="shared" si="409"/>
        <v>0</v>
      </c>
      <c r="BH844" s="68">
        <f t="shared" si="410"/>
        <v>1</v>
      </c>
      <c r="BI844" s="68">
        <f t="shared" si="411"/>
        <v>0</v>
      </c>
      <c r="BJ844" s="68">
        <f t="shared" si="412"/>
        <v>0</v>
      </c>
      <c r="BK844" s="68">
        <f t="shared" si="413"/>
        <v>0</v>
      </c>
      <c r="BL844" s="68">
        <f t="shared" si="414"/>
        <v>0</v>
      </c>
      <c r="BM844" s="139">
        <f t="shared" si="415"/>
        <v>0</v>
      </c>
    </row>
    <row r="845" spans="1:65" s="68" customFormat="1" ht="63.95" customHeight="1">
      <c r="A845" s="245"/>
      <c r="B845" s="97"/>
      <c r="C845" s="98"/>
      <c r="D845" s="99"/>
      <c r="E845" s="111"/>
      <c r="F845" s="155"/>
      <c r="G845" s="225"/>
      <c r="H845" s="100"/>
      <c r="I845" s="226"/>
      <c r="J845" s="218"/>
      <c r="K845" s="124"/>
      <c r="L845" s="135"/>
      <c r="M845" s="136"/>
      <c r="N845" s="102"/>
      <c r="O845" s="103"/>
      <c r="P845" s="103"/>
      <c r="Q845" s="103"/>
      <c r="R845" s="103"/>
      <c r="S845" s="99"/>
      <c r="T845" s="99"/>
      <c r="U845" s="99"/>
      <c r="V845" s="99"/>
      <c r="W845" s="100"/>
      <c r="X845" s="100"/>
      <c r="Y845" s="104"/>
      <c r="Z845" s="119"/>
      <c r="AA845" s="119"/>
      <c r="AB845" s="120"/>
      <c r="AC845" s="137" t="str">
        <f t="shared" si="385"/>
        <v/>
      </c>
      <c r="AD845" s="131" t="str">
        <f t="shared" si="386"/>
        <v/>
      </c>
      <c r="AE845" s="105"/>
      <c r="AF845" s="101"/>
      <c r="AG845" s="107"/>
      <c r="AH845" s="169"/>
      <c r="AI845" s="170"/>
      <c r="AK845" s="146" t="b">
        <f t="shared" si="387"/>
        <v>0</v>
      </c>
      <c r="AL845" s="68">
        <f t="shared" si="388"/>
        <v>0</v>
      </c>
      <c r="AM845" s="68" t="b">
        <f t="shared" si="389"/>
        <v>1</v>
      </c>
      <c r="AN845" s="68">
        <f t="shared" si="390"/>
        <v>1</v>
      </c>
      <c r="AO845" s="68" t="b">
        <f t="shared" si="391"/>
        <v>0</v>
      </c>
      <c r="AP845" s="68">
        <f t="shared" si="392"/>
        <v>0</v>
      </c>
      <c r="AQ845" s="68" t="b">
        <f t="shared" si="393"/>
        <v>1</v>
      </c>
      <c r="AR845" s="139">
        <f t="shared" si="394"/>
        <v>1</v>
      </c>
      <c r="AS845" s="146" t="str">
        <f t="shared" si="395"/>
        <v/>
      </c>
      <c r="AT845" s="139" t="str">
        <f t="shared" si="396"/>
        <v/>
      </c>
      <c r="AU845" s="68">
        <f t="shared" si="397"/>
        <v>1</v>
      </c>
      <c r="AV845" s="68">
        <f t="shared" si="398"/>
        <v>0</v>
      </c>
      <c r="AW845" s="68">
        <f t="shared" si="399"/>
        <v>0</v>
      </c>
      <c r="AX845" s="68">
        <f t="shared" si="400"/>
        <v>0</v>
      </c>
      <c r="AY845" s="68">
        <f t="shared" si="401"/>
        <v>0</v>
      </c>
      <c r="AZ845" s="139">
        <f t="shared" si="402"/>
        <v>0</v>
      </c>
      <c r="BA845" s="68" t="str">
        <f t="shared" si="403"/>
        <v/>
      </c>
      <c r="BB845" s="68" t="str">
        <f t="shared" si="404"/>
        <v/>
      </c>
      <c r="BC845" s="146" t="str">
        <f t="shared" si="405"/>
        <v>Pain in mouth/throat</v>
      </c>
      <c r="BD845" s="68">
        <f t="shared" si="406"/>
        <v>10.4</v>
      </c>
      <c r="BE845" s="68" t="str">
        <f t="shared" si="407"/>
        <v>Pain in mouth/throat
 has a PPV of 10.4% 
 for recurrence</v>
      </c>
      <c r="BF845" s="68">
        <f t="shared" si="408"/>
        <v>0</v>
      </c>
      <c r="BG845" s="68">
        <f t="shared" si="409"/>
        <v>0</v>
      </c>
      <c r="BH845" s="68">
        <f t="shared" si="410"/>
        <v>1</v>
      </c>
      <c r="BI845" s="68">
        <f t="shared" si="411"/>
        <v>0</v>
      </c>
      <c r="BJ845" s="68">
        <f t="shared" si="412"/>
        <v>0</v>
      </c>
      <c r="BK845" s="68">
        <f t="shared" si="413"/>
        <v>0</v>
      </c>
      <c r="BL845" s="68">
        <f t="shared" si="414"/>
        <v>0</v>
      </c>
      <c r="BM845" s="139">
        <f t="shared" si="415"/>
        <v>0</v>
      </c>
    </row>
    <row r="846" spans="1:65" s="68" customFormat="1" ht="63.95" customHeight="1">
      <c r="A846" s="245"/>
      <c r="B846" s="97"/>
      <c r="C846" s="98"/>
      <c r="D846" s="99"/>
      <c r="E846" s="111"/>
      <c r="F846" s="155"/>
      <c r="G846" s="225"/>
      <c r="H846" s="100"/>
      <c r="I846" s="226"/>
      <c r="J846" s="218"/>
      <c r="K846" s="124"/>
      <c r="L846" s="135"/>
      <c r="M846" s="136"/>
      <c r="N846" s="102"/>
      <c r="O846" s="103"/>
      <c r="P846" s="103"/>
      <c r="Q846" s="103"/>
      <c r="R846" s="103"/>
      <c r="S846" s="99"/>
      <c r="T846" s="99"/>
      <c r="U846" s="99"/>
      <c r="V846" s="99"/>
      <c r="W846" s="100"/>
      <c r="X846" s="100"/>
      <c r="Y846" s="104"/>
      <c r="Z846" s="119"/>
      <c r="AA846" s="119"/>
      <c r="AB846" s="120"/>
      <c r="AC846" s="137" t="str">
        <f t="shared" si="385"/>
        <v/>
      </c>
      <c r="AD846" s="131" t="str">
        <f t="shared" si="386"/>
        <v/>
      </c>
      <c r="AE846" s="105"/>
      <c r="AF846" s="101"/>
      <c r="AG846" s="107"/>
      <c r="AH846" s="169"/>
      <c r="AI846" s="170"/>
      <c r="AK846" s="146" t="b">
        <f t="shared" si="387"/>
        <v>0</v>
      </c>
      <c r="AL846" s="68">
        <f t="shared" si="388"/>
        <v>0</v>
      </c>
      <c r="AM846" s="68" t="b">
        <f t="shared" si="389"/>
        <v>1</v>
      </c>
      <c r="AN846" s="68">
        <f t="shared" si="390"/>
        <v>1</v>
      </c>
      <c r="AO846" s="68" t="b">
        <f t="shared" si="391"/>
        <v>0</v>
      </c>
      <c r="AP846" s="68">
        <f t="shared" si="392"/>
        <v>0</v>
      </c>
      <c r="AQ846" s="68" t="b">
        <f t="shared" si="393"/>
        <v>1</v>
      </c>
      <c r="AR846" s="139">
        <f t="shared" si="394"/>
        <v>1</v>
      </c>
      <c r="AS846" s="146" t="str">
        <f t="shared" si="395"/>
        <v/>
      </c>
      <c r="AT846" s="139" t="str">
        <f t="shared" si="396"/>
        <v/>
      </c>
      <c r="AU846" s="68">
        <f t="shared" si="397"/>
        <v>1</v>
      </c>
      <c r="AV846" s="68">
        <f t="shared" si="398"/>
        <v>0</v>
      </c>
      <c r="AW846" s="68">
        <f t="shared" si="399"/>
        <v>0</v>
      </c>
      <c r="AX846" s="68">
        <f t="shared" si="400"/>
        <v>0</v>
      </c>
      <c r="AY846" s="68">
        <f t="shared" si="401"/>
        <v>0</v>
      </c>
      <c r="AZ846" s="139">
        <f t="shared" si="402"/>
        <v>0</v>
      </c>
      <c r="BA846" s="68" t="str">
        <f t="shared" si="403"/>
        <v/>
      </c>
      <c r="BB846" s="68" t="str">
        <f t="shared" si="404"/>
        <v/>
      </c>
      <c r="BC846" s="146" t="str">
        <f t="shared" si="405"/>
        <v>Pain in mouth/throat</v>
      </c>
      <c r="BD846" s="68">
        <f t="shared" si="406"/>
        <v>10.4</v>
      </c>
      <c r="BE846" s="68" t="str">
        <f t="shared" si="407"/>
        <v>Pain in mouth/throat
 has a PPV of 10.4% 
 for recurrence</v>
      </c>
      <c r="BF846" s="68">
        <f t="shared" si="408"/>
        <v>0</v>
      </c>
      <c r="BG846" s="68">
        <f t="shared" si="409"/>
        <v>0</v>
      </c>
      <c r="BH846" s="68">
        <f t="shared" si="410"/>
        <v>1</v>
      </c>
      <c r="BI846" s="68">
        <f t="shared" si="411"/>
        <v>0</v>
      </c>
      <c r="BJ846" s="68">
        <f t="shared" si="412"/>
        <v>0</v>
      </c>
      <c r="BK846" s="68">
        <f t="shared" si="413"/>
        <v>0</v>
      </c>
      <c r="BL846" s="68">
        <f t="shared" si="414"/>
        <v>0</v>
      </c>
      <c r="BM846" s="139">
        <f t="shared" si="415"/>
        <v>0</v>
      </c>
    </row>
    <row r="847" spans="1:65" s="68" customFormat="1" ht="63.95" customHeight="1">
      <c r="A847" s="245"/>
      <c r="B847" s="97"/>
      <c r="C847" s="98"/>
      <c r="D847" s="99"/>
      <c r="E847" s="111"/>
      <c r="F847" s="155"/>
      <c r="G847" s="225"/>
      <c r="H847" s="100"/>
      <c r="I847" s="226"/>
      <c r="J847" s="218"/>
      <c r="K847" s="124"/>
      <c r="L847" s="135"/>
      <c r="M847" s="136"/>
      <c r="N847" s="102"/>
      <c r="O847" s="103"/>
      <c r="P847" s="103"/>
      <c r="Q847" s="103"/>
      <c r="R847" s="103"/>
      <c r="S847" s="99"/>
      <c r="T847" s="99"/>
      <c r="U847" s="99"/>
      <c r="V847" s="99"/>
      <c r="W847" s="100"/>
      <c r="X847" s="100"/>
      <c r="Y847" s="104"/>
      <c r="Z847" s="119"/>
      <c r="AA847" s="119"/>
      <c r="AB847" s="120"/>
      <c r="AC847" s="137" t="str">
        <f t="shared" si="385"/>
        <v/>
      </c>
      <c r="AD847" s="131" t="str">
        <f t="shared" si="386"/>
        <v/>
      </c>
      <c r="AE847" s="105"/>
      <c r="AF847" s="101"/>
      <c r="AG847" s="107"/>
      <c r="AH847" s="169"/>
      <c r="AI847" s="170"/>
      <c r="AK847" s="146" t="b">
        <f t="shared" si="387"/>
        <v>0</v>
      </c>
      <c r="AL847" s="68">
        <f t="shared" si="388"/>
        <v>0</v>
      </c>
      <c r="AM847" s="68" t="b">
        <f t="shared" si="389"/>
        <v>1</v>
      </c>
      <c r="AN847" s="68">
        <f t="shared" si="390"/>
        <v>1</v>
      </c>
      <c r="AO847" s="68" t="b">
        <f t="shared" si="391"/>
        <v>0</v>
      </c>
      <c r="AP847" s="68">
        <f t="shared" si="392"/>
        <v>0</v>
      </c>
      <c r="AQ847" s="68" t="b">
        <f t="shared" si="393"/>
        <v>1</v>
      </c>
      <c r="AR847" s="139">
        <f t="shared" si="394"/>
        <v>1</v>
      </c>
      <c r="AS847" s="146" t="str">
        <f t="shared" si="395"/>
        <v/>
      </c>
      <c r="AT847" s="139" t="str">
        <f t="shared" si="396"/>
        <v/>
      </c>
      <c r="AU847" s="68">
        <f t="shared" si="397"/>
        <v>1</v>
      </c>
      <c r="AV847" s="68">
        <f t="shared" si="398"/>
        <v>0</v>
      </c>
      <c r="AW847" s="68">
        <f t="shared" si="399"/>
        <v>0</v>
      </c>
      <c r="AX847" s="68">
        <f t="shared" si="400"/>
        <v>0</v>
      </c>
      <c r="AY847" s="68">
        <f t="shared" si="401"/>
        <v>0</v>
      </c>
      <c r="AZ847" s="139">
        <f t="shared" si="402"/>
        <v>0</v>
      </c>
      <c r="BA847" s="68" t="str">
        <f t="shared" si="403"/>
        <v/>
      </c>
      <c r="BB847" s="68" t="str">
        <f t="shared" si="404"/>
        <v/>
      </c>
      <c r="BC847" s="146" t="str">
        <f t="shared" si="405"/>
        <v>Pain in mouth/throat</v>
      </c>
      <c r="BD847" s="68">
        <f t="shared" si="406"/>
        <v>10.4</v>
      </c>
      <c r="BE847" s="68" t="str">
        <f t="shared" si="407"/>
        <v>Pain in mouth/throat
 has a PPV of 10.4% 
 for recurrence</v>
      </c>
      <c r="BF847" s="68">
        <f t="shared" si="408"/>
        <v>0</v>
      </c>
      <c r="BG847" s="68">
        <f t="shared" si="409"/>
        <v>0</v>
      </c>
      <c r="BH847" s="68">
        <f t="shared" si="410"/>
        <v>1</v>
      </c>
      <c r="BI847" s="68">
        <f t="shared" si="411"/>
        <v>0</v>
      </c>
      <c r="BJ847" s="68">
        <f t="shared" si="412"/>
        <v>0</v>
      </c>
      <c r="BK847" s="68">
        <f t="shared" si="413"/>
        <v>0</v>
      </c>
      <c r="BL847" s="68">
        <f t="shared" si="414"/>
        <v>0</v>
      </c>
      <c r="BM847" s="139">
        <f t="shared" si="415"/>
        <v>0</v>
      </c>
    </row>
    <row r="848" spans="1:65" s="68" customFormat="1" ht="63.95" customHeight="1">
      <c r="A848" s="245"/>
      <c r="B848" s="97"/>
      <c r="C848" s="98"/>
      <c r="D848" s="99"/>
      <c r="E848" s="111"/>
      <c r="F848" s="155"/>
      <c r="G848" s="225"/>
      <c r="H848" s="100"/>
      <c r="I848" s="226"/>
      <c r="J848" s="218"/>
      <c r="K848" s="124"/>
      <c r="L848" s="135"/>
      <c r="M848" s="136"/>
      <c r="N848" s="102"/>
      <c r="O848" s="103"/>
      <c r="P848" s="103"/>
      <c r="Q848" s="103"/>
      <c r="R848" s="103"/>
      <c r="S848" s="99"/>
      <c r="T848" s="99"/>
      <c r="U848" s="99"/>
      <c r="V848" s="99"/>
      <c r="W848" s="100"/>
      <c r="X848" s="100"/>
      <c r="Y848" s="104"/>
      <c r="Z848" s="119"/>
      <c r="AA848" s="119"/>
      <c r="AB848" s="120"/>
      <c r="AC848" s="137" t="str">
        <f t="shared" si="385"/>
        <v/>
      </c>
      <c r="AD848" s="131" t="str">
        <f t="shared" si="386"/>
        <v/>
      </c>
      <c r="AE848" s="105"/>
      <c r="AF848" s="101"/>
      <c r="AG848" s="107"/>
      <c r="AH848" s="169"/>
      <c r="AI848" s="170"/>
      <c r="AK848" s="146" t="b">
        <f t="shared" si="387"/>
        <v>0</v>
      </c>
      <c r="AL848" s="68">
        <f t="shared" si="388"/>
        <v>0</v>
      </c>
      <c r="AM848" s="68" t="b">
        <f t="shared" si="389"/>
        <v>1</v>
      </c>
      <c r="AN848" s="68">
        <f t="shared" si="390"/>
        <v>1</v>
      </c>
      <c r="AO848" s="68" t="b">
        <f t="shared" si="391"/>
        <v>0</v>
      </c>
      <c r="AP848" s="68">
        <f t="shared" si="392"/>
        <v>0</v>
      </c>
      <c r="AQ848" s="68" t="b">
        <f t="shared" si="393"/>
        <v>1</v>
      </c>
      <c r="AR848" s="139">
        <f t="shared" si="394"/>
        <v>1</v>
      </c>
      <c r="AS848" s="146" t="str">
        <f t="shared" si="395"/>
        <v/>
      </c>
      <c r="AT848" s="139" t="str">
        <f t="shared" si="396"/>
        <v/>
      </c>
      <c r="AU848" s="68">
        <f t="shared" si="397"/>
        <v>1</v>
      </c>
      <c r="AV848" s="68">
        <f t="shared" si="398"/>
        <v>0</v>
      </c>
      <c r="AW848" s="68">
        <f t="shared" si="399"/>
        <v>0</v>
      </c>
      <c r="AX848" s="68">
        <f t="shared" si="400"/>
        <v>0</v>
      </c>
      <c r="AY848" s="68">
        <f t="shared" si="401"/>
        <v>0</v>
      </c>
      <c r="AZ848" s="139">
        <f t="shared" si="402"/>
        <v>0</v>
      </c>
      <c r="BA848" s="68" t="str">
        <f t="shared" si="403"/>
        <v/>
      </c>
      <c r="BB848" s="68" t="str">
        <f t="shared" si="404"/>
        <v/>
      </c>
      <c r="BC848" s="146" t="str">
        <f t="shared" si="405"/>
        <v>Pain in mouth/throat</v>
      </c>
      <c r="BD848" s="68">
        <f t="shared" si="406"/>
        <v>10.4</v>
      </c>
      <c r="BE848" s="68" t="str">
        <f t="shared" si="407"/>
        <v>Pain in mouth/throat
 has a PPV of 10.4% 
 for recurrence</v>
      </c>
      <c r="BF848" s="68">
        <f t="shared" si="408"/>
        <v>0</v>
      </c>
      <c r="BG848" s="68">
        <f t="shared" si="409"/>
        <v>0</v>
      </c>
      <c r="BH848" s="68">
        <f t="shared" si="410"/>
        <v>1</v>
      </c>
      <c r="BI848" s="68">
        <f t="shared" si="411"/>
        <v>0</v>
      </c>
      <c r="BJ848" s="68">
        <f t="shared" si="412"/>
        <v>0</v>
      </c>
      <c r="BK848" s="68">
        <f t="shared" si="413"/>
        <v>0</v>
      </c>
      <c r="BL848" s="68">
        <f t="shared" si="414"/>
        <v>0</v>
      </c>
      <c r="BM848" s="139">
        <f t="shared" si="415"/>
        <v>0</v>
      </c>
    </row>
    <row r="849" spans="1:65" s="68" customFormat="1" ht="63.95" customHeight="1">
      <c r="A849" s="245"/>
      <c r="B849" s="97"/>
      <c r="C849" s="98"/>
      <c r="D849" s="99"/>
      <c r="E849" s="111"/>
      <c r="F849" s="155"/>
      <c r="G849" s="225"/>
      <c r="H849" s="100"/>
      <c r="I849" s="226"/>
      <c r="J849" s="218"/>
      <c r="K849" s="124"/>
      <c r="L849" s="135"/>
      <c r="M849" s="136"/>
      <c r="N849" s="102"/>
      <c r="O849" s="103"/>
      <c r="P849" s="103"/>
      <c r="Q849" s="103"/>
      <c r="R849" s="103"/>
      <c r="S849" s="99"/>
      <c r="T849" s="99"/>
      <c r="U849" s="99"/>
      <c r="V849" s="99"/>
      <c r="W849" s="100"/>
      <c r="X849" s="100"/>
      <c r="Y849" s="104"/>
      <c r="Z849" s="119"/>
      <c r="AA849" s="119"/>
      <c r="AB849" s="120"/>
      <c r="AC849" s="137" t="str">
        <f t="shared" ref="AC849:AC912" si="416">AS849</f>
        <v/>
      </c>
      <c r="AD849" s="131" t="str">
        <f t="shared" ref="AD849:AD912" si="417">AT849</f>
        <v/>
      </c>
      <c r="AE849" s="105"/>
      <c r="AF849" s="101"/>
      <c r="AG849" s="107"/>
      <c r="AH849" s="169"/>
      <c r="AI849" s="170"/>
      <c r="AK849" s="146" t="b">
        <f t="shared" ref="AK849:AK912" si="418">AND(K849&lt;&gt;"",L849&lt;&gt;"",M849&lt;&gt;"",N849&lt;&gt;"",O849&lt;&gt;"",P849&lt;&gt;"",Q849&lt;&gt;"",R849&lt;&gt;"",S849&lt;&gt;"", T849&lt;&gt;"", U849&lt;&gt;"", V849&lt;&gt;"", W849&lt;&gt;"", X849&lt;&gt;"", Y849&lt;&gt;"", Z849&lt;&gt;"", AA849&lt;&gt;"", AB849&lt;&gt;"")</f>
        <v>0</v>
      </c>
      <c r="AL849" s="68">
        <f t="shared" ref="AL849:AL912" si="419">IF(AK849=TRUE, 1, 0)</f>
        <v>0</v>
      </c>
      <c r="AM849" s="68" t="b">
        <f t="shared" ref="AM849:AM912" si="420">AND(K849="",L849="",M849="",N849="",O849="",P849="",Q849="",R849="",S849="", T849="", U849="", V849="", W849="", X849="", Y849="", Z849="", AA849="", AB849="")</f>
        <v>1</v>
      </c>
      <c r="AN849" s="68">
        <f t="shared" ref="AN849:AN912" si="421">IF(AM849=TRUE, 1, 0)</f>
        <v>1</v>
      </c>
      <c r="AO849" s="68" t="b">
        <f t="shared" ref="AO849:AO912" si="422">AND(B849&lt;&gt;"", C849&lt;&gt;"", D849&lt;&gt;"", G849&lt;&gt;"",H849&lt;&gt;"",I849&lt;&gt;"",E849&lt;&gt;"",F849&lt;&gt;"",J849&lt;&gt;"")</f>
        <v>0</v>
      </c>
      <c r="AP849" s="68">
        <f t="shared" ref="AP849:AP912" si="423">IF(AO849=TRUE, 1, 0)</f>
        <v>0</v>
      </c>
      <c r="AQ849" s="68" t="b">
        <f t="shared" ref="AQ849:AQ912" si="424">AND(B849="", C849="", D849="", G849="",H849="",I849="",E849="",F849="",J849="")</f>
        <v>1</v>
      </c>
      <c r="AR849" s="139">
        <f t="shared" ref="AR849:AR912" si="425">IF(AQ849=TRUE, 1, 0)</f>
        <v>1</v>
      </c>
      <c r="AS849" s="146" t="str">
        <f t="shared" ref="AS849:AS912" si="426">IF(AU849=1, "", IF(AV849=1,AV$9, IF(AW849=1,AW$9, IF(AX849=1,AX$9, IF(AY849=1,AY$9, IF(AZ849=1, AZ$9, IF(J849="Yes",BB849, IF(J849="No", BA849, "Whoops!"))))))))</f>
        <v/>
      </c>
      <c r="AT849" s="139" t="str">
        <f t="shared" ref="AT849:AT912" si="427">IF(AS849="","", IF(AS849=BB849, BE849,""))</f>
        <v/>
      </c>
      <c r="AU849" s="68">
        <f t="shared" ref="AU849:AU912" si="428">IF(AND(B849="", AR849=1), 1, 0)</f>
        <v>1</v>
      </c>
      <c r="AV849" s="68">
        <f t="shared" ref="AV849:AV912" si="429">IF(AND(B849="", AR849=0, AP849=0), 1, 0)</f>
        <v>0</v>
      </c>
      <c r="AW849" s="68">
        <f t="shared" ref="AW849:AW912" si="430">IF(AND(B849&lt;&gt;"", AR849=0, AP849=0), 1, 0)</f>
        <v>0</v>
      </c>
      <c r="AX849" s="68">
        <f t="shared" ref="AX849:AX912" si="431">IF(AND(B849&lt;&gt;"", AP849=1, J849="No", AN849=0), 1, 0)</f>
        <v>0</v>
      </c>
      <c r="AY849" s="68">
        <f t="shared" ref="AY849:AY912" si="432">IF(AND(B849&lt;&gt;"", AP849=1, J849="Yes", AL849=0), 1, 0)</f>
        <v>0</v>
      </c>
      <c r="AZ849" s="139">
        <f t="shared" ref="AZ849:AZ912" si="433">IF(AND(SUM(AU849:AY849)=0, OR(F849="thyroid", F849="skin")), 1, 0)</f>
        <v>0</v>
      </c>
      <c r="BA849" s="68" t="str">
        <f t="shared" ref="BA849:BA912" si="434">IF(J849="No",VLOOKUP(E849,AK$2:AM$8,3,FALSE)&amp;BA$9&amp;" at "&amp;E849&amp;BB$13,"")</f>
        <v/>
      </c>
      <c r="BB849" s="68" t="str">
        <f t="shared" ref="BB849:BB912" si="435">IF(SUM(AU849:AY849)=0,VLOOKUP(E849,AK$2:AM$8,2,FALSE)&amp;BB$9&amp;" at "&amp;E849&amp;BB$13, "")</f>
        <v/>
      </c>
      <c r="BC849" s="146" t="str">
        <f t="shared" ref="BC849:BC912" si="436">IF(BF849=1,BF$2,IF(BG849=1,BF$3,IF(BH849=1,BF$4,IF(BI849=1,BF$5,IF(BJ849=1,BF$6,IF(BK849=1,BF$7,IF(BL849=1,BF$8,IF(BM849=1,BF$9))))))))</f>
        <v>Pain in mouth/throat</v>
      </c>
      <c r="BD849" s="68">
        <f t="shared" ref="BD849:BD912" si="437">IF(BF849=1,BG$2,IF(BG849=1,BG$3,IF(BH849=1,BG$4,IF(BI849=1,BG$5,IF(BJ849=1,BG$6,IF(BK849=1,BG$7,IF(BL849=1,BG$8,IF(BM849=1,BG$9))))))))</f>
        <v>10.4</v>
      </c>
      <c r="BE849" s="68" t="str">
        <f t="shared" ref="BE849:BE912" si="438">IF(SUM(BF849:BM849)&gt;0, BC849&amp;CHAR(10)&amp;BE$7&amp;BD849&amp;BE$8, BE$6)</f>
        <v>Pain in mouth/throat
 has a PPV of 10.4% 
 for recurrence</v>
      </c>
      <c r="BF849" s="68">
        <f t="shared" ref="BF849:BF912" si="439">IF(N849="Yes", 1, 0)</f>
        <v>0</v>
      </c>
      <c r="BG849" s="68">
        <f t="shared" ref="BG849:BG912" si="440">IF(AB849="Yes", 1, 0)</f>
        <v>0</v>
      </c>
      <c r="BH849" s="68">
        <f t="shared" ref="BH849:BH912" si="441">IF(OR(S849="Yes",P849&lt;&gt;"No"), 1, 0)</f>
        <v>1</v>
      </c>
      <c r="BI849" s="68">
        <f t="shared" ref="BI849:BI912" si="442">IF(Z849="Yes", 1, 0)</f>
        <v>0</v>
      </c>
      <c r="BJ849" s="68">
        <f t="shared" ref="BJ849:BJ912" si="443">IF(L849="Yes", 1, 0)</f>
        <v>0</v>
      </c>
      <c r="BK849" s="68">
        <f t="shared" ref="BK849:BK912" si="444">IF(OR(R849="Intermittent", R849="Persistent"), 1, 0)</f>
        <v>0</v>
      </c>
      <c r="BL849" s="68">
        <f t="shared" ref="BL849:BL912" si="445">IF(AA849="Yes", 1, 0)</f>
        <v>0</v>
      </c>
      <c r="BM849" s="139">
        <f t="shared" ref="BM849:BM912" si="446">IF(V849="Yes", 1, 0)</f>
        <v>0</v>
      </c>
    </row>
    <row r="850" spans="1:65" s="68" customFormat="1" ht="63.95" customHeight="1">
      <c r="A850" s="245"/>
      <c r="B850" s="97"/>
      <c r="C850" s="98"/>
      <c r="D850" s="99"/>
      <c r="E850" s="111"/>
      <c r="F850" s="155"/>
      <c r="G850" s="225"/>
      <c r="H850" s="100"/>
      <c r="I850" s="226"/>
      <c r="J850" s="218"/>
      <c r="K850" s="124"/>
      <c r="L850" s="135"/>
      <c r="M850" s="136"/>
      <c r="N850" s="102"/>
      <c r="O850" s="103"/>
      <c r="P850" s="103"/>
      <c r="Q850" s="103"/>
      <c r="R850" s="103"/>
      <c r="S850" s="99"/>
      <c r="T850" s="99"/>
      <c r="U850" s="99"/>
      <c r="V850" s="99"/>
      <c r="W850" s="100"/>
      <c r="X850" s="100"/>
      <c r="Y850" s="104"/>
      <c r="Z850" s="119"/>
      <c r="AA850" s="119"/>
      <c r="AB850" s="120"/>
      <c r="AC850" s="137" t="str">
        <f t="shared" si="416"/>
        <v/>
      </c>
      <c r="AD850" s="131" t="str">
        <f t="shared" si="417"/>
        <v/>
      </c>
      <c r="AE850" s="105"/>
      <c r="AF850" s="101"/>
      <c r="AG850" s="107"/>
      <c r="AH850" s="169"/>
      <c r="AI850" s="170"/>
      <c r="AK850" s="146" t="b">
        <f t="shared" si="418"/>
        <v>0</v>
      </c>
      <c r="AL850" s="68">
        <f t="shared" si="419"/>
        <v>0</v>
      </c>
      <c r="AM850" s="68" t="b">
        <f t="shared" si="420"/>
        <v>1</v>
      </c>
      <c r="AN850" s="68">
        <f t="shared" si="421"/>
        <v>1</v>
      </c>
      <c r="AO850" s="68" t="b">
        <f t="shared" si="422"/>
        <v>0</v>
      </c>
      <c r="AP850" s="68">
        <f t="shared" si="423"/>
        <v>0</v>
      </c>
      <c r="AQ850" s="68" t="b">
        <f t="shared" si="424"/>
        <v>1</v>
      </c>
      <c r="AR850" s="139">
        <f t="shared" si="425"/>
        <v>1</v>
      </c>
      <c r="AS850" s="146" t="str">
        <f t="shared" si="426"/>
        <v/>
      </c>
      <c r="AT850" s="139" t="str">
        <f t="shared" si="427"/>
        <v/>
      </c>
      <c r="AU850" s="68">
        <f t="shared" si="428"/>
        <v>1</v>
      </c>
      <c r="AV850" s="68">
        <f t="shared" si="429"/>
        <v>0</v>
      </c>
      <c r="AW850" s="68">
        <f t="shared" si="430"/>
        <v>0</v>
      </c>
      <c r="AX850" s="68">
        <f t="shared" si="431"/>
        <v>0</v>
      </c>
      <c r="AY850" s="68">
        <f t="shared" si="432"/>
        <v>0</v>
      </c>
      <c r="AZ850" s="139">
        <f t="shared" si="433"/>
        <v>0</v>
      </c>
      <c r="BA850" s="68" t="str">
        <f t="shared" si="434"/>
        <v/>
      </c>
      <c r="BB850" s="68" t="str">
        <f t="shared" si="435"/>
        <v/>
      </c>
      <c r="BC850" s="146" t="str">
        <f t="shared" si="436"/>
        <v>Pain in mouth/throat</v>
      </c>
      <c r="BD850" s="68">
        <f t="shared" si="437"/>
        <v>10.4</v>
      </c>
      <c r="BE850" s="68" t="str">
        <f t="shared" si="438"/>
        <v>Pain in mouth/throat
 has a PPV of 10.4% 
 for recurrence</v>
      </c>
      <c r="BF850" s="68">
        <f t="shared" si="439"/>
        <v>0</v>
      </c>
      <c r="BG850" s="68">
        <f t="shared" si="440"/>
        <v>0</v>
      </c>
      <c r="BH850" s="68">
        <f t="shared" si="441"/>
        <v>1</v>
      </c>
      <c r="BI850" s="68">
        <f t="shared" si="442"/>
        <v>0</v>
      </c>
      <c r="BJ850" s="68">
        <f t="shared" si="443"/>
        <v>0</v>
      </c>
      <c r="BK850" s="68">
        <f t="shared" si="444"/>
        <v>0</v>
      </c>
      <c r="BL850" s="68">
        <f t="shared" si="445"/>
        <v>0</v>
      </c>
      <c r="BM850" s="139">
        <f t="shared" si="446"/>
        <v>0</v>
      </c>
    </row>
    <row r="851" spans="1:65" s="68" customFormat="1" ht="63.95" customHeight="1">
      <c r="A851" s="245"/>
      <c r="B851" s="97"/>
      <c r="C851" s="98"/>
      <c r="D851" s="99"/>
      <c r="E851" s="111"/>
      <c r="F851" s="155"/>
      <c r="G851" s="225"/>
      <c r="H851" s="100"/>
      <c r="I851" s="226"/>
      <c r="J851" s="218"/>
      <c r="K851" s="124"/>
      <c r="L851" s="135"/>
      <c r="M851" s="136"/>
      <c r="N851" s="102"/>
      <c r="O851" s="103"/>
      <c r="P851" s="103"/>
      <c r="Q851" s="103"/>
      <c r="R851" s="103"/>
      <c r="S851" s="99"/>
      <c r="T851" s="99"/>
      <c r="U851" s="99"/>
      <c r="V851" s="99"/>
      <c r="W851" s="100"/>
      <c r="X851" s="100"/>
      <c r="Y851" s="104"/>
      <c r="Z851" s="119"/>
      <c r="AA851" s="119"/>
      <c r="AB851" s="120"/>
      <c r="AC851" s="137" t="str">
        <f t="shared" si="416"/>
        <v/>
      </c>
      <c r="AD851" s="131" t="str">
        <f t="shared" si="417"/>
        <v/>
      </c>
      <c r="AE851" s="105"/>
      <c r="AF851" s="101"/>
      <c r="AG851" s="107"/>
      <c r="AH851" s="169"/>
      <c r="AI851" s="170"/>
      <c r="AK851" s="146" t="b">
        <f t="shared" si="418"/>
        <v>0</v>
      </c>
      <c r="AL851" s="68">
        <f t="shared" si="419"/>
        <v>0</v>
      </c>
      <c r="AM851" s="68" t="b">
        <f t="shared" si="420"/>
        <v>1</v>
      </c>
      <c r="AN851" s="68">
        <f t="shared" si="421"/>
        <v>1</v>
      </c>
      <c r="AO851" s="68" t="b">
        <f t="shared" si="422"/>
        <v>0</v>
      </c>
      <c r="AP851" s="68">
        <f t="shared" si="423"/>
        <v>0</v>
      </c>
      <c r="AQ851" s="68" t="b">
        <f t="shared" si="424"/>
        <v>1</v>
      </c>
      <c r="AR851" s="139">
        <f t="shared" si="425"/>
        <v>1</v>
      </c>
      <c r="AS851" s="146" t="str">
        <f t="shared" si="426"/>
        <v/>
      </c>
      <c r="AT851" s="139" t="str">
        <f t="shared" si="427"/>
        <v/>
      </c>
      <c r="AU851" s="68">
        <f t="shared" si="428"/>
        <v>1</v>
      </c>
      <c r="AV851" s="68">
        <f t="shared" si="429"/>
        <v>0</v>
      </c>
      <c r="AW851" s="68">
        <f t="shared" si="430"/>
        <v>0</v>
      </c>
      <c r="AX851" s="68">
        <f t="shared" si="431"/>
        <v>0</v>
      </c>
      <c r="AY851" s="68">
        <f t="shared" si="432"/>
        <v>0</v>
      </c>
      <c r="AZ851" s="139">
        <f t="shared" si="433"/>
        <v>0</v>
      </c>
      <c r="BA851" s="68" t="str">
        <f t="shared" si="434"/>
        <v/>
      </c>
      <c r="BB851" s="68" t="str">
        <f t="shared" si="435"/>
        <v/>
      </c>
      <c r="BC851" s="146" t="str">
        <f t="shared" si="436"/>
        <v>Pain in mouth/throat</v>
      </c>
      <c r="BD851" s="68">
        <f t="shared" si="437"/>
        <v>10.4</v>
      </c>
      <c r="BE851" s="68" t="str">
        <f t="shared" si="438"/>
        <v>Pain in mouth/throat
 has a PPV of 10.4% 
 for recurrence</v>
      </c>
      <c r="BF851" s="68">
        <f t="shared" si="439"/>
        <v>0</v>
      </c>
      <c r="BG851" s="68">
        <f t="shared" si="440"/>
        <v>0</v>
      </c>
      <c r="BH851" s="68">
        <f t="shared" si="441"/>
        <v>1</v>
      </c>
      <c r="BI851" s="68">
        <f t="shared" si="442"/>
        <v>0</v>
      </c>
      <c r="BJ851" s="68">
        <f t="shared" si="443"/>
        <v>0</v>
      </c>
      <c r="BK851" s="68">
        <f t="shared" si="444"/>
        <v>0</v>
      </c>
      <c r="BL851" s="68">
        <f t="shared" si="445"/>
        <v>0</v>
      </c>
      <c r="BM851" s="139">
        <f t="shared" si="446"/>
        <v>0</v>
      </c>
    </row>
    <row r="852" spans="1:65" s="68" customFormat="1" ht="63.95" customHeight="1">
      <c r="A852" s="245"/>
      <c r="B852" s="97"/>
      <c r="C852" s="98"/>
      <c r="D852" s="99"/>
      <c r="E852" s="111"/>
      <c r="F852" s="155"/>
      <c r="G852" s="225"/>
      <c r="H852" s="100"/>
      <c r="I852" s="226"/>
      <c r="J852" s="218"/>
      <c r="K852" s="124"/>
      <c r="L852" s="135"/>
      <c r="M852" s="136"/>
      <c r="N852" s="102"/>
      <c r="O852" s="103"/>
      <c r="P852" s="103"/>
      <c r="Q852" s="103"/>
      <c r="R852" s="103"/>
      <c r="S852" s="99"/>
      <c r="T852" s="99"/>
      <c r="U852" s="99"/>
      <c r="V852" s="99"/>
      <c r="W852" s="100"/>
      <c r="X852" s="100"/>
      <c r="Y852" s="104"/>
      <c r="Z852" s="119"/>
      <c r="AA852" s="119"/>
      <c r="AB852" s="120"/>
      <c r="AC852" s="137" t="str">
        <f t="shared" si="416"/>
        <v/>
      </c>
      <c r="AD852" s="131" t="str">
        <f t="shared" si="417"/>
        <v/>
      </c>
      <c r="AE852" s="105"/>
      <c r="AF852" s="101"/>
      <c r="AG852" s="107"/>
      <c r="AH852" s="169"/>
      <c r="AI852" s="170"/>
      <c r="AK852" s="146" t="b">
        <f t="shared" si="418"/>
        <v>0</v>
      </c>
      <c r="AL852" s="68">
        <f t="shared" si="419"/>
        <v>0</v>
      </c>
      <c r="AM852" s="68" t="b">
        <f t="shared" si="420"/>
        <v>1</v>
      </c>
      <c r="AN852" s="68">
        <f t="shared" si="421"/>
        <v>1</v>
      </c>
      <c r="AO852" s="68" t="b">
        <f t="shared" si="422"/>
        <v>0</v>
      </c>
      <c r="AP852" s="68">
        <f t="shared" si="423"/>
        <v>0</v>
      </c>
      <c r="AQ852" s="68" t="b">
        <f t="shared" si="424"/>
        <v>1</v>
      </c>
      <c r="AR852" s="139">
        <f t="shared" si="425"/>
        <v>1</v>
      </c>
      <c r="AS852" s="146" t="str">
        <f t="shared" si="426"/>
        <v/>
      </c>
      <c r="AT852" s="139" t="str">
        <f t="shared" si="427"/>
        <v/>
      </c>
      <c r="AU852" s="68">
        <f t="shared" si="428"/>
        <v>1</v>
      </c>
      <c r="AV852" s="68">
        <f t="shared" si="429"/>
        <v>0</v>
      </c>
      <c r="AW852" s="68">
        <f t="shared" si="430"/>
        <v>0</v>
      </c>
      <c r="AX852" s="68">
        <f t="shared" si="431"/>
        <v>0</v>
      </c>
      <c r="AY852" s="68">
        <f t="shared" si="432"/>
        <v>0</v>
      </c>
      <c r="AZ852" s="139">
        <f t="shared" si="433"/>
        <v>0</v>
      </c>
      <c r="BA852" s="68" t="str">
        <f t="shared" si="434"/>
        <v/>
      </c>
      <c r="BB852" s="68" t="str">
        <f t="shared" si="435"/>
        <v/>
      </c>
      <c r="BC852" s="146" t="str">
        <f t="shared" si="436"/>
        <v>Pain in mouth/throat</v>
      </c>
      <c r="BD852" s="68">
        <f t="shared" si="437"/>
        <v>10.4</v>
      </c>
      <c r="BE852" s="68" t="str">
        <f t="shared" si="438"/>
        <v>Pain in mouth/throat
 has a PPV of 10.4% 
 for recurrence</v>
      </c>
      <c r="BF852" s="68">
        <f t="shared" si="439"/>
        <v>0</v>
      </c>
      <c r="BG852" s="68">
        <f t="shared" si="440"/>
        <v>0</v>
      </c>
      <c r="BH852" s="68">
        <f t="shared" si="441"/>
        <v>1</v>
      </c>
      <c r="BI852" s="68">
        <f t="shared" si="442"/>
        <v>0</v>
      </c>
      <c r="BJ852" s="68">
        <f t="shared" si="443"/>
        <v>0</v>
      </c>
      <c r="BK852" s="68">
        <f t="shared" si="444"/>
        <v>0</v>
      </c>
      <c r="BL852" s="68">
        <f t="shared" si="445"/>
        <v>0</v>
      </c>
      <c r="BM852" s="139">
        <f t="shared" si="446"/>
        <v>0</v>
      </c>
    </row>
    <row r="853" spans="1:65" s="68" customFormat="1" ht="63.95" customHeight="1">
      <c r="A853" s="245"/>
      <c r="B853" s="97"/>
      <c r="C853" s="98"/>
      <c r="D853" s="99"/>
      <c r="E853" s="111"/>
      <c r="F853" s="155"/>
      <c r="G853" s="225"/>
      <c r="H853" s="100"/>
      <c r="I853" s="226"/>
      <c r="J853" s="218"/>
      <c r="K853" s="124"/>
      <c r="L853" s="135"/>
      <c r="M853" s="136"/>
      <c r="N853" s="102"/>
      <c r="O853" s="103"/>
      <c r="P853" s="103"/>
      <c r="Q853" s="103"/>
      <c r="R853" s="103"/>
      <c r="S853" s="99"/>
      <c r="T853" s="99"/>
      <c r="U853" s="99"/>
      <c r="V853" s="99"/>
      <c r="W853" s="100"/>
      <c r="X853" s="100"/>
      <c r="Y853" s="104"/>
      <c r="Z853" s="119"/>
      <c r="AA853" s="119"/>
      <c r="AB853" s="120"/>
      <c r="AC853" s="137" t="str">
        <f t="shared" si="416"/>
        <v/>
      </c>
      <c r="AD853" s="131" t="str">
        <f t="shared" si="417"/>
        <v/>
      </c>
      <c r="AE853" s="105"/>
      <c r="AF853" s="101"/>
      <c r="AG853" s="107"/>
      <c r="AH853" s="169"/>
      <c r="AI853" s="170"/>
      <c r="AK853" s="146" t="b">
        <f t="shared" si="418"/>
        <v>0</v>
      </c>
      <c r="AL853" s="68">
        <f t="shared" si="419"/>
        <v>0</v>
      </c>
      <c r="AM853" s="68" t="b">
        <f t="shared" si="420"/>
        <v>1</v>
      </c>
      <c r="AN853" s="68">
        <f t="shared" si="421"/>
        <v>1</v>
      </c>
      <c r="AO853" s="68" t="b">
        <f t="shared" si="422"/>
        <v>0</v>
      </c>
      <c r="AP853" s="68">
        <f t="shared" si="423"/>
        <v>0</v>
      </c>
      <c r="AQ853" s="68" t="b">
        <f t="shared" si="424"/>
        <v>1</v>
      </c>
      <c r="AR853" s="139">
        <f t="shared" si="425"/>
        <v>1</v>
      </c>
      <c r="AS853" s="146" t="str">
        <f t="shared" si="426"/>
        <v/>
      </c>
      <c r="AT853" s="139" t="str">
        <f t="shared" si="427"/>
        <v/>
      </c>
      <c r="AU853" s="68">
        <f t="shared" si="428"/>
        <v>1</v>
      </c>
      <c r="AV853" s="68">
        <f t="shared" si="429"/>
        <v>0</v>
      </c>
      <c r="AW853" s="68">
        <f t="shared" si="430"/>
        <v>0</v>
      </c>
      <c r="AX853" s="68">
        <f t="shared" si="431"/>
        <v>0</v>
      </c>
      <c r="AY853" s="68">
        <f t="shared" si="432"/>
        <v>0</v>
      </c>
      <c r="AZ853" s="139">
        <f t="shared" si="433"/>
        <v>0</v>
      </c>
      <c r="BA853" s="68" t="str">
        <f t="shared" si="434"/>
        <v/>
      </c>
      <c r="BB853" s="68" t="str">
        <f t="shared" si="435"/>
        <v/>
      </c>
      <c r="BC853" s="146" t="str">
        <f t="shared" si="436"/>
        <v>Pain in mouth/throat</v>
      </c>
      <c r="BD853" s="68">
        <f t="shared" si="437"/>
        <v>10.4</v>
      </c>
      <c r="BE853" s="68" t="str">
        <f t="shared" si="438"/>
        <v>Pain in mouth/throat
 has a PPV of 10.4% 
 for recurrence</v>
      </c>
      <c r="BF853" s="68">
        <f t="shared" si="439"/>
        <v>0</v>
      </c>
      <c r="BG853" s="68">
        <f t="shared" si="440"/>
        <v>0</v>
      </c>
      <c r="BH853" s="68">
        <f t="shared" si="441"/>
        <v>1</v>
      </c>
      <c r="BI853" s="68">
        <f t="shared" si="442"/>
        <v>0</v>
      </c>
      <c r="BJ853" s="68">
        <f t="shared" si="443"/>
        <v>0</v>
      </c>
      <c r="BK853" s="68">
        <f t="shared" si="444"/>
        <v>0</v>
      </c>
      <c r="BL853" s="68">
        <f t="shared" si="445"/>
        <v>0</v>
      </c>
      <c r="BM853" s="139">
        <f t="shared" si="446"/>
        <v>0</v>
      </c>
    </row>
    <row r="854" spans="1:65" s="68" customFormat="1" ht="63.95" customHeight="1">
      <c r="A854" s="245"/>
      <c r="B854" s="97"/>
      <c r="C854" s="98"/>
      <c r="D854" s="99"/>
      <c r="E854" s="111"/>
      <c r="F854" s="155"/>
      <c r="G854" s="225"/>
      <c r="H854" s="100"/>
      <c r="I854" s="226"/>
      <c r="J854" s="218"/>
      <c r="K854" s="124"/>
      <c r="L854" s="135"/>
      <c r="M854" s="136"/>
      <c r="N854" s="102"/>
      <c r="O854" s="103"/>
      <c r="P854" s="103"/>
      <c r="Q854" s="103"/>
      <c r="R854" s="103"/>
      <c r="S854" s="99"/>
      <c r="T854" s="99"/>
      <c r="U854" s="99"/>
      <c r="V854" s="99"/>
      <c r="W854" s="100"/>
      <c r="X854" s="100"/>
      <c r="Y854" s="104"/>
      <c r="Z854" s="119"/>
      <c r="AA854" s="119"/>
      <c r="AB854" s="120"/>
      <c r="AC854" s="137" t="str">
        <f t="shared" si="416"/>
        <v/>
      </c>
      <c r="AD854" s="131" t="str">
        <f t="shared" si="417"/>
        <v/>
      </c>
      <c r="AE854" s="105"/>
      <c r="AF854" s="101"/>
      <c r="AG854" s="107"/>
      <c r="AH854" s="169"/>
      <c r="AI854" s="170"/>
      <c r="AK854" s="146" t="b">
        <f t="shared" si="418"/>
        <v>0</v>
      </c>
      <c r="AL854" s="68">
        <f t="shared" si="419"/>
        <v>0</v>
      </c>
      <c r="AM854" s="68" t="b">
        <f t="shared" si="420"/>
        <v>1</v>
      </c>
      <c r="AN854" s="68">
        <f t="shared" si="421"/>
        <v>1</v>
      </c>
      <c r="AO854" s="68" t="b">
        <f t="shared" si="422"/>
        <v>0</v>
      </c>
      <c r="AP854" s="68">
        <f t="shared" si="423"/>
        <v>0</v>
      </c>
      <c r="AQ854" s="68" t="b">
        <f t="shared" si="424"/>
        <v>1</v>
      </c>
      <c r="AR854" s="139">
        <f t="shared" si="425"/>
        <v>1</v>
      </c>
      <c r="AS854" s="146" t="str">
        <f t="shared" si="426"/>
        <v/>
      </c>
      <c r="AT854" s="139" t="str">
        <f t="shared" si="427"/>
        <v/>
      </c>
      <c r="AU854" s="68">
        <f t="shared" si="428"/>
        <v>1</v>
      </c>
      <c r="AV854" s="68">
        <f t="shared" si="429"/>
        <v>0</v>
      </c>
      <c r="AW854" s="68">
        <f t="shared" si="430"/>
        <v>0</v>
      </c>
      <c r="AX854" s="68">
        <f t="shared" si="431"/>
        <v>0</v>
      </c>
      <c r="AY854" s="68">
        <f t="shared" si="432"/>
        <v>0</v>
      </c>
      <c r="AZ854" s="139">
        <f t="shared" si="433"/>
        <v>0</v>
      </c>
      <c r="BA854" s="68" t="str">
        <f t="shared" si="434"/>
        <v/>
      </c>
      <c r="BB854" s="68" t="str">
        <f t="shared" si="435"/>
        <v/>
      </c>
      <c r="BC854" s="146" t="str">
        <f t="shared" si="436"/>
        <v>Pain in mouth/throat</v>
      </c>
      <c r="BD854" s="68">
        <f t="shared" si="437"/>
        <v>10.4</v>
      </c>
      <c r="BE854" s="68" t="str">
        <f t="shared" si="438"/>
        <v>Pain in mouth/throat
 has a PPV of 10.4% 
 for recurrence</v>
      </c>
      <c r="BF854" s="68">
        <f t="shared" si="439"/>
        <v>0</v>
      </c>
      <c r="BG854" s="68">
        <f t="shared" si="440"/>
        <v>0</v>
      </c>
      <c r="BH854" s="68">
        <f t="shared" si="441"/>
        <v>1</v>
      </c>
      <c r="BI854" s="68">
        <f t="shared" si="442"/>
        <v>0</v>
      </c>
      <c r="BJ854" s="68">
        <f t="shared" si="443"/>
        <v>0</v>
      </c>
      <c r="BK854" s="68">
        <f t="shared" si="444"/>
        <v>0</v>
      </c>
      <c r="BL854" s="68">
        <f t="shared" si="445"/>
        <v>0</v>
      </c>
      <c r="BM854" s="139">
        <f t="shared" si="446"/>
        <v>0</v>
      </c>
    </row>
    <row r="855" spans="1:65" s="68" customFormat="1" ht="63.95" customHeight="1">
      <c r="A855" s="245"/>
      <c r="B855" s="97"/>
      <c r="C855" s="98"/>
      <c r="D855" s="99"/>
      <c r="E855" s="111"/>
      <c r="F855" s="155"/>
      <c r="G855" s="225"/>
      <c r="H855" s="100"/>
      <c r="I855" s="226"/>
      <c r="J855" s="218"/>
      <c r="K855" s="124"/>
      <c r="L855" s="135"/>
      <c r="M855" s="136"/>
      <c r="N855" s="102"/>
      <c r="O855" s="103"/>
      <c r="P855" s="103"/>
      <c r="Q855" s="103"/>
      <c r="R855" s="103"/>
      <c r="S855" s="99"/>
      <c r="T855" s="99"/>
      <c r="U855" s="99"/>
      <c r="V855" s="99"/>
      <c r="W855" s="100"/>
      <c r="X855" s="100"/>
      <c r="Y855" s="104"/>
      <c r="Z855" s="119"/>
      <c r="AA855" s="119"/>
      <c r="AB855" s="120"/>
      <c r="AC855" s="137" t="str">
        <f t="shared" si="416"/>
        <v/>
      </c>
      <c r="AD855" s="131" t="str">
        <f t="shared" si="417"/>
        <v/>
      </c>
      <c r="AE855" s="105"/>
      <c r="AF855" s="101"/>
      <c r="AG855" s="107"/>
      <c r="AH855" s="169"/>
      <c r="AI855" s="170"/>
      <c r="AK855" s="146" t="b">
        <f t="shared" si="418"/>
        <v>0</v>
      </c>
      <c r="AL855" s="68">
        <f t="shared" si="419"/>
        <v>0</v>
      </c>
      <c r="AM855" s="68" t="b">
        <f t="shared" si="420"/>
        <v>1</v>
      </c>
      <c r="AN855" s="68">
        <f t="shared" si="421"/>
        <v>1</v>
      </c>
      <c r="AO855" s="68" t="b">
        <f t="shared" si="422"/>
        <v>0</v>
      </c>
      <c r="AP855" s="68">
        <f t="shared" si="423"/>
        <v>0</v>
      </c>
      <c r="AQ855" s="68" t="b">
        <f t="shared" si="424"/>
        <v>1</v>
      </c>
      <c r="AR855" s="139">
        <f t="shared" si="425"/>
        <v>1</v>
      </c>
      <c r="AS855" s="146" t="str">
        <f t="shared" si="426"/>
        <v/>
      </c>
      <c r="AT855" s="139" t="str">
        <f t="shared" si="427"/>
        <v/>
      </c>
      <c r="AU855" s="68">
        <f t="shared" si="428"/>
        <v>1</v>
      </c>
      <c r="AV855" s="68">
        <f t="shared" si="429"/>
        <v>0</v>
      </c>
      <c r="AW855" s="68">
        <f t="shared" si="430"/>
        <v>0</v>
      </c>
      <c r="AX855" s="68">
        <f t="shared" si="431"/>
        <v>0</v>
      </c>
      <c r="AY855" s="68">
        <f t="shared" si="432"/>
        <v>0</v>
      </c>
      <c r="AZ855" s="139">
        <f t="shared" si="433"/>
        <v>0</v>
      </c>
      <c r="BA855" s="68" t="str">
        <f t="shared" si="434"/>
        <v/>
      </c>
      <c r="BB855" s="68" t="str">
        <f t="shared" si="435"/>
        <v/>
      </c>
      <c r="BC855" s="146" t="str">
        <f t="shared" si="436"/>
        <v>Pain in mouth/throat</v>
      </c>
      <c r="BD855" s="68">
        <f t="shared" si="437"/>
        <v>10.4</v>
      </c>
      <c r="BE855" s="68" t="str">
        <f t="shared" si="438"/>
        <v>Pain in mouth/throat
 has a PPV of 10.4% 
 for recurrence</v>
      </c>
      <c r="BF855" s="68">
        <f t="shared" si="439"/>
        <v>0</v>
      </c>
      <c r="BG855" s="68">
        <f t="shared" si="440"/>
        <v>0</v>
      </c>
      <c r="BH855" s="68">
        <f t="shared" si="441"/>
        <v>1</v>
      </c>
      <c r="BI855" s="68">
        <f t="shared" si="442"/>
        <v>0</v>
      </c>
      <c r="BJ855" s="68">
        <f t="shared" si="443"/>
        <v>0</v>
      </c>
      <c r="BK855" s="68">
        <f t="shared" si="444"/>
        <v>0</v>
      </c>
      <c r="BL855" s="68">
        <f t="shared" si="445"/>
        <v>0</v>
      </c>
      <c r="BM855" s="139">
        <f t="shared" si="446"/>
        <v>0</v>
      </c>
    </row>
    <row r="856" spans="1:65" s="68" customFormat="1" ht="63.95" customHeight="1">
      <c r="A856" s="245"/>
      <c r="B856" s="97"/>
      <c r="C856" s="98"/>
      <c r="D856" s="99"/>
      <c r="E856" s="111"/>
      <c r="F856" s="155"/>
      <c r="G856" s="225"/>
      <c r="H856" s="100"/>
      <c r="I856" s="226"/>
      <c r="J856" s="218"/>
      <c r="K856" s="124"/>
      <c r="L856" s="135"/>
      <c r="M856" s="136"/>
      <c r="N856" s="102"/>
      <c r="O856" s="103"/>
      <c r="P856" s="103"/>
      <c r="Q856" s="103"/>
      <c r="R856" s="103"/>
      <c r="S856" s="99"/>
      <c r="T856" s="99"/>
      <c r="U856" s="99"/>
      <c r="V856" s="99"/>
      <c r="W856" s="100"/>
      <c r="X856" s="100"/>
      <c r="Y856" s="104"/>
      <c r="Z856" s="119"/>
      <c r="AA856" s="119"/>
      <c r="AB856" s="120"/>
      <c r="AC856" s="137" t="str">
        <f t="shared" si="416"/>
        <v/>
      </c>
      <c r="AD856" s="131" t="str">
        <f t="shared" si="417"/>
        <v/>
      </c>
      <c r="AE856" s="105"/>
      <c r="AF856" s="101"/>
      <c r="AG856" s="107"/>
      <c r="AH856" s="169"/>
      <c r="AI856" s="170"/>
      <c r="AK856" s="146" t="b">
        <f t="shared" si="418"/>
        <v>0</v>
      </c>
      <c r="AL856" s="68">
        <f t="shared" si="419"/>
        <v>0</v>
      </c>
      <c r="AM856" s="68" t="b">
        <f t="shared" si="420"/>
        <v>1</v>
      </c>
      <c r="AN856" s="68">
        <f t="shared" si="421"/>
        <v>1</v>
      </c>
      <c r="AO856" s="68" t="b">
        <f t="shared" si="422"/>
        <v>0</v>
      </c>
      <c r="AP856" s="68">
        <f t="shared" si="423"/>
        <v>0</v>
      </c>
      <c r="AQ856" s="68" t="b">
        <f t="shared" si="424"/>
        <v>1</v>
      </c>
      <c r="AR856" s="139">
        <f t="shared" si="425"/>
        <v>1</v>
      </c>
      <c r="AS856" s="146" t="str">
        <f t="shared" si="426"/>
        <v/>
      </c>
      <c r="AT856" s="139" t="str">
        <f t="shared" si="427"/>
        <v/>
      </c>
      <c r="AU856" s="68">
        <f t="shared" si="428"/>
        <v>1</v>
      </c>
      <c r="AV856" s="68">
        <f t="shared" si="429"/>
        <v>0</v>
      </c>
      <c r="AW856" s="68">
        <f t="shared" si="430"/>
        <v>0</v>
      </c>
      <c r="AX856" s="68">
        <f t="shared" si="431"/>
        <v>0</v>
      </c>
      <c r="AY856" s="68">
        <f t="shared" si="432"/>
        <v>0</v>
      </c>
      <c r="AZ856" s="139">
        <f t="shared" si="433"/>
        <v>0</v>
      </c>
      <c r="BA856" s="68" t="str">
        <f t="shared" si="434"/>
        <v/>
      </c>
      <c r="BB856" s="68" t="str">
        <f t="shared" si="435"/>
        <v/>
      </c>
      <c r="BC856" s="146" t="str">
        <f t="shared" si="436"/>
        <v>Pain in mouth/throat</v>
      </c>
      <c r="BD856" s="68">
        <f t="shared" si="437"/>
        <v>10.4</v>
      </c>
      <c r="BE856" s="68" t="str">
        <f t="shared" si="438"/>
        <v>Pain in mouth/throat
 has a PPV of 10.4% 
 for recurrence</v>
      </c>
      <c r="BF856" s="68">
        <f t="shared" si="439"/>
        <v>0</v>
      </c>
      <c r="BG856" s="68">
        <f t="shared" si="440"/>
        <v>0</v>
      </c>
      <c r="BH856" s="68">
        <f t="shared" si="441"/>
        <v>1</v>
      </c>
      <c r="BI856" s="68">
        <f t="shared" si="442"/>
        <v>0</v>
      </c>
      <c r="BJ856" s="68">
        <f t="shared" si="443"/>
        <v>0</v>
      </c>
      <c r="BK856" s="68">
        <f t="shared" si="444"/>
        <v>0</v>
      </c>
      <c r="BL856" s="68">
        <f t="shared" si="445"/>
        <v>0</v>
      </c>
      <c r="BM856" s="139">
        <f t="shared" si="446"/>
        <v>0</v>
      </c>
    </row>
    <row r="857" spans="1:65" s="68" customFormat="1" ht="63.95" customHeight="1">
      <c r="A857" s="245"/>
      <c r="B857" s="97"/>
      <c r="C857" s="98"/>
      <c r="D857" s="99"/>
      <c r="E857" s="111"/>
      <c r="F857" s="155"/>
      <c r="G857" s="225"/>
      <c r="H857" s="100"/>
      <c r="I857" s="226"/>
      <c r="J857" s="218"/>
      <c r="K857" s="124"/>
      <c r="L857" s="135"/>
      <c r="M857" s="136"/>
      <c r="N857" s="102"/>
      <c r="O857" s="103"/>
      <c r="P857" s="103"/>
      <c r="Q857" s="103"/>
      <c r="R857" s="103"/>
      <c r="S857" s="99"/>
      <c r="T857" s="99"/>
      <c r="U857" s="99"/>
      <c r="V857" s="99"/>
      <c r="W857" s="100"/>
      <c r="X857" s="100"/>
      <c r="Y857" s="104"/>
      <c r="Z857" s="119"/>
      <c r="AA857" s="119"/>
      <c r="AB857" s="120"/>
      <c r="AC857" s="137" t="str">
        <f t="shared" si="416"/>
        <v/>
      </c>
      <c r="AD857" s="131" t="str">
        <f t="shared" si="417"/>
        <v/>
      </c>
      <c r="AE857" s="105"/>
      <c r="AF857" s="101"/>
      <c r="AG857" s="107"/>
      <c r="AH857" s="169"/>
      <c r="AI857" s="170"/>
      <c r="AK857" s="146" t="b">
        <f t="shared" si="418"/>
        <v>0</v>
      </c>
      <c r="AL857" s="68">
        <f t="shared" si="419"/>
        <v>0</v>
      </c>
      <c r="AM857" s="68" t="b">
        <f t="shared" si="420"/>
        <v>1</v>
      </c>
      <c r="AN857" s="68">
        <f t="shared" si="421"/>
        <v>1</v>
      </c>
      <c r="AO857" s="68" t="b">
        <f t="shared" si="422"/>
        <v>0</v>
      </c>
      <c r="AP857" s="68">
        <f t="shared" si="423"/>
        <v>0</v>
      </c>
      <c r="AQ857" s="68" t="b">
        <f t="shared" si="424"/>
        <v>1</v>
      </c>
      <c r="AR857" s="139">
        <f t="shared" si="425"/>
        <v>1</v>
      </c>
      <c r="AS857" s="146" t="str">
        <f t="shared" si="426"/>
        <v/>
      </c>
      <c r="AT857" s="139" t="str">
        <f t="shared" si="427"/>
        <v/>
      </c>
      <c r="AU857" s="68">
        <f t="shared" si="428"/>
        <v>1</v>
      </c>
      <c r="AV857" s="68">
        <f t="shared" si="429"/>
        <v>0</v>
      </c>
      <c r="AW857" s="68">
        <f t="shared" si="430"/>
        <v>0</v>
      </c>
      <c r="AX857" s="68">
        <f t="shared" si="431"/>
        <v>0</v>
      </c>
      <c r="AY857" s="68">
        <f t="shared" si="432"/>
        <v>0</v>
      </c>
      <c r="AZ857" s="139">
        <f t="shared" si="433"/>
        <v>0</v>
      </c>
      <c r="BA857" s="68" t="str">
        <f t="shared" si="434"/>
        <v/>
      </c>
      <c r="BB857" s="68" t="str">
        <f t="shared" si="435"/>
        <v/>
      </c>
      <c r="BC857" s="146" t="str">
        <f t="shared" si="436"/>
        <v>Pain in mouth/throat</v>
      </c>
      <c r="BD857" s="68">
        <f t="shared" si="437"/>
        <v>10.4</v>
      </c>
      <c r="BE857" s="68" t="str">
        <f t="shared" si="438"/>
        <v>Pain in mouth/throat
 has a PPV of 10.4% 
 for recurrence</v>
      </c>
      <c r="BF857" s="68">
        <f t="shared" si="439"/>
        <v>0</v>
      </c>
      <c r="BG857" s="68">
        <f t="shared" si="440"/>
        <v>0</v>
      </c>
      <c r="BH857" s="68">
        <f t="shared" si="441"/>
        <v>1</v>
      </c>
      <c r="BI857" s="68">
        <f t="shared" si="442"/>
        <v>0</v>
      </c>
      <c r="BJ857" s="68">
        <f t="shared" si="443"/>
        <v>0</v>
      </c>
      <c r="BK857" s="68">
        <f t="shared" si="444"/>
        <v>0</v>
      </c>
      <c r="BL857" s="68">
        <f t="shared" si="445"/>
        <v>0</v>
      </c>
      <c r="BM857" s="139">
        <f t="shared" si="446"/>
        <v>0</v>
      </c>
    </row>
    <row r="858" spans="1:65" s="68" customFormat="1" ht="63.95" customHeight="1">
      <c r="A858" s="245"/>
      <c r="B858" s="97"/>
      <c r="C858" s="98"/>
      <c r="D858" s="99"/>
      <c r="E858" s="111"/>
      <c r="F858" s="155"/>
      <c r="G858" s="225"/>
      <c r="H858" s="100"/>
      <c r="I858" s="226"/>
      <c r="J858" s="218"/>
      <c r="K858" s="124"/>
      <c r="L858" s="135"/>
      <c r="M858" s="136"/>
      <c r="N858" s="102"/>
      <c r="O858" s="103"/>
      <c r="P858" s="103"/>
      <c r="Q858" s="103"/>
      <c r="R858" s="103"/>
      <c r="S858" s="99"/>
      <c r="T858" s="99"/>
      <c r="U858" s="99"/>
      <c r="V858" s="99"/>
      <c r="W858" s="100"/>
      <c r="X858" s="100"/>
      <c r="Y858" s="104"/>
      <c r="Z858" s="119"/>
      <c r="AA858" s="119"/>
      <c r="AB858" s="120"/>
      <c r="AC858" s="137" t="str">
        <f t="shared" si="416"/>
        <v/>
      </c>
      <c r="AD858" s="131" t="str">
        <f t="shared" si="417"/>
        <v/>
      </c>
      <c r="AE858" s="105"/>
      <c r="AF858" s="101"/>
      <c r="AG858" s="107"/>
      <c r="AH858" s="169"/>
      <c r="AI858" s="170"/>
      <c r="AK858" s="146" t="b">
        <f t="shared" si="418"/>
        <v>0</v>
      </c>
      <c r="AL858" s="68">
        <f t="shared" si="419"/>
        <v>0</v>
      </c>
      <c r="AM858" s="68" t="b">
        <f t="shared" si="420"/>
        <v>1</v>
      </c>
      <c r="AN858" s="68">
        <f t="shared" si="421"/>
        <v>1</v>
      </c>
      <c r="AO858" s="68" t="b">
        <f t="shared" si="422"/>
        <v>0</v>
      </c>
      <c r="AP858" s="68">
        <f t="shared" si="423"/>
        <v>0</v>
      </c>
      <c r="AQ858" s="68" t="b">
        <f t="shared" si="424"/>
        <v>1</v>
      </c>
      <c r="AR858" s="139">
        <f t="shared" si="425"/>
        <v>1</v>
      </c>
      <c r="AS858" s="146" t="str">
        <f t="shared" si="426"/>
        <v/>
      </c>
      <c r="AT858" s="139" t="str">
        <f t="shared" si="427"/>
        <v/>
      </c>
      <c r="AU858" s="68">
        <f t="shared" si="428"/>
        <v>1</v>
      </c>
      <c r="AV858" s="68">
        <f t="shared" si="429"/>
        <v>0</v>
      </c>
      <c r="AW858" s="68">
        <f t="shared" si="430"/>
        <v>0</v>
      </c>
      <c r="AX858" s="68">
        <f t="shared" si="431"/>
        <v>0</v>
      </c>
      <c r="AY858" s="68">
        <f t="shared" si="432"/>
        <v>0</v>
      </c>
      <c r="AZ858" s="139">
        <f t="shared" si="433"/>
        <v>0</v>
      </c>
      <c r="BA858" s="68" t="str">
        <f t="shared" si="434"/>
        <v/>
      </c>
      <c r="BB858" s="68" t="str">
        <f t="shared" si="435"/>
        <v/>
      </c>
      <c r="BC858" s="146" t="str">
        <f t="shared" si="436"/>
        <v>Pain in mouth/throat</v>
      </c>
      <c r="BD858" s="68">
        <f t="shared" si="437"/>
        <v>10.4</v>
      </c>
      <c r="BE858" s="68" t="str">
        <f t="shared" si="438"/>
        <v>Pain in mouth/throat
 has a PPV of 10.4% 
 for recurrence</v>
      </c>
      <c r="BF858" s="68">
        <f t="shared" si="439"/>
        <v>0</v>
      </c>
      <c r="BG858" s="68">
        <f t="shared" si="440"/>
        <v>0</v>
      </c>
      <c r="BH858" s="68">
        <f t="shared" si="441"/>
        <v>1</v>
      </c>
      <c r="BI858" s="68">
        <f t="shared" si="442"/>
        <v>0</v>
      </c>
      <c r="BJ858" s="68">
        <f t="shared" si="443"/>
        <v>0</v>
      </c>
      <c r="BK858" s="68">
        <f t="shared" si="444"/>
        <v>0</v>
      </c>
      <c r="BL858" s="68">
        <f t="shared" si="445"/>
        <v>0</v>
      </c>
      <c r="BM858" s="139">
        <f t="shared" si="446"/>
        <v>0</v>
      </c>
    </row>
    <row r="859" spans="1:65" s="68" customFormat="1" ht="63.95" customHeight="1">
      <c r="A859" s="245"/>
      <c r="B859" s="97"/>
      <c r="C859" s="98"/>
      <c r="D859" s="99"/>
      <c r="E859" s="111"/>
      <c r="F859" s="155"/>
      <c r="G859" s="225"/>
      <c r="H859" s="100"/>
      <c r="I859" s="226"/>
      <c r="J859" s="218"/>
      <c r="K859" s="124"/>
      <c r="L859" s="135"/>
      <c r="M859" s="136"/>
      <c r="N859" s="102"/>
      <c r="O859" s="103"/>
      <c r="P859" s="103"/>
      <c r="Q859" s="103"/>
      <c r="R859" s="103"/>
      <c r="S859" s="99"/>
      <c r="T859" s="99"/>
      <c r="U859" s="99"/>
      <c r="V859" s="99"/>
      <c r="W859" s="100"/>
      <c r="X859" s="100"/>
      <c r="Y859" s="104"/>
      <c r="Z859" s="119"/>
      <c r="AA859" s="119"/>
      <c r="AB859" s="120"/>
      <c r="AC859" s="137" t="str">
        <f t="shared" si="416"/>
        <v/>
      </c>
      <c r="AD859" s="131" t="str">
        <f t="shared" si="417"/>
        <v/>
      </c>
      <c r="AE859" s="105"/>
      <c r="AF859" s="101"/>
      <c r="AG859" s="107"/>
      <c r="AH859" s="169"/>
      <c r="AI859" s="170"/>
      <c r="AK859" s="146" t="b">
        <f t="shared" si="418"/>
        <v>0</v>
      </c>
      <c r="AL859" s="68">
        <f t="shared" si="419"/>
        <v>0</v>
      </c>
      <c r="AM859" s="68" t="b">
        <f t="shared" si="420"/>
        <v>1</v>
      </c>
      <c r="AN859" s="68">
        <f t="shared" si="421"/>
        <v>1</v>
      </c>
      <c r="AO859" s="68" t="b">
        <f t="shared" si="422"/>
        <v>0</v>
      </c>
      <c r="AP859" s="68">
        <f t="shared" si="423"/>
        <v>0</v>
      </c>
      <c r="AQ859" s="68" t="b">
        <f t="shared" si="424"/>
        <v>1</v>
      </c>
      <c r="AR859" s="139">
        <f t="shared" si="425"/>
        <v>1</v>
      </c>
      <c r="AS859" s="146" t="str">
        <f t="shared" si="426"/>
        <v/>
      </c>
      <c r="AT859" s="139" t="str">
        <f t="shared" si="427"/>
        <v/>
      </c>
      <c r="AU859" s="68">
        <f t="shared" si="428"/>
        <v>1</v>
      </c>
      <c r="AV859" s="68">
        <f t="shared" si="429"/>
        <v>0</v>
      </c>
      <c r="AW859" s="68">
        <f t="shared" si="430"/>
        <v>0</v>
      </c>
      <c r="AX859" s="68">
        <f t="shared" si="431"/>
        <v>0</v>
      </c>
      <c r="AY859" s="68">
        <f t="shared" si="432"/>
        <v>0</v>
      </c>
      <c r="AZ859" s="139">
        <f t="shared" si="433"/>
        <v>0</v>
      </c>
      <c r="BA859" s="68" t="str">
        <f t="shared" si="434"/>
        <v/>
      </c>
      <c r="BB859" s="68" t="str">
        <f t="shared" si="435"/>
        <v/>
      </c>
      <c r="BC859" s="146" t="str">
        <f t="shared" si="436"/>
        <v>Pain in mouth/throat</v>
      </c>
      <c r="BD859" s="68">
        <f t="shared" si="437"/>
        <v>10.4</v>
      </c>
      <c r="BE859" s="68" t="str">
        <f t="shared" si="438"/>
        <v>Pain in mouth/throat
 has a PPV of 10.4% 
 for recurrence</v>
      </c>
      <c r="BF859" s="68">
        <f t="shared" si="439"/>
        <v>0</v>
      </c>
      <c r="BG859" s="68">
        <f t="shared" si="440"/>
        <v>0</v>
      </c>
      <c r="BH859" s="68">
        <f t="shared" si="441"/>
        <v>1</v>
      </c>
      <c r="BI859" s="68">
        <f t="shared" si="442"/>
        <v>0</v>
      </c>
      <c r="BJ859" s="68">
        <f t="shared" si="443"/>
        <v>0</v>
      </c>
      <c r="BK859" s="68">
        <f t="shared" si="444"/>
        <v>0</v>
      </c>
      <c r="BL859" s="68">
        <f t="shared" si="445"/>
        <v>0</v>
      </c>
      <c r="BM859" s="139">
        <f t="shared" si="446"/>
        <v>0</v>
      </c>
    </row>
    <row r="860" spans="1:65" s="68" customFormat="1" ht="63.95" customHeight="1">
      <c r="A860" s="245"/>
      <c r="B860" s="97"/>
      <c r="C860" s="98"/>
      <c r="D860" s="99"/>
      <c r="E860" s="111"/>
      <c r="F860" s="155"/>
      <c r="G860" s="225"/>
      <c r="H860" s="100"/>
      <c r="I860" s="226"/>
      <c r="J860" s="218"/>
      <c r="K860" s="124"/>
      <c r="L860" s="135"/>
      <c r="M860" s="136"/>
      <c r="N860" s="102"/>
      <c r="O860" s="103"/>
      <c r="P860" s="103"/>
      <c r="Q860" s="103"/>
      <c r="R860" s="103"/>
      <c r="S860" s="99"/>
      <c r="T860" s="99"/>
      <c r="U860" s="99"/>
      <c r="V860" s="99"/>
      <c r="W860" s="100"/>
      <c r="X860" s="100"/>
      <c r="Y860" s="104"/>
      <c r="Z860" s="119"/>
      <c r="AA860" s="119"/>
      <c r="AB860" s="120"/>
      <c r="AC860" s="137" t="str">
        <f t="shared" si="416"/>
        <v/>
      </c>
      <c r="AD860" s="131" t="str">
        <f t="shared" si="417"/>
        <v/>
      </c>
      <c r="AE860" s="105"/>
      <c r="AF860" s="101"/>
      <c r="AG860" s="107"/>
      <c r="AH860" s="169"/>
      <c r="AI860" s="170"/>
      <c r="AK860" s="146" t="b">
        <f t="shared" si="418"/>
        <v>0</v>
      </c>
      <c r="AL860" s="68">
        <f t="shared" si="419"/>
        <v>0</v>
      </c>
      <c r="AM860" s="68" t="b">
        <f t="shared" si="420"/>
        <v>1</v>
      </c>
      <c r="AN860" s="68">
        <f t="shared" si="421"/>
        <v>1</v>
      </c>
      <c r="AO860" s="68" t="b">
        <f t="shared" si="422"/>
        <v>0</v>
      </c>
      <c r="AP860" s="68">
        <f t="shared" si="423"/>
        <v>0</v>
      </c>
      <c r="AQ860" s="68" t="b">
        <f t="shared" si="424"/>
        <v>1</v>
      </c>
      <c r="AR860" s="139">
        <f t="shared" si="425"/>
        <v>1</v>
      </c>
      <c r="AS860" s="146" t="str">
        <f t="shared" si="426"/>
        <v/>
      </c>
      <c r="AT860" s="139" t="str">
        <f t="shared" si="427"/>
        <v/>
      </c>
      <c r="AU860" s="68">
        <f t="shared" si="428"/>
        <v>1</v>
      </c>
      <c r="AV860" s="68">
        <f t="shared" si="429"/>
        <v>0</v>
      </c>
      <c r="AW860" s="68">
        <f t="shared" si="430"/>
        <v>0</v>
      </c>
      <c r="AX860" s="68">
        <f t="shared" si="431"/>
        <v>0</v>
      </c>
      <c r="AY860" s="68">
        <f t="shared" si="432"/>
        <v>0</v>
      </c>
      <c r="AZ860" s="139">
        <f t="shared" si="433"/>
        <v>0</v>
      </c>
      <c r="BA860" s="68" t="str">
        <f t="shared" si="434"/>
        <v/>
      </c>
      <c r="BB860" s="68" t="str">
        <f t="shared" si="435"/>
        <v/>
      </c>
      <c r="BC860" s="146" t="str">
        <f t="shared" si="436"/>
        <v>Pain in mouth/throat</v>
      </c>
      <c r="BD860" s="68">
        <f t="shared" si="437"/>
        <v>10.4</v>
      </c>
      <c r="BE860" s="68" t="str">
        <f t="shared" si="438"/>
        <v>Pain in mouth/throat
 has a PPV of 10.4% 
 for recurrence</v>
      </c>
      <c r="BF860" s="68">
        <f t="shared" si="439"/>
        <v>0</v>
      </c>
      <c r="BG860" s="68">
        <f t="shared" si="440"/>
        <v>0</v>
      </c>
      <c r="BH860" s="68">
        <f t="shared" si="441"/>
        <v>1</v>
      </c>
      <c r="BI860" s="68">
        <f t="shared" si="442"/>
        <v>0</v>
      </c>
      <c r="BJ860" s="68">
        <f t="shared" si="443"/>
        <v>0</v>
      </c>
      <c r="BK860" s="68">
        <f t="shared" si="444"/>
        <v>0</v>
      </c>
      <c r="BL860" s="68">
        <f t="shared" si="445"/>
        <v>0</v>
      </c>
      <c r="BM860" s="139">
        <f t="shared" si="446"/>
        <v>0</v>
      </c>
    </row>
    <row r="861" spans="1:65" s="68" customFormat="1" ht="63.95" customHeight="1">
      <c r="A861" s="245"/>
      <c r="B861" s="97"/>
      <c r="C861" s="98"/>
      <c r="D861" s="99"/>
      <c r="E861" s="111"/>
      <c r="F861" s="155"/>
      <c r="G861" s="225"/>
      <c r="H861" s="100"/>
      <c r="I861" s="226"/>
      <c r="J861" s="218"/>
      <c r="K861" s="124"/>
      <c r="L861" s="135"/>
      <c r="M861" s="136"/>
      <c r="N861" s="102"/>
      <c r="O861" s="103"/>
      <c r="P861" s="103"/>
      <c r="Q861" s="103"/>
      <c r="R861" s="103"/>
      <c r="S861" s="99"/>
      <c r="T861" s="99"/>
      <c r="U861" s="99"/>
      <c r="V861" s="99"/>
      <c r="W861" s="100"/>
      <c r="X861" s="100"/>
      <c r="Y861" s="104"/>
      <c r="Z861" s="119"/>
      <c r="AA861" s="119"/>
      <c r="AB861" s="120"/>
      <c r="AC861" s="137" t="str">
        <f t="shared" si="416"/>
        <v/>
      </c>
      <c r="AD861" s="131" t="str">
        <f t="shared" si="417"/>
        <v/>
      </c>
      <c r="AE861" s="105"/>
      <c r="AF861" s="101"/>
      <c r="AG861" s="107"/>
      <c r="AH861" s="169"/>
      <c r="AI861" s="170"/>
      <c r="AK861" s="146" t="b">
        <f t="shared" si="418"/>
        <v>0</v>
      </c>
      <c r="AL861" s="68">
        <f t="shared" si="419"/>
        <v>0</v>
      </c>
      <c r="AM861" s="68" t="b">
        <f t="shared" si="420"/>
        <v>1</v>
      </c>
      <c r="AN861" s="68">
        <f t="shared" si="421"/>
        <v>1</v>
      </c>
      <c r="AO861" s="68" t="b">
        <f t="shared" si="422"/>
        <v>0</v>
      </c>
      <c r="AP861" s="68">
        <f t="shared" si="423"/>
        <v>0</v>
      </c>
      <c r="AQ861" s="68" t="b">
        <f t="shared" si="424"/>
        <v>1</v>
      </c>
      <c r="AR861" s="139">
        <f t="shared" si="425"/>
        <v>1</v>
      </c>
      <c r="AS861" s="146" t="str">
        <f t="shared" si="426"/>
        <v/>
      </c>
      <c r="AT861" s="139" t="str">
        <f t="shared" si="427"/>
        <v/>
      </c>
      <c r="AU861" s="68">
        <f t="shared" si="428"/>
        <v>1</v>
      </c>
      <c r="AV861" s="68">
        <f t="shared" si="429"/>
        <v>0</v>
      </c>
      <c r="AW861" s="68">
        <f t="shared" si="430"/>
        <v>0</v>
      </c>
      <c r="AX861" s="68">
        <f t="shared" si="431"/>
        <v>0</v>
      </c>
      <c r="AY861" s="68">
        <f t="shared" si="432"/>
        <v>0</v>
      </c>
      <c r="AZ861" s="139">
        <f t="shared" si="433"/>
        <v>0</v>
      </c>
      <c r="BA861" s="68" t="str">
        <f t="shared" si="434"/>
        <v/>
      </c>
      <c r="BB861" s="68" t="str">
        <f t="shared" si="435"/>
        <v/>
      </c>
      <c r="BC861" s="146" t="str">
        <f t="shared" si="436"/>
        <v>Pain in mouth/throat</v>
      </c>
      <c r="BD861" s="68">
        <f t="shared" si="437"/>
        <v>10.4</v>
      </c>
      <c r="BE861" s="68" t="str">
        <f t="shared" si="438"/>
        <v>Pain in mouth/throat
 has a PPV of 10.4% 
 for recurrence</v>
      </c>
      <c r="BF861" s="68">
        <f t="shared" si="439"/>
        <v>0</v>
      </c>
      <c r="BG861" s="68">
        <f t="shared" si="440"/>
        <v>0</v>
      </c>
      <c r="BH861" s="68">
        <f t="shared" si="441"/>
        <v>1</v>
      </c>
      <c r="BI861" s="68">
        <f t="shared" si="442"/>
        <v>0</v>
      </c>
      <c r="BJ861" s="68">
        <f t="shared" si="443"/>
        <v>0</v>
      </c>
      <c r="BK861" s="68">
        <f t="shared" si="444"/>
        <v>0</v>
      </c>
      <c r="BL861" s="68">
        <f t="shared" si="445"/>
        <v>0</v>
      </c>
      <c r="BM861" s="139">
        <f t="shared" si="446"/>
        <v>0</v>
      </c>
    </row>
    <row r="862" spans="1:65" s="68" customFormat="1" ht="63.95" customHeight="1">
      <c r="A862" s="245"/>
      <c r="B862" s="97"/>
      <c r="C862" s="98"/>
      <c r="D862" s="99"/>
      <c r="E862" s="111"/>
      <c r="F862" s="155"/>
      <c r="G862" s="225"/>
      <c r="H862" s="100"/>
      <c r="I862" s="226"/>
      <c r="J862" s="218"/>
      <c r="K862" s="124"/>
      <c r="L862" s="135"/>
      <c r="M862" s="136"/>
      <c r="N862" s="102"/>
      <c r="O862" s="103"/>
      <c r="P862" s="103"/>
      <c r="Q862" s="103"/>
      <c r="R862" s="103"/>
      <c r="S862" s="99"/>
      <c r="T862" s="99"/>
      <c r="U862" s="99"/>
      <c r="V862" s="99"/>
      <c r="W862" s="100"/>
      <c r="X862" s="100"/>
      <c r="Y862" s="104"/>
      <c r="Z862" s="119"/>
      <c r="AA862" s="119"/>
      <c r="AB862" s="120"/>
      <c r="AC862" s="137" t="str">
        <f t="shared" si="416"/>
        <v/>
      </c>
      <c r="AD862" s="131" t="str">
        <f t="shared" si="417"/>
        <v/>
      </c>
      <c r="AE862" s="105"/>
      <c r="AF862" s="101"/>
      <c r="AG862" s="107"/>
      <c r="AH862" s="169"/>
      <c r="AI862" s="170"/>
      <c r="AK862" s="146" t="b">
        <f t="shared" si="418"/>
        <v>0</v>
      </c>
      <c r="AL862" s="68">
        <f t="shared" si="419"/>
        <v>0</v>
      </c>
      <c r="AM862" s="68" t="b">
        <f t="shared" si="420"/>
        <v>1</v>
      </c>
      <c r="AN862" s="68">
        <f t="shared" si="421"/>
        <v>1</v>
      </c>
      <c r="AO862" s="68" t="b">
        <f t="shared" si="422"/>
        <v>0</v>
      </c>
      <c r="AP862" s="68">
        <f t="shared" si="423"/>
        <v>0</v>
      </c>
      <c r="AQ862" s="68" t="b">
        <f t="shared" si="424"/>
        <v>1</v>
      </c>
      <c r="AR862" s="139">
        <f t="shared" si="425"/>
        <v>1</v>
      </c>
      <c r="AS862" s="146" t="str">
        <f t="shared" si="426"/>
        <v/>
      </c>
      <c r="AT862" s="139" t="str">
        <f t="shared" si="427"/>
        <v/>
      </c>
      <c r="AU862" s="68">
        <f t="shared" si="428"/>
        <v>1</v>
      </c>
      <c r="AV862" s="68">
        <f t="shared" si="429"/>
        <v>0</v>
      </c>
      <c r="AW862" s="68">
        <f t="shared" si="430"/>
        <v>0</v>
      </c>
      <c r="AX862" s="68">
        <f t="shared" si="431"/>
        <v>0</v>
      </c>
      <c r="AY862" s="68">
        <f t="shared" si="432"/>
        <v>0</v>
      </c>
      <c r="AZ862" s="139">
        <f t="shared" si="433"/>
        <v>0</v>
      </c>
      <c r="BA862" s="68" t="str">
        <f t="shared" si="434"/>
        <v/>
      </c>
      <c r="BB862" s="68" t="str">
        <f t="shared" si="435"/>
        <v/>
      </c>
      <c r="BC862" s="146" t="str">
        <f t="shared" si="436"/>
        <v>Pain in mouth/throat</v>
      </c>
      <c r="BD862" s="68">
        <f t="shared" si="437"/>
        <v>10.4</v>
      </c>
      <c r="BE862" s="68" t="str">
        <f t="shared" si="438"/>
        <v>Pain in mouth/throat
 has a PPV of 10.4% 
 for recurrence</v>
      </c>
      <c r="BF862" s="68">
        <f t="shared" si="439"/>
        <v>0</v>
      </c>
      <c r="BG862" s="68">
        <f t="shared" si="440"/>
        <v>0</v>
      </c>
      <c r="BH862" s="68">
        <f t="shared" si="441"/>
        <v>1</v>
      </c>
      <c r="BI862" s="68">
        <f t="shared" si="442"/>
        <v>0</v>
      </c>
      <c r="BJ862" s="68">
        <f t="shared" si="443"/>
        <v>0</v>
      </c>
      <c r="BK862" s="68">
        <f t="shared" si="444"/>
        <v>0</v>
      </c>
      <c r="BL862" s="68">
        <f t="shared" si="445"/>
        <v>0</v>
      </c>
      <c r="BM862" s="139">
        <f t="shared" si="446"/>
        <v>0</v>
      </c>
    </row>
    <row r="863" spans="1:65" s="68" customFormat="1" ht="63.95" customHeight="1">
      <c r="A863" s="245"/>
      <c r="B863" s="97"/>
      <c r="C863" s="98"/>
      <c r="D863" s="99"/>
      <c r="E863" s="111"/>
      <c r="F863" s="155"/>
      <c r="G863" s="225"/>
      <c r="H863" s="100"/>
      <c r="I863" s="226"/>
      <c r="J863" s="218"/>
      <c r="K863" s="124"/>
      <c r="L863" s="135"/>
      <c r="M863" s="136"/>
      <c r="N863" s="102"/>
      <c r="O863" s="103"/>
      <c r="P863" s="103"/>
      <c r="Q863" s="103"/>
      <c r="R863" s="103"/>
      <c r="S863" s="99"/>
      <c r="T863" s="99"/>
      <c r="U863" s="99"/>
      <c r="V863" s="99"/>
      <c r="W863" s="100"/>
      <c r="X863" s="100"/>
      <c r="Y863" s="104"/>
      <c r="Z863" s="119"/>
      <c r="AA863" s="119"/>
      <c r="AB863" s="120"/>
      <c r="AC863" s="137" t="str">
        <f t="shared" si="416"/>
        <v/>
      </c>
      <c r="AD863" s="131" t="str">
        <f t="shared" si="417"/>
        <v/>
      </c>
      <c r="AE863" s="105"/>
      <c r="AF863" s="101"/>
      <c r="AG863" s="107"/>
      <c r="AH863" s="169"/>
      <c r="AI863" s="170"/>
      <c r="AK863" s="146" t="b">
        <f t="shared" si="418"/>
        <v>0</v>
      </c>
      <c r="AL863" s="68">
        <f t="shared" si="419"/>
        <v>0</v>
      </c>
      <c r="AM863" s="68" t="b">
        <f t="shared" si="420"/>
        <v>1</v>
      </c>
      <c r="AN863" s="68">
        <f t="shared" si="421"/>
        <v>1</v>
      </c>
      <c r="AO863" s="68" t="b">
        <f t="shared" si="422"/>
        <v>0</v>
      </c>
      <c r="AP863" s="68">
        <f t="shared" si="423"/>
        <v>0</v>
      </c>
      <c r="AQ863" s="68" t="b">
        <f t="shared" si="424"/>
        <v>1</v>
      </c>
      <c r="AR863" s="139">
        <f t="shared" si="425"/>
        <v>1</v>
      </c>
      <c r="AS863" s="146" t="str">
        <f t="shared" si="426"/>
        <v/>
      </c>
      <c r="AT863" s="139" t="str">
        <f t="shared" si="427"/>
        <v/>
      </c>
      <c r="AU863" s="68">
        <f t="shared" si="428"/>
        <v>1</v>
      </c>
      <c r="AV863" s="68">
        <f t="shared" si="429"/>
        <v>0</v>
      </c>
      <c r="AW863" s="68">
        <f t="shared" si="430"/>
        <v>0</v>
      </c>
      <c r="AX863" s="68">
        <f t="shared" si="431"/>
        <v>0</v>
      </c>
      <c r="AY863" s="68">
        <f t="shared" si="432"/>
        <v>0</v>
      </c>
      <c r="AZ863" s="139">
        <f t="shared" si="433"/>
        <v>0</v>
      </c>
      <c r="BA863" s="68" t="str">
        <f t="shared" si="434"/>
        <v/>
      </c>
      <c r="BB863" s="68" t="str">
        <f t="shared" si="435"/>
        <v/>
      </c>
      <c r="BC863" s="146" t="str">
        <f t="shared" si="436"/>
        <v>Pain in mouth/throat</v>
      </c>
      <c r="BD863" s="68">
        <f t="shared" si="437"/>
        <v>10.4</v>
      </c>
      <c r="BE863" s="68" t="str">
        <f t="shared" si="438"/>
        <v>Pain in mouth/throat
 has a PPV of 10.4% 
 for recurrence</v>
      </c>
      <c r="BF863" s="68">
        <f t="shared" si="439"/>
        <v>0</v>
      </c>
      <c r="BG863" s="68">
        <f t="shared" si="440"/>
        <v>0</v>
      </c>
      <c r="BH863" s="68">
        <f t="shared" si="441"/>
        <v>1</v>
      </c>
      <c r="BI863" s="68">
        <f t="shared" si="442"/>
        <v>0</v>
      </c>
      <c r="BJ863" s="68">
        <f t="shared" si="443"/>
        <v>0</v>
      </c>
      <c r="BK863" s="68">
        <f t="shared" si="444"/>
        <v>0</v>
      </c>
      <c r="BL863" s="68">
        <f t="shared" si="445"/>
        <v>0</v>
      </c>
      <c r="BM863" s="139">
        <f t="shared" si="446"/>
        <v>0</v>
      </c>
    </row>
    <row r="864" spans="1:65" s="68" customFormat="1" ht="63.95" customHeight="1">
      <c r="A864" s="245"/>
      <c r="B864" s="97"/>
      <c r="C864" s="98"/>
      <c r="D864" s="99"/>
      <c r="E864" s="111"/>
      <c r="F864" s="155"/>
      <c r="G864" s="225"/>
      <c r="H864" s="100"/>
      <c r="I864" s="226"/>
      <c r="J864" s="218"/>
      <c r="K864" s="124"/>
      <c r="L864" s="135"/>
      <c r="M864" s="136"/>
      <c r="N864" s="102"/>
      <c r="O864" s="103"/>
      <c r="P864" s="103"/>
      <c r="Q864" s="103"/>
      <c r="R864" s="103"/>
      <c r="S864" s="99"/>
      <c r="T864" s="99"/>
      <c r="U864" s="99"/>
      <c r="V864" s="99"/>
      <c r="W864" s="100"/>
      <c r="X864" s="100"/>
      <c r="Y864" s="104"/>
      <c r="Z864" s="119"/>
      <c r="AA864" s="119"/>
      <c r="AB864" s="120"/>
      <c r="AC864" s="137" t="str">
        <f t="shared" si="416"/>
        <v/>
      </c>
      <c r="AD864" s="131" t="str">
        <f t="shared" si="417"/>
        <v/>
      </c>
      <c r="AE864" s="105"/>
      <c r="AF864" s="101"/>
      <c r="AG864" s="107"/>
      <c r="AH864" s="169"/>
      <c r="AI864" s="170"/>
      <c r="AK864" s="146" t="b">
        <f t="shared" si="418"/>
        <v>0</v>
      </c>
      <c r="AL864" s="68">
        <f t="shared" si="419"/>
        <v>0</v>
      </c>
      <c r="AM864" s="68" t="b">
        <f t="shared" si="420"/>
        <v>1</v>
      </c>
      <c r="AN864" s="68">
        <f t="shared" si="421"/>
        <v>1</v>
      </c>
      <c r="AO864" s="68" t="b">
        <f t="shared" si="422"/>
        <v>0</v>
      </c>
      <c r="AP864" s="68">
        <f t="shared" si="423"/>
        <v>0</v>
      </c>
      <c r="AQ864" s="68" t="b">
        <f t="shared" si="424"/>
        <v>1</v>
      </c>
      <c r="AR864" s="139">
        <f t="shared" si="425"/>
        <v>1</v>
      </c>
      <c r="AS864" s="146" t="str">
        <f t="shared" si="426"/>
        <v/>
      </c>
      <c r="AT864" s="139" t="str">
        <f t="shared" si="427"/>
        <v/>
      </c>
      <c r="AU864" s="68">
        <f t="shared" si="428"/>
        <v>1</v>
      </c>
      <c r="AV864" s="68">
        <f t="shared" si="429"/>
        <v>0</v>
      </c>
      <c r="AW864" s="68">
        <f t="shared" si="430"/>
        <v>0</v>
      </c>
      <c r="AX864" s="68">
        <f t="shared" si="431"/>
        <v>0</v>
      </c>
      <c r="AY864" s="68">
        <f t="shared" si="432"/>
        <v>0</v>
      </c>
      <c r="AZ864" s="139">
        <f t="shared" si="433"/>
        <v>0</v>
      </c>
      <c r="BA864" s="68" t="str">
        <f t="shared" si="434"/>
        <v/>
      </c>
      <c r="BB864" s="68" t="str">
        <f t="shared" si="435"/>
        <v/>
      </c>
      <c r="BC864" s="146" t="str">
        <f t="shared" si="436"/>
        <v>Pain in mouth/throat</v>
      </c>
      <c r="BD864" s="68">
        <f t="shared" si="437"/>
        <v>10.4</v>
      </c>
      <c r="BE864" s="68" t="str">
        <f t="shared" si="438"/>
        <v>Pain in mouth/throat
 has a PPV of 10.4% 
 for recurrence</v>
      </c>
      <c r="BF864" s="68">
        <f t="shared" si="439"/>
        <v>0</v>
      </c>
      <c r="BG864" s="68">
        <f t="shared" si="440"/>
        <v>0</v>
      </c>
      <c r="BH864" s="68">
        <f t="shared" si="441"/>
        <v>1</v>
      </c>
      <c r="BI864" s="68">
        <f t="shared" si="442"/>
        <v>0</v>
      </c>
      <c r="BJ864" s="68">
        <f t="shared" si="443"/>
        <v>0</v>
      </c>
      <c r="BK864" s="68">
        <f t="shared" si="444"/>
        <v>0</v>
      </c>
      <c r="BL864" s="68">
        <f t="shared" si="445"/>
        <v>0</v>
      </c>
      <c r="BM864" s="139">
        <f t="shared" si="446"/>
        <v>0</v>
      </c>
    </row>
    <row r="865" spans="1:65" s="68" customFormat="1" ht="63.95" customHeight="1">
      <c r="A865" s="245"/>
      <c r="B865" s="97"/>
      <c r="C865" s="98"/>
      <c r="D865" s="99"/>
      <c r="E865" s="111"/>
      <c r="F865" s="155"/>
      <c r="G865" s="225"/>
      <c r="H865" s="100"/>
      <c r="I865" s="226"/>
      <c r="J865" s="218"/>
      <c r="K865" s="124"/>
      <c r="L865" s="135"/>
      <c r="M865" s="136"/>
      <c r="N865" s="102"/>
      <c r="O865" s="103"/>
      <c r="P865" s="103"/>
      <c r="Q865" s="103"/>
      <c r="R865" s="103"/>
      <c r="S865" s="99"/>
      <c r="T865" s="99"/>
      <c r="U865" s="99"/>
      <c r="V865" s="99"/>
      <c r="W865" s="100"/>
      <c r="X865" s="100"/>
      <c r="Y865" s="104"/>
      <c r="Z865" s="119"/>
      <c r="AA865" s="119"/>
      <c r="AB865" s="120"/>
      <c r="AC865" s="137" t="str">
        <f t="shared" si="416"/>
        <v/>
      </c>
      <c r="AD865" s="131" t="str">
        <f t="shared" si="417"/>
        <v/>
      </c>
      <c r="AE865" s="105"/>
      <c r="AF865" s="101"/>
      <c r="AG865" s="107"/>
      <c r="AH865" s="169"/>
      <c r="AI865" s="170"/>
      <c r="AK865" s="146" t="b">
        <f t="shared" si="418"/>
        <v>0</v>
      </c>
      <c r="AL865" s="68">
        <f t="shared" si="419"/>
        <v>0</v>
      </c>
      <c r="AM865" s="68" t="b">
        <f t="shared" si="420"/>
        <v>1</v>
      </c>
      <c r="AN865" s="68">
        <f t="shared" si="421"/>
        <v>1</v>
      </c>
      <c r="AO865" s="68" t="b">
        <f t="shared" si="422"/>
        <v>0</v>
      </c>
      <c r="AP865" s="68">
        <f t="shared" si="423"/>
        <v>0</v>
      </c>
      <c r="AQ865" s="68" t="b">
        <f t="shared" si="424"/>
        <v>1</v>
      </c>
      <c r="AR865" s="139">
        <f t="shared" si="425"/>
        <v>1</v>
      </c>
      <c r="AS865" s="146" t="str">
        <f t="shared" si="426"/>
        <v/>
      </c>
      <c r="AT865" s="139" t="str">
        <f t="shared" si="427"/>
        <v/>
      </c>
      <c r="AU865" s="68">
        <f t="shared" si="428"/>
        <v>1</v>
      </c>
      <c r="AV865" s="68">
        <f t="shared" si="429"/>
        <v>0</v>
      </c>
      <c r="AW865" s="68">
        <f t="shared" si="430"/>
        <v>0</v>
      </c>
      <c r="AX865" s="68">
        <f t="shared" si="431"/>
        <v>0</v>
      </c>
      <c r="AY865" s="68">
        <f t="shared" si="432"/>
        <v>0</v>
      </c>
      <c r="AZ865" s="139">
        <f t="shared" si="433"/>
        <v>0</v>
      </c>
      <c r="BA865" s="68" t="str">
        <f t="shared" si="434"/>
        <v/>
      </c>
      <c r="BB865" s="68" t="str">
        <f t="shared" si="435"/>
        <v/>
      </c>
      <c r="BC865" s="146" t="str">
        <f t="shared" si="436"/>
        <v>Pain in mouth/throat</v>
      </c>
      <c r="BD865" s="68">
        <f t="shared" si="437"/>
        <v>10.4</v>
      </c>
      <c r="BE865" s="68" t="str">
        <f t="shared" si="438"/>
        <v>Pain in mouth/throat
 has a PPV of 10.4% 
 for recurrence</v>
      </c>
      <c r="BF865" s="68">
        <f t="shared" si="439"/>
        <v>0</v>
      </c>
      <c r="BG865" s="68">
        <f t="shared" si="440"/>
        <v>0</v>
      </c>
      <c r="BH865" s="68">
        <f t="shared" si="441"/>
        <v>1</v>
      </c>
      <c r="BI865" s="68">
        <f t="shared" si="442"/>
        <v>0</v>
      </c>
      <c r="BJ865" s="68">
        <f t="shared" si="443"/>
        <v>0</v>
      </c>
      <c r="BK865" s="68">
        <f t="shared" si="444"/>
        <v>0</v>
      </c>
      <c r="BL865" s="68">
        <f t="shared" si="445"/>
        <v>0</v>
      </c>
      <c r="BM865" s="139">
        <f t="shared" si="446"/>
        <v>0</v>
      </c>
    </row>
    <row r="866" spans="1:65" s="68" customFormat="1" ht="63.95" customHeight="1">
      <c r="A866" s="245"/>
      <c r="B866" s="97"/>
      <c r="C866" s="98"/>
      <c r="D866" s="99"/>
      <c r="E866" s="111"/>
      <c r="F866" s="155"/>
      <c r="G866" s="225"/>
      <c r="H866" s="100"/>
      <c r="I866" s="226"/>
      <c r="J866" s="218"/>
      <c r="K866" s="124"/>
      <c r="L866" s="135"/>
      <c r="M866" s="136"/>
      <c r="N866" s="102"/>
      <c r="O866" s="103"/>
      <c r="P866" s="103"/>
      <c r="Q866" s="103"/>
      <c r="R866" s="103"/>
      <c r="S866" s="99"/>
      <c r="T866" s="99"/>
      <c r="U866" s="99"/>
      <c r="V866" s="99"/>
      <c r="W866" s="100"/>
      <c r="X866" s="100"/>
      <c r="Y866" s="104"/>
      <c r="Z866" s="119"/>
      <c r="AA866" s="119"/>
      <c r="AB866" s="120"/>
      <c r="AC866" s="137" t="str">
        <f t="shared" si="416"/>
        <v/>
      </c>
      <c r="AD866" s="131" t="str">
        <f t="shared" si="417"/>
        <v/>
      </c>
      <c r="AE866" s="105"/>
      <c r="AF866" s="101"/>
      <c r="AG866" s="107"/>
      <c r="AH866" s="169"/>
      <c r="AI866" s="170"/>
      <c r="AK866" s="146" t="b">
        <f t="shared" si="418"/>
        <v>0</v>
      </c>
      <c r="AL866" s="68">
        <f t="shared" si="419"/>
        <v>0</v>
      </c>
      <c r="AM866" s="68" t="b">
        <f t="shared" si="420"/>
        <v>1</v>
      </c>
      <c r="AN866" s="68">
        <f t="shared" si="421"/>
        <v>1</v>
      </c>
      <c r="AO866" s="68" t="b">
        <f t="shared" si="422"/>
        <v>0</v>
      </c>
      <c r="AP866" s="68">
        <f t="shared" si="423"/>
        <v>0</v>
      </c>
      <c r="AQ866" s="68" t="b">
        <f t="shared" si="424"/>
        <v>1</v>
      </c>
      <c r="AR866" s="139">
        <f t="shared" si="425"/>
        <v>1</v>
      </c>
      <c r="AS866" s="146" t="str">
        <f t="shared" si="426"/>
        <v/>
      </c>
      <c r="AT866" s="139" t="str">
        <f t="shared" si="427"/>
        <v/>
      </c>
      <c r="AU866" s="68">
        <f t="shared" si="428"/>
        <v>1</v>
      </c>
      <c r="AV866" s="68">
        <f t="shared" si="429"/>
        <v>0</v>
      </c>
      <c r="AW866" s="68">
        <f t="shared" si="430"/>
        <v>0</v>
      </c>
      <c r="AX866" s="68">
        <f t="shared" si="431"/>
        <v>0</v>
      </c>
      <c r="AY866" s="68">
        <f t="shared" si="432"/>
        <v>0</v>
      </c>
      <c r="AZ866" s="139">
        <f t="shared" si="433"/>
        <v>0</v>
      </c>
      <c r="BA866" s="68" t="str">
        <f t="shared" si="434"/>
        <v/>
      </c>
      <c r="BB866" s="68" t="str">
        <f t="shared" si="435"/>
        <v/>
      </c>
      <c r="BC866" s="146" t="str">
        <f t="shared" si="436"/>
        <v>Pain in mouth/throat</v>
      </c>
      <c r="BD866" s="68">
        <f t="shared" si="437"/>
        <v>10.4</v>
      </c>
      <c r="BE866" s="68" t="str">
        <f t="shared" si="438"/>
        <v>Pain in mouth/throat
 has a PPV of 10.4% 
 for recurrence</v>
      </c>
      <c r="BF866" s="68">
        <f t="shared" si="439"/>
        <v>0</v>
      </c>
      <c r="BG866" s="68">
        <f t="shared" si="440"/>
        <v>0</v>
      </c>
      <c r="BH866" s="68">
        <f t="shared" si="441"/>
        <v>1</v>
      </c>
      <c r="BI866" s="68">
        <f t="shared" si="442"/>
        <v>0</v>
      </c>
      <c r="BJ866" s="68">
        <f t="shared" si="443"/>
        <v>0</v>
      </c>
      <c r="BK866" s="68">
        <f t="shared" si="444"/>
        <v>0</v>
      </c>
      <c r="BL866" s="68">
        <f t="shared" si="445"/>
        <v>0</v>
      </c>
      <c r="BM866" s="139">
        <f t="shared" si="446"/>
        <v>0</v>
      </c>
    </row>
    <row r="867" spans="1:65" s="68" customFormat="1" ht="63.95" customHeight="1">
      <c r="A867" s="245"/>
      <c r="B867" s="97"/>
      <c r="C867" s="98"/>
      <c r="D867" s="99"/>
      <c r="E867" s="111"/>
      <c r="F867" s="155"/>
      <c r="G867" s="225"/>
      <c r="H867" s="100"/>
      <c r="I867" s="226"/>
      <c r="J867" s="218"/>
      <c r="K867" s="124"/>
      <c r="L867" s="135"/>
      <c r="M867" s="136"/>
      <c r="N867" s="102"/>
      <c r="O867" s="103"/>
      <c r="P867" s="103"/>
      <c r="Q867" s="103"/>
      <c r="R867" s="103"/>
      <c r="S867" s="99"/>
      <c r="T867" s="99"/>
      <c r="U867" s="99"/>
      <c r="V867" s="99"/>
      <c r="W867" s="100"/>
      <c r="X867" s="100"/>
      <c r="Y867" s="104"/>
      <c r="Z867" s="119"/>
      <c r="AA867" s="119"/>
      <c r="AB867" s="120"/>
      <c r="AC867" s="137" t="str">
        <f t="shared" si="416"/>
        <v/>
      </c>
      <c r="AD867" s="131" t="str">
        <f t="shared" si="417"/>
        <v/>
      </c>
      <c r="AE867" s="105"/>
      <c r="AF867" s="101"/>
      <c r="AG867" s="107"/>
      <c r="AH867" s="169"/>
      <c r="AI867" s="170"/>
      <c r="AK867" s="146" t="b">
        <f t="shared" si="418"/>
        <v>0</v>
      </c>
      <c r="AL867" s="68">
        <f t="shared" si="419"/>
        <v>0</v>
      </c>
      <c r="AM867" s="68" t="b">
        <f t="shared" si="420"/>
        <v>1</v>
      </c>
      <c r="AN867" s="68">
        <f t="shared" si="421"/>
        <v>1</v>
      </c>
      <c r="AO867" s="68" t="b">
        <f t="shared" si="422"/>
        <v>0</v>
      </c>
      <c r="AP867" s="68">
        <f t="shared" si="423"/>
        <v>0</v>
      </c>
      <c r="AQ867" s="68" t="b">
        <f t="shared" si="424"/>
        <v>1</v>
      </c>
      <c r="AR867" s="139">
        <f t="shared" si="425"/>
        <v>1</v>
      </c>
      <c r="AS867" s="146" t="str">
        <f t="shared" si="426"/>
        <v/>
      </c>
      <c r="AT867" s="139" t="str">
        <f t="shared" si="427"/>
        <v/>
      </c>
      <c r="AU867" s="68">
        <f t="shared" si="428"/>
        <v>1</v>
      </c>
      <c r="AV867" s="68">
        <f t="shared" si="429"/>
        <v>0</v>
      </c>
      <c r="AW867" s="68">
        <f t="shared" si="430"/>
        <v>0</v>
      </c>
      <c r="AX867" s="68">
        <f t="shared" si="431"/>
        <v>0</v>
      </c>
      <c r="AY867" s="68">
        <f t="shared" si="432"/>
        <v>0</v>
      </c>
      <c r="AZ867" s="139">
        <f t="shared" si="433"/>
        <v>0</v>
      </c>
      <c r="BA867" s="68" t="str">
        <f t="shared" si="434"/>
        <v/>
      </c>
      <c r="BB867" s="68" t="str">
        <f t="shared" si="435"/>
        <v/>
      </c>
      <c r="BC867" s="146" t="str">
        <f t="shared" si="436"/>
        <v>Pain in mouth/throat</v>
      </c>
      <c r="BD867" s="68">
        <f t="shared" si="437"/>
        <v>10.4</v>
      </c>
      <c r="BE867" s="68" t="str">
        <f t="shared" si="438"/>
        <v>Pain in mouth/throat
 has a PPV of 10.4% 
 for recurrence</v>
      </c>
      <c r="BF867" s="68">
        <f t="shared" si="439"/>
        <v>0</v>
      </c>
      <c r="BG867" s="68">
        <f t="shared" si="440"/>
        <v>0</v>
      </c>
      <c r="BH867" s="68">
        <f t="shared" si="441"/>
        <v>1</v>
      </c>
      <c r="BI867" s="68">
        <f t="shared" si="442"/>
        <v>0</v>
      </c>
      <c r="BJ867" s="68">
        <f t="shared" si="443"/>
        <v>0</v>
      </c>
      <c r="BK867" s="68">
        <f t="shared" si="444"/>
        <v>0</v>
      </c>
      <c r="BL867" s="68">
        <f t="shared" si="445"/>
        <v>0</v>
      </c>
      <c r="BM867" s="139">
        <f t="shared" si="446"/>
        <v>0</v>
      </c>
    </row>
    <row r="868" spans="1:65" s="68" customFormat="1" ht="63.95" customHeight="1">
      <c r="A868" s="245"/>
      <c r="B868" s="97"/>
      <c r="C868" s="98"/>
      <c r="D868" s="99"/>
      <c r="E868" s="111"/>
      <c r="F868" s="155"/>
      <c r="G868" s="225"/>
      <c r="H868" s="100"/>
      <c r="I868" s="226"/>
      <c r="J868" s="218"/>
      <c r="K868" s="124"/>
      <c r="L868" s="135"/>
      <c r="M868" s="136"/>
      <c r="N868" s="102"/>
      <c r="O868" s="103"/>
      <c r="P868" s="103"/>
      <c r="Q868" s="103"/>
      <c r="R868" s="103"/>
      <c r="S868" s="99"/>
      <c r="T868" s="99"/>
      <c r="U868" s="99"/>
      <c r="V868" s="99"/>
      <c r="W868" s="100"/>
      <c r="X868" s="100"/>
      <c r="Y868" s="104"/>
      <c r="Z868" s="119"/>
      <c r="AA868" s="119"/>
      <c r="AB868" s="120"/>
      <c r="AC868" s="137" t="str">
        <f t="shared" si="416"/>
        <v/>
      </c>
      <c r="AD868" s="131" t="str">
        <f t="shared" si="417"/>
        <v/>
      </c>
      <c r="AE868" s="105"/>
      <c r="AF868" s="101"/>
      <c r="AG868" s="107"/>
      <c r="AH868" s="169"/>
      <c r="AI868" s="170"/>
      <c r="AK868" s="146" t="b">
        <f t="shared" si="418"/>
        <v>0</v>
      </c>
      <c r="AL868" s="68">
        <f t="shared" si="419"/>
        <v>0</v>
      </c>
      <c r="AM868" s="68" t="b">
        <f t="shared" si="420"/>
        <v>1</v>
      </c>
      <c r="AN868" s="68">
        <f t="shared" si="421"/>
        <v>1</v>
      </c>
      <c r="AO868" s="68" t="b">
        <f t="shared" si="422"/>
        <v>0</v>
      </c>
      <c r="AP868" s="68">
        <f t="shared" si="423"/>
        <v>0</v>
      </c>
      <c r="AQ868" s="68" t="b">
        <f t="shared" si="424"/>
        <v>1</v>
      </c>
      <c r="AR868" s="139">
        <f t="shared" si="425"/>
        <v>1</v>
      </c>
      <c r="AS868" s="146" t="str">
        <f t="shared" si="426"/>
        <v/>
      </c>
      <c r="AT868" s="139" t="str">
        <f t="shared" si="427"/>
        <v/>
      </c>
      <c r="AU868" s="68">
        <f t="shared" si="428"/>
        <v>1</v>
      </c>
      <c r="AV868" s="68">
        <f t="shared" si="429"/>
        <v>0</v>
      </c>
      <c r="AW868" s="68">
        <f t="shared" si="430"/>
        <v>0</v>
      </c>
      <c r="AX868" s="68">
        <f t="shared" si="431"/>
        <v>0</v>
      </c>
      <c r="AY868" s="68">
        <f t="shared" si="432"/>
        <v>0</v>
      </c>
      <c r="AZ868" s="139">
        <f t="shared" si="433"/>
        <v>0</v>
      </c>
      <c r="BA868" s="68" t="str">
        <f t="shared" si="434"/>
        <v/>
      </c>
      <c r="BB868" s="68" t="str">
        <f t="shared" si="435"/>
        <v/>
      </c>
      <c r="BC868" s="146" t="str">
        <f t="shared" si="436"/>
        <v>Pain in mouth/throat</v>
      </c>
      <c r="BD868" s="68">
        <f t="shared" si="437"/>
        <v>10.4</v>
      </c>
      <c r="BE868" s="68" t="str">
        <f t="shared" si="438"/>
        <v>Pain in mouth/throat
 has a PPV of 10.4% 
 for recurrence</v>
      </c>
      <c r="BF868" s="68">
        <f t="shared" si="439"/>
        <v>0</v>
      </c>
      <c r="BG868" s="68">
        <f t="shared" si="440"/>
        <v>0</v>
      </c>
      <c r="BH868" s="68">
        <f t="shared" si="441"/>
        <v>1</v>
      </c>
      <c r="BI868" s="68">
        <f t="shared" si="442"/>
        <v>0</v>
      </c>
      <c r="BJ868" s="68">
        <f t="shared" si="443"/>
        <v>0</v>
      </c>
      <c r="BK868" s="68">
        <f t="shared" si="444"/>
        <v>0</v>
      </c>
      <c r="BL868" s="68">
        <f t="shared" si="445"/>
        <v>0</v>
      </c>
      <c r="BM868" s="139">
        <f t="shared" si="446"/>
        <v>0</v>
      </c>
    </row>
    <row r="869" spans="1:65" s="68" customFormat="1" ht="63.95" customHeight="1">
      <c r="A869" s="245"/>
      <c r="B869" s="97"/>
      <c r="C869" s="98"/>
      <c r="D869" s="99"/>
      <c r="E869" s="111"/>
      <c r="F869" s="155"/>
      <c r="G869" s="225"/>
      <c r="H869" s="100"/>
      <c r="I869" s="226"/>
      <c r="J869" s="218"/>
      <c r="K869" s="124"/>
      <c r="L869" s="135"/>
      <c r="M869" s="136"/>
      <c r="N869" s="102"/>
      <c r="O869" s="103"/>
      <c r="P869" s="103"/>
      <c r="Q869" s="103"/>
      <c r="R869" s="103"/>
      <c r="S869" s="99"/>
      <c r="T869" s="99"/>
      <c r="U869" s="99"/>
      <c r="V869" s="99"/>
      <c r="W869" s="100"/>
      <c r="X869" s="100"/>
      <c r="Y869" s="104"/>
      <c r="Z869" s="119"/>
      <c r="AA869" s="119"/>
      <c r="AB869" s="120"/>
      <c r="AC869" s="137" t="str">
        <f t="shared" si="416"/>
        <v/>
      </c>
      <c r="AD869" s="131" t="str">
        <f t="shared" si="417"/>
        <v/>
      </c>
      <c r="AE869" s="105"/>
      <c r="AF869" s="101"/>
      <c r="AG869" s="107"/>
      <c r="AH869" s="169"/>
      <c r="AI869" s="170"/>
      <c r="AK869" s="146" t="b">
        <f t="shared" si="418"/>
        <v>0</v>
      </c>
      <c r="AL869" s="68">
        <f t="shared" si="419"/>
        <v>0</v>
      </c>
      <c r="AM869" s="68" t="b">
        <f t="shared" si="420"/>
        <v>1</v>
      </c>
      <c r="AN869" s="68">
        <f t="shared" si="421"/>
        <v>1</v>
      </c>
      <c r="AO869" s="68" t="b">
        <f t="shared" si="422"/>
        <v>0</v>
      </c>
      <c r="AP869" s="68">
        <f t="shared" si="423"/>
        <v>0</v>
      </c>
      <c r="AQ869" s="68" t="b">
        <f t="shared" si="424"/>
        <v>1</v>
      </c>
      <c r="AR869" s="139">
        <f t="shared" si="425"/>
        <v>1</v>
      </c>
      <c r="AS869" s="146" t="str">
        <f t="shared" si="426"/>
        <v/>
      </c>
      <c r="AT869" s="139" t="str">
        <f t="shared" si="427"/>
        <v/>
      </c>
      <c r="AU869" s="68">
        <f t="shared" si="428"/>
        <v>1</v>
      </c>
      <c r="AV869" s="68">
        <f t="shared" si="429"/>
        <v>0</v>
      </c>
      <c r="AW869" s="68">
        <f t="shared" si="430"/>
        <v>0</v>
      </c>
      <c r="AX869" s="68">
        <f t="shared" si="431"/>
        <v>0</v>
      </c>
      <c r="AY869" s="68">
        <f t="shared" si="432"/>
        <v>0</v>
      </c>
      <c r="AZ869" s="139">
        <f t="shared" si="433"/>
        <v>0</v>
      </c>
      <c r="BA869" s="68" t="str">
        <f t="shared" si="434"/>
        <v/>
      </c>
      <c r="BB869" s="68" t="str">
        <f t="shared" si="435"/>
        <v/>
      </c>
      <c r="BC869" s="146" t="str">
        <f t="shared" si="436"/>
        <v>Pain in mouth/throat</v>
      </c>
      <c r="BD869" s="68">
        <f t="shared" si="437"/>
        <v>10.4</v>
      </c>
      <c r="BE869" s="68" t="str">
        <f t="shared" si="438"/>
        <v>Pain in mouth/throat
 has a PPV of 10.4% 
 for recurrence</v>
      </c>
      <c r="BF869" s="68">
        <f t="shared" si="439"/>
        <v>0</v>
      </c>
      <c r="BG869" s="68">
        <f t="shared" si="440"/>
        <v>0</v>
      </c>
      <c r="BH869" s="68">
        <f t="shared" si="441"/>
        <v>1</v>
      </c>
      <c r="BI869" s="68">
        <f t="shared" si="442"/>
        <v>0</v>
      </c>
      <c r="BJ869" s="68">
        <f t="shared" si="443"/>
        <v>0</v>
      </c>
      <c r="BK869" s="68">
        <f t="shared" si="444"/>
        <v>0</v>
      </c>
      <c r="BL869" s="68">
        <f t="shared" si="445"/>
        <v>0</v>
      </c>
      <c r="BM869" s="139">
        <f t="shared" si="446"/>
        <v>0</v>
      </c>
    </row>
    <row r="870" spans="1:65" s="68" customFormat="1" ht="63.95" customHeight="1">
      <c r="A870" s="245"/>
      <c r="B870" s="97"/>
      <c r="C870" s="98"/>
      <c r="D870" s="99"/>
      <c r="E870" s="111"/>
      <c r="F870" s="155"/>
      <c r="G870" s="225"/>
      <c r="H870" s="100"/>
      <c r="I870" s="226"/>
      <c r="J870" s="218"/>
      <c r="K870" s="124"/>
      <c r="L870" s="135"/>
      <c r="M870" s="136"/>
      <c r="N870" s="102"/>
      <c r="O870" s="103"/>
      <c r="P870" s="103"/>
      <c r="Q870" s="103"/>
      <c r="R870" s="103"/>
      <c r="S870" s="99"/>
      <c r="T870" s="99"/>
      <c r="U870" s="99"/>
      <c r="V870" s="99"/>
      <c r="W870" s="100"/>
      <c r="X870" s="100"/>
      <c r="Y870" s="104"/>
      <c r="Z870" s="119"/>
      <c r="AA870" s="119"/>
      <c r="AB870" s="120"/>
      <c r="AC870" s="137" t="str">
        <f t="shared" si="416"/>
        <v/>
      </c>
      <c r="AD870" s="131" t="str">
        <f t="shared" si="417"/>
        <v/>
      </c>
      <c r="AE870" s="105"/>
      <c r="AF870" s="101"/>
      <c r="AG870" s="107"/>
      <c r="AH870" s="169"/>
      <c r="AI870" s="170"/>
      <c r="AK870" s="146" t="b">
        <f t="shared" si="418"/>
        <v>0</v>
      </c>
      <c r="AL870" s="68">
        <f t="shared" si="419"/>
        <v>0</v>
      </c>
      <c r="AM870" s="68" t="b">
        <f t="shared" si="420"/>
        <v>1</v>
      </c>
      <c r="AN870" s="68">
        <f t="shared" si="421"/>
        <v>1</v>
      </c>
      <c r="AO870" s="68" t="b">
        <f t="shared" si="422"/>
        <v>0</v>
      </c>
      <c r="AP870" s="68">
        <f t="shared" si="423"/>
        <v>0</v>
      </c>
      <c r="AQ870" s="68" t="b">
        <f t="shared" si="424"/>
        <v>1</v>
      </c>
      <c r="AR870" s="139">
        <f t="shared" si="425"/>
        <v>1</v>
      </c>
      <c r="AS870" s="146" t="str">
        <f t="shared" si="426"/>
        <v/>
      </c>
      <c r="AT870" s="139" t="str">
        <f t="shared" si="427"/>
        <v/>
      </c>
      <c r="AU870" s="68">
        <f t="shared" si="428"/>
        <v>1</v>
      </c>
      <c r="AV870" s="68">
        <f t="shared" si="429"/>
        <v>0</v>
      </c>
      <c r="AW870" s="68">
        <f t="shared" si="430"/>
        <v>0</v>
      </c>
      <c r="AX870" s="68">
        <f t="shared" si="431"/>
        <v>0</v>
      </c>
      <c r="AY870" s="68">
        <f t="shared" si="432"/>
        <v>0</v>
      </c>
      <c r="AZ870" s="139">
        <f t="shared" si="433"/>
        <v>0</v>
      </c>
      <c r="BA870" s="68" t="str">
        <f t="shared" si="434"/>
        <v/>
      </c>
      <c r="BB870" s="68" t="str">
        <f t="shared" si="435"/>
        <v/>
      </c>
      <c r="BC870" s="146" t="str">
        <f t="shared" si="436"/>
        <v>Pain in mouth/throat</v>
      </c>
      <c r="BD870" s="68">
        <f t="shared" si="437"/>
        <v>10.4</v>
      </c>
      <c r="BE870" s="68" t="str">
        <f t="shared" si="438"/>
        <v>Pain in mouth/throat
 has a PPV of 10.4% 
 for recurrence</v>
      </c>
      <c r="BF870" s="68">
        <f t="shared" si="439"/>
        <v>0</v>
      </c>
      <c r="BG870" s="68">
        <f t="shared" si="440"/>
        <v>0</v>
      </c>
      <c r="BH870" s="68">
        <f t="shared" si="441"/>
        <v>1</v>
      </c>
      <c r="BI870" s="68">
        <f t="shared" si="442"/>
        <v>0</v>
      </c>
      <c r="BJ870" s="68">
        <f t="shared" si="443"/>
        <v>0</v>
      </c>
      <c r="BK870" s="68">
        <f t="shared" si="444"/>
        <v>0</v>
      </c>
      <c r="BL870" s="68">
        <f t="shared" si="445"/>
        <v>0</v>
      </c>
      <c r="BM870" s="139">
        <f t="shared" si="446"/>
        <v>0</v>
      </c>
    </row>
    <row r="871" spans="1:65" s="68" customFormat="1" ht="63.95" customHeight="1">
      <c r="A871" s="245"/>
      <c r="B871" s="97"/>
      <c r="C871" s="98"/>
      <c r="D871" s="99"/>
      <c r="E871" s="111"/>
      <c r="F871" s="155"/>
      <c r="G871" s="225"/>
      <c r="H871" s="100"/>
      <c r="I871" s="226"/>
      <c r="J871" s="218"/>
      <c r="K871" s="124"/>
      <c r="L871" s="135"/>
      <c r="M871" s="136"/>
      <c r="N871" s="102"/>
      <c r="O871" s="103"/>
      <c r="P871" s="103"/>
      <c r="Q871" s="103"/>
      <c r="R871" s="103"/>
      <c r="S871" s="99"/>
      <c r="T871" s="99"/>
      <c r="U871" s="99"/>
      <c r="V871" s="99"/>
      <c r="W871" s="100"/>
      <c r="X871" s="100"/>
      <c r="Y871" s="104"/>
      <c r="Z871" s="119"/>
      <c r="AA871" s="119"/>
      <c r="AB871" s="120"/>
      <c r="AC871" s="137" t="str">
        <f t="shared" si="416"/>
        <v/>
      </c>
      <c r="AD871" s="131" t="str">
        <f t="shared" si="417"/>
        <v/>
      </c>
      <c r="AE871" s="105"/>
      <c r="AF871" s="101"/>
      <c r="AG871" s="107"/>
      <c r="AH871" s="169"/>
      <c r="AI871" s="170"/>
      <c r="AK871" s="146" t="b">
        <f t="shared" si="418"/>
        <v>0</v>
      </c>
      <c r="AL871" s="68">
        <f t="shared" si="419"/>
        <v>0</v>
      </c>
      <c r="AM871" s="68" t="b">
        <f t="shared" si="420"/>
        <v>1</v>
      </c>
      <c r="AN871" s="68">
        <f t="shared" si="421"/>
        <v>1</v>
      </c>
      <c r="AO871" s="68" t="b">
        <f t="shared" si="422"/>
        <v>0</v>
      </c>
      <c r="AP871" s="68">
        <f t="shared" si="423"/>
        <v>0</v>
      </c>
      <c r="AQ871" s="68" t="b">
        <f t="shared" si="424"/>
        <v>1</v>
      </c>
      <c r="AR871" s="139">
        <f t="shared" si="425"/>
        <v>1</v>
      </c>
      <c r="AS871" s="146" t="str">
        <f t="shared" si="426"/>
        <v/>
      </c>
      <c r="AT871" s="139" t="str">
        <f t="shared" si="427"/>
        <v/>
      </c>
      <c r="AU871" s="68">
        <f t="shared" si="428"/>
        <v>1</v>
      </c>
      <c r="AV871" s="68">
        <f t="shared" si="429"/>
        <v>0</v>
      </c>
      <c r="AW871" s="68">
        <f t="shared" si="430"/>
        <v>0</v>
      </c>
      <c r="AX871" s="68">
        <f t="shared" si="431"/>
        <v>0</v>
      </c>
      <c r="AY871" s="68">
        <f t="shared" si="432"/>
        <v>0</v>
      </c>
      <c r="AZ871" s="139">
        <f t="shared" si="433"/>
        <v>0</v>
      </c>
      <c r="BA871" s="68" t="str">
        <f t="shared" si="434"/>
        <v/>
      </c>
      <c r="BB871" s="68" t="str">
        <f t="shared" si="435"/>
        <v/>
      </c>
      <c r="BC871" s="146" t="str">
        <f t="shared" si="436"/>
        <v>Pain in mouth/throat</v>
      </c>
      <c r="BD871" s="68">
        <f t="shared" si="437"/>
        <v>10.4</v>
      </c>
      <c r="BE871" s="68" t="str">
        <f t="shared" si="438"/>
        <v>Pain in mouth/throat
 has a PPV of 10.4% 
 for recurrence</v>
      </c>
      <c r="BF871" s="68">
        <f t="shared" si="439"/>
        <v>0</v>
      </c>
      <c r="BG871" s="68">
        <f t="shared" si="440"/>
        <v>0</v>
      </c>
      <c r="BH871" s="68">
        <f t="shared" si="441"/>
        <v>1</v>
      </c>
      <c r="BI871" s="68">
        <f t="shared" si="442"/>
        <v>0</v>
      </c>
      <c r="BJ871" s="68">
        <f t="shared" si="443"/>
        <v>0</v>
      </c>
      <c r="BK871" s="68">
        <f t="shared" si="444"/>
        <v>0</v>
      </c>
      <c r="BL871" s="68">
        <f t="shared" si="445"/>
        <v>0</v>
      </c>
      <c r="BM871" s="139">
        <f t="shared" si="446"/>
        <v>0</v>
      </c>
    </row>
    <row r="872" spans="1:65" s="68" customFormat="1" ht="63.95" customHeight="1">
      <c r="A872" s="245"/>
      <c r="B872" s="97"/>
      <c r="C872" s="98"/>
      <c r="D872" s="99"/>
      <c r="E872" s="111"/>
      <c r="F872" s="155"/>
      <c r="G872" s="225"/>
      <c r="H872" s="100"/>
      <c r="I872" s="226"/>
      <c r="J872" s="218"/>
      <c r="K872" s="124"/>
      <c r="L872" s="135"/>
      <c r="M872" s="136"/>
      <c r="N872" s="102"/>
      <c r="O872" s="103"/>
      <c r="P872" s="103"/>
      <c r="Q872" s="103"/>
      <c r="R872" s="103"/>
      <c r="S872" s="99"/>
      <c r="T872" s="99"/>
      <c r="U872" s="99"/>
      <c r="V872" s="99"/>
      <c r="W872" s="100"/>
      <c r="X872" s="100"/>
      <c r="Y872" s="104"/>
      <c r="Z872" s="119"/>
      <c r="AA872" s="119"/>
      <c r="AB872" s="120"/>
      <c r="AC872" s="137" t="str">
        <f t="shared" si="416"/>
        <v/>
      </c>
      <c r="AD872" s="131" t="str">
        <f t="shared" si="417"/>
        <v/>
      </c>
      <c r="AE872" s="105"/>
      <c r="AF872" s="101"/>
      <c r="AG872" s="107"/>
      <c r="AH872" s="169"/>
      <c r="AI872" s="170"/>
      <c r="AK872" s="146" t="b">
        <f t="shared" si="418"/>
        <v>0</v>
      </c>
      <c r="AL872" s="68">
        <f t="shared" si="419"/>
        <v>0</v>
      </c>
      <c r="AM872" s="68" t="b">
        <f t="shared" si="420"/>
        <v>1</v>
      </c>
      <c r="AN872" s="68">
        <f t="shared" si="421"/>
        <v>1</v>
      </c>
      <c r="AO872" s="68" t="b">
        <f t="shared" si="422"/>
        <v>0</v>
      </c>
      <c r="AP872" s="68">
        <f t="shared" si="423"/>
        <v>0</v>
      </c>
      <c r="AQ872" s="68" t="b">
        <f t="shared" si="424"/>
        <v>1</v>
      </c>
      <c r="AR872" s="139">
        <f t="shared" si="425"/>
        <v>1</v>
      </c>
      <c r="AS872" s="146" t="str">
        <f t="shared" si="426"/>
        <v/>
      </c>
      <c r="AT872" s="139" t="str">
        <f t="shared" si="427"/>
        <v/>
      </c>
      <c r="AU872" s="68">
        <f t="shared" si="428"/>
        <v>1</v>
      </c>
      <c r="AV872" s="68">
        <f t="shared" si="429"/>
        <v>0</v>
      </c>
      <c r="AW872" s="68">
        <f t="shared" si="430"/>
        <v>0</v>
      </c>
      <c r="AX872" s="68">
        <f t="shared" si="431"/>
        <v>0</v>
      </c>
      <c r="AY872" s="68">
        <f t="shared" si="432"/>
        <v>0</v>
      </c>
      <c r="AZ872" s="139">
        <f t="shared" si="433"/>
        <v>0</v>
      </c>
      <c r="BA872" s="68" t="str">
        <f t="shared" si="434"/>
        <v/>
      </c>
      <c r="BB872" s="68" t="str">
        <f t="shared" si="435"/>
        <v/>
      </c>
      <c r="BC872" s="146" t="str">
        <f t="shared" si="436"/>
        <v>Pain in mouth/throat</v>
      </c>
      <c r="BD872" s="68">
        <f t="shared" si="437"/>
        <v>10.4</v>
      </c>
      <c r="BE872" s="68" t="str">
        <f t="shared" si="438"/>
        <v>Pain in mouth/throat
 has a PPV of 10.4% 
 for recurrence</v>
      </c>
      <c r="BF872" s="68">
        <f t="shared" si="439"/>
        <v>0</v>
      </c>
      <c r="BG872" s="68">
        <f t="shared" si="440"/>
        <v>0</v>
      </c>
      <c r="BH872" s="68">
        <f t="shared" si="441"/>
        <v>1</v>
      </c>
      <c r="BI872" s="68">
        <f t="shared" si="442"/>
        <v>0</v>
      </c>
      <c r="BJ872" s="68">
        <f t="shared" si="443"/>
        <v>0</v>
      </c>
      <c r="BK872" s="68">
        <f t="shared" si="444"/>
        <v>0</v>
      </c>
      <c r="BL872" s="68">
        <f t="shared" si="445"/>
        <v>0</v>
      </c>
      <c r="BM872" s="139">
        <f t="shared" si="446"/>
        <v>0</v>
      </c>
    </row>
    <row r="873" spans="1:65" s="68" customFormat="1" ht="63.95" customHeight="1">
      <c r="A873" s="245"/>
      <c r="B873" s="97"/>
      <c r="C873" s="98"/>
      <c r="D873" s="99"/>
      <c r="E873" s="111"/>
      <c r="F873" s="155"/>
      <c r="G873" s="225"/>
      <c r="H873" s="100"/>
      <c r="I873" s="226"/>
      <c r="J873" s="218"/>
      <c r="K873" s="124"/>
      <c r="L873" s="135"/>
      <c r="M873" s="136"/>
      <c r="N873" s="102"/>
      <c r="O873" s="103"/>
      <c r="P873" s="103"/>
      <c r="Q873" s="103"/>
      <c r="R873" s="103"/>
      <c r="S873" s="99"/>
      <c r="T873" s="99"/>
      <c r="U873" s="99"/>
      <c r="V873" s="99"/>
      <c r="W873" s="100"/>
      <c r="X873" s="100"/>
      <c r="Y873" s="104"/>
      <c r="Z873" s="119"/>
      <c r="AA873" s="119"/>
      <c r="AB873" s="120"/>
      <c r="AC873" s="137" t="str">
        <f t="shared" si="416"/>
        <v/>
      </c>
      <c r="AD873" s="131" t="str">
        <f t="shared" si="417"/>
        <v/>
      </c>
      <c r="AE873" s="105"/>
      <c r="AF873" s="101"/>
      <c r="AG873" s="107"/>
      <c r="AH873" s="169"/>
      <c r="AI873" s="170"/>
      <c r="AK873" s="146" t="b">
        <f t="shared" si="418"/>
        <v>0</v>
      </c>
      <c r="AL873" s="68">
        <f t="shared" si="419"/>
        <v>0</v>
      </c>
      <c r="AM873" s="68" t="b">
        <f t="shared" si="420"/>
        <v>1</v>
      </c>
      <c r="AN873" s="68">
        <f t="shared" si="421"/>
        <v>1</v>
      </c>
      <c r="AO873" s="68" t="b">
        <f t="shared" si="422"/>
        <v>0</v>
      </c>
      <c r="AP873" s="68">
        <f t="shared" si="423"/>
        <v>0</v>
      </c>
      <c r="AQ873" s="68" t="b">
        <f t="shared" si="424"/>
        <v>1</v>
      </c>
      <c r="AR873" s="139">
        <f t="shared" si="425"/>
        <v>1</v>
      </c>
      <c r="AS873" s="146" t="str">
        <f t="shared" si="426"/>
        <v/>
      </c>
      <c r="AT873" s="139" t="str">
        <f t="shared" si="427"/>
        <v/>
      </c>
      <c r="AU873" s="68">
        <f t="shared" si="428"/>
        <v>1</v>
      </c>
      <c r="AV873" s="68">
        <f t="shared" si="429"/>
        <v>0</v>
      </c>
      <c r="AW873" s="68">
        <f t="shared" si="430"/>
        <v>0</v>
      </c>
      <c r="AX873" s="68">
        <f t="shared" si="431"/>
        <v>0</v>
      </c>
      <c r="AY873" s="68">
        <f t="shared" si="432"/>
        <v>0</v>
      </c>
      <c r="AZ873" s="139">
        <f t="shared" si="433"/>
        <v>0</v>
      </c>
      <c r="BA873" s="68" t="str">
        <f t="shared" si="434"/>
        <v/>
      </c>
      <c r="BB873" s="68" t="str">
        <f t="shared" si="435"/>
        <v/>
      </c>
      <c r="BC873" s="146" t="str">
        <f t="shared" si="436"/>
        <v>Pain in mouth/throat</v>
      </c>
      <c r="BD873" s="68">
        <f t="shared" si="437"/>
        <v>10.4</v>
      </c>
      <c r="BE873" s="68" t="str">
        <f t="shared" si="438"/>
        <v>Pain in mouth/throat
 has a PPV of 10.4% 
 for recurrence</v>
      </c>
      <c r="BF873" s="68">
        <f t="shared" si="439"/>
        <v>0</v>
      </c>
      <c r="BG873" s="68">
        <f t="shared" si="440"/>
        <v>0</v>
      </c>
      <c r="BH873" s="68">
        <f t="shared" si="441"/>
        <v>1</v>
      </c>
      <c r="BI873" s="68">
        <f t="shared" si="442"/>
        <v>0</v>
      </c>
      <c r="BJ873" s="68">
        <f t="shared" si="443"/>
        <v>0</v>
      </c>
      <c r="BK873" s="68">
        <f t="shared" si="444"/>
        <v>0</v>
      </c>
      <c r="BL873" s="68">
        <f t="shared" si="445"/>
        <v>0</v>
      </c>
      <c r="BM873" s="139">
        <f t="shared" si="446"/>
        <v>0</v>
      </c>
    </row>
    <row r="874" spans="1:65" s="68" customFormat="1" ht="63.95" customHeight="1">
      <c r="A874" s="245"/>
      <c r="B874" s="97"/>
      <c r="C874" s="98"/>
      <c r="D874" s="99"/>
      <c r="E874" s="111"/>
      <c r="F874" s="155"/>
      <c r="G874" s="225"/>
      <c r="H874" s="100"/>
      <c r="I874" s="226"/>
      <c r="J874" s="218"/>
      <c r="K874" s="124"/>
      <c r="L874" s="135"/>
      <c r="M874" s="136"/>
      <c r="N874" s="102"/>
      <c r="O874" s="103"/>
      <c r="P874" s="103"/>
      <c r="Q874" s="103"/>
      <c r="R874" s="103"/>
      <c r="S874" s="99"/>
      <c r="T874" s="99"/>
      <c r="U874" s="99"/>
      <c r="V874" s="99"/>
      <c r="W874" s="100"/>
      <c r="X874" s="100"/>
      <c r="Y874" s="104"/>
      <c r="Z874" s="119"/>
      <c r="AA874" s="119"/>
      <c r="AB874" s="120"/>
      <c r="AC874" s="137" t="str">
        <f t="shared" si="416"/>
        <v/>
      </c>
      <c r="AD874" s="131" t="str">
        <f t="shared" si="417"/>
        <v/>
      </c>
      <c r="AE874" s="105"/>
      <c r="AF874" s="101"/>
      <c r="AG874" s="107"/>
      <c r="AH874" s="169"/>
      <c r="AI874" s="170"/>
      <c r="AK874" s="146" t="b">
        <f t="shared" si="418"/>
        <v>0</v>
      </c>
      <c r="AL874" s="68">
        <f t="shared" si="419"/>
        <v>0</v>
      </c>
      <c r="AM874" s="68" t="b">
        <f t="shared" si="420"/>
        <v>1</v>
      </c>
      <c r="AN874" s="68">
        <f t="shared" si="421"/>
        <v>1</v>
      </c>
      <c r="AO874" s="68" t="b">
        <f t="shared" si="422"/>
        <v>0</v>
      </c>
      <c r="AP874" s="68">
        <f t="shared" si="423"/>
        <v>0</v>
      </c>
      <c r="AQ874" s="68" t="b">
        <f t="shared" si="424"/>
        <v>1</v>
      </c>
      <c r="AR874" s="139">
        <f t="shared" si="425"/>
        <v>1</v>
      </c>
      <c r="AS874" s="146" t="str">
        <f t="shared" si="426"/>
        <v/>
      </c>
      <c r="AT874" s="139" t="str">
        <f t="shared" si="427"/>
        <v/>
      </c>
      <c r="AU874" s="68">
        <f t="shared" si="428"/>
        <v>1</v>
      </c>
      <c r="AV874" s="68">
        <f t="shared" si="429"/>
        <v>0</v>
      </c>
      <c r="AW874" s="68">
        <f t="shared" si="430"/>
        <v>0</v>
      </c>
      <c r="AX874" s="68">
        <f t="shared" si="431"/>
        <v>0</v>
      </c>
      <c r="AY874" s="68">
        <f t="shared" si="432"/>
        <v>0</v>
      </c>
      <c r="AZ874" s="139">
        <f t="shared" si="433"/>
        <v>0</v>
      </c>
      <c r="BA874" s="68" t="str">
        <f t="shared" si="434"/>
        <v/>
      </c>
      <c r="BB874" s="68" t="str">
        <f t="shared" si="435"/>
        <v/>
      </c>
      <c r="BC874" s="146" t="str">
        <f t="shared" si="436"/>
        <v>Pain in mouth/throat</v>
      </c>
      <c r="BD874" s="68">
        <f t="shared" si="437"/>
        <v>10.4</v>
      </c>
      <c r="BE874" s="68" t="str">
        <f t="shared" si="438"/>
        <v>Pain in mouth/throat
 has a PPV of 10.4% 
 for recurrence</v>
      </c>
      <c r="BF874" s="68">
        <f t="shared" si="439"/>
        <v>0</v>
      </c>
      <c r="BG874" s="68">
        <f t="shared" si="440"/>
        <v>0</v>
      </c>
      <c r="BH874" s="68">
        <f t="shared" si="441"/>
        <v>1</v>
      </c>
      <c r="BI874" s="68">
        <f t="shared" si="442"/>
        <v>0</v>
      </c>
      <c r="BJ874" s="68">
        <f t="shared" si="443"/>
        <v>0</v>
      </c>
      <c r="BK874" s="68">
        <f t="shared" si="444"/>
        <v>0</v>
      </c>
      <c r="BL874" s="68">
        <f t="shared" si="445"/>
        <v>0</v>
      </c>
      <c r="BM874" s="139">
        <f t="shared" si="446"/>
        <v>0</v>
      </c>
    </row>
    <row r="875" spans="1:65" s="68" customFormat="1" ht="63.95" customHeight="1">
      <c r="A875" s="245"/>
      <c r="B875" s="97"/>
      <c r="C875" s="98"/>
      <c r="D875" s="99"/>
      <c r="E875" s="111"/>
      <c r="F875" s="155"/>
      <c r="G875" s="225"/>
      <c r="H875" s="100"/>
      <c r="I875" s="226"/>
      <c r="J875" s="218"/>
      <c r="K875" s="124"/>
      <c r="L875" s="135"/>
      <c r="M875" s="136"/>
      <c r="N875" s="102"/>
      <c r="O875" s="103"/>
      <c r="P875" s="103"/>
      <c r="Q875" s="103"/>
      <c r="R875" s="103"/>
      <c r="S875" s="99"/>
      <c r="T875" s="99"/>
      <c r="U875" s="99"/>
      <c r="V875" s="99"/>
      <c r="W875" s="100"/>
      <c r="X875" s="100"/>
      <c r="Y875" s="104"/>
      <c r="Z875" s="119"/>
      <c r="AA875" s="119"/>
      <c r="AB875" s="120"/>
      <c r="AC875" s="137" t="str">
        <f t="shared" si="416"/>
        <v/>
      </c>
      <c r="AD875" s="131" t="str">
        <f t="shared" si="417"/>
        <v/>
      </c>
      <c r="AE875" s="105"/>
      <c r="AF875" s="101"/>
      <c r="AG875" s="107"/>
      <c r="AH875" s="169"/>
      <c r="AI875" s="170"/>
      <c r="AK875" s="146" t="b">
        <f t="shared" si="418"/>
        <v>0</v>
      </c>
      <c r="AL875" s="68">
        <f t="shared" si="419"/>
        <v>0</v>
      </c>
      <c r="AM875" s="68" t="b">
        <f t="shared" si="420"/>
        <v>1</v>
      </c>
      <c r="AN875" s="68">
        <f t="shared" si="421"/>
        <v>1</v>
      </c>
      <c r="AO875" s="68" t="b">
        <f t="shared" si="422"/>
        <v>0</v>
      </c>
      <c r="AP875" s="68">
        <f t="shared" si="423"/>
        <v>0</v>
      </c>
      <c r="AQ875" s="68" t="b">
        <f t="shared" si="424"/>
        <v>1</v>
      </c>
      <c r="AR875" s="139">
        <f t="shared" si="425"/>
        <v>1</v>
      </c>
      <c r="AS875" s="146" t="str">
        <f t="shared" si="426"/>
        <v/>
      </c>
      <c r="AT875" s="139" t="str">
        <f t="shared" si="427"/>
        <v/>
      </c>
      <c r="AU875" s="68">
        <f t="shared" si="428"/>
        <v>1</v>
      </c>
      <c r="AV875" s="68">
        <f t="shared" si="429"/>
        <v>0</v>
      </c>
      <c r="AW875" s="68">
        <f t="shared" si="430"/>
        <v>0</v>
      </c>
      <c r="AX875" s="68">
        <f t="shared" si="431"/>
        <v>0</v>
      </c>
      <c r="AY875" s="68">
        <f t="shared" si="432"/>
        <v>0</v>
      </c>
      <c r="AZ875" s="139">
        <f t="shared" si="433"/>
        <v>0</v>
      </c>
      <c r="BA875" s="68" t="str">
        <f t="shared" si="434"/>
        <v/>
      </c>
      <c r="BB875" s="68" t="str">
        <f t="shared" si="435"/>
        <v/>
      </c>
      <c r="BC875" s="146" t="str">
        <f t="shared" si="436"/>
        <v>Pain in mouth/throat</v>
      </c>
      <c r="BD875" s="68">
        <f t="shared" si="437"/>
        <v>10.4</v>
      </c>
      <c r="BE875" s="68" t="str">
        <f t="shared" si="438"/>
        <v>Pain in mouth/throat
 has a PPV of 10.4% 
 for recurrence</v>
      </c>
      <c r="BF875" s="68">
        <f t="shared" si="439"/>
        <v>0</v>
      </c>
      <c r="BG875" s="68">
        <f t="shared" si="440"/>
        <v>0</v>
      </c>
      <c r="BH875" s="68">
        <f t="shared" si="441"/>
        <v>1</v>
      </c>
      <c r="BI875" s="68">
        <f t="shared" si="442"/>
        <v>0</v>
      </c>
      <c r="BJ875" s="68">
        <f t="shared" si="443"/>
        <v>0</v>
      </c>
      <c r="BK875" s="68">
        <f t="shared" si="444"/>
        <v>0</v>
      </c>
      <c r="BL875" s="68">
        <f t="shared" si="445"/>
        <v>0</v>
      </c>
      <c r="BM875" s="139">
        <f t="shared" si="446"/>
        <v>0</v>
      </c>
    </row>
    <row r="876" spans="1:65" s="68" customFormat="1" ht="63.95" customHeight="1">
      <c r="A876" s="245"/>
      <c r="B876" s="97"/>
      <c r="C876" s="98"/>
      <c r="D876" s="99"/>
      <c r="E876" s="111"/>
      <c r="F876" s="155"/>
      <c r="G876" s="225"/>
      <c r="H876" s="100"/>
      <c r="I876" s="226"/>
      <c r="J876" s="218"/>
      <c r="K876" s="124"/>
      <c r="L876" s="135"/>
      <c r="M876" s="136"/>
      <c r="N876" s="102"/>
      <c r="O876" s="103"/>
      <c r="P876" s="103"/>
      <c r="Q876" s="103"/>
      <c r="R876" s="103"/>
      <c r="S876" s="99"/>
      <c r="T876" s="99"/>
      <c r="U876" s="99"/>
      <c r="V876" s="99"/>
      <c r="W876" s="100"/>
      <c r="X876" s="100"/>
      <c r="Y876" s="104"/>
      <c r="Z876" s="119"/>
      <c r="AA876" s="119"/>
      <c r="AB876" s="120"/>
      <c r="AC876" s="137" t="str">
        <f t="shared" si="416"/>
        <v/>
      </c>
      <c r="AD876" s="131" t="str">
        <f t="shared" si="417"/>
        <v/>
      </c>
      <c r="AE876" s="105"/>
      <c r="AF876" s="101"/>
      <c r="AG876" s="107"/>
      <c r="AH876" s="169"/>
      <c r="AI876" s="170"/>
      <c r="AK876" s="146" t="b">
        <f t="shared" si="418"/>
        <v>0</v>
      </c>
      <c r="AL876" s="68">
        <f t="shared" si="419"/>
        <v>0</v>
      </c>
      <c r="AM876" s="68" t="b">
        <f t="shared" si="420"/>
        <v>1</v>
      </c>
      <c r="AN876" s="68">
        <f t="shared" si="421"/>
        <v>1</v>
      </c>
      <c r="AO876" s="68" t="b">
        <f t="shared" si="422"/>
        <v>0</v>
      </c>
      <c r="AP876" s="68">
        <f t="shared" si="423"/>
        <v>0</v>
      </c>
      <c r="AQ876" s="68" t="b">
        <f t="shared" si="424"/>
        <v>1</v>
      </c>
      <c r="AR876" s="139">
        <f t="shared" si="425"/>
        <v>1</v>
      </c>
      <c r="AS876" s="146" t="str">
        <f t="shared" si="426"/>
        <v/>
      </c>
      <c r="AT876" s="139" t="str">
        <f t="shared" si="427"/>
        <v/>
      </c>
      <c r="AU876" s="68">
        <f t="shared" si="428"/>
        <v>1</v>
      </c>
      <c r="AV876" s="68">
        <f t="shared" si="429"/>
        <v>0</v>
      </c>
      <c r="AW876" s="68">
        <f t="shared" si="430"/>
        <v>0</v>
      </c>
      <c r="AX876" s="68">
        <f t="shared" si="431"/>
        <v>0</v>
      </c>
      <c r="AY876" s="68">
        <f t="shared" si="432"/>
        <v>0</v>
      </c>
      <c r="AZ876" s="139">
        <f t="shared" si="433"/>
        <v>0</v>
      </c>
      <c r="BA876" s="68" t="str">
        <f t="shared" si="434"/>
        <v/>
      </c>
      <c r="BB876" s="68" t="str">
        <f t="shared" si="435"/>
        <v/>
      </c>
      <c r="BC876" s="146" t="str">
        <f t="shared" si="436"/>
        <v>Pain in mouth/throat</v>
      </c>
      <c r="BD876" s="68">
        <f t="shared" si="437"/>
        <v>10.4</v>
      </c>
      <c r="BE876" s="68" t="str">
        <f t="shared" si="438"/>
        <v>Pain in mouth/throat
 has a PPV of 10.4% 
 for recurrence</v>
      </c>
      <c r="BF876" s="68">
        <f t="shared" si="439"/>
        <v>0</v>
      </c>
      <c r="BG876" s="68">
        <f t="shared" si="440"/>
        <v>0</v>
      </c>
      <c r="BH876" s="68">
        <f t="shared" si="441"/>
        <v>1</v>
      </c>
      <c r="BI876" s="68">
        <f t="shared" si="442"/>
        <v>0</v>
      </c>
      <c r="BJ876" s="68">
        <f t="shared" si="443"/>
        <v>0</v>
      </c>
      <c r="BK876" s="68">
        <f t="shared" si="444"/>
        <v>0</v>
      </c>
      <c r="BL876" s="68">
        <f t="shared" si="445"/>
        <v>0</v>
      </c>
      <c r="BM876" s="139">
        <f t="shared" si="446"/>
        <v>0</v>
      </c>
    </row>
    <row r="877" spans="1:65" s="68" customFormat="1" ht="63.95" customHeight="1">
      <c r="A877" s="245"/>
      <c r="B877" s="97"/>
      <c r="C877" s="98"/>
      <c r="D877" s="99"/>
      <c r="E877" s="111"/>
      <c r="F877" s="155"/>
      <c r="G877" s="225"/>
      <c r="H877" s="100"/>
      <c r="I877" s="226"/>
      <c r="J877" s="218"/>
      <c r="K877" s="124"/>
      <c r="L877" s="135"/>
      <c r="M877" s="136"/>
      <c r="N877" s="102"/>
      <c r="O877" s="103"/>
      <c r="P877" s="103"/>
      <c r="Q877" s="103"/>
      <c r="R877" s="103"/>
      <c r="S877" s="99"/>
      <c r="T877" s="99"/>
      <c r="U877" s="99"/>
      <c r="V877" s="99"/>
      <c r="W877" s="100"/>
      <c r="X877" s="100"/>
      <c r="Y877" s="104"/>
      <c r="Z877" s="119"/>
      <c r="AA877" s="119"/>
      <c r="AB877" s="120"/>
      <c r="AC877" s="137" t="str">
        <f t="shared" si="416"/>
        <v/>
      </c>
      <c r="AD877" s="131" t="str">
        <f t="shared" si="417"/>
        <v/>
      </c>
      <c r="AE877" s="105"/>
      <c r="AF877" s="101"/>
      <c r="AG877" s="107"/>
      <c r="AH877" s="169"/>
      <c r="AI877" s="170"/>
      <c r="AK877" s="146" t="b">
        <f t="shared" si="418"/>
        <v>0</v>
      </c>
      <c r="AL877" s="68">
        <f t="shared" si="419"/>
        <v>0</v>
      </c>
      <c r="AM877" s="68" t="b">
        <f t="shared" si="420"/>
        <v>1</v>
      </c>
      <c r="AN877" s="68">
        <f t="shared" si="421"/>
        <v>1</v>
      </c>
      <c r="AO877" s="68" t="b">
        <f t="shared" si="422"/>
        <v>0</v>
      </c>
      <c r="AP877" s="68">
        <f t="shared" si="423"/>
        <v>0</v>
      </c>
      <c r="AQ877" s="68" t="b">
        <f t="shared" si="424"/>
        <v>1</v>
      </c>
      <c r="AR877" s="139">
        <f t="shared" si="425"/>
        <v>1</v>
      </c>
      <c r="AS877" s="146" t="str">
        <f t="shared" si="426"/>
        <v/>
      </c>
      <c r="AT877" s="139" t="str">
        <f t="shared" si="427"/>
        <v/>
      </c>
      <c r="AU877" s="68">
        <f t="shared" si="428"/>
        <v>1</v>
      </c>
      <c r="AV877" s="68">
        <f t="shared" si="429"/>
        <v>0</v>
      </c>
      <c r="AW877" s="68">
        <f t="shared" si="430"/>
        <v>0</v>
      </c>
      <c r="AX877" s="68">
        <f t="shared" si="431"/>
        <v>0</v>
      </c>
      <c r="AY877" s="68">
        <f t="shared" si="432"/>
        <v>0</v>
      </c>
      <c r="AZ877" s="139">
        <f t="shared" si="433"/>
        <v>0</v>
      </c>
      <c r="BA877" s="68" t="str">
        <f t="shared" si="434"/>
        <v/>
      </c>
      <c r="BB877" s="68" t="str">
        <f t="shared" si="435"/>
        <v/>
      </c>
      <c r="BC877" s="146" t="str">
        <f t="shared" si="436"/>
        <v>Pain in mouth/throat</v>
      </c>
      <c r="BD877" s="68">
        <f t="shared" si="437"/>
        <v>10.4</v>
      </c>
      <c r="BE877" s="68" t="str">
        <f t="shared" si="438"/>
        <v>Pain in mouth/throat
 has a PPV of 10.4% 
 for recurrence</v>
      </c>
      <c r="BF877" s="68">
        <f t="shared" si="439"/>
        <v>0</v>
      </c>
      <c r="BG877" s="68">
        <f t="shared" si="440"/>
        <v>0</v>
      </c>
      <c r="BH877" s="68">
        <f t="shared" si="441"/>
        <v>1</v>
      </c>
      <c r="BI877" s="68">
        <f t="shared" si="442"/>
        <v>0</v>
      </c>
      <c r="BJ877" s="68">
        <f t="shared" si="443"/>
        <v>0</v>
      </c>
      <c r="BK877" s="68">
        <f t="shared" si="444"/>
        <v>0</v>
      </c>
      <c r="BL877" s="68">
        <f t="shared" si="445"/>
        <v>0</v>
      </c>
      <c r="BM877" s="139">
        <f t="shared" si="446"/>
        <v>0</v>
      </c>
    </row>
    <row r="878" spans="1:65" s="68" customFormat="1" ht="63.95" customHeight="1">
      <c r="A878" s="245"/>
      <c r="B878" s="97"/>
      <c r="C878" s="98"/>
      <c r="D878" s="99"/>
      <c r="E878" s="111"/>
      <c r="F878" s="155"/>
      <c r="G878" s="225"/>
      <c r="H878" s="100"/>
      <c r="I878" s="226"/>
      <c r="J878" s="218"/>
      <c r="K878" s="124"/>
      <c r="L878" s="135"/>
      <c r="M878" s="136"/>
      <c r="N878" s="102"/>
      <c r="O878" s="103"/>
      <c r="P878" s="103"/>
      <c r="Q878" s="103"/>
      <c r="R878" s="103"/>
      <c r="S878" s="99"/>
      <c r="T878" s="99"/>
      <c r="U878" s="99"/>
      <c r="V878" s="99"/>
      <c r="W878" s="100"/>
      <c r="X878" s="100"/>
      <c r="Y878" s="104"/>
      <c r="Z878" s="119"/>
      <c r="AA878" s="119"/>
      <c r="AB878" s="120"/>
      <c r="AC878" s="137" t="str">
        <f t="shared" si="416"/>
        <v/>
      </c>
      <c r="AD878" s="131" t="str">
        <f t="shared" si="417"/>
        <v/>
      </c>
      <c r="AE878" s="105"/>
      <c r="AF878" s="101"/>
      <c r="AG878" s="107"/>
      <c r="AH878" s="169"/>
      <c r="AI878" s="170"/>
      <c r="AK878" s="146" t="b">
        <f t="shared" si="418"/>
        <v>0</v>
      </c>
      <c r="AL878" s="68">
        <f t="shared" si="419"/>
        <v>0</v>
      </c>
      <c r="AM878" s="68" t="b">
        <f t="shared" si="420"/>
        <v>1</v>
      </c>
      <c r="AN878" s="68">
        <f t="shared" si="421"/>
        <v>1</v>
      </c>
      <c r="AO878" s="68" t="b">
        <f t="shared" si="422"/>
        <v>0</v>
      </c>
      <c r="AP878" s="68">
        <f t="shared" si="423"/>
        <v>0</v>
      </c>
      <c r="AQ878" s="68" t="b">
        <f t="shared" si="424"/>
        <v>1</v>
      </c>
      <c r="AR878" s="139">
        <f t="shared" si="425"/>
        <v>1</v>
      </c>
      <c r="AS878" s="146" t="str">
        <f t="shared" si="426"/>
        <v/>
      </c>
      <c r="AT878" s="139" t="str">
        <f t="shared" si="427"/>
        <v/>
      </c>
      <c r="AU878" s="68">
        <f t="shared" si="428"/>
        <v>1</v>
      </c>
      <c r="AV878" s="68">
        <f t="shared" si="429"/>
        <v>0</v>
      </c>
      <c r="AW878" s="68">
        <f t="shared" si="430"/>
        <v>0</v>
      </c>
      <c r="AX878" s="68">
        <f t="shared" si="431"/>
        <v>0</v>
      </c>
      <c r="AY878" s="68">
        <f t="shared" si="432"/>
        <v>0</v>
      </c>
      <c r="AZ878" s="139">
        <f t="shared" si="433"/>
        <v>0</v>
      </c>
      <c r="BA878" s="68" t="str">
        <f t="shared" si="434"/>
        <v/>
      </c>
      <c r="BB878" s="68" t="str">
        <f t="shared" si="435"/>
        <v/>
      </c>
      <c r="BC878" s="146" t="str">
        <f t="shared" si="436"/>
        <v>Pain in mouth/throat</v>
      </c>
      <c r="BD878" s="68">
        <f t="shared" si="437"/>
        <v>10.4</v>
      </c>
      <c r="BE878" s="68" t="str">
        <f t="shared" si="438"/>
        <v>Pain in mouth/throat
 has a PPV of 10.4% 
 for recurrence</v>
      </c>
      <c r="BF878" s="68">
        <f t="shared" si="439"/>
        <v>0</v>
      </c>
      <c r="BG878" s="68">
        <f t="shared" si="440"/>
        <v>0</v>
      </c>
      <c r="BH878" s="68">
        <f t="shared" si="441"/>
        <v>1</v>
      </c>
      <c r="BI878" s="68">
        <f t="shared" si="442"/>
        <v>0</v>
      </c>
      <c r="BJ878" s="68">
        <f t="shared" si="443"/>
        <v>0</v>
      </c>
      <c r="BK878" s="68">
        <f t="shared" si="444"/>
        <v>0</v>
      </c>
      <c r="BL878" s="68">
        <f t="shared" si="445"/>
        <v>0</v>
      </c>
      <c r="BM878" s="139">
        <f t="shared" si="446"/>
        <v>0</v>
      </c>
    </row>
    <row r="879" spans="1:65" s="68" customFormat="1" ht="63.95" customHeight="1">
      <c r="A879" s="245"/>
      <c r="B879" s="97"/>
      <c r="C879" s="98"/>
      <c r="D879" s="99"/>
      <c r="E879" s="111"/>
      <c r="F879" s="155"/>
      <c r="G879" s="225"/>
      <c r="H879" s="100"/>
      <c r="I879" s="226"/>
      <c r="J879" s="218"/>
      <c r="K879" s="124"/>
      <c r="L879" s="135"/>
      <c r="M879" s="136"/>
      <c r="N879" s="102"/>
      <c r="O879" s="103"/>
      <c r="P879" s="103"/>
      <c r="Q879" s="103"/>
      <c r="R879" s="103"/>
      <c r="S879" s="99"/>
      <c r="T879" s="99"/>
      <c r="U879" s="99"/>
      <c r="V879" s="99"/>
      <c r="W879" s="100"/>
      <c r="X879" s="100"/>
      <c r="Y879" s="104"/>
      <c r="Z879" s="119"/>
      <c r="AA879" s="119"/>
      <c r="AB879" s="120"/>
      <c r="AC879" s="137" t="str">
        <f t="shared" si="416"/>
        <v/>
      </c>
      <c r="AD879" s="131" t="str">
        <f t="shared" si="417"/>
        <v/>
      </c>
      <c r="AE879" s="105"/>
      <c r="AF879" s="101"/>
      <c r="AG879" s="107"/>
      <c r="AH879" s="169"/>
      <c r="AI879" s="170"/>
      <c r="AK879" s="146" t="b">
        <f t="shared" si="418"/>
        <v>0</v>
      </c>
      <c r="AL879" s="68">
        <f t="shared" si="419"/>
        <v>0</v>
      </c>
      <c r="AM879" s="68" t="b">
        <f t="shared" si="420"/>
        <v>1</v>
      </c>
      <c r="AN879" s="68">
        <f t="shared" si="421"/>
        <v>1</v>
      </c>
      <c r="AO879" s="68" t="b">
        <f t="shared" si="422"/>
        <v>0</v>
      </c>
      <c r="AP879" s="68">
        <f t="shared" si="423"/>
        <v>0</v>
      </c>
      <c r="AQ879" s="68" t="b">
        <f t="shared" si="424"/>
        <v>1</v>
      </c>
      <c r="AR879" s="139">
        <f t="shared" si="425"/>
        <v>1</v>
      </c>
      <c r="AS879" s="146" t="str">
        <f t="shared" si="426"/>
        <v/>
      </c>
      <c r="AT879" s="139" t="str">
        <f t="shared" si="427"/>
        <v/>
      </c>
      <c r="AU879" s="68">
        <f t="shared" si="428"/>
        <v>1</v>
      </c>
      <c r="AV879" s="68">
        <f t="shared" si="429"/>
        <v>0</v>
      </c>
      <c r="AW879" s="68">
        <f t="shared" si="430"/>
        <v>0</v>
      </c>
      <c r="AX879" s="68">
        <f t="shared" si="431"/>
        <v>0</v>
      </c>
      <c r="AY879" s="68">
        <f t="shared" si="432"/>
        <v>0</v>
      </c>
      <c r="AZ879" s="139">
        <f t="shared" si="433"/>
        <v>0</v>
      </c>
      <c r="BA879" s="68" t="str">
        <f t="shared" si="434"/>
        <v/>
      </c>
      <c r="BB879" s="68" t="str">
        <f t="shared" si="435"/>
        <v/>
      </c>
      <c r="BC879" s="146" t="str">
        <f t="shared" si="436"/>
        <v>Pain in mouth/throat</v>
      </c>
      <c r="BD879" s="68">
        <f t="shared" si="437"/>
        <v>10.4</v>
      </c>
      <c r="BE879" s="68" t="str">
        <f t="shared" si="438"/>
        <v>Pain in mouth/throat
 has a PPV of 10.4% 
 for recurrence</v>
      </c>
      <c r="BF879" s="68">
        <f t="shared" si="439"/>
        <v>0</v>
      </c>
      <c r="BG879" s="68">
        <f t="shared" si="440"/>
        <v>0</v>
      </c>
      <c r="BH879" s="68">
        <f t="shared" si="441"/>
        <v>1</v>
      </c>
      <c r="BI879" s="68">
        <f t="shared" si="442"/>
        <v>0</v>
      </c>
      <c r="BJ879" s="68">
        <f t="shared" si="443"/>
        <v>0</v>
      </c>
      <c r="BK879" s="68">
        <f t="shared" si="444"/>
        <v>0</v>
      </c>
      <c r="BL879" s="68">
        <f t="shared" si="445"/>
        <v>0</v>
      </c>
      <c r="BM879" s="139">
        <f t="shared" si="446"/>
        <v>0</v>
      </c>
    </row>
    <row r="880" spans="1:65" s="68" customFormat="1" ht="63.95" customHeight="1">
      <c r="A880" s="245"/>
      <c r="B880" s="97"/>
      <c r="C880" s="98"/>
      <c r="D880" s="99"/>
      <c r="E880" s="111"/>
      <c r="F880" s="155"/>
      <c r="G880" s="225"/>
      <c r="H880" s="100"/>
      <c r="I880" s="226"/>
      <c r="J880" s="218"/>
      <c r="K880" s="124"/>
      <c r="L880" s="135"/>
      <c r="M880" s="136"/>
      <c r="N880" s="102"/>
      <c r="O880" s="103"/>
      <c r="P880" s="103"/>
      <c r="Q880" s="103"/>
      <c r="R880" s="103"/>
      <c r="S880" s="99"/>
      <c r="T880" s="99"/>
      <c r="U880" s="99"/>
      <c r="V880" s="99"/>
      <c r="W880" s="100"/>
      <c r="X880" s="100"/>
      <c r="Y880" s="104"/>
      <c r="Z880" s="119"/>
      <c r="AA880" s="119"/>
      <c r="AB880" s="120"/>
      <c r="AC880" s="137" t="str">
        <f t="shared" si="416"/>
        <v/>
      </c>
      <c r="AD880" s="131" t="str">
        <f t="shared" si="417"/>
        <v/>
      </c>
      <c r="AE880" s="105"/>
      <c r="AF880" s="101"/>
      <c r="AG880" s="107"/>
      <c r="AH880" s="169"/>
      <c r="AI880" s="170"/>
      <c r="AK880" s="146" t="b">
        <f t="shared" si="418"/>
        <v>0</v>
      </c>
      <c r="AL880" s="68">
        <f t="shared" si="419"/>
        <v>0</v>
      </c>
      <c r="AM880" s="68" t="b">
        <f t="shared" si="420"/>
        <v>1</v>
      </c>
      <c r="AN880" s="68">
        <f t="shared" si="421"/>
        <v>1</v>
      </c>
      <c r="AO880" s="68" t="b">
        <f t="shared" si="422"/>
        <v>0</v>
      </c>
      <c r="AP880" s="68">
        <f t="shared" si="423"/>
        <v>0</v>
      </c>
      <c r="AQ880" s="68" t="b">
        <f t="shared" si="424"/>
        <v>1</v>
      </c>
      <c r="AR880" s="139">
        <f t="shared" si="425"/>
        <v>1</v>
      </c>
      <c r="AS880" s="146" t="str">
        <f t="shared" si="426"/>
        <v/>
      </c>
      <c r="AT880" s="139" t="str">
        <f t="shared" si="427"/>
        <v/>
      </c>
      <c r="AU880" s="68">
        <f t="shared" si="428"/>
        <v>1</v>
      </c>
      <c r="AV880" s="68">
        <f t="shared" si="429"/>
        <v>0</v>
      </c>
      <c r="AW880" s="68">
        <f t="shared" si="430"/>
        <v>0</v>
      </c>
      <c r="AX880" s="68">
        <f t="shared" si="431"/>
        <v>0</v>
      </c>
      <c r="AY880" s="68">
        <f t="shared" si="432"/>
        <v>0</v>
      </c>
      <c r="AZ880" s="139">
        <f t="shared" si="433"/>
        <v>0</v>
      </c>
      <c r="BA880" s="68" t="str">
        <f t="shared" si="434"/>
        <v/>
      </c>
      <c r="BB880" s="68" t="str">
        <f t="shared" si="435"/>
        <v/>
      </c>
      <c r="BC880" s="146" t="str">
        <f t="shared" si="436"/>
        <v>Pain in mouth/throat</v>
      </c>
      <c r="BD880" s="68">
        <f t="shared" si="437"/>
        <v>10.4</v>
      </c>
      <c r="BE880" s="68" t="str">
        <f t="shared" si="438"/>
        <v>Pain in mouth/throat
 has a PPV of 10.4% 
 for recurrence</v>
      </c>
      <c r="BF880" s="68">
        <f t="shared" si="439"/>
        <v>0</v>
      </c>
      <c r="BG880" s="68">
        <f t="shared" si="440"/>
        <v>0</v>
      </c>
      <c r="BH880" s="68">
        <f t="shared" si="441"/>
        <v>1</v>
      </c>
      <c r="BI880" s="68">
        <f t="shared" si="442"/>
        <v>0</v>
      </c>
      <c r="BJ880" s="68">
        <f t="shared" si="443"/>
        <v>0</v>
      </c>
      <c r="BK880" s="68">
        <f t="shared" si="444"/>
        <v>0</v>
      </c>
      <c r="BL880" s="68">
        <f t="shared" si="445"/>
        <v>0</v>
      </c>
      <c r="BM880" s="139">
        <f t="shared" si="446"/>
        <v>0</v>
      </c>
    </row>
    <row r="881" spans="1:65" s="68" customFormat="1" ht="63.95" customHeight="1">
      <c r="A881" s="245"/>
      <c r="B881" s="97"/>
      <c r="C881" s="98"/>
      <c r="D881" s="99"/>
      <c r="E881" s="111"/>
      <c r="F881" s="155"/>
      <c r="G881" s="225"/>
      <c r="H881" s="100"/>
      <c r="I881" s="226"/>
      <c r="J881" s="218"/>
      <c r="K881" s="124"/>
      <c r="L881" s="135"/>
      <c r="M881" s="136"/>
      <c r="N881" s="102"/>
      <c r="O881" s="103"/>
      <c r="P881" s="103"/>
      <c r="Q881" s="103"/>
      <c r="R881" s="103"/>
      <c r="S881" s="99"/>
      <c r="T881" s="99"/>
      <c r="U881" s="99"/>
      <c r="V881" s="99"/>
      <c r="W881" s="100"/>
      <c r="X881" s="100"/>
      <c r="Y881" s="104"/>
      <c r="Z881" s="119"/>
      <c r="AA881" s="119"/>
      <c r="AB881" s="120"/>
      <c r="AC881" s="137" t="str">
        <f t="shared" si="416"/>
        <v/>
      </c>
      <c r="AD881" s="131" t="str">
        <f t="shared" si="417"/>
        <v/>
      </c>
      <c r="AE881" s="105"/>
      <c r="AF881" s="101"/>
      <c r="AG881" s="107"/>
      <c r="AH881" s="169"/>
      <c r="AI881" s="170"/>
      <c r="AK881" s="146" t="b">
        <f t="shared" si="418"/>
        <v>0</v>
      </c>
      <c r="AL881" s="68">
        <f t="shared" si="419"/>
        <v>0</v>
      </c>
      <c r="AM881" s="68" t="b">
        <f t="shared" si="420"/>
        <v>1</v>
      </c>
      <c r="AN881" s="68">
        <f t="shared" si="421"/>
        <v>1</v>
      </c>
      <c r="AO881" s="68" t="b">
        <f t="shared" si="422"/>
        <v>0</v>
      </c>
      <c r="AP881" s="68">
        <f t="shared" si="423"/>
        <v>0</v>
      </c>
      <c r="AQ881" s="68" t="b">
        <f t="shared" si="424"/>
        <v>1</v>
      </c>
      <c r="AR881" s="139">
        <f t="shared" si="425"/>
        <v>1</v>
      </c>
      <c r="AS881" s="146" t="str">
        <f t="shared" si="426"/>
        <v/>
      </c>
      <c r="AT881" s="139" t="str">
        <f t="shared" si="427"/>
        <v/>
      </c>
      <c r="AU881" s="68">
        <f t="shared" si="428"/>
        <v>1</v>
      </c>
      <c r="AV881" s="68">
        <f t="shared" si="429"/>
        <v>0</v>
      </c>
      <c r="AW881" s="68">
        <f t="shared" si="430"/>
        <v>0</v>
      </c>
      <c r="AX881" s="68">
        <f t="shared" si="431"/>
        <v>0</v>
      </c>
      <c r="AY881" s="68">
        <f t="shared" si="432"/>
        <v>0</v>
      </c>
      <c r="AZ881" s="139">
        <f t="shared" si="433"/>
        <v>0</v>
      </c>
      <c r="BA881" s="68" t="str">
        <f t="shared" si="434"/>
        <v/>
      </c>
      <c r="BB881" s="68" t="str">
        <f t="shared" si="435"/>
        <v/>
      </c>
      <c r="BC881" s="146" t="str">
        <f t="shared" si="436"/>
        <v>Pain in mouth/throat</v>
      </c>
      <c r="BD881" s="68">
        <f t="shared" si="437"/>
        <v>10.4</v>
      </c>
      <c r="BE881" s="68" t="str">
        <f t="shared" si="438"/>
        <v>Pain in mouth/throat
 has a PPV of 10.4% 
 for recurrence</v>
      </c>
      <c r="BF881" s="68">
        <f t="shared" si="439"/>
        <v>0</v>
      </c>
      <c r="BG881" s="68">
        <f t="shared" si="440"/>
        <v>0</v>
      </c>
      <c r="BH881" s="68">
        <f t="shared" si="441"/>
        <v>1</v>
      </c>
      <c r="BI881" s="68">
        <f t="shared" si="442"/>
        <v>0</v>
      </c>
      <c r="BJ881" s="68">
        <f t="shared" si="443"/>
        <v>0</v>
      </c>
      <c r="BK881" s="68">
        <f t="shared" si="444"/>
        <v>0</v>
      </c>
      <c r="BL881" s="68">
        <f t="shared" si="445"/>
        <v>0</v>
      </c>
      <c r="BM881" s="139">
        <f t="shared" si="446"/>
        <v>0</v>
      </c>
    </row>
    <row r="882" spans="1:65" s="68" customFormat="1" ht="63.95" customHeight="1">
      <c r="A882" s="245"/>
      <c r="B882" s="97"/>
      <c r="C882" s="98"/>
      <c r="D882" s="99"/>
      <c r="E882" s="111"/>
      <c r="F882" s="155"/>
      <c r="G882" s="225"/>
      <c r="H882" s="100"/>
      <c r="I882" s="226"/>
      <c r="J882" s="218"/>
      <c r="K882" s="124"/>
      <c r="L882" s="135"/>
      <c r="M882" s="136"/>
      <c r="N882" s="102"/>
      <c r="O882" s="103"/>
      <c r="P882" s="103"/>
      <c r="Q882" s="103"/>
      <c r="R882" s="103"/>
      <c r="S882" s="99"/>
      <c r="T882" s="99"/>
      <c r="U882" s="99"/>
      <c r="V882" s="99"/>
      <c r="W882" s="100"/>
      <c r="X882" s="100"/>
      <c r="Y882" s="104"/>
      <c r="Z882" s="119"/>
      <c r="AA882" s="119"/>
      <c r="AB882" s="120"/>
      <c r="AC882" s="137" t="str">
        <f t="shared" si="416"/>
        <v/>
      </c>
      <c r="AD882" s="131" t="str">
        <f t="shared" si="417"/>
        <v/>
      </c>
      <c r="AE882" s="105"/>
      <c r="AF882" s="101"/>
      <c r="AG882" s="107"/>
      <c r="AH882" s="169"/>
      <c r="AI882" s="170"/>
      <c r="AK882" s="146" t="b">
        <f t="shared" si="418"/>
        <v>0</v>
      </c>
      <c r="AL882" s="68">
        <f t="shared" si="419"/>
        <v>0</v>
      </c>
      <c r="AM882" s="68" t="b">
        <f t="shared" si="420"/>
        <v>1</v>
      </c>
      <c r="AN882" s="68">
        <f t="shared" si="421"/>
        <v>1</v>
      </c>
      <c r="AO882" s="68" t="b">
        <f t="shared" si="422"/>
        <v>0</v>
      </c>
      <c r="AP882" s="68">
        <f t="shared" si="423"/>
        <v>0</v>
      </c>
      <c r="AQ882" s="68" t="b">
        <f t="shared" si="424"/>
        <v>1</v>
      </c>
      <c r="AR882" s="139">
        <f t="shared" si="425"/>
        <v>1</v>
      </c>
      <c r="AS882" s="146" t="str">
        <f t="shared" si="426"/>
        <v/>
      </c>
      <c r="AT882" s="139" t="str">
        <f t="shared" si="427"/>
        <v/>
      </c>
      <c r="AU882" s="68">
        <f t="shared" si="428"/>
        <v>1</v>
      </c>
      <c r="AV882" s="68">
        <f t="shared" si="429"/>
        <v>0</v>
      </c>
      <c r="AW882" s="68">
        <f t="shared" si="430"/>
        <v>0</v>
      </c>
      <c r="AX882" s="68">
        <f t="shared" si="431"/>
        <v>0</v>
      </c>
      <c r="AY882" s="68">
        <f t="shared" si="432"/>
        <v>0</v>
      </c>
      <c r="AZ882" s="139">
        <f t="shared" si="433"/>
        <v>0</v>
      </c>
      <c r="BA882" s="68" t="str">
        <f t="shared" si="434"/>
        <v/>
      </c>
      <c r="BB882" s="68" t="str">
        <f t="shared" si="435"/>
        <v/>
      </c>
      <c r="BC882" s="146" t="str">
        <f t="shared" si="436"/>
        <v>Pain in mouth/throat</v>
      </c>
      <c r="BD882" s="68">
        <f t="shared" si="437"/>
        <v>10.4</v>
      </c>
      <c r="BE882" s="68" t="str">
        <f t="shared" si="438"/>
        <v>Pain in mouth/throat
 has a PPV of 10.4% 
 for recurrence</v>
      </c>
      <c r="BF882" s="68">
        <f t="shared" si="439"/>
        <v>0</v>
      </c>
      <c r="BG882" s="68">
        <f t="shared" si="440"/>
        <v>0</v>
      </c>
      <c r="BH882" s="68">
        <f t="shared" si="441"/>
        <v>1</v>
      </c>
      <c r="BI882" s="68">
        <f t="shared" si="442"/>
        <v>0</v>
      </c>
      <c r="BJ882" s="68">
        <f t="shared" si="443"/>
        <v>0</v>
      </c>
      <c r="BK882" s="68">
        <f t="shared" si="444"/>
        <v>0</v>
      </c>
      <c r="BL882" s="68">
        <f t="shared" si="445"/>
        <v>0</v>
      </c>
      <c r="BM882" s="139">
        <f t="shared" si="446"/>
        <v>0</v>
      </c>
    </row>
    <row r="883" spans="1:65" s="68" customFormat="1" ht="63.95" customHeight="1">
      <c r="A883" s="245"/>
      <c r="B883" s="97"/>
      <c r="C883" s="98"/>
      <c r="D883" s="99"/>
      <c r="E883" s="111"/>
      <c r="F883" s="155"/>
      <c r="G883" s="225"/>
      <c r="H883" s="100"/>
      <c r="I883" s="226"/>
      <c r="J883" s="218"/>
      <c r="K883" s="124"/>
      <c r="L883" s="135"/>
      <c r="M883" s="136"/>
      <c r="N883" s="102"/>
      <c r="O883" s="103"/>
      <c r="P883" s="103"/>
      <c r="Q883" s="103"/>
      <c r="R883" s="103"/>
      <c r="S883" s="99"/>
      <c r="T883" s="99"/>
      <c r="U883" s="99"/>
      <c r="V883" s="99"/>
      <c r="W883" s="100"/>
      <c r="X883" s="100"/>
      <c r="Y883" s="104"/>
      <c r="Z883" s="119"/>
      <c r="AA883" s="119"/>
      <c r="AB883" s="120"/>
      <c r="AC883" s="137" t="str">
        <f t="shared" si="416"/>
        <v/>
      </c>
      <c r="AD883" s="131" t="str">
        <f t="shared" si="417"/>
        <v/>
      </c>
      <c r="AE883" s="105"/>
      <c r="AF883" s="101"/>
      <c r="AG883" s="107"/>
      <c r="AH883" s="169"/>
      <c r="AI883" s="170"/>
      <c r="AK883" s="146" t="b">
        <f t="shared" si="418"/>
        <v>0</v>
      </c>
      <c r="AL883" s="68">
        <f t="shared" si="419"/>
        <v>0</v>
      </c>
      <c r="AM883" s="68" t="b">
        <f t="shared" si="420"/>
        <v>1</v>
      </c>
      <c r="AN883" s="68">
        <f t="shared" si="421"/>
        <v>1</v>
      </c>
      <c r="AO883" s="68" t="b">
        <f t="shared" si="422"/>
        <v>0</v>
      </c>
      <c r="AP883" s="68">
        <f t="shared" si="423"/>
        <v>0</v>
      </c>
      <c r="AQ883" s="68" t="b">
        <f t="shared" si="424"/>
        <v>1</v>
      </c>
      <c r="AR883" s="139">
        <f t="shared" si="425"/>
        <v>1</v>
      </c>
      <c r="AS883" s="146" t="str">
        <f t="shared" si="426"/>
        <v/>
      </c>
      <c r="AT883" s="139" t="str">
        <f t="shared" si="427"/>
        <v/>
      </c>
      <c r="AU883" s="68">
        <f t="shared" si="428"/>
        <v>1</v>
      </c>
      <c r="AV883" s="68">
        <f t="shared" si="429"/>
        <v>0</v>
      </c>
      <c r="AW883" s="68">
        <f t="shared" si="430"/>
        <v>0</v>
      </c>
      <c r="AX883" s="68">
        <f t="shared" si="431"/>
        <v>0</v>
      </c>
      <c r="AY883" s="68">
        <f t="shared" si="432"/>
        <v>0</v>
      </c>
      <c r="AZ883" s="139">
        <f t="shared" si="433"/>
        <v>0</v>
      </c>
      <c r="BA883" s="68" t="str">
        <f t="shared" si="434"/>
        <v/>
      </c>
      <c r="BB883" s="68" t="str">
        <f t="shared" si="435"/>
        <v/>
      </c>
      <c r="BC883" s="146" t="str">
        <f t="shared" si="436"/>
        <v>Pain in mouth/throat</v>
      </c>
      <c r="BD883" s="68">
        <f t="shared" si="437"/>
        <v>10.4</v>
      </c>
      <c r="BE883" s="68" t="str">
        <f t="shared" si="438"/>
        <v>Pain in mouth/throat
 has a PPV of 10.4% 
 for recurrence</v>
      </c>
      <c r="BF883" s="68">
        <f t="shared" si="439"/>
        <v>0</v>
      </c>
      <c r="BG883" s="68">
        <f t="shared" si="440"/>
        <v>0</v>
      </c>
      <c r="BH883" s="68">
        <f t="shared" si="441"/>
        <v>1</v>
      </c>
      <c r="BI883" s="68">
        <f t="shared" si="442"/>
        <v>0</v>
      </c>
      <c r="BJ883" s="68">
        <f t="shared" si="443"/>
        <v>0</v>
      </c>
      <c r="BK883" s="68">
        <f t="shared" si="444"/>
        <v>0</v>
      </c>
      <c r="BL883" s="68">
        <f t="shared" si="445"/>
        <v>0</v>
      </c>
      <c r="BM883" s="139">
        <f t="shared" si="446"/>
        <v>0</v>
      </c>
    </row>
    <row r="884" spans="1:65" s="68" customFormat="1" ht="63.95" customHeight="1">
      <c r="A884" s="245"/>
      <c r="B884" s="97"/>
      <c r="C884" s="98"/>
      <c r="D884" s="99"/>
      <c r="E884" s="111"/>
      <c r="F884" s="155"/>
      <c r="G884" s="225"/>
      <c r="H884" s="100"/>
      <c r="I884" s="226"/>
      <c r="J884" s="218"/>
      <c r="K884" s="124"/>
      <c r="L884" s="135"/>
      <c r="M884" s="136"/>
      <c r="N884" s="102"/>
      <c r="O884" s="103"/>
      <c r="P884" s="103"/>
      <c r="Q884" s="103"/>
      <c r="R884" s="103"/>
      <c r="S884" s="99"/>
      <c r="T884" s="99"/>
      <c r="U884" s="99"/>
      <c r="V884" s="99"/>
      <c r="W884" s="100"/>
      <c r="X884" s="100"/>
      <c r="Y884" s="104"/>
      <c r="Z884" s="119"/>
      <c r="AA884" s="119"/>
      <c r="AB884" s="120"/>
      <c r="AC884" s="137" t="str">
        <f t="shared" si="416"/>
        <v/>
      </c>
      <c r="AD884" s="131" t="str">
        <f t="shared" si="417"/>
        <v/>
      </c>
      <c r="AE884" s="105"/>
      <c r="AF884" s="101"/>
      <c r="AG884" s="107"/>
      <c r="AH884" s="169"/>
      <c r="AI884" s="170"/>
      <c r="AK884" s="146" t="b">
        <f t="shared" si="418"/>
        <v>0</v>
      </c>
      <c r="AL884" s="68">
        <f t="shared" si="419"/>
        <v>0</v>
      </c>
      <c r="AM884" s="68" t="b">
        <f t="shared" si="420"/>
        <v>1</v>
      </c>
      <c r="AN884" s="68">
        <f t="shared" si="421"/>
        <v>1</v>
      </c>
      <c r="AO884" s="68" t="b">
        <f t="shared" si="422"/>
        <v>0</v>
      </c>
      <c r="AP884" s="68">
        <f t="shared" si="423"/>
        <v>0</v>
      </c>
      <c r="AQ884" s="68" t="b">
        <f t="shared" si="424"/>
        <v>1</v>
      </c>
      <c r="AR884" s="139">
        <f t="shared" si="425"/>
        <v>1</v>
      </c>
      <c r="AS884" s="146" t="str">
        <f t="shared" si="426"/>
        <v/>
      </c>
      <c r="AT884" s="139" t="str">
        <f t="shared" si="427"/>
        <v/>
      </c>
      <c r="AU884" s="68">
        <f t="shared" si="428"/>
        <v>1</v>
      </c>
      <c r="AV884" s="68">
        <f t="shared" si="429"/>
        <v>0</v>
      </c>
      <c r="AW884" s="68">
        <f t="shared" si="430"/>
        <v>0</v>
      </c>
      <c r="AX884" s="68">
        <f t="shared" si="431"/>
        <v>0</v>
      </c>
      <c r="AY884" s="68">
        <f t="shared" si="432"/>
        <v>0</v>
      </c>
      <c r="AZ884" s="139">
        <f t="shared" si="433"/>
        <v>0</v>
      </c>
      <c r="BA884" s="68" t="str">
        <f t="shared" si="434"/>
        <v/>
      </c>
      <c r="BB884" s="68" t="str">
        <f t="shared" si="435"/>
        <v/>
      </c>
      <c r="BC884" s="146" t="str">
        <f t="shared" si="436"/>
        <v>Pain in mouth/throat</v>
      </c>
      <c r="BD884" s="68">
        <f t="shared" si="437"/>
        <v>10.4</v>
      </c>
      <c r="BE884" s="68" t="str">
        <f t="shared" si="438"/>
        <v>Pain in mouth/throat
 has a PPV of 10.4% 
 for recurrence</v>
      </c>
      <c r="BF884" s="68">
        <f t="shared" si="439"/>
        <v>0</v>
      </c>
      <c r="BG884" s="68">
        <f t="shared" si="440"/>
        <v>0</v>
      </c>
      <c r="BH884" s="68">
        <f t="shared" si="441"/>
        <v>1</v>
      </c>
      <c r="BI884" s="68">
        <f t="shared" si="442"/>
        <v>0</v>
      </c>
      <c r="BJ884" s="68">
        <f t="shared" si="443"/>
        <v>0</v>
      </c>
      <c r="BK884" s="68">
        <f t="shared" si="444"/>
        <v>0</v>
      </c>
      <c r="BL884" s="68">
        <f t="shared" si="445"/>
        <v>0</v>
      </c>
      <c r="BM884" s="139">
        <f t="shared" si="446"/>
        <v>0</v>
      </c>
    </row>
    <row r="885" spans="1:65" s="68" customFormat="1" ht="63.95" customHeight="1">
      <c r="A885" s="245"/>
      <c r="B885" s="97"/>
      <c r="C885" s="98"/>
      <c r="D885" s="99"/>
      <c r="E885" s="111"/>
      <c r="F885" s="155"/>
      <c r="G885" s="225"/>
      <c r="H885" s="100"/>
      <c r="I885" s="226"/>
      <c r="J885" s="218"/>
      <c r="K885" s="124"/>
      <c r="L885" s="135"/>
      <c r="M885" s="136"/>
      <c r="N885" s="102"/>
      <c r="O885" s="103"/>
      <c r="P885" s="103"/>
      <c r="Q885" s="103"/>
      <c r="R885" s="103"/>
      <c r="S885" s="99"/>
      <c r="T885" s="99"/>
      <c r="U885" s="99"/>
      <c r="V885" s="99"/>
      <c r="W885" s="100"/>
      <c r="X885" s="100"/>
      <c r="Y885" s="104"/>
      <c r="Z885" s="119"/>
      <c r="AA885" s="119"/>
      <c r="AB885" s="120"/>
      <c r="AC885" s="137" t="str">
        <f t="shared" si="416"/>
        <v/>
      </c>
      <c r="AD885" s="131" t="str">
        <f t="shared" si="417"/>
        <v/>
      </c>
      <c r="AE885" s="105"/>
      <c r="AF885" s="101"/>
      <c r="AG885" s="107"/>
      <c r="AH885" s="169"/>
      <c r="AI885" s="170"/>
      <c r="AK885" s="146" t="b">
        <f t="shared" si="418"/>
        <v>0</v>
      </c>
      <c r="AL885" s="68">
        <f t="shared" si="419"/>
        <v>0</v>
      </c>
      <c r="AM885" s="68" t="b">
        <f t="shared" si="420"/>
        <v>1</v>
      </c>
      <c r="AN885" s="68">
        <f t="shared" si="421"/>
        <v>1</v>
      </c>
      <c r="AO885" s="68" t="b">
        <f t="shared" si="422"/>
        <v>0</v>
      </c>
      <c r="AP885" s="68">
        <f t="shared" si="423"/>
        <v>0</v>
      </c>
      <c r="AQ885" s="68" t="b">
        <f t="shared" si="424"/>
        <v>1</v>
      </c>
      <c r="AR885" s="139">
        <f t="shared" si="425"/>
        <v>1</v>
      </c>
      <c r="AS885" s="146" t="str">
        <f t="shared" si="426"/>
        <v/>
      </c>
      <c r="AT885" s="139" t="str">
        <f t="shared" si="427"/>
        <v/>
      </c>
      <c r="AU885" s="68">
        <f t="shared" si="428"/>
        <v>1</v>
      </c>
      <c r="AV885" s="68">
        <f t="shared" si="429"/>
        <v>0</v>
      </c>
      <c r="AW885" s="68">
        <f t="shared" si="430"/>
        <v>0</v>
      </c>
      <c r="AX885" s="68">
        <f t="shared" si="431"/>
        <v>0</v>
      </c>
      <c r="AY885" s="68">
        <f t="shared" si="432"/>
        <v>0</v>
      </c>
      <c r="AZ885" s="139">
        <f t="shared" si="433"/>
        <v>0</v>
      </c>
      <c r="BA885" s="68" t="str">
        <f t="shared" si="434"/>
        <v/>
      </c>
      <c r="BB885" s="68" t="str">
        <f t="shared" si="435"/>
        <v/>
      </c>
      <c r="BC885" s="146" t="str">
        <f t="shared" si="436"/>
        <v>Pain in mouth/throat</v>
      </c>
      <c r="BD885" s="68">
        <f t="shared" si="437"/>
        <v>10.4</v>
      </c>
      <c r="BE885" s="68" t="str">
        <f t="shared" si="438"/>
        <v>Pain in mouth/throat
 has a PPV of 10.4% 
 for recurrence</v>
      </c>
      <c r="BF885" s="68">
        <f t="shared" si="439"/>
        <v>0</v>
      </c>
      <c r="BG885" s="68">
        <f t="shared" si="440"/>
        <v>0</v>
      </c>
      <c r="BH885" s="68">
        <f t="shared" si="441"/>
        <v>1</v>
      </c>
      <c r="BI885" s="68">
        <f t="shared" si="442"/>
        <v>0</v>
      </c>
      <c r="BJ885" s="68">
        <f t="shared" si="443"/>
        <v>0</v>
      </c>
      <c r="BK885" s="68">
        <f t="shared" si="444"/>
        <v>0</v>
      </c>
      <c r="BL885" s="68">
        <f t="shared" si="445"/>
        <v>0</v>
      </c>
      <c r="BM885" s="139">
        <f t="shared" si="446"/>
        <v>0</v>
      </c>
    </row>
    <row r="886" spans="1:65" s="68" customFormat="1" ht="63.95" customHeight="1">
      <c r="A886" s="245"/>
      <c r="B886" s="97"/>
      <c r="C886" s="98"/>
      <c r="D886" s="99"/>
      <c r="E886" s="111"/>
      <c r="F886" s="155"/>
      <c r="G886" s="225"/>
      <c r="H886" s="100"/>
      <c r="I886" s="226"/>
      <c r="J886" s="218"/>
      <c r="K886" s="124"/>
      <c r="L886" s="135"/>
      <c r="M886" s="136"/>
      <c r="N886" s="102"/>
      <c r="O886" s="103"/>
      <c r="P886" s="103"/>
      <c r="Q886" s="103"/>
      <c r="R886" s="103"/>
      <c r="S886" s="99"/>
      <c r="T886" s="99"/>
      <c r="U886" s="99"/>
      <c r="V886" s="99"/>
      <c r="W886" s="100"/>
      <c r="X886" s="100"/>
      <c r="Y886" s="104"/>
      <c r="Z886" s="119"/>
      <c r="AA886" s="119"/>
      <c r="AB886" s="120"/>
      <c r="AC886" s="137" t="str">
        <f t="shared" si="416"/>
        <v/>
      </c>
      <c r="AD886" s="131" t="str">
        <f t="shared" si="417"/>
        <v/>
      </c>
      <c r="AE886" s="105"/>
      <c r="AF886" s="101"/>
      <c r="AG886" s="107"/>
      <c r="AH886" s="169"/>
      <c r="AI886" s="170"/>
      <c r="AK886" s="146" t="b">
        <f t="shared" si="418"/>
        <v>0</v>
      </c>
      <c r="AL886" s="68">
        <f t="shared" si="419"/>
        <v>0</v>
      </c>
      <c r="AM886" s="68" t="b">
        <f t="shared" si="420"/>
        <v>1</v>
      </c>
      <c r="AN886" s="68">
        <f t="shared" si="421"/>
        <v>1</v>
      </c>
      <c r="AO886" s="68" t="b">
        <f t="shared" si="422"/>
        <v>0</v>
      </c>
      <c r="AP886" s="68">
        <f t="shared" si="423"/>
        <v>0</v>
      </c>
      <c r="AQ886" s="68" t="b">
        <f t="shared" si="424"/>
        <v>1</v>
      </c>
      <c r="AR886" s="139">
        <f t="shared" si="425"/>
        <v>1</v>
      </c>
      <c r="AS886" s="146" t="str">
        <f t="shared" si="426"/>
        <v/>
      </c>
      <c r="AT886" s="139" t="str">
        <f t="shared" si="427"/>
        <v/>
      </c>
      <c r="AU886" s="68">
        <f t="shared" si="428"/>
        <v>1</v>
      </c>
      <c r="AV886" s="68">
        <f t="shared" si="429"/>
        <v>0</v>
      </c>
      <c r="AW886" s="68">
        <f t="shared" si="430"/>
        <v>0</v>
      </c>
      <c r="AX886" s="68">
        <f t="shared" si="431"/>
        <v>0</v>
      </c>
      <c r="AY886" s="68">
        <f t="shared" si="432"/>
        <v>0</v>
      </c>
      <c r="AZ886" s="139">
        <f t="shared" si="433"/>
        <v>0</v>
      </c>
      <c r="BA886" s="68" t="str">
        <f t="shared" si="434"/>
        <v/>
      </c>
      <c r="BB886" s="68" t="str">
        <f t="shared" si="435"/>
        <v/>
      </c>
      <c r="BC886" s="146" t="str">
        <f t="shared" si="436"/>
        <v>Pain in mouth/throat</v>
      </c>
      <c r="BD886" s="68">
        <f t="shared" si="437"/>
        <v>10.4</v>
      </c>
      <c r="BE886" s="68" t="str">
        <f t="shared" si="438"/>
        <v>Pain in mouth/throat
 has a PPV of 10.4% 
 for recurrence</v>
      </c>
      <c r="BF886" s="68">
        <f t="shared" si="439"/>
        <v>0</v>
      </c>
      <c r="BG886" s="68">
        <f t="shared" si="440"/>
        <v>0</v>
      </c>
      <c r="BH886" s="68">
        <f t="shared" si="441"/>
        <v>1</v>
      </c>
      <c r="BI886" s="68">
        <f t="shared" si="442"/>
        <v>0</v>
      </c>
      <c r="BJ886" s="68">
        <f t="shared" si="443"/>
        <v>0</v>
      </c>
      <c r="BK886" s="68">
        <f t="shared" si="444"/>
        <v>0</v>
      </c>
      <c r="BL886" s="68">
        <f t="shared" si="445"/>
        <v>0</v>
      </c>
      <c r="BM886" s="139">
        <f t="shared" si="446"/>
        <v>0</v>
      </c>
    </row>
    <row r="887" spans="1:65" s="68" customFormat="1" ht="63.95" customHeight="1">
      <c r="A887" s="245"/>
      <c r="B887" s="97"/>
      <c r="C887" s="98"/>
      <c r="D887" s="99"/>
      <c r="E887" s="111"/>
      <c r="F887" s="155"/>
      <c r="G887" s="225"/>
      <c r="H887" s="100"/>
      <c r="I887" s="226"/>
      <c r="J887" s="218"/>
      <c r="K887" s="124"/>
      <c r="L887" s="135"/>
      <c r="M887" s="136"/>
      <c r="N887" s="102"/>
      <c r="O887" s="103"/>
      <c r="P887" s="103"/>
      <c r="Q887" s="103"/>
      <c r="R887" s="103"/>
      <c r="S887" s="99"/>
      <c r="T887" s="99"/>
      <c r="U887" s="99"/>
      <c r="V887" s="99"/>
      <c r="W887" s="100"/>
      <c r="X887" s="100"/>
      <c r="Y887" s="104"/>
      <c r="Z887" s="119"/>
      <c r="AA887" s="119"/>
      <c r="AB887" s="120"/>
      <c r="AC887" s="137" t="str">
        <f t="shared" si="416"/>
        <v/>
      </c>
      <c r="AD887" s="131" t="str">
        <f t="shared" si="417"/>
        <v/>
      </c>
      <c r="AE887" s="105"/>
      <c r="AF887" s="101"/>
      <c r="AG887" s="107"/>
      <c r="AH887" s="169"/>
      <c r="AI887" s="170"/>
      <c r="AK887" s="146" t="b">
        <f t="shared" si="418"/>
        <v>0</v>
      </c>
      <c r="AL887" s="68">
        <f t="shared" si="419"/>
        <v>0</v>
      </c>
      <c r="AM887" s="68" t="b">
        <f t="shared" si="420"/>
        <v>1</v>
      </c>
      <c r="AN887" s="68">
        <f t="shared" si="421"/>
        <v>1</v>
      </c>
      <c r="AO887" s="68" t="b">
        <f t="shared" si="422"/>
        <v>0</v>
      </c>
      <c r="AP887" s="68">
        <f t="shared" si="423"/>
        <v>0</v>
      </c>
      <c r="AQ887" s="68" t="b">
        <f t="shared" si="424"/>
        <v>1</v>
      </c>
      <c r="AR887" s="139">
        <f t="shared" si="425"/>
        <v>1</v>
      </c>
      <c r="AS887" s="146" t="str">
        <f t="shared" si="426"/>
        <v/>
      </c>
      <c r="AT887" s="139" t="str">
        <f t="shared" si="427"/>
        <v/>
      </c>
      <c r="AU887" s="68">
        <f t="shared" si="428"/>
        <v>1</v>
      </c>
      <c r="AV887" s="68">
        <f t="shared" si="429"/>
        <v>0</v>
      </c>
      <c r="AW887" s="68">
        <f t="shared" si="430"/>
        <v>0</v>
      </c>
      <c r="AX887" s="68">
        <f t="shared" si="431"/>
        <v>0</v>
      </c>
      <c r="AY887" s="68">
        <f t="shared" si="432"/>
        <v>0</v>
      </c>
      <c r="AZ887" s="139">
        <f t="shared" si="433"/>
        <v>0</v>
      </c>
      <c r="BA887" s="68" t="str">
        <f t="shared" si="434"/>
        <v/>
      </c>
      <c r="BB887" s="68" t="str">
        <f t="shared" si="435"/>
        <v/>
      </c>
      <c r="BC887" s="146" t="str">
        <f t="shared" si="436"/>
        <v>Pain in mouth/throat</v>
      </c>
      <c r="BD887" s="68">
        <f t="shared" si="437"/>
        <v>10.4</v>
      </c>
      <c r="BE887" s="68" t="str">
        <f t="shared" si="438"/>
        <v>Pain in mouth/throat
 has a PPV of 10.4% 
 for recurrence</v>
      </c>
      <c r="BF887" s="68">
        <f t="shared" si="439"/>
        <v>0</v>
      </c>
      <c r="BG887" s="68">
        <f t="shared" si="440"/>
        <v>0</v>
      </c>
      <c r="BH887" s="68">
        <f t="shared" si="441"/>
        <v>1</v>
      </c>
      <c r="BI887" s="68">
        <f t="shared" si="442"/>
        <v>0</v>
      </c>
      <c r="BJ887" s="68">
        <f t="shared" si="443"/>
        <v>0</v>
      </c>
      <c r="BK887" s="68">
        <f t="shared" si="444"/>
        <v>0</v>
      </c>
      <c r="BL887" s="68">
        <f t="shared" si="445"/>
        <v>0</v>
      </c>
      <c r="BM887" s="139">
        <f t="shared" si="446"/>
        <v>0</v>
      </c>
    </row>
    <row r="888" spans="1:65" s="68" customFormat="1" ht="63.95" customHeight="1">
      <c r="A888" s="245"/>
      <c r="B888" s="97"/>
      <c r="C888" s="98"/>
      <c r="D888" s="99"/>
      <c r="E888" s="111"/>
      <c r="F888" s="155"/>
      <c r="G888" s="225"/>
      <c r="H888" s="100"/>
      <c r="I888" s="226"/>
      <c r="J888" s="218"/>
      <c r="K888" s="124"/>
      <c r="L888" s="135"/>
      <c r="M888" s="136"/>
      <c r="N888" s="102"/>
      <c r="O888" s="103"/>
      <c r="P888" s="103"/>
      <c r="Q888" s="103"/>
      <c r="R888" s="103"/>
      <c r="S888" s="99"/>
      <c r="T888" s="99"/>
      <c r="U888" s="99"/>
      <c r="V888" s="99"/>
      <c r="W888" s="100"/>
      <c r="X888" s="100"/>
      <c r="Y888" s="104"/>
      <c r="Z888" s="119"/>
      <c r="AA888" s="119"/>
      <c r="AB888" s="120"/>
      <c r="AC888" s="137" t="str">
        <f t="shared" si="416"/>
        <v/>
      </c>
      <c r="AD888" s="131" t="str">
        <f t="shared" si="417"/>
        <v/>
      </c>
      <c r="AE888" s="105"/>
      <c r="AF888" s="101"/>
      <c r="AG888" s="107"/>
      <c r="AH888" s="169"/>
      <c r="AI888" s="170"/>
      <c r="AK888" s="146" t="b">
        <f t="shared" si="418"/>
        <v>0</v>
      </c>
      <c r="AL888" s="68">
        <f t="shared" si="419"/>
        <v>0</v>
      </c>
      <c r="AM888" s="68" t="b">
        <f t="shared" si="420"/>
        <v>1</v>
      </c>
      <c r="AN888" s="68">
        <f t="shared" si="421"/>
        <v>1</v>
      </c>
      <c r="AO888" s="68" t="b">
        <f t="shared" si="422"/>
        <v>0</v>
      </c>
      <c r="AP888" s="68">
        <f t="shared" si="423"/>
        <v>0</v>
      </c>
      <c r="AQ888" s="68" t="b">
        <f t="shared" si="424"/>
        <v>1</v>
      </c>
      <c r="AR888" s="139">
        <f t="shared" si="425"/>
        <v>1</v>
      </c>
      <c r="AS888" s="146" t="str">
        <f t="shared" si="426"/>
        <v/>
      </c>
      <c r="AT888" s="139" t="str">
        <f t="shared" si="427"/>
        <v/>
      </c>
      <c r="AU888" s="68">
        <f t="shared" si="428"/>
        <v>1</v>
      </c>
      <c r="AV888" s="68">
        <f t="shared" si="429"/>
        <v>0</v>
      </c>
      <c r="AW888" s="68">
        <f t="shared" si="430"/>
        <v>0</v>
      </c>
      <c r="AX888" s="68">
        <f t="shared" si="431"/>
        <v>0</v>
      </c>
      <c r="AY888" s="68">
        <f t="shared" si="432"/>
        <v>0</v>
      </c>
      <c r="AZ888" s="139">
        <f t="shared" si="433"/>
        <v>0</v>
      </c>
      <c r="BA888" s="68" t="str">
        <f t="shared" si="434"/>
        <v/>
      </c>
      <c r="BB888" s="68" t="str">
        <f t="shared" si="435"/>
        <v/>
      </c>
      <c r="BC888" s="146" t="str">
        <f t="shared" si="436"/>
        <v>Pain in mouth/throat</v>
      </c>
      <c r="BD888" s="68">
        <f t="shared" si="437"/>
        <v>10.4</v>
      </c>
      <c r="BE888" s="68" t="str">
        <f t="shared" si="438"/>
        <v>Pain in mouth/throat
 has a PPV of 10.4% 
 for recurrence</v>
      </c>
      <c r="BF888" s="68">
        <f t="shared" si="439"/>
        <v>0</v>
      </c>
      <c r="BG888" s="68">
        <f t="shared" si="440"/>
        <v>0</v>
      </c>
      <c r="BH888" s="68">
        <f t="shared" si="441"/>
        <v>1</v>
      </c>
      <c r="BI888" s="68">
        <f t="shared" si="442"/>
        <v>0</v>
      </c>
      <c r="BJ888" s="68">
        <f t="shared" si="443"/>
        <v>0</v>
      </c>
      <c r="BK888" s="68">
        <f t="shared" si="444"/>
        <v>0</v>
      </c>
      <c r="BL888" s="68">
        <f t="shared" si="445"/>
        <v>0</v>
      </c>
      <c r="BM888" s="139">
        <f t="shared" si="446"/>
        <v>0</v>
      </c>
    </row>
    <row r="889" spans="1:65" s="68" customFormat="1" ht="63.95" customHeight="1">
      <c r="A889" s="245"/>
      <c r="B889" s="97"/>
      <c r="C889" s="98"/>
      <c r="D889" s="99"/>
      <c r="E889" s="111"/>
      <c r="F889" s="155"/>
      <c r="G889" s="225"/>
      <c r="H889" s="100"/>
      <c r="I889" s="226"/>
      <c r="J889" s="218"/>
      <c r="K889" s="124"/>
      <c r="L889" s="135"/>
      <c r="M889" s="136"/>
      <c r="N889" s="102"/>
      <c r="O889" s="103"/>
      <c r="P889" s="103"/>
      <c r="Q889" s="103"/>
      <c r="R889" s="103"/>
      <c r="S889" s="99"/>
      <c r="T889" s="99"/>
      <c r="U889" s="99"/>
      <c r="V889" s="99"/>
      <c r="W889" s="100"/>
      <c r="X889" s="100"/>
      <c r="Y889" s="104"/>
      <c r="Z889" s="119"/>
      <c r="AA889" s="119"/>
      <c r="AB889" s="120"/>
      <c r="AC889" s="137" t="str">
        <f t="shared" si="416"/>
        <v/>
      </c>
      <c r="AD889" s="131" t="str">
        <f t="shared" si="417"/>
        <v/>
      </c>
      <c r="AE889" s="105"/>
      <c r="AF889" s="101"/>
      <c r="AG889" s="107"/>
      <c r="AH889" s="169"/>
      <c r="AI889" s="170"/>
      <c r="AK889" s="146" t="b">
        <f t="shared" si="418"/>
        <v>0</v>
      </c>
      <c r="AL889" s="68">
        <f t="shared" si="419"/>
        <v>0</v>
      </c>
      <c r="AM889" s="68" t="b">
        <f t="shared" si="420"/>
        <v>1</v>
      </c>
      <c r="AN889" s="68">
        <f t="shared" si="421"/>
        <v>1</v>
      </c>
      <c r="AO889" s="68" t="b">
        <f t="shared" si="422"/>
        <v>0</v>
      </c>
      <c r="AP889" s="68">
        <f t="shared" si="423"/>
        <v>0</v>
      </c>
      <c r="AQ889" s="68" t="b">
        <f t="shared" si="424"/>
        <v>1</v>
      </c>
      <c r="AR889" s="139">
        <f t="shared" si="425"/>
        <v>1</v>
      </c>
      <c r="AS889" s="146" t="str">
        <f t="shared" si="426"/>
        <v/>
      </c>
      <c r="AT889" s="139" t="str">
        <f t="shared" si="427"/>
        <v/>
      </c>
      <c r="AU889" s="68">
        <f t="shared" si="428"/>
        <v>1</v>
      </c>
      <c r="AV889" s="68">
        <f t="shared" si="429"/>
        <v>0</v>
      </c>
      <c r="AW889" s="68">
        <f t="shared" si="430"/>
        <v>0</v>
      </c>
      <c r="AX889" s="68">
        <f t="shared" si="431"/>
        <v>0</v>
      </c>
      <c r="AY889" s="68">
        <f t="shared" si="432"/>
        <v>0</v>
      </c>
      <c r="AZ889" s="139">
        <f t="shared" si="433"/>
        <v>0</v>
      </c>
      <c r="BA889" s="68" t="str">
        <f t="shared" si="434"/>
        <v/>
      </c>
      <c r="BB889" s="68" t="str">
        <f t="shared" si="435"/>
        <v/>
      </c>
      <c r="BC889" s="146" t="str">
        <f t="shared" si="436"/>
        <v>Pain in mouth/throat</v>
      </c>
      <c r="BD889" s="68">
        <f t="shared" si="437"/>
        <v>10.4</v>
      </c>
      <c r="BE889" s="68" t="str">
        <f t="shared" si="438"/>
        <v>Pain in mouth/throat
 has a PPV of 10.4% 
 for recurrence</v>
      </c>
      <c r="BF889" s="68">
        <f t="shared" si="439"/>
        <v>0</v>
      </c>
      <c r="BG889" s="68">
        <f t="shared" si="440"/>
        <v>0</v>
      </c>
      <c r="BH889" s="68">
        <f t="shared" si="441"/>
        <v>1</v>
      </c>
      <c r="BI889" s="68">
        <f t="shared" si="442"/>
        <v>0</v>
      </c>
      <c r="BJ889" s="68">
        <f t="shared" si="443"/>
        <v>0</v>
      </c>
      <c r="BK889" s="68">
        <f t="shared" si="444"/>
        <v>0</v>
      </c>
      <c r="BL889" s="68">
        <f t="shared" si="445"/>
        <v>0</v>
      </c>
      <c r="BM889" s="139">
        <f t="shared" si="446"/>
        <v>0</v>
      </c>
    </row>
    <row r="890" spans="1:65" s="68" customFormat="1" ht="63.95" customHeight="1">
      <c r="A890" s="245"/>
      <c r="B890" s="97"/>
      <c r="C890" s="98"/>
      <c r="D890" s="99"/>
      <c r="E890" s="111"/>
      <c r="F890" s="155"/>
      <c r="G890" s="225"/>
      <c r="H890" s="100"/>
      <c r="I890" s="226"/>
      <c r="J890" s="218"/>
      <c r="K890" s="124"/>
      <c r="L890" s="135"/>
      <c r="M890" s="136"/>
      <c r="N890" s="102"/>
      <c r="O890" s="103"/>
      <c r="P890" s="103"/>
      <c r="Q890" s="103"/>
      <c r="R890" s="103"/>
      <c r="S890" s="99"/>
      <c r="T890" s="99"/>
      <c r="U890" s="99"/>
      <c r="V890" s="99"/>
      <c r="W890" s="100"/>
      <c r="X890" s="100"/>
      <c r="Y890" s="104"/>
      <c r="Z890" s="119"/>
      <c r="AA890" s="119"/>
      <c r="AB890" s="120"/>
      <c r="AC890" s="137" t="str">
        <f t="shared" si="416"/>
        <v/>
      </c>
      <c r="AD890" s="131" t="str">
        <f t="shared" si="417"/>
        <v/>
      </c>
      <c r="AE890" s="105"/>
      <c r="AF890" s="101"/>
      <c r="AG890" s="107"/>
      <c r="AH890" s="169"/>
      <c r="AI890" s="170"/>
      <c r="AK890" s="146" t="b">
        <f t="shared" si="418"/>
        <v>0</v>
      </c>
      <c r="AL890" s="68">
        <f t="shared" si="419"/>
        <v>0</v>
      </c>
      <c r="AM890" s="68" t="b">
        <f t="shared" si="420"/>
        <v>1</v>
      </c>
      <c r="AN890" s="68">
        <f t="shared" si="421"/>
        <v>1</v>
      </c>
      <c r="AO890" s="68" t="b">
        <f t="shared" si="422"/>
        <v>0</v>
      </c>
      <c r="AP890" s="68">
        <f t="shared" si="423"/>
        <v>0</v>
      </c>
      <c r="AQ890" s="68" t="b">
        <f t="shared" si="424"/>
        <v>1</v>
      </c>
      <c r="AR890" s="139">
        <f t="shared" si="425"/>
        <v>1</v>
      </c>
      <c r="AS890" s="146" t="str">
        <f t="shared" si="426"/>
        <v/>
      </c>
      <c r="AT890" s="139" t="str">
        <f t="shared" si="427"/>
        <v/>
      </c>
      <c r="AU890" s="68">
        <f t="shared" si="428"/>
        <v>1</v>
      </c>
      <c r="AV890" s="68">
        <f t="shared" si="429"/>
        <v>0</v>
      </c>
      <c r="AW890" s="68">
        <f t="shared" si="430"/>
        <v>0</v>
      </c>
      <c r="AX890" s="68">
        <f t="shared" si="431"/>
        <v>0</v>
      </c>
      <c r="AY890" s="68">
        <f t="shared" si="432"/>
        <v>0</v>
      </c>
      <c r="AZ890" s="139">
        <f t="shared" si="433"/>
        <v>0</v>
      </c>
      <c r="BA890" s="68" t="str">
        <f t="shared" si="434"/>
        <v/>
      </c>
      <c r="BB890" s="68" t="str">
        <f t="shared" si="435"/>
        <v/>
      </c>
      <c r="BC890" s="146" t="str">
        <f t="shared" si="436"/>
        <v>Pain in mouth/throat</v>
      </c>
      <c r="BD890" s="68">
        <f t="shared" si="437"/>
        <v>10.4</v>
      </c>
      <c r="BE890" s="68" t="str">
        <f t="shared" si="438"/>
        <v>Pain in mouth/throat
 has a PPV of 10.4% 
 for recurrence</v>
      </c>
      <c r="BF890" s="68">
        <f t="shared" si="439"/>
        <v>0</v>
      </c>
      <c r="BG890" s="68">
        <f t="shared" si="440"/>
        <v>0</v>
      </c>
      <c r="BH890" s="68">
        <f t="shared" si="441"/>
        <v>1</v>
      </c>
      <c r="BI890" s="68">
        <f t="shared" si="442"/>
        <v>0</v>
      </c>
      <c r="BJ890" s="68">
        <f t="shared" si="443"/>
        <v>0</v>
      </c>
      <c r="BK890" s="68">
        <f t="shared" si="444"/>
        <v>0</v>
      </c>
      <c r="BL890" s="68">
        <f t="shared" si="445"/>
        <v>0</v>
      </c>
      <c r="BM890" s="139">
        <f t="shared" si="446"/>
        <v>0</v>
      </c>
    </row>
    <row r="891" spans="1:65" s="68" customFormat="1" ht="63.95" customHeight="1">
      <c r="A891" s="245"/>
      <c r="B891" s="97"/>
      <c r="C891" s="98"/>
      <c r="D891" s="99"/>
      <c r="E891" s="111"/>
      <c r="F891" s="155"/>
      <c r="G891" s="225"/>
      <c r="H891" s="100"/>
      <c r="I891" s="226"/>
      <c r="J891" s="218"/>
      <c r="K891" s="124"/>
      <c r="L891" s="135"/>
      <c r="M891" s="136"/>
      <c r="N891" s="102"/>
      <c r="O891" s="103"/>
      <c r="P891" s="103"/>
      <c r="Q891" s="103"/>
      <c r="R891" s="103"/>
      <c r="S891" s="99"/>
      <c r="T891" s="99"/>
      <c r="U891" s="99"/>
      <c r="V891" s="99"/>
      <c r="W891" s="100"/>
      <c r="X891" s="100"/>
      <c r="Y891" s="104"/>
      <c r="Z891" s="119"/>
      <c r="AA891" s="119"/>
      <c r="AB891" s="120"/>
      <c r="AC891" s="137" t="str">
        <f t="shared" si="416"/>
        <v/>
      </c>
      <c r="AD891" s="131" t="str">
        <f t="shared" si="417"/>
        <v/>
      </c>
      <c r="AE891" s="105"/>
      <c r="AF891" s="101"/>
      <c r="AG891" s="107"/>
      <c r="AH891" s="169"/>
      <c r="AI891" s="170"/>
      <c r="AK891" s="146" t="b">
        <f t="shared" si="418"/>
        <v>0</v>
      </c>
      <c r="AL891" s="68">
        <f t="shared" si="419"/>
        <v>0</v>
      </c>
      <c r="AM891" s="68" t="b">
        <f t="shared" si="420"/>
        <v>1</v>
      </c>
      <c r="AN891" s="68">
        <f t="shared" si="421"/>
        <v>1</v>
      </c>
      <c r="AO891" s="68" t="b">
        <f t="shared" si="422"/>
        <v>0</v>
      </c>
      <c r="AP891" s="68">
        <f t="shared" si="423"/>
        <v>0</v>
      </c>
      <c r="AQ891" s="68" t="b">
        <f t="shared" si="424"/>
        <v>1</v>
      </c>
      <c r="AR891" s="139">
        <f t="shared" si="425"/>
        <v>1</v>
      </c>
      <c r="AS891" s="146" t="str">
        <f t="shared" si="426"/>
        <v/>
      </c>
      <c r="AT891" s="139" t="str">
        <f t="shared" si="427"/>
        <v/>
      </c>
      <c r="AU891" s="68">
        <f t="shared" si="428"/>
        <v>1</v>
      </c>
      <c r="AV891" s="68">
        <f t="shared" si="429"/>
        <v>0</v>
      </c>
      <c r="AW891" s="68">
        <f t="shared" si="430"/>
        <v>0</v>
      </c>
      <c r="AX891" s="68">
        <f t="shared" si="431"/>
        <v>0</v>
      </c>
      <c r="AY891" s="68">
        <f t="shared" si="432"/>
        <v>0</v>
      </c>
      <c r="AZ891" s="139">
        <f t="shared" si="433"/>
        <v>0</v>
      </c>
      <c r="BA891" s="68" t="str">
        <f t="shared" si="434"/>
        <v/>
      </c>
      <c r="BB891" s="68" t="str">
        <f t="shared" si="435"/>
        <v/>
      </c>
      <c r="BC891" s="146" t="str">
        <f t="shared" si="436"/>
        <v>Pain in mouth/throat</v>
      </c>
      <c r="BD891" s="68">
        <f t="shared" si="437"/>
        <v>10.4</v>
      </c>
      <c r="BE891" s="68" t="str">
        <f t="shared" si="438"/>
        <v>Pain in mouth/throat
 has a PPV of 10.4% 
 for recurrence</v>
      </c>
      <c r="BF891" s="68">
        <f t="shared" si="439"/>
        <v>0</v>
      </c>
      <c r="BG891" s="68">
        <f t="shared" si="440"/>
        <v>0</v>
      </c>
      <c r="BH891" s="68">
        <f t="shared" si="441"/>
        <v>1</v>
      </c>
      <c r="BI891" s="68">
        <f t="shared" si="442"/>
        <v>0</v>
      </c>
      <c r="BJ891" s="68">
        <f t="shared" si="443"/>
        <v>0</v>
      </c>
      <c r="BK891" s="68">
        <f t="shared" si="444"/>
        <v>0</v>
      </c>
      <c r="BL891" s="68">
        <f t="shared" si="445"/>
        <v>0</v>
      </c>
      <c r="BM891" s="139">
        <f t="shared" si="446"/>
        <v>0</v>
      </c>
    </row>
    <row r="892" spans="1:65" s="68" customFormat="1" ht="63.95" customHeight="1">
      <c r="A892" s="245"/>
      <c r="B892" s="97"/>
      <c r="C892" s="98"/>
      <c r="D892" s="99"/>
      <c r="E892" s="111"/>
      <c r="F892" s="155"/>
      <c r="G892" s="225"/>
      <c r="H892" s="100"/>
      <c r="I892" s="226"/>
      <c r="J892" s="218"/>
      <c r="K892" s="124"/>
      <c r="L892" s="135"/>
      <c r="M892" s="136"/>
      <c r="N892" s="102"/>
      <c r="O892" s="103"/>
      <c r="P892" s="103"/>
      <c r="Q892" s="103"/>
      <c r="R892" s="103"/>
      <c r="S892" s="99"/>
      <c r="T892" s="99"/>
      <c r="U892" s="99"/>
      <c r="V892" s="99"/>
      <c r="W892" s="100"/>
      <c r="X892" s="100"/>
      <c r="Y892" s="104"/>
      <c r="Z892" s="119"/>
      <c r="AA892" s="119"/>
      <c r="AB892" s="120"/>
      <c r="AC892" s="137" t="str">
        <f t="shared" si="416"/>
        <v/>
      </c>
      <c r="AD892" s="131" t="str">
        <f t="shared" si="417"/>
        <v/>
      </c>
      <c r="AE892" s="105"/>
      <c r="AF892" s="101"/>
      <c r="AG892" s="107"/>
      <c r="AH892" s="169"/>
      <c r="AI892" s="170"/>
      <c r="AK892" s="146" t="b">
        <f t="shared" si="418"/>
        <v>0</v>
      </c>
      <c r="AL892" s="68">
        <f t="shared" si="419"/>
        <v>0</v>
      </c>
      <c r="AM892" s="68" t="b">
        <f t="shared" si="420"/>
        <v>1</v>
      </c>
      <c r="AN892" s="68">
        <f t="shared" si="421"/>
        <v>1</v>
      </c>
      <c r="AO892" s="68" t="b">
        <f t="shared" si="422"/>
        <v>0</v>
      </c>
      <c r="AP892" s="68">
        <f t="shared" si="423"/>
        <v>0</v>
      </c>
      <c r="AQ892" s="68" t="b">
        <f t="shared" si="424"/>
        <v>1</v>
      </c>
      <c r="AR892" s="139">
        <f t="shared" si="425"/>
        <v>1</v>
      </c>
      <c r="AS892" s="146" t="str">
        <f t="shared" si="426"/>
        <v/>
      </c>
      <c r="AT892" s="139" t="str">
        <f t="shared" si="427"/>
        <v/>
      </c>
      <c r="AU892" s="68">
        <f t="shared" si="428"/>
        <v>1</v>
      </c>
      <c r="AV892" s="68">
        <f t="shared" si="429"/>
        <v>0</v>
      </c>
      <c r="AW892" s="68">
        <f t="shared" si="430"/>
        <v>0</v>
      </c>
      <c r="AX892" s="68">
        <f t="shared" si="431"/>
        <v>0</v>
      </c>
      <c r="AY892" s="68">
        <f t="shared" si="432"/>
        <v>0</v>
      </c>
      <c r="AZ892" s="139">
        <f t="shared" si="433"/>
        <v>0</v>
      </c>
      <c r="BA892" s="68" t="str">
        <f t="shared" si="434"/>
        <v/>
      </c>
      <c r="BB892" s="68" t="str">
        <f t="shared" si="435"/>
        <v/>
      </c>
      <c r="BC892" s="146" t="str">
        <f t="shared" si="436"/>
        <v>Pain in mouth/throat</v>
      </c>
      <c r="BD892" s="68">
        <f t="shared" si="437"/>
        <v>10.4</v>
      </c>
      <c r="BE892" s="68" t="str">
        <f t="shared" si="438"/>
        <v>Pain in mouth/throat
 has a PPV of 10.4% 
 for recurrence</v>
      </c>
      <c r="BF892" s="68">
        <f t="shared" si="439"/>
        <v>0</v>
      </c>
      <c r="BG892" s="68">
        <f t="shared" si="440"/>
        <v>0</v>
      </c>
      <c r="BH892" s="68">
        <f t="shared" si="441"/>
        <v>1</v>
      </c>
      <c r="BI892" s="68">
        <f t="shared" si="442"/>
        <v>0</v>
      </c>
      <c r="BJ892" s="68">
        <f t="shared" si="443"/>
        <v>0</v>
      </c>
      <c r="BK892" s="68">
        <f t="shared" si="444"/>
        <v>0</v>
      </c>
      <c r="BL892" s="68">
        <f t="shared" si="445"/>
        <v>0</v>
      </c>
      <c r="BM892" s="139">
        <f t="shared" si="446"/>
        <v>0</v>
      </c>
    </row>
    <row r="893" spans="1:65" s="68" customFormat="1" ht="63.95" customHeight="1">
      <c r="A893" s="245"/>
      <c r="B893" s="97"/>
      <c r="C893" s="98"/>
      <c r="D893" s="99"/>
      <c r="E893" s="111"/>
      <c r="F893" s="155"/>
      <c r="G893" s="225"/>
      <c r="H893" s="100"/>
      <c r="I893" s="226"/>
      <c r="J893" s="218"/>
      <c r="K893" s="124"/>
      <c r="L893" s="135"/>
      <c r="M893" s="136"/>
      <c r="N893" s="102"/>
      <c r="O893" s="103"/>
      <c r="P893" s="103"/>
      <c r="Q893" s="103"/>
      <c r="R893" s="103"/>
      <c r="S893" s="99"/>
      <c r="T893" s="99"/>
      <c r="U893" s="99"/>
      <c r="V893" s="99"/>
      <c r="W893" s="100"/>
      <c r="X893" s="100"/>
      <c r="Y893" s="104"/>
      <c r="Z893" s="119"/>
      <c r="AA893" s="119"/>
      <c r="AB893" s="120"/>
      <c r="AC893" s="137" t="str">
        <f t="shared" si="416"/>
        <v/>
      </c>
      <c r="AD893" s="131" t="str">
        <f t="shared" si="417"/>
        <v/>
      </c>
      <c r="AE893" s="105"/>
      <c r="AF893" s="101"/>
      <c r="AG893" s="107"/>
      <c r="AH893" s="169"/>
      <c r="AI893" s="170"/>
      <c r="AK893" s="146" t="b">
        <f t="shared" si="418"/>
        <v>0</v>
      </c>
      <c r="AL893" s="68">
        <f t="shared" si="419"/>
        <v>0</v>
      </c>
      <c r="AM893" s="68" t="b">
        <f t="shared" si="420"/>
        <v>1</v>
      </c>
      <c r="AN893" s="68">
        <f t="shared" si="421"/>
        <v>1</v>
      </c>
      <c r="AO893" s="68" t="b">
        <f t="shared" si="422"/>
        <v>0</v>
      </c>
      <c r="AP893" s="68">
        <f t="shared" si="423"/>
        <v>0</v>
      </c>
      <c r="AQ893" s="68" t="b">
        <f t="shared" si="424"/>
        <v>1</v>
      </c>
      <c r="AR893" s="139">
        <f t="shared" si="425"/>
        <v>1</v>
      </c>
      <c r="AS893" s="146" t="str">
        <f t="shared" si="426"/>
        <v/>
      </c>
      <c r="AT893" s="139" t="str">
        <f t="shared" si="427"/>
        <v/>
      </c>
      <c r="AU893" s="68">
        <f t="shared" si="428"/>
        <v>1</v>
      </c>
      <c r="AV893" s="68">
        <f t="shared" si="429"/>
        <v>0</v>
      </c>
      <c r="AW893" s="68">
        <f t="shared" si="430"/>
        <v>0</v>
      </c>
      <c r="AX893" s="68">
        <f t="shared" si="431"/>
        <v>0</v>
      </c>
      <c r="AY893" s="68">
        <f t="shared" si="432"/>
        <v>0</v>
      </c>
      <c r="AZ893" s="139">
        <f t="shared" si="433"/>
        <v>0</v>
      </c>
      <c r="BA893" s="68" t="str">
        <f t="shared" si="434"/>
        <v/>
      </c>
      <c r="BB893" s="68" t="str">
        <f t="shared" si="435"/>
        <v/>
      </c>
      <c r="BC893" s="146" t="str">
        <f t="shared" si="436"/>
        <v>Pain in mouth/throat</v>
      </c>
      <c r="BD893" s="68">
        <f t="shared" si="437"/>
        <v>10.4</v>
      </c>
      <c r="BE893" s="68" t="str">
        <f t="shared" si="438"/>
        <v>Pain in mouth/throat
 has a PPV of 10.4% 
 for recurrence</v>
      </c>
      <c r="BF893" s="68">
        <f t="shared" si="439"/>
        <v>0</v>
      </c>
      <c r="BG893" s="68">
        <f t="shared" si="440"/>
        <v>0</v>
      </c>
      <c r="BH893" s="68">
        <f t="shared" si="441"/>
        <v>1</v>
      </c>
      <c r="BI893" s="68">
        <f t="shared" si="442"/>
        <v>0</v>
      </c>
      <c r="BJ893" s="68">
        <f t="shared" si="443"/>
        <v>0</v>
      </c>
      <c r="BK893" s="68">
        <f t="shared" si="444"/>
        <v>0</v>
      </c>
      <c r="BL893" s="68">
        <f t="shared" si="445"/>
        <v>0</v>
      </c>
      <c r="BM893" s="139">
        <f t="shared" si="446"/>
        <v>0</v>
      </c>
    </row>
    <row r="894" spans="1:65" s="68" customFormat="1" ht="63.95" customHeight="1">
      <c r="A894" s="245"/>
      <c r="B894" s="97"/>
      <c r="C894" s="98"/>
      <c r="D894" s="99"/>
      <c r="E894" s="111"/>
      <c r="F894" s="155"/>
      <c r="G894" s="225"/>
      <c r="H894" s="100"/>
      <c r="I894" s="226"/>
      <c r="J894" s="218"/>
      <c r="K894" s="124"/>
      <c r="L894" s="135"/>
      <c r="M894" s="136"/>
      <c r="N894" s="102"/>
      <c r="O894" s="103"/>
      <c r="P894" s="103"/>
      <c r="Q894" s="103"/>
      <c r="R894" s="103"/>
      <c r="S894" s="99"/>
      <c r="T894" s="99"/>
      <c r="U894" s="99"/>
      <c r="V894" s="99"/>
      <c r="W894" s="100"/>
      <c r="X894" s="100"/>
      <c r="Y894" s="104"/>
      <c r="Z894" s="119"/>
      <c r="AA894" s="119"/>
      <c r="AB894" s="120"/>
      <c r="AC894" s="137" t="str">
        <f t="shared" si="416"/>
        <v/>
      </c>
      <c r="AD894" s="131" t="str">
        <f t="shared" si="417"/>
        <v/>
      </c>
      <c r="AE894" s="105"/>
      <c r="AF894" s="101"/>
      <c r="AG894" s="107"/>
      <c r="AH894" s="169"/>
      <c r="AI894" s="170"/>
      <c r="AK894" s="146" t="b">
        <f t="shared" si="418"/>
        <v>0</v>
      </c>
      <c r="AL894" s="68">
        <f t="shared" si="419"/>
        <v>0</v>
      </c>
      <c r="AM894" s="68" t="b">
        <f t="shared" si="420"/>
        <v>1</v>
      </c>
      <c r="AN894" s="68">
        <f t="shared" si="421"/>
        <v>1</v>
      </c>
      <c r="AO894" s="68" t="b">
        <f t="shared" si="422"/>
        <v>0</v>
      </c>
      <c r="AP894" s="68">
        <f t="shared" si="423"/>
        <v>0</v>
      </c>
      <c r="AQ894" s="68" t="b">
        <f t="shared" si="424"/>
        <v>1</v>
      </c>
      <c r="AR894" s="139">
        <f t="shared" si="425"/>
        <v>1</v>
      </c>
      <c r="AS894" s="146" t="str">
        <f t="shared" si="426"/>
        <v/>
      </c>
      <c r="AT894" s="139" t="str">
        <f t="shared" si="427"/>
        <v/>
      </c>
      <c r="AU894" s="68">
        <f t="shared" si="428"/>
        <v>1</v>
      </c>
      <c r="AV894" s="68">
        <f t="shared" si="429"/>
        <v>0</v>
      </c>
      <c r="AW894" s="68">
        <f t="shared" si="430"/>
        <v>0</v>
      </c>
      <c r="AX894" s="68">
        <f t="shared" si="431"/>
        <v>0</v>
      </c>
      <c r="AY894" s="68">
        <f t="shared" si="432"/>
        <v>0</v>
      </c>
      <c r="AZ894" s="139">
        <f t="shared" si="433"/>
        <v>0</v>
      </c>
      <c r="BA894" s="68" t="str">
        <f t="shared" si="434"/>
        <v/>
      </c>
      <c r="BB894" s="68" t="str">
        <f t="shared" si="435"/>
        <v/>
      </c>
      <c r="BC894" s="146" t="str">
        <f t="shared" si="436"/>
        <v>Pain in mouth/throat</v>
      </c>
      <c r="BD894" s="68">
        <f t="shared" si="437"/>
        <v>10.4</v>
      </c>
      <c r="BE894" s="68" t="str">
        <f t="shared" si="438"/>
        <v>Pain in mouth/throat
 has a PPV of 10.4% 
 for recurrence</v>
      </c>
      <c r="BF894" s="68">
        <f t="shared" si="439"/>
        <v>0</v>
      </c>
      <c r="BG894" s="68">
        <f t="shared" si="440"/>
        <v>0</v>
      </c>
      <c r="BH894" s="68">
        <f t="shared" si="441"/>
        <v>1</v>
      </c>
      <c r="BI894" s="68">
        <f t="shared" si="442"/>
        <v>0</v>
      </c>
      <c r="BJ894" s="68">
        <f t="shared" si="443"/>
        <v>0</v>
      </c>
      <c r="BK894" s="68">
        <f t="shared" si="444"/>
        <v>0</v>
      </c>
      <c r="BL894" s="68">
        <f t="shared" si="445"/>
        <v>0</v>
      </c>
      <c r="BM894" s="139">
        <f t="shared" si="446"/>
        <v>0</v>
      </c>
    </row>
    <row r="895" spans="1:65" s="68" customFormat="1" ht="63.95" customHeight="1">
      <c r="A895" s="245"/>
      <c r="B895" s="97"/>
      <c r="C895" s="98"/>
      <c r="D895" s="99"/>
      <c r="E895" s="111"/>
      <c r="F895" s="155"/>
      <c r="G895" s="225"/>
      <c r="H895" s="100"/>
      <c r="I895" s="226"/>
      <c r="J895" s="218"/>
      <c r="K895" s="124"/>
      <c r="L895" s="135"/>
      <c r="M895" s="136"/>
      <c r="N895" s="102"/>
      <c r="O895" s="103"/>
      <c r="P895" s="103"/>
      <c r="Q895" s="103"/>
      <c r="R895" s="103"/>
      <c r="S895" s="99"/>
      <c r="T895" s="99"/>
      <c r="U895" s="99"/>
      <c r="V895" s="99"/>
      <c r="W895" s="100"/>
      <c r="X895" s="100"/>
      <c r="Y895" s="104"/>
      <c r="Z895" s="119"/>
      <c r="AA895" s="119"/>
      <c r="AB895" s="120"/>
      <c r="AC895" s="137" t="str">
        <f t="shared" si="416"/>
        <v/>
      </c>
      <c r="AD895" s="131" t="str">
        <f t="shared" si="417"/>
        <v/>
      </c>
      <c r="AE895" s="105"/>
      <c r="AF895" s="101"/>
      <c r="AG895" s="107"/>
      <c r="AH895" s="169"/>
      <c r="AI895" s="170"/>
      <c r="AK895" s="146" t="b">
        <f t="shared" si="418"/>
        <v>0</v>
      </c>
      <c r="AL895" s="68">
        <f t="shared" si="419"/>
        <v>0</v>
      </c>
      <c r="AM895" s="68" t="b">
        <f t="shared" si="420"/>
        <v>1</v>
      </c>
      <c r="AN895" s="68">
        <f t="shared" si="421"/>
        <v>1</v>
      </c>
      <c r="AO895" s="68" t="b">
        <f t="shared" si="422"/>
        <v>0</v>
      </c>
      <c r="AP895" s="68">
        <f t="shared" si="423"/>
        <v>0</v>
      </c>
      <c r="AQ895" s="68" t="b">
        <f t="shared" si="424"/>
        <v>1</v>
      </c>
      <c r="AR895" s="139">
        <f t="shared" si="425"/>
        <v>1</v>
      </c>
      <c r="AS895" s="146" t="str">
        <f t="shared" si="426"/>
        <v/>
      </c>
      <c r="AT895" s="139" t="str">
        <f t="shared" si="427"/>
        <v/>
      </c>
      <c r="AU895" s="68">
        <f t="shared" si="428"/>
        <v>1</v>
      </c>
      <c r="AV895" s="68">
        <f t="shared" si="429"/>
        <v>0</v>
      </c>
      <c r="AW895" s="68">
        <f t="shared" si="430"/>
        <v>0</v>
      </c>
      <c r="AX895" s="68">
        <f t="shared" si="431"/>
        <v>0</v>
      </c>
      <c r="AY895" s="68">
        <f t="shared" si="432"/>
        <v>0</v>
      </c>
      <c r="AZ895" s="139">
        <f t="shared" si="433"/>
        <v>0</v>
      </c>
      <c r="BA895" s="68" t="str">
        <f t="shared" si="434"/>
        <v/>
      </c>
      <c r="BB895" s="68" t="str">
        <f t="shared" si="435"/>
        <v/>
      </c>
      <c r="BC895" s="146" t="str">
        <f t="shared" si="436"/>
        <v>Pain in mouth/throat</v>
      </c>
      <c r="BD895" s="68">
        <f t="shared" si="437"/>
        <v>10.4</v>
      </c>
      <c r="BE895" s="68" t="str">
        <f t="shared" si="438"/>
        <v>Pain in mouth/throat
 has a PPV of 10.4% 
 for recurrence</v>
      </c>
      <c r="BF895" s="68">
        <f t="shared" si="439"/>
        <v>0</v>
      </c>
      <c r="BG895" s="68">
        <f t="shared" si="440"/>
        <v>0</v>
      </c>
      <c r="BH895" s="68">
        <f t="shared" si="441"/>
        <v>1</v>
      </c>
      <c r="BI895" s="68">
        <f t="shared" si="442"/>
        <v>0</v>
      </c>
      <c r="BJ895" s="68">
        <f t="shared" si="443"/>
        <v>0</v>
      </c>
      <c r="BK895" s="68">
        <f t="shared" si="444"/>
        <v>0</v>
      </c>
      <c r="BL895" s="68">
        <f t="shared" si="445"/>
        <v>0</v>
      </c>
      <c r="BM895" s="139">
        <f t="shared" si="446"/>
        <v>0</v>
      </c>
    </row>
    <row r="896" spans="1:65" s="68" customFormat="1" ht="63.95" customHeight="1">
      <c r="A896" s="245"/>
      <c r="B896" s="97"/>
      <c r="C896" s="98"/>
      <c r="D896" s="99"/>
      <c r="E896" s="111"/>
      <c r="F896" s="155"/>
      <c r="G896" s="225"/>
      <c r="H896" s="100"/>
      <c r="I896" s="226"/>
      <c r="J896" s="218"/>
      <c r="K896" s="124"/>
      <c r="L896" s="135"/>
      <c r="M896" s="136"/>
      <c r="N896" s="102"/>
      <c r="O896" s="103"/>
      <c r="P896" s="103"/>
      <c r="Q896" s="103"/>
      <c r="R896" s="103"/>
      <c r="S896" s="99"/>
      <c r="T896" s="99"/>
      <c r="U896" s="99"/>
      <c r="V896" s="99"/>
      <c r="W896" s="100"/>
      <c r="X896" s="100"/>
      <c r="Y896" s="104"/>
      <c r="Z896" s="119"/>
      <c r="AA896" s="119"/>
      <c r="AB896" s="120"/>
      <c r="AC896" s="137" t="str">
        <f t="shared" si="416"/>
        <v/>
      </c>
      <c r="AD896" s="131" t="str">
        <f t="shared" si="417"/>
        <v/>
      </c>
      <c r="AE896" s="105"/>
      <c r="AF896" s="101"/>
      <c r="AG896" s="107"/>
      <c r="AH896" s="169"/>
      <c r="AI896" s="170"/>
      <c r="AK896" s="146" t="b">
        <f t="shared" si="418"/>
        <v>0</v>
      </c>
      <c r="AL896" s="68">
        <f t="shared" si="419"/>
        <v>0</v>
      </c>
      <c r="AM896" s="68" t="b">
        <f t="shared" si="420"/>
        <v>1</v>
      </c>
      <c r="AN896" s="68">
        <f t="shared" si="421"/>
        <v>1</v>
      </c>
      <c r="AO896" s="68" t="b">
        <f t="shared" si="422"/>
        <v>0</v>
      </c>
      <c r="AP896" s="68">
        <f t="shared" si="423"/>
        <v>0</v>
      </c>
      <c r="AQ896" s="68" t="b">
        <f t="shared" si="424"/>
        <v>1</v>
      </c>
      <c r="AR896" s="139">
        <f t="shared" si="425"/>
        <v>1</v>
      </c>
      <c r="AS896" s="146" t="str">
        <f t="shared" si="426"/>
        <v/>
      </c>
      <c r="AT896" s="139" t="str">
        <f t="shared" si="427"/>
        <v/>
      </c>
      <c r="AU896" s="68">
        <f t="shared" si="428"/>
        <v>1</v>
      </c>
      <c r="AV896" s="68">
        <f t="shared" si="429"/>
        <v>0</v>
      </c>
      <c r="AW896" s="68">
        <f t="shared" si="430"/>
        <v>0</v>
      </c>
      <c r="AX896" s="68">
        <f t="shared" si="431"/>
        <v>0</v>
      </c>
      <c r="AY896" s="68">
        <f t="shared" si="432"/>
        <v>0</v>
      </c>
      <c r="AZ896" s="139">
        <f t="shared" si="433"/>
        <v>0</v>
      </c>
      <c r="BA896" s="68" t="str">
        <f t="shared" si="434"/>
        <v/>
      </c>
      <c r="BB896" s="68" t="str">
        <f t="shared" si="435"/>
        <v/>
      </c>
      <c r="BC896" s="146" t="str">
        <f t="shared" si="436"/>
        <v>Pain in mouth/throat</v>
      </c>
      <c r="BD896" s="68">
        <f t="shared" si="437"/>
        <v>10.4</v>
      </c>
      <c r="BE896" s="68" t="str">
        <f t="shared" si="438"/>
        <v>Pain in mouth/throat
 has a PPV of 10.4% 
 for recurrence</v>
      </c>
      <c r="BF896" s="68">
        <f t="shared" si="439"/>
        <v>0</v>
      </c>
      <c r="BG896" s="68">
        <f t="shared" si="440"/>
        <v>0</v>
      </c>
      <c r="BH896" s="68">
        <f t="shared" si="441"/>
        <v>1</v>
      </c>
      <c r="BI896" s="68">
        <f t="shared" si="442"/>
        <v>0</v>
      </c>
      <c r="BJ896" s="68">
        <f t="shared" si="443"/>
        <v>0</v>
      </c>
      <c r="BK896" s="68">
        <f t="shared" si="444"/>
        <v>0</v>
      </c>
      <c r="BL896" s="68">
        <f t="shared" si="445"/>
        <v>0</v>
      </c>
      <c r="BM896" s="139">
        <f t="shared" si="446"/>
        <v>0</v>
      </c>
    </row>
    <row r="897" spans="1:65" s="68" customFormat="1" ht="63.95" customHeight="1">
      <c r="A897" s="245"/>
      <c r="B897" s="97"/>
      <c r="C897" s="98"/>
      <c r="D897" s="99"/>
      <c r="E897" s="111"/>
      <c r="F897" s="155"/>
      <c r="G897" s="225"/>
      <c r="H897" s="100"/>
      <c r="I897" s="226"/>
      <c r="J897" s="218"/>
      <c r="K897" s="124"/>
      <c r="L897" s="135"/>
      <c r="M897" s="136"/>
      <c r="N897" s="102"/>
      <c r="O897" s="103"/>
      <c r="P897" s="103"/>
      <c r="Q897" s="103"/>
      <c r="R897" s="103"/>
      <c r="S897" s="99"/>
      <c r="T897" s="99"/>
      <c r="U897" s="99"/>
      <c r="V897" s="99"/>
      <c r="W897" s="100"/>
      <c r="X897" s="100"/>
      <c r="Y897" s="104"/>
      <c r="Z897" s="119"/>
      <c r="AA897" s="119"/>
      <c r="AB897" s="120"/>
      <c r="AC897" s="137" t="str">
        <f t="shared" si="416"/>
        <v/>
      </c>
      <c r="AD897" s="131" t="str">
        <f t="shared" si="417"/>
        <v/>
      </c>
      <c r="AE897" s="105"/>
      <c r="AF897" s="101"/>
      <c r="AG897" s="107"/>
      <c r="AH897" s="169"/>
      <c r="AI897" s="170"/>
      <c r="AK897" s="146" t="b">
        <f t="shared" si="418"/>
        <v>0</v>
      </c>
      <c r="AL897" s="68">
        <f t="shared" si="419"/>
        <v>0</v>
      </c>
      <c r="AM897" s="68" t="b">
        <f t="shared" si="420"/>
        <v>1</v>
      </c>
      <c r="AN897" s="68">
        <f t="shared" si="421"/>
        <v>1</v>
      </c>
      <c r="AO897" s="68" t="b">
        <f t="shared" si="422"/>
        <v>0</v>
      </c>
      <c r="AP897" s="68">
        <f t="shared" si="423"/>
        <v>0</v>
      </c>
      <c r="AQ897" s="68" t="b">
        <f t="shared" si="424"/>
        <v>1</v>
      </c>
      <c r="AR897" s="139">
        <f t="shared" si="425"/>
        <v>1</v>
      </c>
      <c r="AS897" s="146" t="str">
        <f t="shared" si="426"/>
        <v/>
      </c>
      <c r="AT897" s="139" t="str">
        <f t="shared" si="427"/>
        <v/>
      </c>
      <c r="AU897" s="68">
        <f t="shared" si="428"/>
        <v>1</v>
      </c>
      <c r="AV897" s="68">
        <f t="shared" si="429"/>
        <v>0</v>
      </c>
      <c r="AW897" s="68">
        <f t="shared" si="430"/>
        <v>0</v>
      </c>
      <c r="AX897" s="68">
        <f t="shared" si="431"/>
        <v>0</v>
      </c>
      <c r="AY897" s="68">
        <f t="shared" si="432"/>
        <v>0</v>
      </c>
      <c r="AZ897" s="139">
        <f t="shared" si="433"/>
        <v>0</v>
      </c>
      <c r="BA897" s="68" t="str">
        <f t="shared" si="434"/>
        <v/>
      </c>
      <c r="BB897" s="68" t="str">
        <f t="shared" si="435"/>
        <v/>
      </c>
      <c r="BC897" s="146" t="str">
        <f t="shared" si="436"/>
        <v>Pain in mouth/throat</v>
      </c>
      <c r="BD897" s="68">
        <f t="shared" si="437"/>
        <v>10.4</v>
      </c>
      <c r="BE897" s="68" t="str">
        <f t="shared" si="438"/>
        <v>Pain in mouth/throat
 has a PPV of 10.4% 
 for recurrence</v>
      </c>
      <c r="BF897" s="68">
        <f t="shared" si="439"/>
        <v>0</v>
      </c>
      <c r="BG897" s="68">
        <f t="shared" si="440"/>
        <v>0</v>
      </c>
      <c r="BH897" s="68">
        <f t="shared" si="441"/>
        <v>1</v>
      </c>
      <c r="BI897" s="68">
        <f t="shared" si="442"/>
        <v>0</v>
      </c>
      <c r="BJ897" s="68">
        <f t="shared" si="443"/>
        <v>0</v>
      </c>
      <c r="BK897" s="68">
        <f t="shared" si="444"/>
        <v>0</v>
      </c>
      <c r="BL897" s="68">
        <f t="shared" si="445"/>
        <v>0</v>
      </c>
      <c r="BM897" s="139">
        <f t="shared" si="446"/>
        <v>0</v>
      </c>
    </row>
    <row r="898" spans="1:65" s="68" customFormat="1" ht="63.95" customHeight="1">
      <c r="A898" s="245"/>
      <c r="B898" s="97"/>
      <c r="C898" s="98"/>
      <c r="D898" s="99"/>
      <c r="E898" s="111"/>
      <c r="F898" s="155"/>
      <c r="G898" s="225"/>
      <c r="H898" s="100"/>
      <c r="I898" s="226"/>
      <c r="J898" s="218"/>
      <c r="K898" s="124"/>
      <c r="L898" s="135"/>
      <c r="M898" s="136"/>
      <c r="N898" s="102"/>
      <c r="O898" s="103"/>
      <c r="P898" s="103"/>
      <c r="Q898" s="103"/>
      <c r="R898" s="103"/>
      <c r="S898" s="99"/>
      <c r="T898" s="99"/>
      <c r="U898" s="99"/>
      <c r="V898" s="99"/>
      <c r="W898" s="100"/>
      <c r="X898" s="100"/>
      <c r="Y898" s="104"/>
      <c r="Z898" s="119"/>
      <c r="AA898" s="119"/>
      <c r="AB898" s="120"/>
      <c r="AC898" s="137" t="str">
        <f t="shared" si="416"/>
        <v/>
      </c>
      <c r="AD898" s="131" t="str">
        <f t="shared" si="417"/>
        <v/>
      </c>
      <c r="AE898" s="105"/>
      <c r="AF898" s="101"/>
      <c r="AG898" s="107"/>
      <c r="AH898" s="169"/>
      <c r="AI898" s="170"/>
      <c r="AK898" s="146" t="b">
        <f t="shared" si="418"/>
        <v>0</v>
      </c>
      <c r="AL898" s="68">
        <f t="shared" si="419"/>
        <v>0</v>
      </c>
      <c r="AM898" s="68" t="b">
        <f t="shared" si="420"/>
        <v>1</v>
      </c>
      <c r="AN898" s="68">
        <f t="shared" si="421"/>
        <v>1</v>
      </c>
      <c r="AO898" s="68" t="b">
        <f t="shared" si="422"/>
        <v>0</v>
      </c>
      <c r="AP898" s="68">
        <f t="shared" si="423"/>
        <v>0</v>
      </c>
      <c r="AQ898" s="68" t="b">
        <f t="shared" si="424"/>
        <v>1</v>
      </c>
      <c r="AR898" s="139">
        <f t="shared" si="425"/>
        <v>1</v>
      </c>
      <c r="AS898" s="146" t="str">
        <f t="shared" si="426"/>
        <v/>
      </c>
      <c r="AT898" s="139" t="str">
        <f t="shared" si="427"/>
        <v/>
      </c>
      <c r="AU898" s="68">
        <f t="shared" si="428"/>
        <v>1</v>
      </c>
      <c r="AV898" s="68">
        <f t="shared" si="429"/>
        <v>0</v>
      </c>
      <c r="AW898" s="68">
        <f t="shared" si="430"/>
        <v>0</v>
      </c>
      <c r="AX898" s="68">
        <f t="shared" si="431"/>
        <v>0</v>
      </c>
      <c r="AY898" s="68">
        <f t="shared" si="432"/>
        <v>0</v>
      </c>
      <c r="AZ898" s="139">
        <f t="shared" si="433"/>
        <v>0</v>
      </c>
      <c r="BA898" s="68" t="str">
        <f t="shared" si="434"/>
        <v/>
      </c>
      <c r="BB898" s="68" t="str">
        <f t="shared" si="435"/>
        <v/>
      </c>
      <c r="BC898" s="146" t="str">
        <f t="shared" si="436"/>
        <v>Pain in mouth/throat</v>
      </c>
      <c r="BD898" s="68">
        <f t="shared" si="437"/>
        <v>10.4</v>
      </c>
      <c r="BE898" s="68" t="str">
        <f t="shared" si="438"/>
        <v>Pain in mouth/throat
 has a PPV of 10.4% 
 for recurrence</v>
      </c>
      <c r="BF898" s="68">
        <f t="shared" si="439"/>
        <v>0</v>
      </c>
      <c r="BG898" s="68">
        <f t="shared" si="440"/>
        <v>0</v>
      </c>
      <c r="BH898" s="68">
        <f t="shared" si="441"/>
        <v>1</v>
      </c>
      <c r="BI898" s="68">
        <f t="shared" si="442"/>
        <v>0</v>
      </c>
      <c r="BJ898" s="68">
        <f t="shared" si="443"/>
        <v>0</v>
      </c>
      <c r="BK898" s="68">
        <f t="shared" si="444"/>
        <v>0</v>
      </c>
      <c r="BL898" s="68">
        <f t="shared" si="445"/>
        <v>0</v>
      </c>
      <c r="BM898" s="139">
        <f t="shared" si="446"/>
        <v>0</v>
      </c>
    </row>
    <row r="899" spans="1:65" s="68" customFormat="1" ht="63.95" customHeight="1">
      <c r="A899" s="245"/>
      <c r="B899" s="97"/>
      <c r="C899" s="98"/>
      <c r="D899" s="99"/>
      <c r="E899" s="111"/>
      <c r="F899" s="155"/>
      <c r="G899" s="225"/>
      <c r="H899" s="100"/>
      <c r="I899" s="226"/>
      <c r="J899" s="218"/>
      <c r="K899" s="124"/>
      <c r="L899" s="135"/>
      <c r="M899" s="136"/>
      <c r="N899" s="102"/>
      <c r="O899" s="103"/>
      <c r="P899" s="103"/>
      <c r="Q899" s="103"/>
      <c r="R899" s="103"/>
      <c r="S899" s="99"/>
      <c r="T899" s="99"/>
      <c r="U899" s="99"/>
      <c r="V899" s="99"/>
      <c r="W899" s="100"/>
      <c r="X899" s="100"/>
      <c r="Y899" s="104"/>
      <c r="Z899" s="119"/>
      <c r="AA899" s="119"/>
      <c r="AB899" s="120"/>
      <c r="AC899" s="137" t="str">
        <f t="shared" si="416"/>
        <v/>
      </c>
      <c r="AD899" s="131" t="str">
        <f t="shared" si="417"/>
        <v/>
      </c>
      <c r="AE899" s="105"/>
      <c r="AF899" s="101"/>
      <c r="AG899" s="107"/>
      <c r="AH899" s="169"/>
      <c r="AI899" s="170"/>
      <c r="AK899" s="146" t="b">
        <f t="shared" si="418"/>
        <v>0</v>
      </c>
      <c r="AL899" s="68">
        <f t="shared" si="419"/>
        <v>0</v>
      </c>
      <c r="AM899" s="68" t="b">
        <f t="shared" si="420"/>
        <v>1</v>
      </c>
      <c r="AN899" s="68">
        <f t="shared" si="421"/>
        <v>1</v>
      </c>
      <c r="AO899" s="68" t="b">
        <f t="shared" si="422"/>
        <v>0</v>
      </c>
      <c r="AP899" s="68">
        <f t="shared" si="423"/>
        <v>0</v>
      </c>
      <c r="AQ899" s="68" t="b">
        <f t="shared" si="424"/>
        <v>1</v>
      </c>
      <c r="AR899" s="139">
        <f t="shared" si="425"/>
        <v>1</v>
      </c>
      <c r="AS899" s="146" t="str">
        <f t="shared" si="426"/>
        <v/>
      </c>
      <c r="AT899" s="139" t="str">
        <f t="shared" si="427"/>
        <v/>
      </c>
      <c r="AU899" s="68">
        <f t="shared" si="428"/>
        <v>1</v>
      </c>
      <c r="AV899" s="68">
        <f t="shared" si="429"/>
        <v>0</v>
      </c>
      <c r="AW899" s="68">
        <f t="shared" si="430"/>
        <v>0</v>
      </c>
      <c r="AX899" s="68">
        <f t="shared" si="431"/>
        <v>0</v>
      </c>
      <c r="AY899" s="68">
        <f t="shared" si="432"/>
        <v>0</v>
      </c>
      <c r="AZ899" s="139">
        <f t="shared" si="433"/>
        <v>0</v>
      </c>
      <c r="BA899" s="68" t="str">
        <f t="shared" si="434"/>
        <v/>
      </c>
      <c r="BB899" s="68" t="str">
        <f t="shared" si="435"/>
        <v/>
      </c>
      <c r="BC899" s="146" t="str">
        <f t="shared" si="436"/>
        <v>Pain in mouth/throat</v>
      </c>
      <c r="BD899" s="68">
        <f t="shared" si="437"/>
        <v>10.4</v>
      </c>
      <c r="BE899" s="68" t="str">
        <f t="shared" si="438"/>
        <v>Pain in mouth/throat
 has a PPV of 10.4% 
 for recurrence</v>
      </c>
      <c r="BF899" s="68">
        <f t="shared" si="439"/>
        <v>0</v>
      </c>
      <c r="BG899" s="68">
        <f t="shared" si="440"/>
        <v>0</v>
      </c>
      <c r="BH899" s="68">
        <f t="shared" si="441"/>
        <v>1</v>
      </c>
      <c r="BI899" s="68">
        <f t="shared" si="442"/>
        <v>0</v>
      </c>
      <c r="BJ899" s="68">
        <f t="shared" si="443"/>
        <v>0</v>
      </c>
      <c r="BK899" s="68">
        <f t="shared" si="444"/>
        <v>0</v>
      </c>
      <c r="BL899" s="68">
        <f t="shared" si="445"/>
        <v>0</v>
      </c>
      <c r="BM899" s="139">
        <f t="shared" si="446"/>
        <v>0</v>
      </c>
    </row>
    <row r="900" spans="1:65" s="68" customFormat="1" ht="63.95" customHeight="1">
      <c r="A900" s="245"/>
      <c r="B900" s="97"/>
      <c r="C900" s="98"/>
      <c r="D900" s="99"/>
      <c r="E900" s="111"/>
      <c r="F900" s="155"/>
      <c r="G900" s="225"/>
      <c r="H900" s="100"/>
      <c r="I900" s="226"/>
      <c r="J900" s="218"/>
      <c r="K900" s="124"/>
      <c r="L900" s="135"/>
      <c r="M900" s="136"/>
      <c r="N900" s="102"/>
      <c r="O900" s="103"/>
      <c r="P900" s="103"/>
      <c r="Q900" s="103"/>
      <c r="R900" s="103"/>
      <c r="S900" s="99"/>
      <c r="T900" s="99"/>
      <c r="U900" s="99"/>
      <c r="V900" s="99"/>
      <c r="W900" s="100"/>
      <c r="X900" s="100"/>
      <c r="Y900" s="104"/>
      <c r="Z900" s="119"/>
      <c r="AA900" s="119"/>
      <c r="AB900" s="120"/>
      <c r="AC900" s="137" t="str">
        <f t="shared" si="416"/>
        <v/>
      </c>
      <c r="AD900" s="131" t="str">
        <f t="shared" si="417"/>
        <v/>
      </c>
      <c r="AE900" s="105"/>
      <c r="AF900" s="101"/>
      <c r="AG900" s="107"/>
      <c r="AH900" s="169"/>
      <c r="AI900" s="170"/>
      <c r="AK900" s="146" t="b">
        <f t="shared" si="418"/>
        <v>0</v>
      </c>
      <c r="AL900" s="68">
        <f t="shared" si="419"/>
        <v>0</v>
      </c>
      <c r="AM900" s="68" t="b">
        <f t="shared" si="420"/>
        <v>1</v>
      </c>
      <c r="AN900" s="68">
        <f t="shared" si="421"/>
        <v>1</v>
      </c>
      <c r="AO900" s="68" t="b">
        <f t="shared" si="422"/>
        <v>0</v>
      </c>
      <c r="AP900" s="68">
        <f t="shared" si="423"/>
        <v>0</v>
      </c>
      <c r="AQ900" s="68" t="b">
        <f t="shared" si="424"/>
        <v>1</v>
      </c>
      <c r="AR900" s="139">
        <f t="shared" si="425"/>
        <v>1</v>
      </c>
      <c r="AS900" s="146" t="str">
        <f t="shared" si="426"/>
        <v/>
      </c>
      <c r="AT900" s="139" t="str">
        <f t="shared" si="427"/>
        <v/>
      </c>
      <c r="AU900" s="68">
        <f t="shared" si="428"/>
        <v>1</v>
      </c>
      <c r="AV900" s="68">
        <f t="shared" si="429"/>
        <v>0</v>
      </c>
      <c r="AW900" s="68">
        <f t="shared" si="430"/>
        <v>0</v>
      </c>
      <c r="AX900" s="68">
        <f t="shared" si="431"/>
        <v>0</v>
      </c>
      <c r="AY900" s="68">
        <f t="shared" si="432"/>
        <v>0</v>
      </c>
      <c r="AZ900" s="139">
        <f t="shared" si="433"/>
        <v>0</v>
      </c>
      <c r="BA900" s="68" t="str">
        <f t="shared" si="434"/>
        <v/>
      </c>
      <c r="BB900" s="68" t="str">
        <f t="shared" si="435"/>
        <v/>
      </c>
      <c r="BC900" s="146" t="str">
        <f t="shared" si="436"/>
        <v>Pain in mouth/throat</v>
      </c>
      <c r="BD900" s="68">
        <f t="shared" si="437"/>
        <v>10.4</v>
      </c>
      <c r="BE900" s="68" t="str">
        <f t="shared" si="438"/>
        <v>Pain in mouth/throat
 has a PPV of 10.4% 
 for recurrence</v>
      </c>
      <c r="BF900" s="68">
        <f t="shared" si="439"/>
        <v>0</v>
      </c>
      <c r="BG900" s="68">
        <f t="shared" si="440"/>
        <v>0</v>
      </c>
      <c r="BH900" s="68">
        <f t="shared" si="441"/>
        <v>1</v>
      </c>
      <c r="BI900" s="68">
        <f t="shared" si="442"/>
        <v>0</v>
      </c>
      <c r="BJ900" s="68">
        <f t="shared" si="443"/>
        <v>0</v>
      </c>
      <c r="BK900" s="68">
        <f t="shared" si="444"/>
        <v>0</v>
      </c>
      <c r="BL900" s="68">
        <f t="shared" si="445"/>
        <v>0</v>
      </c>
      <c r="BM900" s="139">
        <f t="shared" si="446"/>
        <v>0</v>
      </c>
    </row>
    <row r="901" spans="1:65" s="68" customFormat="1" ht="63.95" customHeight="1">
      <c r="A901" s="245"/>
      <c r="B901" s="97"/>
      <c r="C901" s="98"/>
      <c r="D901" s="99"/>
      <c r="E901" s="111"/>
      <c r="F901" s="155"/>
      <c r="G901" s="225"/>
      <c r="H901" s="100"/>
      <c r="I901" s="226"/>
      <c r="J901" s="218"/>
      <c r="K901" s="124"/>
      <c r="L901" s="135"/>
      <c r="M901" s="136"/>
      <c r="N901" s="102"/>
      <c r="O901" s="103"/>
      <c r="P901" s="103"/>
      <c r="Q901" s="103"/>
      <c r="R901" s="103"/>
      <c r="S901" s="99"/>
      <c r="T901" s="99"/>
      <c r="U901" s="99"/>
      <c r="V901" s="99"/>
      <c r="W901" s="100"/>
      <c r="X901" s="100"/>
      <c r="Y901" s="104"/>
      <c r="Z901" s="119"/>
      <c r="AA901" s="119"/>
      <c r="AB901" s="120"/>
      <c r="AC901" s="137" t="str">
        <f t="shared" si="416"/>
        <v/>
      </c>
      <c r="AD901" s="131" t="str">
        <f t="shared" si="417"/>
        <v/>
      </c>
      <c r="AE901" s="105"/>
      <c r="AF901" s="101"/>
      <c r="AG901" s="107"/>
      <c r="AH901" s="169"/>
      <c r="AI901" s="170"/>
      <c r="AK901" s="146" t="b">
        <f t="shared" si="418"/>
        <v>0</v>
      </c>
      <c r="AL901" s="68">
        <f t="shared" si="419"/>
        <v>0</v>
      </c>
      <c r="AM901" s="68" t="b">
        <f t="shared" si="420"/>
        <v>1</v>
      </c>
      <c r="AN901" s="68">
        <f t="shared" si="421"/>
        <v>1</v>
      </c>
      <c r="AO901" s="68" t="b">
        <f t="shared" si="422"/>
        <v>0</v>
      </c>
      <c r="AP901" s="68">
        <f t="shared" si="423"/>
        <v>0</v>
      </c>
      <c r="AQ901" s="68" t="b">
        <f t="shared" si="424"/>
        <v>1</v>
      </c>
      <c r="AR901" s="139">
        <f t="shared" si="425"/>
        <v>1</v>
      </c>
      <c r="AS901" s="146" t="str">
        <f t="shared" si="426"/>
        <v/>
      </c>
      <c r="AT901" s="139" t="str">
        <f t="shared" si="427"/>
        <v/>
      </c>
      <c r="AU901" s="68">
        <f t="shared" si="428"/>
        <v>1</v>
      </c>
      <c r="AV901" s="68">
        <f t="shared" si="429"/>
        <v>0</v>
      </c>
      <c r="AW901" s="68">
        <f t="shared" si="430"/>
        <v>0</v>
      </c>
      <c r="AX901" s="68">
        <f t="shared" si="431"/>
        <v>0</v>
      </c>
      <c r="AY901" s="68">
        <f t="shared" si="432"/>
        <v>0</v>
      </c>
      <c r="AZ901" s="139">
        <f t="shared" si="433"/>
        <v>0</v>
      </c>
      <c r="BA901" s="68" t="str">
        <f t="shared" si="434"/>
        <v/>
      </c>
      <c r="BB901" s="68" t="str">
        <f t="shared" si="435"/>
        <v/>
      </c>
      <c r="BC901" s="146" t="str">
        <f t="shared" si="436"/>
        <v>Pain in mouth/throat</v>
      </c>
      <c r="BD901" s="68">
        <f t="shared" si="437"/>
        <v>10.4</v>
      </c>
      <c r="BE901" s="68" t="str">
        <f t="shared" si="438"/>
        <v>Pain in mouth/throat
 has a PPV of 10.4% 
 for recurrence</v>
      </c>
      <c r="BF901" s="68">
        <f t="shared" si="439"/>
        <v>0</v>
      </c>
      <c r="BG901" s="68">
        <f t="shared" si="440"/>
        <v>0</v>
      </c>
      <c r="BH901" s="68">
        <f t="shared" si="441"/>
        <v>1</v>
      </c>
      <c r="BI901" s="68">
        <f t="shared" si="442"/>
        <v>0</v>
      </c>
      <c r="BJ901" s="68">
        <f t="shared" si="443"/>
        <v>0</v>
      </c>
      <c r="BK901" s="68">
        <f t="shared" si="444"/>
        <v>0</v>
      </c>
      <c r="BL901" s="68">
        <f t="shared" si="445"/>
        <v>0</v>
      </c>
      <c r="BM901" s="139">
        <f t="shared" si="446"/>
        <v>0</v>
      </c>
    </row>
    <row r="902" spans="1:65" s="68" customFormat="1" ht="63.95" customHeight="1">
      <c r="A902" s="245"/>
      <c r="B902" s="97"/>
      <c r="C902" s="98"/>
      <c r="D902" s="99"/>
      <c r="E902" s="111"/>
      <c r="F902" s="155"/>
      <c r="G902" s="225"/>
      <c r="H902" s="100"/>
      <c r="I902" s="226"/>
      <c r="J902" s="218"/>
      <c r="K902" s="124"/>
      <c r="L902" s="135"/>
      <c r="M902" s="136"/>
      <c r="N902" s="102"/>
      <c r="O902" s="103"/>
      <c r="P902" s="103"/>
      <c r="Q902" s="103"/>
      <c r="R902" s="103"/>
      <c r="S902" s="99"/>
      <c r="T902" s="99"/>
      <c r="U902" s="99"/>
      <c r="V902" s="99"/>
      <c r="W902" s="100"/>
      <c r="X902" s="100"/>
      <c r="Y902" s="104"/>
      <c r="Z902" s="119"/>
      <c r="AA902" s="119"/>
      <c r="AB902" s="120"/>
      <c r="AC902" s="137" t="str">
        <f t="shared" si="416"/>
        <v/>
      </c>
      <c r="AD902" s="131" t="str">
        <f t="shared" si="417"/>
        <v/>
      </c>
      <c r="AE902" s="105"/>
      <c r="AF902" s="101"/>
      <c r="AG902" s="107"/>
      <c r="AH902" s="169"/>
      <c r="AI902" s="170"/>
      <c r="AK902" s="146" t="b">
        <f t="shared" si="418"/>
        <v>0</v>
      </c>
      <c r="AL902" s="68">
        <f t="shared" si="419"/>
        <v>0</v>
      </c>
      <c r="AM902" s="68" t="b">
        <f t="shared" si="420"/>
        <v>1</v>
      </c>
      <c r="AN902" s="68">
        <f t="shared" si="421"/>
        <v>1</v>
      </c>
      <c r="AO902" s="68" t="b">
        <f t="shared" si="422"/>
        <v>0</v>
      </c>
      <c r="AP902" s="68">
        <f t="shared" si="423"/>
        <v>0</v>
      </c>
      <c r="AQ902" s="68" t="b">
        <f t="shared" si="424"/>
        <v>1</v>
      </c>
      <c r="AR902" s="139">
        <f t="shared" si="425"/>
        <v>1</v>
      </c>
      <c r="AS902" s="146" t="str">
        <f t="shared" si="426"/>
        <v/>
      </c>
      <c r="AT902" s="139" t="str">
        <f t="shared" si="427"/>
        <v/>
      </c>
      <c r="AU902" s="68">
        <f t="shared" si="428"/>
        <v>1</v>
      </c>
      <c r="AV902" s="68">
        <f t="shared" si="429"/>
        <v>0</v>
      </c>
      <c r="AW902" s="68">
        <f t="shared" si="430"/>
        <v>0</v>
      </c>
      <c r="AX902" s="68">
        <f t="shared" si="431"/>
        <v>0</v>
      </c>
      <c r="AY902" s="68">
        <f t="shared" si="432"/>
        <v>0</v>
      </c>
      <c r="AZ902" s="139">
        <f t="shared" si="433"/>
        <v>0</v>
      </c>
      <c r="BA902" s="68" t="str">
        <f t="shared" si="434"/>
        <v/>
      </c>
      <c r="BB902" s="68" t="str">
        <f t="shared" si="435"/>
        <v/>
      </c>
      <c r="BC902" s="146" t="str">
        <f t="shared" si="436"/>
        <v>Pain in mouth/throat</v>
      </c>
      <c r="BD902" s="68">
        <f t="shared" si="437"/>
        <v>10.4</v>
      </c>
      <c r="BE902" s="68" t="str">
        <f t="shared" si="438"/>
        <v>Pain in mouth/throat
 has a PPV of 10.4% 
 for recurrence</v>
      </c>
      <c r="BF902" s="68">
        <f t="shared" si="439"/>
        <v>0</v>
      </c>
      <c r="BG902" s="68">
        <f t="shared" si="440"/>
        <v>0</v>
      </c>
      <c r="BH902" s="68">
        <f t="shared" si="441"/>
        <v>1</v>
      </c>
      <c r="BI902" s="68">
        <f t="shared" si="442"/>
        <v>0</v>
      </c>
      <c r="BJ902" s="68">
        <f t="shared" si="443"/>
        <v>0</v>
      </c>
      <c r="BK902" s="68">
        <f t="shared" si="444"/>
        <v>0</v>
      </c>
      <c r="BL902" s="68">
        <f t="shared" si="445"/>
        <v>0</v>
      </c>
      <c r="BM902" s="139">
        <f t="shared" si="446"/>
        <v>0</v>
      </c>
    </row>
    <row r="903" spans="1:65" s="68" customFormat="1" ht="63.95" customHeight="1">
      <c r="A903" s="245"/>
      <c r="B903" s="97"/>
      <c r="C903" s="98"/>
      <c r="D903" s="99"/>
      <c r="E903" s="111"/>
      <c r="F903" s="155"/>
      <c r="G903" s="225"/>
      <c r="H903" s="100"/>
      <c r="I903" s="226"/>
      <c r="J903" s="218"/>
      <c r="K903" s="124"/>
      <c r="L903" s="135"/>
      <c r="M903" s="136"/>
      <c r="N903" s="102"/>
      <c r="O903" s="103"/>
      <c r="P903" s="103"/>
      <c r="Q903" s="103"/>
      <c r="R903" s="103"/>
      <c r="S903" s="99"/>
      <c r="T903" s="99"/>
      <c r="U903" s="99"/>
      <c r="V903" s="99"/>
      <c r="W903" s="100"/>
      <c r="X903" s="100"/>
      <c r="Y903" s="104"/>
      <c r="Z903" s="119"/>
      <c r="AA903" s="119"/>
      <c r="AB903" s="120"/>
      <c r="AC903" s="137" t="str">
        <f t="shared" si="416"/>
        <v/>
      </c>
      <c r="AD903" s="131" t="str">
        <f t="shared" si="417"/>
        <v/>
      </c>
      <c r="AE903" s="105"/>
      <c r="AF903" s="101"/>
      <c r="AG903" s="107"/>
      <c r="AH903" s="169"/>
      <c r="AI903" s="170"/>
      <c r="AK903" s="146" t="b">
        <f t="shared" si="418"/>
        <v>0</v>
      </c>
      <c r="AL903" s="68">
        <f t="shared" si="419"/>
        <v>0</v>
      </c>
      <c r="AM903" s="68" t="b">
        <f t="shared" si="420"/>
        <v>1</v>
      </c>
      <c r="AN903" s="68">
        <f t="shared" si="421"/>
        <v>1</v>
      </c>
      <c r="AO903" s="68" t="b">
        <f t="shared" si="422"/>
        <v>0</v>
      </c>
      <c r="AP903" s="68">
        <f t="shared" si="423"/>
        <v>0</v>
      </c>
      <c r="AQ903" s="68" t="b">
        <f t="shared" si="424"/>
        <v>1</v>
      </c>
      <c r="AR903" s="139">
        <f t="shared" si="425"/>
        <v>1</v>
      </c>
      <c r="AS903" s="146" t="str">
        <f t="shared" si="426"/>
        <v/>
      </c>
      <c r="AT903" s="139" t="str">
        <f t="shared" si="427"/>
        <v/>
      </c>
      <c r="AU903" s="68">
        <f t="shared" si="428"/>
        <v>1</v>
      </c>
      <c r="AV903" s="68">
        <f t="shared" si="429"/>
        <v>0</v>
      </c>
      <c r="AW903" s="68">
        <f t="shared" si="430"/>
        <v>0</v>
      </c>
      <c r="AX903" s="68">
        <f t="shared" si="431"/>
        <v>0</v>
      </c>
      <c r="AY903" s="68">
        <f t="shared" si="432"/>
        <v>0</v>
      </c>
      <c r="AZ903" s="139">
        <f t="shared" si="433"/>
        <v>0</v>
      </c>
      <c r="BA903" s="68" t="str">
        <f t="shared" si="434"/>
        <v/>
      </c>
      <c r="BB903" s="68" t="str">
        <f t="shared" si="435"/>
        <v/>
      </c>
      <c r="BC903" s="146" t="str">
        <f t="shared" si="436"/>
        <v>Pain in mouth/throat</v>
      </c>
      <c r="BD903" s="68">
        <f t="shared" si="437"/>
        <v>10.4</v>
      </c>
      <c r="BE903" s="68" t="str">
        <f t="shared" si="438"/>
        <v>Pain in mouth/throat
 has a PPV of 10.4% 
 for recurrence</v>
      </c>
      <c r="BF903" s="68">
        <f t="shared" si="439"/>
        <v>0</v>
      </c>
      <c r="BG903" s="68">
        <f t="shared" si="440"/>
        <v>0</v>
      </c>
      <c r="BH903" s="68">
        <f t="shared" si="441"/>
        <v>1</v>
      </c>
      <c r="BI903" s="68">
        <f t="shared" si="442"/>
        <v>0</v>
      </c>
      <c r="BJ903" s="68">
        <f t="shared" si="443"/>
        <v>0</v>
      </c>
      <c r="BK903" s="68">
        <f t="shared" si="444"/>
        <v>0</v>
      </c>
      <c r="BL903" s="68">
        <f t="shared" si="445"/>
        <v>0</v>
      </c>
      <c r="BM903" s="139">
        <f t="shared" si="446"/>
        <v>0</v>
      </c>
    </row>
    <row r="904" spans="1:65" s="68" customFormat="1" ht="63.95" customHeight="1">
      <c r="A904" s="245"/>
      <c r="B904" s="97"/>
      <c r="C904" s="98"/>
      <c r="D904" s="99"/>
      <c r="E904" s="111"/>
      <c r="F904" s="155"/>
      <c r="G904" s="225"/>
      <c r="H904" s="100"/>
      <c r="I904" s="226"/>
      <c r="J904" s="218"/>
      <c r="K904" s="124"/>
      <c r="L904" s="135"/>
      <c r="M904" s="136"/>
      <c r="N904" s="102"/>
      <c r="O904" s="103"/>
      <c r="P904" s="103"/>
      <c r="Q904" s="103"/>
      <c r="R904" s="103"/>
      <c r="S904" s="99"/>
      <c r="T904" s="99"/>
      <c r="U904" s="99"/>
      <c r="V904" s="99"/>
      <c r="W904" s="100"/>
      <c r="X904" s="100"/>
      <c r="Y904" s="104"/>
      <c r="Z904" s="119"/>
      <c r="AA904" s="119"/>
      <c r="AB904" s="120"/>
      <c r="AC904" s="137" t="str">
        <f t="shared" si="416"/>
        <v/>
      </c>
      <c r="AD904" s="131" t="str">
        <f t="shared" si="417"/>
        <v/>
      </c>
      <c r="AE904" s="105"/>
      <c r="AF904" s="101"/>
      <c r="AG904" s="107"/>
      <c r="AH904" s="169"/>
      <c r="AI904" s="170"/>
      <c r="AK904" s="146" t="b">
        <f t="shared" si="418"/>
        <v>0</v>
      </c>
      <c r="AL904" s="68">
        <f t="shared" si="419"/>
        <v>0</v>
      </c>
      <c r="AM904" s="68" t="b">
        <f t="shared" si="420"/>
        <v>1</v>
      </c>
      <c r="AN904" s="68">
        <f t="shared" si="421"/>
        <v>1</v>
      </c>
      <c r="AO904" s="68" t="b">
        <f t="shared" si="422"/>
        <v>0</v>
      </c>
      <c r="AP904" s="68">
        <f t="shared" si="423"/>
        <v>0</v>
      </c>
      <c r="AQ904" s="68" t="b">
        <f t="shared" si="424"/>
        <v>1</v>
      </c>
      <c r="AR904" s="139">
        <f t="shared" si="425"/>
        <v>1</v>
      </c>
      <c r="AS904" s="146" t="str">
        <f t="shared" si="426"/>
        <v/>
      </c>
      <c r="AT904" s="139" t="str">
        <f t="shared" si="427"/>
        <v/>
      </c>
      <c r="AU904" s="68">
        <f t="shared" si="428"/>
        <v>1</v>
      </c>
      <c r="AV904" s="68">
        <f t="shared" si="429"/>
        <v>0</v>
      </c>
      <c r="AW904" s="68">
        <f t="shared" si="430"/>
        <v>0</v>
      </c>
      <c r="AX904" s="68">
        <f t="shared" si="431"/>
        <v>0</v>
      </c>
      <c r="AY904" s="68">
        <f t="shared" si="432"/>
        <v>0</v>
      </c>
      <c r="AZ904" s="139">
        <f t="shared" si="433"/>
        <v>0</v>
      </c>
      <c r="BA904" s="68" t="str">
        <f t="shared" si="434"/>
        <v/>
      </c>
      <c r="BB904" s="68" t="str">
        <f t="shared" si="435"/>
        <v/>
      </c>
      <c r="BC904" s="146" t="str">
        <f t="shared" si="436"/>
        <v>Pain in mouth/throat</v>
      </c>
      <c r="BD904" s="68">
        <f t="shared" si="437"/>
        <v>10.4</v>
      </c>
      <c r="BE904" s="68" t="str">
        <f t="shared" si="438"/>
        <v>Pain in mouth/throat
 has a PPV of 10.4% 
 for recurrence</v>
      </c>
      <c r="BF904" s="68">
        <f t="shared" si="439"/>
        <v>0</v>
      </c>
      <c r="BG904" s="68">
        <f t="shared" si="440"/>
        <v>0</v>
      </c>
      <c r="BH904" s="68">
        <f t="shared" si="441"/>
        <v>1</v>
      </c>
      <c r="BI904" s="68">
        <f t="shared" si="442"/>
        <v>0</v>
      </c>
      <c r="BJ904" s="68">
        <f t="shared" si="443"/>
        <v>0</v>
      </c>
      <c r="BK904" s="68">
        <f t="shared" si="444"/>
        <v>0</v>
      </c>
      <c r="BL904" s="68">
        <f t="shared" si="445"/>
        <v>0</v>
      </c>
      <c r="BM904" s="139">
        <f t="shared" si="446"/>
        <v>0</v>
      </c>
    </row>
    <row r="905" spans="1:65" s="68" customFormat="1" ht="63.95" customHeight="1">
      <c r="A905" s="245"/>
      <c r="B905" s="97"/>
      <c r="C905" s="98"/>
      <c r="D905" s="99"/>
      <c r="E905" s="111"/>
      <c r="F905" s="155"/>
      <c r="G905" s="225"/>
      <c r="H905" s="100"/>
      <c r="I905" s="226"/>
      <c r="J905" s="218"/>
      <c r="K905" s="124"/>
      <c r="L905" s="135"/>
      <c r="M905" s="136"/>
      <c r="N905" s="102"/>
      <c r="O905" s="103"/>
      <c r="P905" s="103"/>
      <c r="Q905" s="103"/>
      <c r="R905" s="103"/>
      <c r="S905" s="99"/>
      <c r="T905" s="99"/>
      <c r="U905" s="99"/>
      <c r="V905" s="99"/>
      <c r="W905" s="100"/>
      <c r="X905" s="100"/>
      <c r="Y905" s="104"/>
      <c r="Z905" s="119"/>
      <c r="AA905" s="119"/>
      <c r="AB905" s="120"/>
      <c r="AC905" s="137" t="str">
        <f t="shared" si="416"/>
        <v/>
      </c>
      <c r="AD905" s="131" t="str">
        <f t="shared" si="417"/>
        <v/>
      </c>
      <c r="AE905" s="105"/>
      <c r="AF905" s="101"/>
      <c r="AG905" s="107"/>
      <c r="AH905" s="169"/>
      <c r="AI905" s="170"/>
      <c r="AK905" s="146" t="b">
        <f t="shared" si="418"/>
        <v>0</v>
      </c>
      <c r="AL905" s="68">
        <f t="shared" si="419"/>
        <v>0</v>
      </c>
      <c r="AM905" s="68" t="b">
        <f t="shared" si="420"/>
        <v>1</v>
      </c>
      <c r="AN905" s="68">
        <f t="shared" si="421"/>
        <v>1</v>
      </c>
      <c r="AO905" s="68" t="b">
        <f t="shared" si="422"/>
        <v>0</v>
      </c>
      <c r="AP905" s="68">
        <f t="shared" si="423"/>
        <v>0</v>
      </c>
      <c r="AQ905" s="68" t="b">
        <f t="shared" si="424"/>
        <v>1</v>
      </c>
      <c r="AR905" s="139">
        <f t="shared" si="425"/>
        <v>1</v>
      </c>
      <c r="AS905" s="146" t="str">
        <f t="shared" si="426"/>
        <v/>
      </c>
      <c r="AT905" s="139" t="str">
        <f t="shared" si="427"/>
        <v/>
      </c>
      <c r="AU905" s="68">
        <f t="shared" si="428"/>
        <v>1</v>
      </c>
      <c r="AV905" s="68">
        <f t="shared" si="429"/>
        <v>0</v>
      </c>
      <c r="AW905" s="68">
        <f t="shared" si="430"/>
        <v>0</v>
      </c>
      <c r="AX905" s="68">
        <f t="shared" si="431"/>
        <v>0</v>
      </c>
      <c r="AY905" s="68">
        <f t="shared" si="432"/>
        <v>0</v>
      </c>
      <c r="AZ905" s="139">
        <f t="shared" si="433"/>
        <v>0</v>
      </c>
      <c r="BA905" s="68" t="str">
        <f t="shared" si="434"/>
        <v/>
      </c>
      <c r="BB905" s="68" t="str">
        <f t="shared" si="435"/>
        <v/>
      </c>
      <c r="BC905" s="146" t="str">
        <f t="shared" si="436"/>
        <v>Pain in mouth/throat</v>
      </c>
      <c r="BD905" s="68">
        <f t="shared" si="437"/>
        <v>10.4</v>
      </c>
      <c r="BE905" s="68" t="str">
        <f t="shared" si="438"/>
        <v>Pain in mouth/throat
 has a PPV of 10.4% 
 for recurrence</v>
      </c>
      <c r="BF905" s="68">
        <f t="shared" si="439"/>
        <v>0</v>
      </c>
      <c r="BG905" s="68">
        <f t="shared" si="440"/>
        <v>0</v>
      </c>
      <c r="BH905" s="68">
        <f t="shared" si="441"/>
        <v>1</v>
      </c>
      <c r="BI905" s="68">
        <f t="shared" si="442"/>
        <v>0</v>
      </c>
      <c r="BJ905" s="68">
        <f t="shared" si="443"/>
        <v>0</v>
      </c>
      <c r="BK905" s="68">
        <f t="shared" si="444"/>
        <v>0</v>
      </c>
      <c r="BL905" s="68">
        <f t="shared" si="445"/>
        <v>0</v>
      </c>
      <c r="BM905" s="139">
        <f t="shared" si="446"/>
        <v>0</v>
      </c>
    </row>
    <row r="906" spans="1:65" s="68" customFormat="1" ht="63.95" customHeight="1">
      <c r="A906" s="245"/>
      <c r="B906" s="97"/>
      <c r="C906" s="98"/>
      <c r="D906" s="99"/>
      <c r="E906" s="111"/>
      <c r="F906" s="155"/>
      <c r="G906" s="225"/>
      <c r="H906" s="100"/>
      <c r="I906" s="226"/>
      <c r="J906" s="218"/>
      <c r="K906" s="124"/>
      <c r="L906" s="135"/>
      <c r="M906" s="136"/>
      <c r="N906" s="102"/>
      <c r="O906" s="103"/>
      <c r="P906" s="103"/>
      <c r="Q906" s="103"/>
      <c r="R906" s="103"/>
      <c r="S906" s="99"/>
      <c r="T906" s="99"/>
      <c r="U906" s="99"/>
      <c r="V906" s="99"/>
      <c r="W906" s="100"/>
      <c r="X906" s="100"/>
      <c r="Y906" s="104"/>
      <c r="Z906" s="119"/>
      <c r="AA906" s="119"/>
      <c r="AB906" s="120"/>
      <c r="AC906" s="137" t="str">
        <f t="shared" si="416"/>
        <v/>
      </c>
      <c r="AD906" s="131" t="str">
        <f t="shared" si="417"/>
        <v/>
      </c>
      <c r="AE906" s="105"/>
      <c r="AF906" s="101"/>
      <c r="AG906" s="107"/>
      <c r="AH906" s="169"/>
      <c r="AI906" s="170"/>
      <c r="AK906" s="146" t="b">
        <f t="shared" si="418"/>
        <v>0</v>
      </c>
      <c r="AL906" s="68">
        <f t="shared" si="419"/>
        <v>0</v>
      </c>
      <c r="AM906" s="68" t="b">
        <f t="shared" si="420"/>
        <v>1</v>
      </c>
      <c r="AN906" s="68">
        <f t="shared" si="421"/>
        <v>1</v>
      </c>
      <c r="AO906" s="68" t="b">
        <f t="shared" si="422"/>
        <v>0</v>
      </c>
      <c r="AP906" s="68">
        <f t="shared" si="423"/>
        <v>0</v>
      </c>
      <c r="AQ906" s="68" t="b">
        <f t="shared" si="424"/>
        <v>1</v>
      </c>
      <c r="AR906" s="139">
        <f t="shared" si="425"/>
        <v>1</v>
      </c>
      <c r="AS906" s="146" t="str">
        <f t="shared" si="426"/>
        <v/>
      </c>
      <c r="AT906" s="139" t="str">
        <f t="shared" si="427"/>
        <v/>
      </c>
      <c r="AU906" s="68">
        <f t="shared" si="428"/>
        <v>1</v>
      </c>
      <c r="AV906" s="68">
        <f t="shared" si="429"/>
        <v>0</v>
      </c>
      <c r="AW906" s="68">
        <f t="shared" si="430"/>
        <v>0</v>
      </c>
      <c r="AX906" s="68">
        <f t="shared" si="431"/>
        <v>0</v>
      </c>
      <c r="AY906" s="68">
        <f t="shared" si="432"/>
        <v>0</v>
      </c>
      <c r="AZ906" s="139">
        <f t="shared" si="433"/>
        <v>0</v>
      </c>
      <c r="BA906" s="68" t="str">
        <f t="shared" si="434"/>
        <v/>
      </c>
      <c r="BB906" s="68" t="str">
        <f t="shared" si="435"/>
        <v/>
      </c>
      <c r="BC906" s="146" t="str">
        <f t="shared" si="436"/>
        <v>Pain in mouth/throat</v>
      </c>
      <c r="BD906" s="68">
        <f t="shared" si="437"/>
        <v>10.4</v>
      </c>
      <c r="BE906" s="68" t="str">
        <f t="shared" si="438"/>
        <v>Pain in mouth/throat
 has a PPV of 10.4% 
 for recurrence</v>
      </c>
      <c r="BF906" s="68">
        <f t="shared" si="439"/>
        <v>0</v>
      </c>
      <c r="BG906" s="68">
        <f t="shared" si="440"/>
        <v>0</v>
      </c>
      <c r="BH906" s="68">
        <f t="shared" si="441"/>
        <v>1</v>
      </c>
      <c r="BI906" s="68">
        <f t="shared" si="442"/>
        <v>0</v>
      </c>
      <c r="BJ906" s="68">
        <f t="shared" si="443"/>
        <v>0</v>
      </c>
      <c r="BK906" s="68">
        <f t="shared" si="444"/>
        <v>0</v>
      </c>
      <c r="BL906" s="68">
        <f t="shared" si="445"/>
        <v>0</v>
      </c>
      <c r="BM906" s="139">
        <f t="shared" si="446"/>
        <v>0</v>
      </c>
    </row>
    <row r="907" spans="1:65" s="68" customFormat="1" ht="63.95" customHeight="1">
      <c r="A907" s="245"/>
      <c r="B907" s="97"/>
      <c r="C907" s="98"/>
      <c r="D907" s="99"/>
      <c r="E907" s="111"/>
      <c r="F907" s="155"/>
      <c r="G907" s="225"/>
      <c r="H907" s="100"/>
      <c r="I907" s="226"/>
      <c r="J907" s="218"/>
      <c r="K907" s="124"/>
      <c r="L907" s="135"/>
      <c r="M907" s="136"/>
      <c r="N907" s="102"/>
      <c r="O907" s="103"/>
      <c r="P907" s="103"/>
      <c r="Q907" s="103"/>
      <c r="R907" s="103"/>
      <c r="S907" s="99"/>
      <c r="T907" s="99"/>
      <c r="U907" s="99"/>
      <c r="V907" s="99"/>
      <c r="W907" s="100"/>
      <c r="X907" s="100"/>
      <c r="Y907" s="104"/>
      <c r="Z907" s="119"/>
      <c r="AA907" s="119"/>
      <c r="AB907" s="120"/>
      <c r="AC907" s="137" t="str">
        <f t="shared" si="416"/>
        <v/>
      </c>
      <c r="AD907" s="131" t="str">
        <f t="shared" si="417"/>
        <v/>
      </c>
      <c r="AE907" s="105"/>
      <c r="AF907" s="101"/>
      <c r="AG907" s="107"/>
      <c r="AH907" s="169"/>
      <c r="AI907" s="170"/>
      <c r="AK907" s="146" t="b">
        <f t="shared" si="418"/>
        <v>0</v>
      </c>
      <c r="AL907" s="68">
        <f t="shared" si="419"/>
        <v>0</v>
      </c>
      <c r="AM907" s="68" t="b">
        <f t="shared" si="420"/>
        <v>1</v>
      </c>
      <c r="AN907" s="68">
        <f t="shared" si="421"/>
        <v>1</v>
      </c>
      <c r="AO907" s="68" t="b">
        <f t="shared" si="422"/>
        <v>0</v>
      </c>
      <c r="AP907" s="68">
        <f t="shared" si="423"/>
        <v>0</v>
      </c>
      <c r="AQ907" s="68" t="b">
        <f t="shared" si="424"/>
        <v>1</v>
      </c>
      <c r="AR907" s="139">
        <f t="shared" si="425"/>
        <v>1</v>
      </c>
      <c r="AS907" s="146" t="str">
        <f t="shared" si="426"/>
        <v/>
      </c>
      <c r="AT907" s="139" t="str">
        <f t="shared" si="427"/>
        <v/>
      </c>
      <c r="AU907" s="68">
        <f t="shared" si="428"/>
        <v>1</v>
      </c>
      <c r="AV907" s="68">
        <f t="shared" si="429"/>
        <v>0</v>
      </c>
      <c r="AW907" s="68">
        <f t="shared" si="430"/>
        <v>0</v>
      </c>
      <c r="AX907" s="68">
        <f t="shared" si="431"/>
        <v>0</v>
      </c>
      <c r="AY907" s="68">
        <f t="shared" si="432"/>
        <v>0</v>
      </c>
      <c r="AZ907" s="139">
        <f t="shared" si="433"/>
        <v>0</v>
      </c>
      <c r="BA907" s="68" t="str">
        <f t="shared" si="434"/>
        <v/>
      </c>
      <c r="BB907" s="68" t="str">
        <f t="shared" si="435"/>
        <v/>
      </c>
      <c r="BC907" s="146" t="str">
        <f t="shared" si="436"/>
        <v>Pain in mouth/throat</v>
      </c>
      <c r="BD907" s="68">
        <f t="shared" si="437"/>
        <v>10.4</v>
      </c>
      <c r="BE907" s="68" t="str">
        <f t="shared" si="438"/>
        <v>Pain in mouth/throat
 has a PPV of 10.4% 
 for recurrence</v>
      </c>
      <c r="BF907" s="68">
        <f t="shared" si="439"/>
        <v>0</v>
      </c>
      <c r="BG907" s="68">
        <f t="shared" si="440"/>
        <v>0</v>
      </c>
      <c r="BH907" s="68">
        <f t="shared" si="441"/>
        <v>1</v>
      </c>
      <c r="BI907" s="68">
        <f t="shared" si="442"/>
        <v>0</v>
      </c>
      <c r="BJ907" s="68">
        <f t="shared" si="443"/>
        <v>0</v>
      </c>
      <c r="BK907" s="68">
        <f t="shared" si="444"/>
        <v>0</v>
      </c>
      <c r="BL907" s="68">
        <f t="shared" si="445"/>
        <v>0</v>
      </c>
      <c r="BM907" s="139">
        <f t="shared" si="446"/>
        <v>0</v>
      </c>
    </row>
    <row r="908" spans="1:65" s="68" customFormat="1" ht="63.95" customHeight="1">
      <c r="A908" s="245"/>
      <c r="B908" s="97"/>
      <c r="C908" s="98"/>
      <c r="D908" s="99"/>
      <c r="E908" s="111"/>
      <c r="F908" s="155"/>
      <c r="G908" s="225"/>
      <c r="H908" s="100"/>
      <c r="I908" s="226"/>
      <c r="J908" s="218"/>
      <c r="K908" s="124"/>
      <c r="L908" s="135"/>
      <c r="M908" s="136"/>
      <c r="N908" s="102"/>
      <c r="O908" s="103"/>
      <c r="P908" s="103"/>
      <c r="Q908" s="103"/>
      <c r="R908" s="103"/>
      <c r="S908" s="99"/>
      <c r="T908" s="99"/>
      <c r="U908" s="99"/>
      <c r="V908" s="99"/>
      <c r="W908" s="100"/>
      <c r="X908" s="100"/>
      <c r="Y908" s="104"/>
      <c r="Z908" s="119"/>
      <c r="AA908" s="119"/>
      <c r="AB908" s="120"/>
      <c r="AC908" s="137" t="str">
        <f t="shared" si="416"/>
        <v/>
      </c>
      <c r="AD908" s="131" t="str">
        <f t="shared" si="417"/>
        <v/>
      </c>
      <c r="AE908" s="105"/>
      <c r="AF908" s="101"/>
      <c r="AG908" s="107"/>
      <c r="AH908" s="169"/>
      <c r="AI908" s="170"/>
      <c r="AK908" s="146" t="b">
        <f t="shared" si="418"/>
        <v>0</v>
      </c>
      <c r="AL908" s="68">
        <f t="shared" si="419"/>
        <v>0</v>
      </c>
      <c r="AM908" s="68" t="b">
        <f t="shared" si="420"/>
        <v>1</v>
      </c>
      <c r="AN908" s="68">
        <f t="shared" si="421"/>
        <v>1</v>
      </c>
      <c r="AO908" s="68" t="b">
        <f t="shared" si="422"/>
        <v>0</v>
      </c>
      <c r="AP908" s="68">
        <f t="shared" si="423"/>
        <v>0</v>
      </c>
      <c r="AQ908" s="68" t="b">
        <f t="shared" si="424"/>
        <v>1</v>
      </c>
      <c r="AR908" s="139">
        <f t="shared" si="425"/>
        <v>1</v>
      </c>
      <c r="AS908" s="146" t="str">
        <f t="shared" si="426"/>
        <v/>
      </c>
      <c r="AT908" s="139" t="str">
        <f t="shared" si="427"/>
        <v/>
      </c>
      <c r="AU908" s="68">
        <f t="shared" si="428"/>
        <v>1</v>
      </c>
      <c r="AV908" s="68">
        <f t="shared" si="429"/>
        <v>0</v>
      </c>
      <c r="AW908" s="68">
        <f t="shared" si="430"/>
        <v>0</v>
      </c>
      <c r="AX908" s="68">
        <f t="shared" si="431"/>
        <v>0</v>
      </c>
      <c r="AY908" s="68">
        <f t="shared" si="432"/>
        <v>0</v>
      </c>
      <c r="AZ908" s="139">
        <f t="shared" si="433"/>
        <v>0</v>
      </c>
      <c r="BA908" s="68" t="str">
        <f t="shared" si="434"/>
        <v/>
      </c>
      <c r="BB908" s="68" t="str">
        <f t="shared" si="435"/>
        <v/>
      </c>
      <c r="BC908" s="146" t="str">
        <f t="shared" si="436"/>
        <v>Pain in mouth/throat</v>
      </c>
      <c r="BD908" s="68">
        <f t="shared" si="437"/>
        <v>10.4</v>
      </c>
      <c r="BE908" s="68" t="str">
        <f t="shared" si="438"/>
        <v>Pain in mouth/throat
 has a PPV of 10.4% 
 for recurrence</v>
      </c>
      <c r="BF908" s="68">
        <f t="shared" si="439"/>
        <v>0</v>
      </c>
      <c r="BG908" s="68">
        <f t="shared" si="440"/>
        <v>0</v>
      </c>
      <c r="BH908" s="68">
        <f t="shared" si="441"/>
        <v>1</v>
      </c>
      <c r="BI908" s="68">
        <f t="shared" si="442"/>
        <v>0</v>
      </c>
      <c r="BJ908" s="68">
        <f t="shared" si="443"/>
        <v>0</v>
      </c>
      <c r="BK908" s="68">
        <f t="shared" si="444"/>
        <v>0</v>
      </c>
      <c r="BL908" s="68">
        <f t="shared" si="445"/>
        <v>0</v>
      </c>
      <c r="BM908" s="139">
        <f t="shared" si="446"/>
        <v>0</v>
      </c>
    </row>
    <row r="909" spans="1:65" s="68" customFormat="1" ht="63.95" customHeight="1">
      <c r="A909" s="245"/>
      <c r="B909" s="97"/>
      <c r="C909" s="98"/>
      <c r="D909" s="99"/>
      <c r="E909" s="111"/>
      <c r="F909" s="155"/>
      <c r="G909" s="225"/>
      <c r="H909" s="100"/>
      <c r="I909" s="226"/>
      <c r="J909" s="218"/>
      <c r="K909" s="124"/>
      <c r="L909" s="135"/>
      <c r="M909" s="136"/>
      <c r="N909" s="102"/>
      <c r="O909" s="103"/>
      <c r="P909" s="103"/>
      <c r="Q909" s="103"/>
      <c r="R909" s="103"/>
      <c r="S909" s="99"/>
      <c r="T909" s="99"/>
      <c r="U909" s="99"/>
      <c r="V909" s="99"/>
      <c r="W909" s="100"/>
      <c r="X909" s="100"/>
      <c r="Y909" s="104"/>
      <c r="Z909" s="119"/>
      <c r="AA909" s="119"/>
      <c r="AB909" s="120"/>
      <c r="AC909" s="137" t="str">
        <f t="shared" si="416"/>
        <v/>
      </c>
      <c r="AD909" s="131" t="str">
        <f t="shared" si="417"/>
        <v/>
      </c>
      <c r="AE909" s="105"/>
      <c r="AF909" s="101"/>
      <c r="AG909" s="107"/>
      <c r="AH909" s="169"/>
      <c r="AI909" s="170"/>
      <c r="AK909" s="146" t="b">
        <f t="shared" si="418"/>
        <v>0</v>
      </c>
      <c r="AL909" s="68">
        <f t="shared" si="419"/>
        <v>0</v>
      </c>
      <c r="AM909" s="68" t="b">
        <f t="shared" si="420"/>
        <v>1</v>
      </c>
      <c r="AN909" s="68">
        <f t="shared" si="421"/>
        <v>1</v>
      </c>
      <c r="AO909" s="68" t="b">
        <f t="shared" si="422"/>
        <v>0</v>
      </c>
      <c r="AP909" s="68">
        <f t="shared" si="423"/>
        <v>0</v>
      </c>
      <c r="AQ909" s="68" t="b">
        <f t="shared" si="424"/>
        <v>1</v>
      </c>
      <c r="AR909" s="139">
        <f t="shared" si="425"/>
        <v>1</v>
      </c>
      <c r="AS909" s="146" t="str">
        <f t="shared" si="426"/>
        <v/>
      </c>
      <c r="AT909" s="139" t="str">
        <f t="shared" si="427"/>
        <v/>
      </c>
      <c r="AU909" s="68">
        <f t="shared" si="428"/>
        <v>1</v>
      </c>
      <c r="AV909" s="68">
        <f t="shared" si="429"/>
        <v>0</v>
      </c>
      <c r="AW909" s="68">
        <f t="shared" si="430"/>
        <v>0</v>
      </c>
      <c r="AX909" s="68">
        <f t="shared" si="431"/>
        <v>0</v>
      </c>
      <c r="AY909" s="68">
        <f t="shared" si="432"/>
        <v>0</v>
      </c>
      <c r="AZ909" s="139">
        <f t="shared" si="433"/>
        <v>0</v>
      </c>
      <c r="BA909" s="68" t="str">
        <f t="shared" si="434"/>
        <v/>
      </c>
      <c r="BB909" s="68" t="str">
        <f t="shared" si="435"/>
        <v/>
      </c>
      <c r="BC909" s="146" t="str">
        <f t="shared" si="436"/>
        <v>Pain in mouth/throat</v>
      </c>
      <c r="BD909" s="68">
        <f t="shared" si="437"/>
        <v>10.4</v>
      </c>
      <c r="BE909" s="68" t="str">
        <f t="shared" si="438"/>
        <v>Pain in mouth/throat
 has a PPV of 10.4% 
 for recurrence</v>
      </c>
      <c r="BF909" s="68">
        <f t="shared" si="439"/>
        <v>0</v>
      </c>
      <c r="BG909" s="68">
        <f t="shared" si="440"/>
        <v>0</v>
      </c>
      <c r="BH909" s="68">
        <f t="shared" si="441"/>
        <v>1</v>
      </c>
      <c r="BI909" s="68">
        <f t="shared" si="442"/>
        <v>0</v>
      </c>
      <c r="BJ909" s="68">
        <f t="shared" si="443"/>
        <v>0</v>
      </c>
      <c r="BK909" s="68">
        <f t="shared" si="444"/>
        <v>0</v>
      </c>
      <c r="BL909" s="68">
        <f t="shared" si="445"/>
        <v>0</v>
      </c>
      <c r="BM909" s="139">
        <f t="shared" si="446"/>
        <v>0</v>
      </c>
    </row>
    <row r="910" spans="1:65" s="68" customFormat="1" ht="63.95" customHeight="1">
      <c r="A910" s="245"/>
      <c r="B910" s="97"/>
      <c r="C910" s="98"/>
      <c r="D910" s="99"/>
      <c r="E910" s="111"/>
      <c r="F910" s="155"/>
      <c r="G910" s="225"/>
      <c r="H910" s="100"/>
      <c r="I910" s="226"/>
      <c r="J910" s="218"/>
      <c r="K910" s="124"/>
      <c r="L910" s="135"/>
      <c r="M910" s="136"/>
      <c r="N910" s="102"/>
      <c r="O910" s="103"/>
      <c r="P910" s="103"/>
      <c r="Q910" s="103"/>
      <c r="R910" s="103"/>
      <c r="S910" s="99"/>
      <c r="T910" s="99"/>
      <c r="U910" s="99"/>
      <c r="V910" s="99"/>
      <c r="W910" s="100"/>
      <c r="X910" s="100"/>
      <c r="Y910" s="104"/>
      <c r="Z910" s="119"/>
      <c r="AA910" s="119"/>
      <c r="AB910" s="120"/>
      <c r="AC910" s="137" t="str">
        <f t="shared" si="416"/>
        <v/>
      </c>
      <c r="AD910" s="131" t="str">
        <f t="shared" si="417"/>
        <v/>
      </c>
      <c r="AE910" s="105"/>
      <c r="AF910" s="101"/>
      <c r="AG910" s="107"/>
      <c r="AH910" s="169"/>
      <c r="AI910" s="170"/>
      <c r="AK910" s="146" t="b">
        <f t="shared" si="418"/>
        <v>0</v>
      </c>
      <c r="AL910" s="68">
        <f t="shared" si="419"/>
        <v>0</v>
      </c>
      <c r="AM910" s="68" t="b">
        <f t="shared" si="420"/>
        <v>1</v>
      </c>
      <c r="AN910" s="68">
        <f t="shared" si="421"/>
        <v>1</v>
      </c>
      <c r="AO910" s="68" t="b">
        <f t="shared" si="422"/>
        <v>0</v>
      </c>
      <c r="AP910" s="68">
        <f t="shared" si="423"/>
        <v>0</v>
      </c>
      <c r="AQ910" s="68" t="b">
        <f t="shared" si="424"/>
        <v>1</v>
      </c>
      <c r="AR910" s="139">
        <f t="shared" si="425"/>
        <v>1</v>
      </c>
      <c r="AS910" s="146" t="str">
        <f t="shared" si="426"/>
        <v/>
      </c>
      <c r="AT910" s="139" t="str">
        <f t="shared" si="427"/>
        <v/>
      </c>
      <c r="AU910" s="68">
        <f t="shared" si="428"/>
        <v>1</v>
      </c>
      <c r="AV910" s="68">
        <f t="shared" si="429"/>
        <v>0</v>
      </c>
      <c r="AW910" s="68">
        <f t="shared" si="430"/>
        <v>0</v>
      </c>
      <c r="AX910" s="68">
        <f t="shared" si="431"/>
        <v>0</v>
      </c>
      <c r="AY910" s="68">
        <f t="shared" si="432"/>
        <v>0</v>
      </c>
      <c r="AZ910" s="139">
        <f t="shared" si="433"/>
        <v>0</v>
      </c>
      <c r="BA910" s="68" t="str">
        <f t="shared" si="434"/>
        <v/>
      </c>
      <c r="BB910" s="68" t="str">
        <f t="shared" si="435"/>
        <v/>
      </c>
      <c r="BC910" s="146" t="str">
        <f t="shared" si="436"/>
        <v>Pain in mouth/throat</v>
      </c>
      <c r="BD910" s="68">
        <f t="shared" si="437"/>
        <v>10.4</v>
      </c>
      <c r="BE910" s="68" t="str">
        <f t="shared" si="438"/>
        <v>Pain in mouth/throat
 has a PPV of 10.4% 
 for recurrence</v>
      </c>
      <c r="BF910" s="68">
        <f t="shared" si="439"/>
        <v>0</v>
      </c>
      <c r="BG910" s="68">
        <f t="shared" si="440"/>
        <v>0</v>
      </c>
      <c r="BH910" s="68">
        <f t="shared" si="441"/>
        <v>1</v>
      </c>
      <c r="BI910" s="68">
        <f t="shared" si="442"/>
        <v>0</v>
      </c>
      <c r="BJ910" s="68">
        <f t="shared" si="443"/>
        <v>0</v>
      </c>
      <c r="BK910" s="68">
        <f t="shared" si="444"/>
        <v>0</v>
      </c>
      <c r="BL910" s="68">
        <f t="shared" si="445"/>
        <v>0</v>
      </c>
      <c r="BM910" s="139">
        <f t="shared" si="446"/>
        <v>0</v>
      </c>
    </row>
    <row r="911" spans="1:65" s="68" customFormat="1" ht="63.95" customHeight="1">
      <c r="A911" s="245"/>
      <c r="B911" s="97"/>
      <c r="C911" s="98"/>
      <c r="D911" s="99"/>
      <c r="E911" s="111"/>
      <c r="F911" s="155"/>
      <c r="G911" s="225"/>
      <c r="H911" s="100"/>
      <c r="I911" s="226"/>
      <c r="J911" s="218"/>
      <c r="K911" s="124"/>
      <c r="L911" s="135"/>
      <c r="M911" s="136"/>
      <c r="N911" s="102"/>
      <c r="O911" s="103"/>
      <c r="P911" s="103"/>
      <c r="Q911" s="103"/>
      <c r="R911" s="103"/>
      <c r="S911" s="99"/>
      <c r="T911" s="99"/>
      <c r="U911" s="99"/>
      <c r="V911" s="99"/>
      <c r="W911" s="100"/>
      <c r="X911" s="100"/>
      <c r="Y911" s="104"/>
      <c r="Z911" s="119"/>
      <c r="AA911" s="119"/>
      <c r="AB911" s="120"/>
      <c r="AC911" s="137" t="str">
        <f t="shared" si="416"/>
        <v/>
      </c>
      <c r="AD911" s="131" t="str">
        <f t="shared" si="417"/>
        <v/>
      </c>
      <c r="AE911" s="105"/>
      <c r="AF911" s="101"/>
      <c r="AG911" s="107"/>
      <c r="AH911" s="169"/>
      <c r="AI911" s="170"/>
      <c r="AK911" s="146" t="b">
        <f t="shared" si="418"/>
        <v>0</v>
      </c>
      <c r="AL911" s="68">
        <f t="shared" si="419"/>
        <v>0</v>
      </c>
      <c r="AM911" s="68" t="b">
        <f t="shared" si="420"/>
        <v>1</v>
      </c>
      <c r="AN911" s="68">
        <f t="shared" si="421"/>
        <v>1</v>
      </c>
      <c r="AO911" s="68" t="b">
        <f t="shared" si="422"/>
        <v>0</v>
      </c>
      <c r="AP911" s="68">
        <f t="shared" si="423"/>
        <v>0</v>
      </c>
      <c r="AQ911" s="68" t="b">
        <f t="shared" si="424"/>
        <v>1</v>
      </c>
      <c r="AR911" s="139">
        <f t="shared" si="425"/>
        <v>1</v>
      </c>
      <c r="AS911" s="146" t="str">
        <f t="shared" si="426"/>
        <v/>
      </c>
      <c r="AT911" s="139" t="str">
        <f t="shared" si="427"/>
        <v/>
      </c>
      <c r="AU911" s="68">
        <f t="shared" si="428"/>
        <v>1</v>
      </c>
      <c r="AV911" s="68">
        <f t="shared" si="429"/>
        <v>0</v>
      </c>
      <c r="AW911" s="68">
        <f t="shared" si="430"/>
        <v>0</v>
      </c>
      <c r="AX911" s="68">
        <f t="shared" si="431"/>
        <v>0</v>
      </c>
      <c r="AY911" s="68">
        <f t="shared" si="432"/>
        <v>0</v>
      </c>
      <c r="AZ911" s="139">
        <f t="shared" si="433"/>
        <v>0</v>
      </c>
      <c r="BA911" s="68" t="str">
        <f t="shared" si="434"/>
        <v/>
      </c>
      <c r="BB911" s="68" t="str">
        <f t="shared" si="435"/>
        <v/>
      </c>
      <c r="BC911" s="146" t="str">
        <f t="shared" si="436"/>
        <v>Pain in mouth/throat</v>
      </c>
      <c r="BD911" s="68">
        <f t="shared" si="437"/>
        <v>10.4</v>
      </c>
      <c r="BE911" s="68" t="str">
        <f t="shared" si="438"/>
        <v>Pain in mouth/throat
 has a PPV of 10.4% 
 for recurrence</v>
      </c>
      <c r="BF911" s="68">
        <f t="shared" si="439"/>
        <v>0</v>
      </c>
      <c r="BG911" s="68">
        <f t="shared" si="440"/>
        <v>0</v>
      </c>
      <c r="BH911" s="68">
        <f t="shared" si="441"/>
        <v>1</v>
      </c>
      <c r="BI911" s="68">
        <f t="shared" si="442"/>
        <v>0</v>
      </c>
      <c r="BJ911" s="68">
        <f t="shared" si="443"/>
        <v>0</v>
      </c>
      <c r="BK911" s="68">
        <f t="shared" si="444"/>
        <v>0</v>
      </c>
      <c r="BL911" s="68">
        <f t="shared" si="445"/>
        <v>0</v>
      </c>
      <c r="BM911" s="139">
        <f t="shared" si="446"/>
        <v>0</v>
      </c>
    </row>
    <row r="912" spans="1:65" s="68" customFormat="1" ht="63.95" customHeight="1">
      <c r="A912" s="245"/>
      <c r="B912" s="97"/>
      <c r="C912" s="98"/>
      <c r="D912" s="99"/>
      <c r="E912" s="111"/>
      <c r="F912" s="155"/>
      <c r="G912" s="225"/>
      <c r="H912" s="100"/>
      <c r="I912" s="226"/>
      <c r="J912" s="218"/>
      <c r="K912" s="124"/>
      <c r="L912" s="135"/>
      <c r="M912" s="136"/>
      <c r="N912" s="102"/>
      <c r="O912" s="103"/>
      <c r="P912" s="103"/>
      <c r="Q912" s="103"/>
      <c r="R912" s="103"/>
      <c r="S912" s="99"/>
      <c r="T912" s="99"/>
      <c r="U912" s="99"/>
      <c r="V912" s="99"/>
      <c r="W912" s="100"/>
      <c r="X912" s="100"/>
      <c r="Y912" s="104"/>
      <c r="Z912" s="119"/>
      <c r="AA912" s="119"/>
      <c r="AB912" s="120"/>
      <c r="AC912" s="137" t="str">
        <f t="shared" si="416"/>
        <v/>
      </c>
      <c r="AD912" s="131" t="str">
        <f t="shared" si="417"/>
        <v/>
      </c>
      <c r="AE912" s="105"/>
      <c r="AF912" s="101"/>
      <c r="AG912" s="107"/>
      <c r="AH912" s="169"/>
      <c r="AI912" s="170"/>
      <c r="AK912" s="146" t="b">
        <f t="shared" si="418"/>
        <v>0</v>
      </c>
      <c r="AL912" s="68">
        <f t="shared" si="419"/>
        <v>0</v>
      </c>
      <c r="AM912" s="68" t="b">
        <f t="shared" si="420"/>
        <v>1</v>
      </c>
      <c r="AN912" s="68">
        <f t="shared" si="421"/>
        <v>1</v>
      </c>
      <c r="AO912" s="68" t="b">
        <f t="shared" si="422"/>
        <v>0</v>
      </c>
      <c r="AP912" s="68">
        <f t="shared" si="423"/>
        <v>0</v>
      </c>
      <c r="AQ912" s="68" t="b">
        <f t="shared" si="424"/>
        <v>1</v>
      </c>
      <c r="AR912" s="139">
        <f t="shared" si="425"/>
        <v>1</v>
      </c>
      <c r="AS912" s="146" t="str">
        <f t="shared" si="426"/>
        <v/>
      </c>
      <c r="AT912" s="139" t="str">
        <f t="shared" si="427"/>
        <v/>
      </c>
      <c r="AU912" s="68">
        <f t="shared" si="428"/>
        <v>1</v>
      </c>
      <c r="AV912" s="68">
        <f t="shared" si="429"/>
        <v>0</v>
      </c>
      <c r="AW912" s="68">
        <f t="shared" si="430"/>
        <v>0</v>
      </c>
      <c r="AX912" s="68">
        <f t="shared" si="431"/>
        <v>0</v>
      </c>
      <c r="AY912" s="68">
        <f t="shared" si="432"/>
        <v>0</v>
      </c>
      <c r="AZ912" s="139">
        <f t="shared" si="433"/>
        <v>0</v>
      </c>
      <c r="BA912" s="68" t="str">
        <f t="shared" si="434"/>
        <v/>
      </c>
      <c r="BB912" s="68" t="str">
        <f t="shared" si="435"/>
        <v/>
      </c>
      <c r="BC912" s="146" t="str">
        <f t="shared" si="436"/>
        <v>Pain in mouth/throat</v>
      </c>
      <c r="BD912" s="68">
        <f t="shared" si="437"/>
        <v>10.4</v>
      </c>
      <c r="BE912" s="68" t="str">
        <f t="shared" si="438"/>
        <v>Pain in mouth/throat
 has a PPV of 10.4% 
 for recurrence</v>
      </c>
      <c r="BF912" s="68">
        <f t="shared" si="439"/>
        <v>0</v>
      </c>
      <c r="BG912" s="68">
        <f t="shared" si="440"/>
        <v>0</v>
      </c>
      <c r="BH912" s="68">
        <f t="shared" si="441"/>
        <v>1</v>
      </c>
      <c r="BI912" s="68">
        <f t="shared" si="442"/>
        <v>0</v>
      </c>
      <c r="BJ912" s="68">
        <f t="shared" si="443"/>
        <v>0</v>
      </c>
      <c r="BK912" s="68">
        <f t="shared" si="444"/>
        <v>0</v>
      </c>
      <c r="BL912" s="68">
        <f t="shared" si="445"/>
        <v>0</v>
      </c>
      <c r="BM912" s="139">
        <f t="shared" si="446"/>
        <v>0</v>
      </c>
    </row>
    <row r="913" spans="1:65" s="68" customFormat="1" ht="63.95" customHeight="1">
      <c r="A913" s="245"/>
      <c r="B913" s="97"/>
      <c r="C913" s="98"/>
      <c r="D913" s="99"/>
      <c r="E913" s="111"/>
      <c r="F913" s="155"/>
      <c r="G913" s="225"/>
      <c r="H913" s="100"/>
      <c r="I913" s="226"/>
      <c r="J913" s="218"/>
      <c r="K913" s="124"/>
      <c r="L913" s="135"/>
      <c r="M913" s="136"/>
      <c r="N913" s="102"/>
      <c r="O913" s="103"/>
      <c r="P913" s="103"/>
      <c r="Q913" s="103"/>
      <c r="R913" s="103"/>
      <c r="S913" s="99"/>
      <c r="T913" s="99"/>
      <c r="U913" s="99"/>
      <c r="V913" s="99"/>
      <c r="W913" s="100"/>
      <c r="X913" s="100"/>
      <c r="Y913" s="104"/>
      <c r="Z913" s="119"/>
      <c r="AA913" s="119"/>
      <c r="AB913" s="120"/>
      <c r="AC913" s="137" t="str">
        <f t="shared" ref="AC913:AC976" si="447">AS913</f>
        <v/>
      </c>
      <c r="AD913" s="131" t="str">
        <f t="shared" ref="AD913:AD976" si="448">AT913</f>
        <v/>
      </c>
      <c r="AE913" s="105"/>
      <c r="AF913" s="101"/>
      <c r="AG913" s="107"/>
      <c r="AH913" s="169"/>
      <c r="AI913" s="170"/>
      <c r="AK913" s="146" t="b">
        <f t="shared" ref="AK913:AK976" si="449">AND(K913&lt;&gt;"",L913&lt;&gt;"",M913&lt;&gt;"",N913&lt;&gt;"",O913&lt;&gt;"",P913&lt;&gt;"",Q913&lt;&gt;"",R913&lt;&gt;"",S913&lt;&gt;"", T913&lt;&gt;"", U913&lt;&gt;"", V913&lt;&gt;"", W913&lt;&gt;"", X913&lt;&gt;"", Y913&lt;&gt;"", Z913&lt;&gt;"", AA913&lt;&gt;"", AB913&lt;&gt;"")</f>
        <v>0</v>
      </c>
      <c r="AL913" s="68">
        <f t="shared" ref="AL913:AL976" si="450">IF(AK913=TRUE, 1, 0)</f>
        <v>0</v>
      </c>
      <c r="AM913" s="68" t="b">
        <f t="shared" ref="AM913:AM976" si="451">AND(K913="",L913="",M913="",N913="",O913="",P913="",Q913="",R913="",S913="", T913="", U913="", V913="", W913="", X913="", Y913="", Z913="", AA913="", AB913="")</f>
        <v>1</v>
      </c>
      <c r="AN913" s="68">
        <f t="shared" ref="AN913:AN976" si="452">IF(AM913=TRUE, 1, 0)</f>
        <v>1</v>
      </c>
      <c r="AO913" s="68" t="b">
        <f t="shared" ref="AO913:AO976" si="453">AND(B913&lt;&gt;"", C913&lt;&gt;"", D913&lt;&gt;"", G913&lt;&gt;"",H913&lt;&gt;"",I913&lt;&gt;"",E913&lt;&gt;"",F913&lt;&gt;"",J913&lt;&gt;"")</f>
        <v>0</v>
      </c>
      <c r="AP913" s="68">
        <f t="shared" ref="AP913:AP976" si="454">IF(AO913=TRUE, 1, 0)</f>
        <v>0</v>
      </c>
      <c r="AQ913" s="68" t="b">
        <f t="shared" ref="AQ913:AQ976" si="455">AND(B913="", C913="", D913="", G913="",H913="",I913="",E913="",F913="",J913="")</f>
        <v>1</v>
      </c>
      <c r="AR913" s="139">
        <f t="shared" ref="AR913:AR976" si="456">IF(AQ913=TRUE, 1, 0)</f>
        <v>1</v>
      </c>
      <c r="AS913" s="146" t="str">
        <f t="shared" ref="AS913:AS976" si="457">IF(AU913=1, "", IF(AV913=1,AV$9, IF(AW913=1,AW$9, IF(AX913=1,AX$9, IF(AY913=1,AY$9, IF(AZ913=1, AZ$9, IF(J913="Yes",BB913, IF(J913="No", BA913, "Whoops!"))))))))</f>
        <v/>
      </c>
      <c r="AT913" s="139" t="str">
        <f t="shared" ref="AT913:AT976" si="458">IF(AS913="","", IF(AS913=BB913, BE913,""))</f>
        <v/>
      </c>
      <c r="AU913" s="68">
        <f t="shared" ref="AU913:AU976" si="459">IF(AND(B913="", AR913=1), 1, 0)</f>
        <v>1</v>
      </c>
      <c r="AV913" s="68">
        <f t="shared" ref="AV913:AV976" si="460">IF(AND(B913="", AR913=0, AP913=0), 1, 0)</f>
        <v>0</v>
      </c>
      <c r="AW913" s="68">
        <f t="shared" ref="AW913:AW976" si="461">IF(AND(B913&lt;&gt;"", AR913=0, AP913=0), 1, 0)</f>
        <v>0</v>
      </c>
      <c r="AX913" s="68">
        <f t="shared" ref="AX913:AX976" si="462">IF(AND(B913&lt;&gt;"", AP913=1, J913="No", AN913=0), 1, 0)</f>
        <v>0</v>
      </c>
      <c r="AY913" s="68">
        <f t="shared" ref="AY913:AY976" si="463">IF(AND(B913&lt;&gt;"", AP913=1, J913="Yes", AL913=0), 1, 0)</f>
        <v>0</v>
      </c>
      <c r="AZ913" s="139">
        <f t="shared" ref="AZ913:AZ976" si="464">IF(AND(SUM(AU913:AY913)=0, OR(F913="thyroid", F913="skin")), 1, 0)</f>
        <v>0</v>
      </c>
      <c r="BA913" s="68" t="str">
        <f t="shared" ref="BA913:BA976" si="465">IF(J913="No",VLOOKUP(E913,AK$2:AM$8,3,FALSE)&amp;BA$9&amp;" at "&amp;E913&amp;BB$13,"")</f>
        <v/>
      </c>
      <c r="BB913" s="68" t="str">
        <f t="shared" ref="BB913:BB976" si="466">IF(SUM(AU913:AY913)=0,VLOOKUP(E913,AK$2:AM$8,2,FALSE)&amp;BB$9&amp;" at "&amp;E913&amp;BB$13, "")</f>
        <v/>
      </c>
      <c r="BC913" s="146" t="str">
        <f t="shared" ref="BC913:BC976" si="467">IF(BF913=1,BF$2,IF(BG913=1,BF$3,IF(BH913=1,BF$4,IF(BI913=1,BF$5,IF(BJ913=1,BF$6,IF(BK913=1,BF$7,IF(BL913=1,BF$8,IF(BM913=1,BF$9))))))))</f>
        <v>Pain in mouth/throat</v>
      </c>
      <c r="BD913" s="68">
        <f t="shared" ref="BD913:BD976" si="468">IF(BF913=1,BG$2,IF(BG913=1,BG$3,IF(BH913=1,BG$4,IF(BI913=1,BG$5,IF(BJ913=1,BG$6,IF(BK913=1,BG$7,IF(BL913=1,BG$8,IF(BM913=1,BG$9))))))))</f>
        <v>10.4</v>
      </c>
      <c r="BE913" s="68" t="str">
        <f t="shared" ref="BE913:BE976" si="469">IF(SUM(BF913:BM913)&gt;0, BC913&amp;CHAR(10)&amp;BE$7&amp;BD913&amp;BE$8, BE$6)</f>
        <v>Pain in mouth/throat
 has a PPV of 10.4% 
 for recurrence</v>
      </c>
      <c r="BF913" s="68">
        <f t="shared" ref="BF913:BF976" si="470">IF(N913="Yes", 1, 0)</f>
        <v>0</v>
      </c>
      <c r="BG913" s="68">
        <f t="shared" ref="BG913:BG976" si="471">IF(AB913="Yes", 1, 0)</f>
        <v>0</v>
      </c>
      <c r="BH913" s="68">
        <f t="shared" ref="BH913:BH976" si="472">IF(OR(S913="Yes",P913&lt;&gt;"No"), 1, 0)</f>
        <v>1</v>
      </c>
      <c r="BI913" s="68">
        <f t="shared" ref="BI913:BI976" si="473">IF(Z913="Yes", 1, 0)</f>
        <v>0</v>
      </c>
      <c r="BJ913" s="68">
        <f t="shared" ref="BJ913:BJ976" si="474">IF(L913="Yes", 1, 0)</f>
        <v>0</v>
      </c>
      <c r="BK913" s="68">
        <f t="shared" ref="BK913:BK976" si="475">IF(OR(R913="Intermittent", R913="Persistent"), 1, 0)</f>
        <v>0</v>
      </c>
      <c r="BL913" s="68">
        <f t="shared" ref="BL913:BL976" si="476">IF(AA913="Yes", 1, 0)</f>
        <v>0</v>
      </c>
      <c r="BM913" s="139">
        <f t="shared" ref="BM913:BM976" si="477">IF(V913="Yes", 1, 0)</f>
        <v>0</v>
      </c>
    </row>
    <row r="914" spans="1:65" s="68" customFormat="1" ht="63.95" customHeight="1">
      <c r="A914" s="245"/>
      <c r="B914" s="97"/>
      <c r="C914" s="98"/>
      <c r="D914" s="99"/>
      <c r="E914" s="111"/>
      <c r="F914" s="155"/>
      <c r="G914" s="225"/>
      <c r="H914" s="100"/>
      <c r="I914" s="226"/>
      <c r="J914" s="218"/>
      <c r="K914" s="124"/>
      <c r="L914" s="135"/>
      <c r="M914" s="136"/>
      <c r="N914" s="102"/>
      <c r="O914" s="103"/>
      <c r="P914" s="103"/>
      <c r="Q914" s="103"/>
      <c r="R914" s="103"/>
      <c r="S914" s="99"/>
      <c r="T914" s="99"/>
      <c r="U914" s="99"/>
      <c r="V914" s="99"/>
      <c r="W914" s="100"/>
      <c r="X914" s="100"/>
      <c r="Y914" s="104"/>
      <c r="Z914" s="119"/>
      <c r="AA914" s="119"/>
      <c r="AB914" s="120"/>
      <c r="AC914" s="137" t="str">
        <f t="shared" si="447"/>
        <v/>
      </c>
      <c r="AD914" s="131" t="str">
        <f t="shared" si="448"/>
        <v/>
      </c>
      <c r="AE914" s="105"/>
      <c r="AF914" s="101"/>
      <c r="AG914" s="107"/>
      <c r="AH914" s="169"/>
      <c r="AI914" s="170"/>
      <c r="AK914" s="146" t="b">
        <f t="shared" si="449"/>
        <v>0</v>
      </c>
      <c r="AL914" s="68">
        <f t="shared" si="450"/>
        <v>0</v>
      </c>
      <c r="AM914" s="68" t="b">
        <f t="shared" si="451"/>
        <v>1</v>
      </c>
      <c r="AN914" s="68">
        <f t="shared" si="452"/>
        <v>1</v>
      </c>
      <c r="AO914" s="68" t="b">
        <f t="shared" si="453"/>
        <v>0</v>
      </c>
      <c r="AP914" s="68">
        <f t="shared" si="454"/>
        <v>0</v>
      </c>
      <c r="AQ914" s="68" t="b">
        <f t="shared" si="455"/>
        <v>1</v>
      </c>
      <c r="AR914" s="139">
        <f t="shared" si="456"/>
        <v>1</v>
      </c>
      <c r="AS914" s="146" t="str">
        <f t="shared" si="457"/>
        <v/>
      </c>
      <c r="AT914" s="139" t="str">
        <f t="shared" si="458"/>
        <v/>
      </c>
      <c r="AU914" s="68">
        <f t="shared" si="459"/>
        <v>1</v>
      </c>
      <c r="AV914" s="68">
        <f t="shared" si="460"/>
        <v>0</v>
      </c>
      <c r="AW914" s="68">
        <f t="shared" si="461"/>
        <v>0</v>
      </c>
      <c r="AX914" s="68">
        <f t="shared" si="462"/>
        <v>0</v>
      </c>
      <c r="AY914" s="68">
        <f t="shared" si="463"/>
        <v>0</v>
      </c>
      <c r="AZ914" s="139">
        <f t="shared" si="464"/>
        <v>0</v>
      </c>
      <c r="BA914" s="68" t="str">
        <f t="shared" si="465"/>
        <v/>
      </c>
      <c r="BB914" s="68" t="str">
        <f t="shared" si="466"/>
        <v/>
      </c>
      <c r="BC914" s="146" t="str">
        <f t="shared" si="467"/>
        <v>Pain in mouth/throat</v>
      </c>
      <c r="BD914" s="68">
        <f t="shared" si="468"/>
        <v>10.4</v>
      </c>
      <c r="BE914" s="68" t="str">
        <f t="shared" si="469"/>
        <v>Pain in mouth/throat
 has a PPV of 10.4% 
 for recurrence</v>
      </c>
      <c r="BF914" s="68">
        <f t="shared" si="470"/>
        <v>0</v>
      </c>
      <c r="BG914" s="68">
        <f t="shared" si="471"/>
        <v>0</v>
      </c>
      <c r="BH914" s="68">
        <f t="shared" si="472"/>
        <v>1</v>
      </c>
      <c r="BI914" s="68">
        <f t="shared" si="473"/>
        <v>0</v>
      </c>
      <c r="BJ914" s="68">
        <f t="shared" si="474"/>
        <v>0</v>
      </c>
      <c r="BK914" s="68">
        <f t="shared" si="475"/>
        <v>0</v>
      </c>
      <c r="BL914" s="68">
        <f t="shared" si="476"/>
        <v>0</v>
      </c>
      <c r="BM914" s="139">
        <f t="shared" si="477"/>
        <v>0</v>
      </c>
    </row>
    <row r="915" spans="1:65" s="68" customFormat="1" ht="63.95" customHeight="1">
      <c r="A915" s="245"/>
      <c r="B915" s="97"/>
      <c r="C915" s="98"/>
      <c r="D915" s="99"/>
      <c r="E915" s="111"/>
      <c r="F915" s="155"/>
      <c r="G915" s="225"/>
      <c r="H915" s="100"/>
      <c r="I915" s="226"/>
      <c r="J915" s="218"/>
      <c r="K915" s="124"/>
      <c r="L915" s="135"/>
      <c r="M915" s="136"/>
      <c r="N915" s="102"/>
      <c r="O915" s="103"/>
      <c r="P915" s="103"/>
      <c r="Q915" s="103"/>
      <c r="R915" s="103"/>
      <c r="S915" s="99"/>
      <c r="T915" s="99"/>
      <c r="U915" s="99"/>
      <c r="V915" s="99"/>
      <c r="W915" s="100"/>
      <c r="X915" s="100"/>
      <c r="Y915" s="104"/>
      <c r="Z915" s="119"/>
      <c r="AA915" s="119"/>
      <c r="AB915" s="120"/>
      <c r="AC915" s="137" t="str">
        <f t="shared" si="447"/>
        <v/>
      </c>
      <c r="AD915" s="131" t="str">
        <f t="shared" si="448"/>
        <v/>
      </c>
      <c r="AE915" s="105"/>
      <c r="AF915" s="101"/>
      <c r="AG915" s="107"/>
      <c r="AH915" s="169"/>
      <c r="AI915" s="170"/>
      <c r="AK915" s="146" t="b">
        <f t="shared" si="449"/>
        <v>0</v>
      </c>
      <c r="AL915" s="68">
        <f t="shared" si="450"/>
        <v>0</v>
      </c>
      <c r="AM915" s="68" t="b">
        <f t="shared" si="451"/>
        <v>1</v>
      </c>
      <c r="AN915" s="68">
        <f t="shared" si="452"/>
        <v>1</v>
      </c>
      <c r="AO915" s="68" t="b">
        <f t="shared" si="453"/>
        <v>0</v>
      </c>
      <c r="AP915" s="68">
        <f t="shared" si="454"/>
        <v>0</v>
      </c>
      <c r="AQ915" s="68" t="b">
        <f t="shared" si="455"/>
        <v>1</v>
      </c>
      <c r="AR915" s="139">
        <f t="shared" si="456"/>
        <v>1</v>
      </c>
      <c r="AS915" s="146" t="str">
        <f t="shared" si="457"/>
        <v/>
      </c>
      <c r="AT915" s="139" t="str">
        <f t="shared" si="458"/>
        <v/>
      </c>
      <c r="AU915" s="68">
        <f t="shared" si="459"/>
        <v>1</v>
      </c>
      <c r="AV915" s="68">
        <f t="shared" si="460"/>
        <v>0</v>
      </c>
      <c r="AW915" s="68">
        <f t="shared" si="461"/>
        <v>0</v>
      </c>
      <c r="AX915" s="68">
        <f t="shared" si="462"/>
        <v>0</v>
      </c>
      <c r="AY915" s="68">
        <f t="shared" si="463"/>
        <v>0</v>
      </c>
      <c r="AZ915" s="139">
        <f t="shared" si="464"/>
        <v>0</v>
      </c>
      <c r="BA915" s="68" t="str">
        <f t="shared" si="465"/>
        <v/>
      </c>
      <c r="BB915" s="68" t="str">
        <f t="shared" si="466"/>
        <v/>
      </c>
      <c r="BC915" s="146" t="str">
        <f t="shared" si="467"/>
        <v>Pain in mouth/throat</v>
      </c>
      <c r="BD915" s="68">
        <f t="shared" si="468"/>
        <v>10.4</v>
      </c>
      <c r="BE915" s="68" t="str">
        <f t="shared" si="469"/>
        <v>Pain in mouth/throat
 has a PPV of 10.4% 
 for recurrence</v>
      </c>
      <c r="BF915" s="68">
        <f t="shared" si="470"/>
        <v>0</v>
      </c>
      <c r="BG915" s="68">
        <f t="shared" si="471"/>
        <v>0</v>
      </c>
      <c r="BH915" s="68">
        <f t="shared" si="472"/>
        <v>1</v>
      </c>
      <c r="BI915" s="68">
        <f t="shared" si="473"/>
        <v>0</v>
      </c>
      <c r="BJ915" s="68">
        <f t="shared" si="474"/>
        <v>0</v>
      </c>
      <c r="BK915" s="68">
        <f t="shared" si="475"/>
        <v>0</v>
      </c>
      <c r="BL915" s="68">
        <f t="shared" si="476"/>
        <v>0</v>
      </c>
      <c r="BM915" s="139">
        <f t="shared" si="477"/>
        <v>0</v>
      </c>
    </row>
    <row r="916" spans="1:65" s="68" customFormat="1" ht="63.95" customHeight="1">
      <c r="A916" s="245"/>
      <c r="B916" s="97"/>
      <c r="C916" s="98"/>
      <c r="D916" s="99"/>
      <c r="E916" s="111"/>
      <c r="F916" s="155"/>
      <c r="G916" s="225"/>
      <c r="H916" s="100"/>
      <c r="I916" s="226"/>
      <c r="J916" s="218"/>
      <c r="K916" s="124"/>
      <c r="L916" s="135"/>
      <c r="M916" s="136"/>
      <c r="N916" s="102"/>
      <c r="O916" s="103"/>
      <c r="P916" s="103"/>
      <c r="Q916" s="103"/>
      <c r="R916" s="103"/>
      <c r="S916" s="99"/>
      <c r="T916" s="99"/>
      <c r="U916" s="99"/>
      <c r="V916" s="99"/>
      <c r="W916" s="100"/>
      <c r="X916" s="100"/>
      <c r="Y916" s="104"/>
      <c r="Z916" s="119"/>
      <c r="AA916" s="119"/>
      <c r="AB916" s="120"/>
      <c r="AC916" s="137" t="str">
        <f t="shared" si="447"/>
        <v/>
      </c>
      <c r="AD916" s="131" t="str">
        <f t="shared" si="448"/>
        <v/>
      </c>
      <c r="AE916" s="105"/>
      <c r="AF916" s="101"/>
      <c r="AG916" s="107"/>
      <c r="AH916" s="169"/>
      <c r="AI916" s="170"/>
      <c r="AK916" s="146" t="b">
        <f t="shared" si="449"/>
        <v>0</v>
      </c>
      <c r="AL916" s="68">
        <f t="shared" si="450"/>
        <v>0</v>
      </c>
      <c r="AM916" s="68" t="b">
        <f t="shared" si="451"/>
        <v>1</v>
      </c>
      <c r="AN916" s="68">
        <f t="shared" si="452"/>
        <v>1</v>
      </c>
      <c r="AO916" s="68" t="b">
        <f t="shared" si="453"/>
        <v>0</v>
      </c>
      <c r="AP916" s="68">
        <f t="shared" si="454"/>
        <v>0</v>
      </c>
      <c r="AQ916" s="68" t="b">
        <f t="shared" si="455"/>
        <v>1</v>
      </c>
      <c r="AR916" s="139">
        <f t="shared" si="456"/>
        <v>1</v>
      </c>
      <c r="AS916" s="146" t="str">
        <f t="shared" si="457"/>
        <v/>
      </c>
      <c r="AT916" s="139" t="str">
        <f t="shared" si="458"/>
        <v/>
      </c>
      <c r="AU916" s="68">
        <f t="shared" si="459"/>
        <v>1</v>
      </c>
      <c r="AV916" s="68">
        <f t="shared" si="460"/>
        <v>0</v>
      </c>
      <c r="AW916" s="68">
        <f t="shared" si="461"/>
        <v>0</v>
      </c>
      <c r="AX916" s="68">
        <f t="shared" si="462"/>
        <v>0</v>
      </c>
      <c r="AY916" s="68">
        <f t="shared" si="463"/>
        <v>0</v>
      </c>
      <c r="AZ916" s="139">
        <f t="shared" si="464"/>
        <v>0</v>
      </c>
      <c r="BA916" s="68" t="str">
        <f t="shared" si="465"/>
        <v/>
      </c>
      <c r="BB916" s="68" t="str">
        <f t="shared" si="466"/>
        <v/>
      </c>
      <c r="BC916" s="146" t="str">
        <f t="shared" si="467"/>
        <v>Pain in mouth/throat</v>
      </c>
      <c r="BD916" s="68">
        <f t="shared" si="468"/>
        <v>10.4</v>
      </c>
      <c r="BE916" s="68" t="str">
        <f t="shared" si="469"/>
        <v>Pain in mouth/throat
 has a PPV of 10.4% 
 for recurrence</v>
      </c>
      <c r="BF916" s="68">
        <f t="shared" si="470"/>
        <v>0</v>
      </c>
      <c r="BG916" s="68">
        <f t="shared" si="471"/>
        <v>0</v>
      </c>
      <c r="BH916" s="68">
        <f t="shared" si="472"/>
        <v>1</v>
      </c>
      <c r="BI916" s="68">
        <f t="shared" si="473"/>
        <v>0</v>
      </c>
      <c r="BJ916" s="68">
        <f t="shared" si="474"/>
        <v>0</v>
      </c>
      <c r="BK916" s="68">
        <f t="shared" si="475"/>
        <v>0</v>
      </c>
      <c r="BL916" s="68">
        <f t="shared" si="476"/>
        <v>0</v>
      </c>
      <c r="BM916" s="139">
        <f t="shared" si="477"/>
        <v>0</v>
      </c>
    </row>
    <row r="917" spans="1:65" s="68" customFormat="1" ht="63.95" customHeight="1">
      <c r="A917" s="245"/>
      <c r="B917" s="97"/>
      <c r="C917" s="98"/>
      <c r="D917" s="99"/>
      <c r="E917" s="111"/>
      <c r="F917" s="155"/>
      <c r="G917" s="225"/>
      <c r="H917" s="100"/>
      <c r="I917" s="226"/>
      <c r="J917" s="218"/>
      <c r="K917" s="124"/>
      <c r="L917" s="135"/>
      <c r="M917" s="136"/>
      <c r="N917" s="102"/>
      <c r="O917" s="103"/>
      <c r="P917" s="103"/>
      <c r="Q917" s="103"/>
      <c r="R917" s="103"/>
      <c r="S917" s="99"/>
      <c r="T917" s="99"/>
      <c r="U917" s="99"/>
      <c r="V917" s="99"/>
      <c r="W917" s="100"/>
      <c r="X917" s="100"/>
      <c r="Y917" s="104"/>
      <c r="Z917" s="119"/>
      <c r="AA917" s="119"/>
      <c r="AB917" s="120"/>
      <c r="AC917" s="137" t="str">
        <f t="shared" si="447"/>
        <v/>
      </c>
      <c r="AD917" s="131" t="str">
        <f t="shared" si="448"/>
        <v/>
      </c>
      <c r="AE917" s="105"/>
      <c r="AF917" s="101"/>
      <c r="AG917" s="107"/>
      <c r="AH917" s="169"/>
      <c r="AI917" s="170"/>
      <c r="AK917" s="146" t="b">
        <f t="shared" si="449"/>
        <v>0</v>
      </c>
      <c r="AL917" s="68">
        <f t="shared" si="450"/>
        <v>0</v>
      </c>
      <c r="AM917" s="68" t="b">
        <f t="shared" si="451"/>
        <v>1</v>
      </c>
      <c r="AN917" s="68">
        <f t="shared" si="452"/>
        <v>1</v>
      </c>
      <c r="AO917" s="68" t="b">
        <f t="shared" si="453"/>
        <v>0</v>
      </c>
      <c r="AP917" s="68">
        <f t="shared" si="454"/>
        <v>0</v>
      </c>
      <c r="AQ917" s="68" t="b">
        <f t="shared" si="455"/>
        <v>1</v>
      </c>
      <c r="AR917" s="139">
        <f t="shared" si="456"/>
        <v>1</v>
      </c>
      <c r="AS917" s="146" t="str">
        <f t="shared" si="457"/>
        <v/>
      </c>
      <c r="AT917" s="139" t="str">
        <f t="shared" si="458"/>
        <v/>
      </c>
      <c r="AU917" s="68">
        <f t="shared" si="459"/>
        <v>1</v>
      </c>
      <c r="AV917" s="68">
        <f t="shared" si="460"/>
        <v>0</v>
      </c>
      <c r="AW917" s="68">
        <f t="shared" si="461"/>
        <v>0</v>
      </c>
      <c r="AX917" s="68">
        <f t="shared" si="462"/>
        <v>0</v>
      </c>
      <c r="AY917" s="68">
        <f t="shared" si="463"/>
        <v>0</v>
      </c>
      <c r="AZ917" s="139">
        <f t="shared" si="464"/>
        <v>0</v>
      </c>
      <c r="BA917" s="68" t="str">
        <f t="shared" si="465"/>
        <v/>
      </c>
      <c r="BB917" s="68" t="str">
        <f t="shared" si="466"/>
        <v/>
      </c>
      <c r="BC917" s="146" t="str">
        <f t="shared" si="467"/>
        <v>Pain in mouth/throat</v>
      </c>
      <c r="BD917" s="68">
        <f t="shared" si="468"/>
        <v>10.4</v>
      </c>
      <c r="BE917" s="68" t="str">
        <f t="shared" si="469"/>
        <v>Pain in mouth/throat
 has a PPV of 10.4% 
 for recurrence</v>
      </c>
      <c r="BF917" s="68">
        <f t="shared" si="470"/>
        <v>0</v>
      </c>
      <c r="BG917" s="68">
        <f t="shared" si="471"/>
        <v>0</v>
      </c>
      <c r="BH917" s="68">
        <f t="shared" si="472"/>
        <v>1</v>
      </c>
      <c r="BI917" s="68">
        <f t="shared" si="473"/>
        <v>0</v>
      </c>
      <c r="BJ917" s="68">
        <f t="shared" si="474"/>
        <v>0</v>
      </c>
      <c r="BK917" s="68">
        <f t="shared" si="475"/>
        <v>0</v>
      </c>
      <c r="BL917" s="68">
        <f t="shared" si="476"/>
        <v>0</v>
      </c>
      <c r="BM917" s="139">
        <f t="shared" si="477"/>
        <v>0</v>
      </c>
    </row>
    <row r="918" spans="1:65" s="68" customFormat="1" ht="63.95" customHeight="1">
      <c r="A918" s="245"/>
      <c r="B918" s="97"/>
      <c r="C918" s="98"/>
      <c r="D918" s="99"/>
      <c r="E918" s="111"/>
      <c r="F918" s="155"/>
      <c r="G918" s="225"/>
      <c r="H918" s="100"/>
      <c r="I918" s="226"/>
      <c r="J918" s="218"/>
      <c r="K918" s="124"/>
      <c r="L918" s="135"/>
      <c r="M918" s="136"/>
      <c r="N918" s="102"/>
      <c r="O918" s="103"/>
      <c r="P918" s="103"/>
      <c r="Q918" s="103"/>
      <c r="R918" s="103"/>
      <c r="S918" s="99"/>
      <c r="T918" s="99"/>
      <c r="U918" s="99"/>
      <c r="V918" s="99"/>
      <c r="W918" s="100"/>
      <c r="X918" s="100"/>
      <c r="Y918" s="104"/>
      <c r="Z918" s="119"/>
      <c r="AA918" s="119"/>
      <c r="AB918" s="120"/>
      <c r="AC918" s="137" t="str">
        <f t="shared" si="447"/>
        <v/>
      </c>
      <c r="AD918" s="131" t="str">
        <f t="shared" si="448"/>
        <v/>
      </c>
      <c r="AE918" s="105"/>
      <c r="AF918" s="101"/>
      <c r="AG918" s="107"/>
      <c r="AH918" s="169"/>
      <c r="AI918" s="170"/>
      <c r="AK918" s="146" t="b">
        <f t="shared" si="449"/>
        <v>0</v>
      </c>
      <c r="AL918" s="68">
        <f t="shared" si="450"/>
        <v>0</v>
      </c>
      <c r="AM918" s="68" t="b">
        <f t="shared" si="451"/>
        <v>1</v>
      </c>
      <c r="AN918" s="68">
        <f t="shared" si="452"/>
        <v>1</v>
      </c>
      <c r="AO918" s="68" t="b">
        <f t="shared" si="453"/>
        <v>0</v>
      </c>
      <c r="AP918" s="68">
        <f t="shared" si="454"/>
        <v>0</v>
      </c>
      <c r="AQ918" s="68" t="b">
        <f t="shared" si="455"/>
        <v>1</v>
      </c>
      <c r="AR918" s="139">
        <f t="shared" si="456"/>
        <v>1</v>
      </c>
      <c r="AS918" s="146" t="str">
        <f t="shared" si="457"/>
        <v/>
      </c>
      <c r="AT918" s="139" t="str">
        <f t="shared" si="458"/>
        <v/>
      </c>
      <c r="AU918" s="68">
        <f t="shared" si="459"/>
        <v>1</v>
      </c>
      <c r="AV918" s="68">
        <f t="shared" si="460"/>
        <v>0</v>
      </c>
      <c r="AW918" s="68">
        <f t="shared" si="461"/>
        <v>0</v>
      </c>
      <c r="AX918" s="68">
        <f t="shared" si="462"/>
        <v>0</v>
      </c>
      <c r="AY918" s="68">
        <f t="shared" si="463"/>
        <v>0</v>
      </c>
      <c r="AZ918" s="139">
        <f t="shared" si="464"/>
        <v>0</v>
      </c>
      <c r="BA918" s="68" t="str">
        <f t="shared" si="465"/>
        <v/>
      </c>
      <c r="BB918" s="68" t="str">
        <f t="shared" si="466"/>
        <v/>
      </c>
      <c r="BC918" s="146" t="str">
        <f t="shared" si="467"/>
        <v>Pain in mouth/throat</v>
      </c>
      <c r="BD918" s="68">
        <f t="shared" si="468"/>
        <v>10.4</v>
      </c>
      <c r="BE918" s="68" t="str">
        <f t="shared" si="469"/>
        <v>Pain in mouth/throat
 has a PPV of 10.4% 
 for recurrence</v>
      </c>
      <c r="BF918" s="68">
        <f t="shared" si="470"/>
        <v>0</v>
      </c>
      <c r="BG918" s="68">
        <f t="shared" si="471"/>
        <v>0</v>
      </c>
      <c r="BH918" s="68">
        <f t="shared" si="472"/>
        <v>1</v>
      </c>
      <c r="BI918" s="68">
        <f t="shared" si="473"/>
        <v>0</v>
      </c>
      <c r="BJ918" s="68">
        <f t="shared" si="474"/>
        <v>0</v>
      </c>
      <c r="BK918" s="68">
        <f t="shared" si="475"/>
        <v>0</v>
      </c>
      <c r="BL918" s="68">
        <f t="shared" si="476"/>
        <v>0</v>
      </c>
      <c r="BM918" s="139">
        <f t="shared" si="477"/>
        <v>0</v>
      </c>
    </row>
    <row r="919" spans="1:65" s="68" customFormat="1" ht="63.95" customHeight="1">
      <c r="A919" s="245"/>
      <c r="B919" s="97"/>
      <c r="C919" s="98"/>
      <c r="D919" s="99"/>
      <c r="E919" s="111"/>
      <c r="F919" s="155"/>
      <c r="G919" s="225"/>
      <c r="H919" s="100"/>
      <c r="I919" s="226"/>
      <c r="J919" s="218"/>
      <c r="K919" s="124"/>
      <c r="L919" s="135"/>
      <c r="M919" s="136"/>
      <c r="N919" s="102"/>
      <c r="O919" s="103"/>
      <c r="P919" s="103"/>
      <c r="Q919" s="103"/>
      <c r="R919" s="103"/>
      <c r="S919" s="99"/>
      <c r="T919" s="99"/>
      <c r="U919" s="99"/>
      <c r="V919" s="99"/>
      <c r="W919" s="100"/>
      <c r="X919" s="100"/>
      <c r="Y919" s="104"/>
      <c r="Z919" s="119"/>
      <c r="AA919" s="119"/>
      <c r="AB919" s="120"/>
      <c r="AC919" s="137" t="str">
        <f t="shared" si="447"/>
        <v/>
      </c>
      <c r="AD919" s="131" t="str">
        <f t="shared" si="448"/>
        <v/>
      </c>
      <c r="AE919" s="105"/>
      <c r="AF919" s="101"/>
      <c r="AG919" s="107"/>
      <c r="AH919" s="169"/>
      <c r="AI919" s="170"/>
      <c r="AK919" s="146" t="b">
        <f t="shared" si="449"/>
        <v>0</v>
      </c>
      <c r="AL919" s="68">
        <f t="shared" si="450"/>
        <v>0</v>
      </c>
      <c r="AM919" s="68" t="b">
        <f t="shared" si="451"/>
        <v>1</v>
      </c>
      <c r="AN919" s="68">
        <f t="shared" si="452"/>
        <v>1</v>
      </c>
      <c r="AO919" s="68" t="b">
        <f t="shared" si="453"/>
        <v>0</v>
      </c>
      <c r="AP919" s="68">
        <f t="shared" si="454"/>
        <v>0</v>
      </c>
      <c r="AQ919" s="68" t="b">
        <f t="shared" si="455"/>
        <v>1</v>
      </c>
      <c r="AR919" s="139">
        <f t="shared" si="456"/>
        <v>1</v>
      </c>
      <c r="AS919" s="146" t="str">
        <f t="shared" si="457"/>
        <v/>
      </c>
      <c r="AT919" s="139" t="str">
        <f t="shared" si="458"/>
        <v/>
      </c>
      <c r="AU919" s="68">
        <f t="shared" si="459"/>
        <v>1</v>
      </c>
      <c r="AV919" s="68">
        <f t="shared" si="460"/>
        <v>0</v>
      </c>
      <c r="AW919" s="68">
        <f t="shared" si="461"/>
        <v>0</v>
      </c>
      <c r="AX919" s="68">
        <f t="shared" si="462"/>
        <v>0</v>
      </c>
      <c r="AY919" s="68">
        <f t="shared" si="463"/>
        <v>0</v>
      </c>
      <c r="AZ919" s="139">
        <f t="shared" si="464"/>
        <v>0</v>
      </c>
      <c r="BA919" s="68" t="str">
        <f t="shared" si="465"/>
        <v/>
      </c>
      <c r="BB919" s="68" t="str">
        <f t="shared" si="466"/>
        <v/>
      </c>
      <c r="BC919" s="146" t="str">
        <f t="shared" si="467"/>
        <v>Pain in mouth/throat</v>
      </c>
      <c r="BD919" s="68">
        <f t="shared" si="468"/>
        <v>10.4</v>
      </c>
      <c r="BE919" s="68" t="str">
        <f t="shared" si="469"/>
        <v>Pain in mouth/throat
 has a PPV of 10.4% 
 for recurrence</v>
      </c>
      <c r="BF919" s="68">
        <f t="shared" si="470"/>
        <v>0</v>
      </c>
      <c r="BG919" s="68">
        <f t="shared" si="471"/>
        <v>0</v>
      </c>
      <c r="BH919" s="68">
        <f t="shared" si="472"/>
        <v>1</v>
      </c>
      <c r="BI919" s="68">
        <f t="shared" si="473"/>
        <v>0</v>
      </c>
      <c r="BJ919" s="68">
        <f t="shared" si="474"/>
        <v>0</v>
      </c>
      <c r="BK919" s="68">
        <f t="shared" si="475"/>
        <v>0</v>
      </c>
      <c r="BL919" s="68">
        <f t="shared" si="476"/>
        <v>0</v>
      </c>
      <c r="BM919" s="139">
        <f t="shared" si="477"/>
        <v>0</v>
      </c>
    </row>
    <row r="920" spans="1:65" s="68" customFormat="1" ht="63.95" customHeight="1">
      <c r="A920" s="245"/>
      <c r="B920" s="97"/>
      <c r="C920" s="98"/>
      <c r="D920" s="99"/>
      <c r="E920" s="111"/>
      <c r="F920" s="155"/>
      <c r="G920" s="225"/>
      <c r="H920" s="100"/>
      <c r="I920" s="226"/>
      <c r="J920" s="218"/>
      <c r="K920" s="124"/>
      <c r="L920" s="135"/>
      <c r="M920" s="136"/>
      <c r="N920" s="102"/>
      <c r="O920" s="103"/>
      <c r="P920" s="103"/>
      <c r="Q920" s="103"/>
      <c r="R920" s="103"/>
      <c r="S920" s="99"/>
      <c r="T920" s="99"/>
      <c r="U920" s="99"/>
      <c r="V920" s="99"/>
      <c r="W920" s="100"/>
      <c r="X920" s="100"/>
      <c r="Y920" s="104"/>
      <c r="Z920" s="119"/>
      <c r="AA920" s="119"/>
      <c r="AB920" s="120"/>
      <c r="AC920" s="137" t="str">
        <f t="shared" si="447"/>
        <v/>
      </c>
      <c r="AD920" s="131" t="str">
        <f t="shared" si="448"/>
        <v/>
      </c>
      <c r="AE920" s="105"/>
      <c r="AF920" s="101"/>
      <c r="AG920" s="107"/>
      <c r="AH920" s="169"/>
      <c r="AI920" s="170"/>
      <c r="AK920" s="146" t="b">
        <f t="shared" si="449"/>
        <v>0</v>
      </c>
      <c r="AL920" s="68">
        <f t="shared" si="450"/>
        <v>0</v>
      </c>
      <c r="AM920" s="68" t="b">
        <f t="shared" si="451"/>
        <v>1</v>
      </c>
      <c r="AN920" s="68">
        <f t="shared" si="452"/>
        <v>1</v>
      </c>
      <c r="AO920" s="68" t="b">
        <f t="shared" si="453"/>
        <v>0</v>
      </c>
      <c r="AP920" s="68">
        <f t="shared" si="454"/>
        <v>0</v>
      </c>
      <c r="AQ920" s="68" t="b">
        <f t="shared" si="455"/>
        <v>1</v>
      </c>
      <c r="AR920" s="139">
        <f t="shared" si="456"/>
        <v>1</v>
      </c>
      <c r="AS920" s="146" t="str">
        <f t="shared" si="457"/>
        <v/>
      </c>
      <c r="AT920" s="139" t="str">
        <f t="shared" si="458"/>
        <v/>
      </c>
      <c r="AU920" s="68">
        <f t="shared" si="459"/>
        <v>1</v>
      </c>
      <c r="AV920" s="68">
        <f t="shared" si="460"/>
        <v>0</v>
      </c>
      <c r="AW920" s="68">
        <f t="shared" si="461"/>
        <v>0</v>
      </c>
      <c r="AX920" s="68">
        <f t="shared" si="462"/>
        <v>0</v>
      </c>
      <c r="AY920" s="68">
        <f t="shared" si="463"/>
        <v>0</v>
      </c>
      <c r="AZ920" s="139">
        <f t="shared" si="464"/>
        <v>0</v>
      </c>
      <c r="BA920" s="68" t="str">
        <f t="shared" si="465"/>
        <v/>
      </c>
      <c r="BB920" s="68" t="str">
        <f t="shared" si="466"/>
        <v/>
      </c>
      <c r="BC920" s="146" t="str">
        <f t="shared" si="467"/>
        <v>Pain in mouth/throat</v>
      </c>
      <c r="BD920" s="68">
        <f t="shared" si="468"/>
        <v>10.4</v>
      </c>
      <c r="BE920" s="68" t="str">
        <f t="shared" si="469"/>
        <v>Pain in mouth/throat
 has a PPV of 10.4% 
 for recurrence</v>
      </c>
      <c r="BF920" s="68">
        <f t="shared" si="470"/>
        <v>0</v>
      </c>
      <c r="BG920" s="68">
        <f t="shared" si="471"/>
        <v>0</v>
      </c>
      <c r="BH920" s="68">
        <f t="shared" si="472"/>
        <v>1</v>
      </c>
      <c r="BI920" s="68">
        <f t="shared" si="473"/>
        <v>0</v>
      </c>
      <c r="BJ920" s="68">
        <f t="shared" si="474"/>
        <v>0</v>
      </c>
      <c r="BK920" s="68">
        <f t="shared" si="475"/>
        <v>0</v>
      </c>
      <c r="BL920" s="68">
        <f t="shared" si="476"/>
        <v>0</v>
      </c>
      <c r="BM920" s="139">
        <f t="shared" si="477"/>
        <v>0</v>
      </c>
    </row>
    <row r="921" spans="1:65" s="68" customFormat="1" ht="63.95" customHeight="1">
      <c r="A921" s="245"/>
      <c r="B921" s="97"/>
      <c r="C921" s="98"/>
      <c r="D921" s="99"/>
      <c r="E921" s="111"/>
      <c r="F921" s="155"/>
      <c r="G921" s="225"/>
      <c r="H921" s="100"/>
      <c r="I921" s="226"/>
      <c r="J921" s="218"/>
      <c r="K921" s="124"/>
      <c r="L921" s="135"/>
      <c r="M921" s="136"/>
      <c r="N921" s="102"/>
      <c r="O921" s="103"/>
      <c r="P921" s="103"/>
      <c r="Q921" s="103"/>
      <c r="R921" s="103"/>
      <c r="S921" s="99"/>
      <c r="T921" s="99"/>
      <c r="U921" s="99"/>
      <c r="V921" s="99"/>
      <c r="W921" s="100"/>
      <c r="X921" s="100"/>
      <c r="Y921" s="104"/>
      <c r="Z921" s="119"/>
      <c r="AA921" s="119"/>
      <c r="AB921" s="120"/>
      <c r="AC921" s="137" t="str">
        <f t="shared" si="447"/>
        <v/>
      </c>
      <c r="AD921" s="131" t="str">
        <f t="shared" si="448"/>
        <v/>
      </c>
      <c r="AE921" s="105"/>
      <c r="AF921" s="101"/>
      <c r="AG921" s="107"/>
      <c r="AH921" s="169"/>
      <c r="AI921" s="170"/>
      <c r="AK921" s="146" t="b">
        <f t="shared" si="449"/>
        <v>0</v>
      </c>
      <c r="AL921" s="68">
        <f t="shared" si="450"/>
        <v>0</v>
      </c>
      <c r="AM921" s="68" t="b">
        <f t="shared" si="451"/>
        <v>1</v>
      </c>
      <c r="AN921" s="68">
        <f t="shared" si="452"/>
        <v>1</v>
      </c>
      <c r="AO921" s="68" t="b">
        <f t="shared" si="453"/>
        <v>0</v>
      </c>
      <c r="AP921" s="68">
        <f t="shared" si="454"/>
        <v>0</v>
      </c>
      <c r="AQ921" s="68" t="b">
        <f t="shared" si="455"/>
        <v>1</v>
      </c>
      <c r="AR921" s="139">
        <f t="shared" si="456"/>
        <v>1</v>
      </c>
      <c r="AS921" s="146" t="str">
        <f t="shared" si="457"/>
        <v/>
      </c>
      <c r="AT921" s="139" t="str">
        <f t="shared" si="458"/>
        <v/>
      </c>
      <c r="AU921" s="68">
        <f t="shared" si="459"/>
        <v>1</v>
      </c>
      <c r="AV921" s="68">
        <f t="shared" si="460"/>
        <v>0</v>
      </c>
      <c r="AW921" s="68">
        <f t="shared" si="461"/>
        <v>0</v>
      </c>
      <c r="AX921" s="68">
        <f t="shared" si="462"/>
        <v>0</v>
      </c>
      <c r="AY921" s="68">
        <f t="shared" si="463"/>
        <v>0</v>
      </c>
      <c r="AZ921" s="139">
        <f t="shared" si="464"/>
        <v>0</v>
      </c>
      <c r="BA921" s="68" t="str">
        <f t="shared" si="465"/>
        <v/>
      </c>
      <c r="BB921" s="68" t="str">
        <f t="shared" si="466"/>
        <v/>
      </c>
      <c r="BC921" s="146" t="str">
        <f t="shared" si="467"/>
        <v>Pain in mouth/throat</v>
      </c>
      <c r="BD921" s="68">
        <f t="shared" si="468"/>
        <v>10.4</v>
      </c>
      <c r="BE921" s="68" t="str">
        <f t="shared" si="469"/>
        <v>Pain in mouth/throat
 has a PPV of 10.4% 
 for recurrence</v>
      </c>
      <c r="BF921" s="68">
        <f t="shared" si="470"/>
        <v>0</v>
      </c>
      <c r="BG921" s="68">
        <f t="shared" si="471"/>
        <v>0</v>
      </c>
      <c r="BH921" s="68">
        <f t="shared" si="472"/>
        <v>1</v>
      </c>
      <c r="BI921" s="68">
        <f t="shared" si="473"/>
        <v>0</v>
      </c>
      <c r="BJ921" s="68">
        <f t="shared" si="474"/>
        <v>0</v>
      </c>
      <c r="BK921" s="68">
        <f t="shared" si="475"/>
        <v>0</v>
      </c>
      <c r="BL921" s="68">
        <f t="shared" si="476"/>
        <v>0</v>
      </c>
      <c r="BM921" s="139">
        <f t="shared" si="477"/>
        <v>0</v>
      </c>
    </row>
    <row r="922" spans="1:65" s="68" customFormat="1" ht="63.95" customHeight="1">
      <c r="A922" s="245"/>
      <c r="B922" s="97"/>
      <c r="C922" s="98"/>
      <c r="D922" s="99"/>
      <c r="E922" s="111"/>
      <c r="F922" s="155"/>
      <c r="G922" s="225"/>
      <c r="H922" s="100"/>
      <c r="I922" s="226"/>
      <c r="J922" s="218"/>
      <c r="K922" s="124"/>
      <c r="L922" s="135"/>
      <c r="M922" s="136"/>
      <c r="N922" s="102"/>
      <c r="O922" s="103"/>
      <c r="P922" s="103"/>
      <c r="Q922" s="103"/>
      <c r="R922" s="103"/>
      <c r="S922" s="99"/>
      <c r="T922" s="99"/>
      <c r="U922" s="99"/>
      <c r="V922" s="99"/>
      <c r="W922" s="100"/>
      <c r="X922" s="100"/>
      <c r="Y922" s="104"/>
      <c r="Z922" s="119"/>
      <c r="AA922" s="119"/>
      <c r="AB922" s="120"/>
      <c r="AC922" s="137" t="str">
        <f t="shared" si="447"/>
        <v/>
      </c>
      <c r="AD922" s="131" t="str">
        <f t="shared" si="448"/>
        <v/>
      </c>
      <c r="AE922" s="105"/>
      <c r="AF922" s="101"/>
      <c r="AG922" s="107"/>
      <c r="AH922" s="169"/>
      <c r="AI922" s="170"/>
      <c r="AK922" s="146" t="b">
        <f t="shared" si="449"/>
        <v>0</v>
      </c>
      <c r="AL922" s="68">
        <f t="shared" si="450"/>
        <v>0</v>
      </c>
      <c r="AM922" s="68" t="b">
        <f t="shared" si="451"/>
        <v>1</v>
      </c>
      <c r="AN922" s="68">
        <f t="shared" si="452"/>
        <v>1</v>
      </c>
      <c r="AO922" s="68" t="b">
        <f t="shared" si="453"/>
        <v>0</v>
      </c>
      <c r="AP922" s="68">
        <f t="shared" si="454"/>
        <v>0</v>
      </c>
      <c r="AQ922" s="68" t="b">
        <f t="shared" si="455"/>
        <v>1</v>
      </c>
      <c r="AR922" s="139">
        <f t="shared" si="456"/>
        <v>1</v>
      </c>
      <c r="AS922" s="146" t="str">
        <f t="shared" si="457"/>
        <v/>
      </c>
      <c r="AT922" s="139" t="str">
        <f t="shared" si="458"/>
        <v/>
      </c>
      <c r="AU922" s="68">
        <f t="shared" si="459"/>
        <v>1</v>
      </c>
      <c r="AV922" s="68">
        <f t="shared" si="460"/>
        <v>0</v>
      </c>
      <c r="AW922" s="68">
        <f t="shared" si="461"/>
        <v>0</v>
      </c>
      <c r="AX922" s="68">
        <f t="shared" si="462"/>
        <v>0</v>
      </c>
      <c r="AY922" s="68">
        <f t="shared" si="463"/>
        <v>0</v>
      </c>
      <c r="AZ922" s="139">
        <f t="shared" si="464"/>
        <v>0</v>
      </c>
      <c r="BA922" s="68" t="str">
        <f t="shared" si="465"/>
        <v/>
      </c>
      <c r="BB922" s="68" t="str">
        <f t="shared" si="466"/>
        <v/>
      </c>
      <c r="BC922" s="146" t="str">
        <f t="shared" si="467"/>
        <v>Pain in mouth/throat</v>
      </c>
      <c r="BD922" s="68">
        <f t="shared" si="468"/>
        <v>10.4</v>
      </c>
      <c r="BE922" s="68" t="str">
        <f t="shared" si="469"/>
        <v>Pain in mouth/throat
 has a PPV of 10.4% 
 for recurrence</v>
      </c>
      <c r="BF922" s="68">
        <f t="shared" si="470"/>
        <v>0</v>
      </c>
      <c r="BG922" s="68">
        <f t="shared" si="471"/>
        <v>0</v>
      </c>
      <c r="BH922" s="68">
        <f t="shared" si="472"/>
        <v>1</v>
      </c>
      <c r="BI922" s="68">
        <f t="shared" si="473"/>
        <v>0</v>
      </c>
      <c r="BJ922" s="68">
        <f t="shared" si="474"/>
        <v>0</v>
      </c>
      <c r="BK922" s="68">
        <f t="shared" si="475"/>
        <v>0</v>
      </c>
      <c r="BL922" s="68">
        <f t="shared" si="476"/>
        <v>0</v>
      </c>
      <c r="BM922" s="139">
        <f t="shared" si="477"/>
        <v>0</v>
      </c>
    </row>
    <row r="923" spans="1:65" s="68" customFormat="1" ht="63.95" customHeight="1">
      <c r="A923" s="245"/>
      <c r="B923" s="97"/>
      <c r="C923" s="98"/>
      <c r="D923" s="99"/>
      <c r="E923" s="111"/>
      <c r="F923" s="155"/>
      <c r="G923" s="225"/>
      <c r="H923" s="100"/>
      <c r="I923" s="226"/>
      <c r="J923" s="218"/>
      <c r="K923" s="124"/>
      <c r="L923" s="135"/>
      <c r="M923" s="136"/>
      <c r="N923" s="102"/>
      <c r="O923" s="103"/>
      <c r="P923" s="103"/>
      <c r="Q923" s="103"/>
      <c r="R923" s="103"/>
      <c r="S923" s="99"/>
      <c r="T923" s="99"/>
      <c r="U923" s="99"/>
      <c r="V923" s="99"/>
      <c r="W923" s="100"/>
      <c r="X923" s="100"/>
      <c r="Y923" s="104"/>
      <c r="Z923" s="119"/>
      <c r="AA923" s="119"/>
      <c r="AB923" s="120"/>
      <c r="AC923" s="137" t="str">
        <f t="shared" si="447"/>
        <v/>
      </c>
      <c r="AD923" s="131" t="str">
        <f t="shared" si="448"/>
        <v/>
      </c>
      <c r="AE923" s="105"/>
      <c r="AF923" s="101"/>
      <c r="AG923" s="107"/>
      <c r="AH923" s="169"/>
      <c r="AI923" s="170"/>
      <c r="AK923" s="146" t="b">
        <f t="shared" si="449"/>
        <v>0</v>
      </c>
      <c r="AL923" s="68">
        <f t="shared" si="450"/>
        <v>0</v>
      </c>
      <c r="AM923" s="68" t="b">
        <f t="shared" si="451"/>
        <v>1</v>
      </c>
      <c r="AN923" s="68">
        <f t="shared" si="452"/>
        <v>1</v>
      </c>
      <c r="AO923" s="68" t="b">
        <f t="shared" si="453"/>
        <v>0</v>
      </c>
      <c r="AP923" s="68">
        <f t="shared" si="454"/>
        <v>0</v>
      </c>
      <c r="AQ923" s="68" t="b">
        <f t="shared" si="455"/>
        <v>1</v>
      </c>
      <c r="AR923" s="139">
        <f t="shared" si="456"/>
        <v>1</v>
      </c>
      <c r="AS923" s="146" t="str">
        <f t="shared" si="457"/>
        <v/>
      </c>
      <c r="AT923" s="139" t="str">
        <f t="shared" si="458"/>
        <v/>
      </c>
      <c r="AU923" s="68">
        <f t="shared" si="459"/>
        <v>1</v>
      </c>
      <c r="AV923" s="68">
        <f t="shared" si="460"/>
        <v>0</v>
      </c>
      <c r="AW923" s="68">
        <f t="shared" si="461"/>
        <v>0</v>
      </c>
      <c r="AX923" s="68">
        <f t="shared" si="462"/>
        <v>0</v>
      </c>
      <c r="AY923" s="68">
        <f t="shared" si="463"/>
        <v>0</v>
      </c>
      <c r="AZ923" s="139">
        <f t="shared" si="464"/>
        <v>0</v>
      </c>
      <c r="BA923" s="68" t="str">
        <f t="shared" si="465"/>
        <v/>
      </c>
      <c r="BB923" s="68" t="str">
        <f t="shared" si="466"/>
        <v/>
      </c>
      <c r="BC923" s="146" t="str">
        <f t="shared" si="467"/>
        <v>Pain in mouth/throat</v>
      </c>
      <c r="BD923" s="68">
        <f t="shared" si="468"/>
        <v>10.4</v>
      </c>
      <c r="BE923" s="68" t="str">
        <f t="shared" si="469"/>
        <v>Pain in mouth/throat
 has a PPV of 10.4% 
 for recurrence</v>
      </c>
      <c r="BF923" s="68">
        <f t="shared" si="470"/>
        <v>0</v>
      </c>
      <c r="BG923" s="68">
        <f t="shared" si="471"/>
        <v>0</v>
      </c>
      <c r="BH923" s="68">
        <f t="shared" si="472"/>
        <v>1</v>
      </c>
      <c r="BI923" s="68">
        <f t="shared" si="473"/>
        <v>0</v>
      </c>
      <c r="BJ923" s="68">
        <f t="shared" si="474"/>
        <v>0</v>
      </c>
      <c r="BK923" s="68">
        <f t="shared" si="475"/>
        <v>0</v>
      </c>
      <c r="BL923" s="68">
        <f t="shared" si="476"/>
        <v>0</v>
      </c>
      <c r="BM923" s="139">
        <f t="shared" si="477"/>
        <v>0</v>
      </c>
    </row>
    <row r="924" spans="1:65" s="68" customFormat="1" ht="63.95" customHeight="1">
      <c r="A924" s="245"/>
      <c r="B924" s="97"/>
      <c r="C924" s="98"/>
      <c r="D924" s="99"/>
      <c r="E924" s="111"/>
      <c r="F924" s="155"/>
      <c r="G924" s="225"/>
      <c r="H924" s="100"/>
      <c r="I924" s="226"/>
      <c r="J924" s="218"/>
      <c r="K924" s="124"/>
      <c r="L924" s="135"/>
      <c r="M924" s="136"/>
      <c r="N924" s="102"/>
      <c r="O924" s="103"/>
      <c r="P924" s="103"/>
      <c r="Q924" s="103"/>
      <c r="R924" s="103"/>
      <c r="S924" s="99"/>
      <c r="T924" s="99"/>
      <c r="U924" s="99"/>
      <c r="V924" s="99"/>
      <c r="W924" s="100"/>
      <c r="X924" s="100"/>
      <c r="Y924" s="104"/>
      <c r="Z924" s="119"/>
      <c r="AA924" s="119"/>
      <c r="AB924" s="120"/>
      <c r="AC924" s="137" t="str">
        <f t="shared" si="447"/>
        <v/>
      </c>
      <c r="AD924" s="131" t="str">
        <f t="shared" si="448"/>
        <v/>
      </c>
      <c r="AE924" s="105"/>
      <c r="AF924" s="101"/>
      <c r="AG924" s="107"/>
      <c r="AH924" s="169"/>
      <c r="AI924" s="170"/>
      <c r="AK924" s="146" t="b">
        <f t="shared" si="449"/>
        <v>0</v>
      </c>
      <c r="AL924" s="68">
        <f t="shared" si="450"/>
        <v>0</v>
      </c>
      <c r="AM924" s="68" t="b">
        <f t="shared" si="451"/>
        <v>1</v>
      </c>
      <c r="AN924" s="68">
        <f t="shared" si="452"/>
        <v>1</v>
      </c>
      <c r="AO924" s="68" t="b">
        <f t="shared" si="453"/>
        <v>0</v>
      </c>
      <c r="AP924" s="68">
        <f t="shared" si="454"/>
        <v>0</v>
      </c>
      <c r="AQ924" s="68" t="b">
        <f t="shared" si="455"/>
        <v>1</v>
      </c>
      <c r="AR924" s="139">
        <f t="shared" si="456"/>
        <v>1</v>
      </c>
      <c r="AS924" s="146" t="str">
        <f t="shared" si="457"/>
        <v/>
      </c>
      <c r="AT924" s="139" t="str">
        <f t="shared" si="458"/>
        <v/>
      </c>
      <c r="AU924" s="68">
        <f t="shared" si="459"/>
        <v>1</v>
      </c>
      <c r="AV924" s="68">
        <f t="shared" si="460"/>
        <v>0</v>
      </c>
      <c r="AW924" s="68">
        <f t="shared" si="461"/>
        <v>0</v>
      </c>
      <c r="AX924" s="68">
        <f t="shared" si="462"/>
        <v>0</v>
      </c>
      <c r="AY924" s="68">
        <f t="shared" si="463"/>
        <v>0</v>
      </c>
      <c r="AZ924" s="139">
        <f t="shared" si="464"/>
        <v>0</v>
      </c>
      <c r="BA924" s="68" t="str">
        <f t="shared" si="465"/>
        <v/>
      </c>
      <c r="BB924" s="68" t="str">
        <f t="shared" si="466"/>
        <v/>
      </c>
      <c r="BC924" s="146" t="str">
        <f t="shared" si="467"/>
        <v>Pain in mouth/throat</v>
      </c>
      <c r="BD924" s="68">
        <f t="shared" si="468"/>
        <v>10.4</v>
      </c>
      <c r="BE924" s="68" t="str">
        <f t="shared" si="469"/>
        <v>Pain in mouth/throat
 has a PPV of 10.4% 
 for recurrence</v>
      </c>
      <c r="BF924" s="68">
        <f t="shared" si="470"/>
        <v>0</v>
      </c>
      <c r="BG924" s="68">
        <f t="shared" si="471"/>
        <v>0</v>
      </c>
      <c r="BH924" s="68">
        <f t="shared" si="472"/>
        <v>1</v>
      </c>
      <c r="BI924" s="68">
        <f t="shared" si="473"/>
        <v>0</v>
      </c>
      <c r="BJ924" s="68">
        <f t="shared" si="474"/>
        <v>0</v>
      </c>
      <c r="BK924" s="68">
        <f t="shared" si="475"/>
        <v>0</v>
      </c>
      <c r="BL924" s="68">
        <f t="shared" si="476"/>
        <v>0</v>
      </c>
      <c r="BM924" s="139">
        <f t="shared" si="477"/>
        <v>0</v>
      </c>
    </row>
    <row r="925" spans="1:65" s="68" customFormat="1" ht="63.95" customHeight="1">
      <c r="A925" s="245"/>
      <c r="B925" s="97"/>
      <c r="C925" s="98"/>
      <c r="D925" s="99"/>
      <c r="E925" s="111"/>
      <c r="F925" s="155"/>
      <c r="G925" s="225"/>
      <c r="H925" s="100"/>
      <c r="I925" s="226"/>
      <c r="J925" s="218"/>
      <c r="K925" s="124"/>
      <c r="L925" s="135"/>
      <c r="M925" s="136"/>
      <c r="N925" s="102"/>
      <c r="O925" s="103"/>
      <c r="P925" s="103"/>
      <c r="Q925" s="103"/>
      <c r="R925" s="103"/>
      <c r="S925" s="99"/>
      <c r="T925" s="99"/>
      <c r="U925" s="99"/>
      <c r="V925" s="99"/>
      <c r="W925" s="100"/>
      <c r="X925" s="100"/>
      <c r="Y925" s="104"/>
      <c r="Z925" s="119"/>
      <c r="AA925" s="119"/>
      <c r="AB925" s="120"/>
      <c r="AC925" s="137" t="str">
        <f t="shared" si="447"/>
        <v/>
      </c>
      <c r="AD925" s="131" t="str">
        <f t="shared" si="448"/>
        <v/>
      </c>
      <c r="AE925" s="105"/>
      <c r="AF925" s="101"/>
      <c r="AG925" s="107"/>
      <c r="AH925" s="169"/>
      <c r="AI925" s="170"/>
      <c r="AK925" s="146" t="b">
        <f t="shared" si="449"/>
        <v>0</v>
      </c>
      <c r="AL925" s="68">
        <f t="shared" si="450"/>
        <v>0</v>
      </c>
      <c r="AM925" s="68" t="b">
        <f t="shared" si="451"/>
        <v>1</v>
      </c>
      <c r="AN925" s="68">
        <f t="shared" si="452"/>
        <v>1</v>
      </c>
      <c r="AO925" s="68" t="b">
        <f t="shared" si="453"/>
        <v>0</v>
      </c>
      <c r="AP925" s="68">
        <f t="shared" si="454"/>
        <v>0</v>
      </c>
      <c r="AQ925" s="68" t="b">
        <f t="shared" si="455"/>
        <v>1</v>
      </c>
      <c r="AR925" s="139">
        <f t="shared" si="456"/>
        <v>1</v>
      </c>
      <c r="AS925" s="146" t="str">
        <f t="shared" si="457"/>
        <v/>
      </c>
      <c r="AT925" s="139" t="str">
        <f t="shared" si="458"/>
        <v/>
      </c>
      <c r="AU925" s="68">
        <f t="shared" si="459"/>
        <v>1</v>
      </c>
      <c r="AV925" s="68">
        <f t="shared" si="460"/>
        <v>0</v>
      </c>
      <c r="AW925" s="68">
        <f t="shared" si="461"/>
        <v>0</v>
      </c>
      <c r="AX925" s="68">
        <f t="shared" si="462"/>
        <v>0</v>
      </c>
      <c r="AY925" s="68">
        <f t="shared" si="463"/>
        <v>0</v>
      </c>
      <c r="AZ925" s="139">
        <f t="shared" si="464"/>
        <v>0</v>
      </c>
      <c r="BA925" s="68" t="str">
        <f t="shared" si="465"/>
        <v/>
      </c>
      <c r="BB925" s="68" t="str">
        <f t="shared" si="466"/>
        <v/>
      </c>
      <c r="BC925" s="146" t="str">
        <f t="shared" si="467"/>
        <v>Pain in mouth/throat</v>
      </c>
      <c r="BD925" s="68">
        <f t="shared" si="468"/>
        <v>10.4</v>
      </c>
      <c r="BE925" s="68" t="str">
        <f t="shared" si="469"/>
        <v>Pain in mouth/throat
 has a PPV of 10.4% 
 for recurrence</v>
      </c>
      <c r="BF925" s="68">
        <f t="shared" si="470"/>
        <v>0</v>
      </c>
      <c r="BG925" s="68">
        <f t="shared" si="471"/>
        <v>0</v>
      </c>
      <c r="BH925" s="68">
        <f t="shared" si="472"/>
        <v>1</v>
      </c>
      <c r="BI925" s="68">
        <f t="shared" si="473"/>
        <v>0</v>
      </c>
      <c r="BJ925" s="68">
        <f t="shared" si="474"/>
        <v>0</v>
      </c>
      <c r="BK925" s="68">
        <f t="shared" si="475"/>
        <v>0</v>
      </c>
      <c r="BL925" s="68">
        <f t="shared" si="476"/>
        <v>0</v>
      </c>
      <c r="BM925" s="139">
        <f t="shared" si="477"/>
        <v>0</v>
      </c>
    </row>
    <row r="926" spans="1:65" s="68" customFormat="1" ht="63.95" customHeight="1">
      <c r="A926" s="245"/>
      <c r="B926" s="97"/>
      <c r="C926" s="98"/>
      <c r="D926" s="99"/>
      <c r="E926" s="111"/>
      <c r="F926" s="155"/>
      <c r="G926" s="225"/>
      <c r="H926" s="100"/>
      <c r="I926" s="226"/>
      <c r="J926" s="218"/>
      <c r="K926" s="124"/>
      <c r="L926" s="135"/>
      <c r="M926" s="136"/>
      <c r="N926" s="102"/>
      <c r="O926" s="103"/>
      <c r="P926" s="103"/>
      <c r="Q926" s="103"/>
      <c r="R926" s="103"/>
      <c r="S926" s="99"/>
      <c r="T926" s="99"/>
      <c r="U926" s="99"/>
      <c r="V926" s="99"/>
      <c r="W926" s="100"/>
      <c r="X926" s="100"/>
      <c r="Y926" s="104"/>
      <c r="Z926" s="119"/>
      <c r="AA926" s="119"/>
      <c r="AB926" s="120"/>
      <c r="AC926" s="137" t="str">
        <f t="shared" si="447"/>
        <v/>
      </c>
      <c r="AD926" s="131" t="str">
        <f t="shared" si="448"/>
        <v/>
      </c>
      <c r="AE926" s="105"/>
      <c r="AF926" s="101"/>
      <c r="AG926" s="107"/>
      <c r="AH926" s="169"/>
      <c r="AI926" s="170"/>
      <c r="AK926" s="146" t="b">
        <f t="shared" si="449"/>
        <v>0</v>
      </c>
      <c r="AL926" s="68">
        <f t="shared" si="450"/>
        <v>0</v>
      </c>
      <c r="AM926" s="68" t="b">
        <f t="shared" si="451"/>
        <v>1</v>
      </c>
      <c r="AN926" s="68">
        <f t="shared" si="452"/>
        <v>1</v>
      </c>
      <c r="AO926" s="68" t="b">
        <f t="shared" si="453"/>
        <v>0</v>
      </c>
      <c r="AP926" s="68">
        <f t="shared" si="454"/>
        <v>0</v>
      </c>
      <c r="AQ926" s="68" t="b">
        <f t="shared" si="455"/>
        <v>1</v>
      </c>
      <c r="AR926" s="139">
        <f t="shared" si="456"/>
        <v>1</v>
      </c>
      <c r="AS926" s="146" t="str">
        <f t="shared" si="457"/>
        <v/>
      </c>
      <c r="AT926" s="139" t="str">
        <f t="shared" si="458"/>
        <v/>
      </c>
      <c r="AU926" s="68">
        <f t="shared" si="459"/>
        <v>1</v>
      </c>
      <c r="AV926" s="68">
        <f t="shared" si="460"/>
        <v>0</v>
      </c>
      <c r="AW926" s="68">
        <f t="shared" si="461"/>
        <v>0</v>
      </c>
      <c r="AX926" s="68">
        <f t="shared" si="462"/>
        <v>0</v>
      </c>
      <c r="AY926" s="68">
        <f t="shared" si="463"/>
        <v>0</v>
      </c>
      <c r="AZ926" s="139">
        <f t="shared" si="464"/>
        <v>0</v>
      </c>
      <c r="BA926" s="68" t="str">
        <f t="shared" si="465"/>
        <v/>
      </c>
      <c r="BB926" s="68" t="str">
        <f t="shared" si="466"/>
        <v/>
      </c>
      <c r="BC926" s="146" t="str">
        <f t="shared" si="467"/>
        <v>Pain in mouth/throat</v>
      </c>
      <c r="BD926" s="68">
        <f t="shared" si="468"/>
        <v>10.4</v>
      </c>
      <c r="BE926" s="68" t="str">
        <f t="shared" si="469"/>
        <v>Pain in mouth/throat
 has a PPV of 10.4% 
 for recurrence</v>
      </c>
      <c r="BF926" s="68">
        <f t="shared" si="470"/>
        <v>0</v>
      </c>
      <c r="BG926" s="68">
        <f t="shared" si="471"/>
        <v>0</v>
      </c>
      <c r="BH926" s="68">
        <f t="shared" si="472"/>
        <v>1</v>
      </c>
      <c r="BI926" s="68">
        <f t="shared" si="473"/>
        <v>0</v>
      </c>
      <c r="BJ926" s="68">
        <f t="shared" si="474"/>
        <v>0</v>
      </c>
      <c r="BK926" s="68">
        <f t="shared" si="475"/>
        <v>0</v>
      </c>
      <c r="BL926" s="68">
        <f t="shared" si="476"/>
        <v>0</v>
      </c>
      <c r="BM926" s="139">
        <f t="shared" si="477"/>
        <v>0</v>
      </c>
    </row>
    <row r="927" spans="1:65" s="68" customFormat="1" ht="63.95" customHeight="1">
      <c r="A927" s="245"/>
      <c r="B927" s="97"/>
      <c r="C927" s="98"/>
      <c r="D927" s="99"/>
      <c r="E927" s="111"/>
      <c r="F927" s="155"/>
      <c r="G927" s="225"/>
      <c r="H927" s="100"/>
      <c r="I927" s="226"/>
      <c r="J927" s="218"/>
      <c r="K927" s="124"/>
      <c r="L927" s="135"/>
      <c r="M927" s="136"/>
      <c r="N927" s="102"/>
      <c r="O927" s="103"/>
      <c r="P927" s="103"/>
      <c r="Q927" s="103"/>
      <c r="R927" s="103"/>
      <c r="S927" s="99"/>
      <c r="T927" s="99"/>
      <c r="U927" s="99"/>
      <c r="V927" s="99"/>
      <c r="W927" s="100"/>
      <c r="X927" s="100"/>
      <c r="Y927" s="104"/>
      <c r="Z927" s="119"/>
      <c r="AA927" s="119"/>
      <c r="AB927" s="120"/>
      <c r="AC927" s="137" t="str">
        <f t="shared" si="447"/>
        <v/>
      </c>
      <c r="AD927" s="131" t="str">
        <f t="shared" si="448"/>
        <v/>
      </c>
      <c r="AE927" s="105"/>
      <c r="AF927" s="101"/>
      <c r="AG927" s="107"/>
      <c r="AH927" s="169"/>
      <c r="AI927" s="170"/>
      <c r="AK927" s="146" t="b">
        <f t="shared" si="449"/>
        <v>0</v>
      </c>
      <c r="AL927" s="68">
        <f t="shared" si="450"/>
        <v>0</v>
      </c>
      <c r="AM927" s="68" t="b">
        <f t="shared" si="451"/>
        <v>1</v>
      </c>
      <c r="AN927" s="68">
        <f t="shared" si="452"/>
        <v>1</v>
      </c>
      <c r="AO927" s="68" t="b">
        <f t="shared" si="453"/>
        <v>0</v>
      </c>
      <c r="AP927" s="68">
        <f t="shared" si="454"/>
        <v>0</v>
      </c>
      <c r="AQ927" s="68" t="b">
        <f t="shared" si="455"/>
        <v>1</v>
      </c>
      <c r="AR927" s="139">
        <f t="shared" si="456"/>
        <v>1</v>
      </c>
      <c r="AS927" s="146" t="str">
        <f t="shared" si="457"/>
        <v/>
      </c>
      <c r="AT927" s="139" t="str">
        <f t="shared" si="458"/>
        <v/>
      </c>
      <c r="AU927" s="68">
        <f t="shared" si="459"/>
        <v>1</v>
      </c>
      <c r="AV927" s="68">
        <f t="shared" si="460"/>
        <v>0</v>
      </c>
      <c r="AW927" s="68">
        <f t="shared" si="461"/>
        <v>0</v>
      </c>
      <c r="AX927" s="68">
        <f t="shared" si="462"/>
        <v>0</v>
      </c>
      <c r="AY927" s="68">
        <f t="shared" si="463"/>
        <v>0</v>
      </c>
      <c r="AZ927" s="139">
        <f t="shared" si="464"/>
        <v>0</v>
      </c>
      <c r="BA927" s="68" t="str">
        <f t="shared" si="465"/>
        <v/>
      </c>
      <c r="BB927" s="68" t="str">
        <f t="shared" si="466"/>
        <v/>
      </c>
      <c r="BC927" s="146" t="str">
        <f t="shared" si="467"/>
        <v>Pain in mouth/throat</v>
      </c>
      <c r="BD927" s="68">
        <f t="shared" si="468"/>
        <v>10.4</v>
      </c>
      <c r="BE927" s="68" t="str">
        <f t="shared" si="469"/>
        <v>Pain in mouth/throat
 has a PPV of 10.4% 
 for recurrence</v>
      </c>
      <c r="BF927" s="68">
        <f t="shared" si="470"/>
        <v>0</v>
      </c>
      <c r="BG927" s="68">
        <f t="shared" si="471"/>
        <v>0</v>
      </c>
      <c r="BH927" s="68">
        <f t="shared" si="472"/>
        <v>1</v>
      </c>
      <c r="BI927" s="68">
        <f t="shared" si="473"/>
        <v>0</v>
      </c>
      <c r="BJ927" s="68">
        <f t="shared" si="474"/>
        <v>0</v>
      </c>
      <c r="BK927" s="68">
        <f t="shared" si="475"/>
        <v>0</v>
      </c>
      <c r="BL927" s="68">
        <f t="shared" si="476"/>
        <v>0</v>
      </c>
      <c r="BM927" s="139">
        <f t="shared" si="477"/>
        <v>0</v>
      </c>
    </row>
    <row r="928" spans="1:65" s="68" customFormat="1" ht="63.95" customHeight="1">
      <c r="A928" s="245"/>
      <c r="B928" s="97"/>
      <c r="C928" s="98"/>
      <c r="D928" s="99"/>
      <c r="E928" s="111"/>
      <c r="F928" s="155"/>
      <c r="G928" s="225"/>
      <c r="H928" s="100"/>
      <c r="I928" s="226"/>
      <c r="J928" s="218"/>
      <c r="K928" s="124"/>
      <c r="L928" s="135"/>
      <c r="M928" s="136"/>
      <c r="N928" s="102"/>
      <c r="O928" s="103"/>
      <c r="P928" s="103"/>
      <c r="Q928" s="103"/>
      <c r="R928" s="103"/>
      <c r="S928" s="99"/>
      <c r="T928" s="99"/>
      <c r="U928" s="99"/>
      <c r="V928" s="99"/>
      <c r="W928" s="100"/>
      <c r="X928" s="100"/>
      <c r="Y928" s="104"/>
      <c r="Z928" s="119"/>
      <c r="AA928" s="119"/>
      <c r="AB928" s="120"/>
      <c r="AC928" s="137" t="str">
        <f t="shared" si="447"/>
        <v/>
      </c>
      <c r="AD928" s="131" t="str">
        <f t="shared" si="448"/>
        <v/>
      </c>
      <c r="AE928" s="105"/>
      <c r="AF928" s="101"/>
      <c r="AG928" s="107"/>
      <c r="AH928" s="169"/>
      <c r="AI928" s="170"/>
      <c r="AK928" s="146" t="b">
        <f t="shared" si="449"/>
        <v>0</v>
      </c>
      <c r="AL928" s="68">
        <f t="shared" si="450"/>
        <v>0</v>
      </c>
      <c r="AM928" s="68" t="b">
        <f t="shared" si="451"/>
        <v>1</v>
      </c>
      <c r="AN928" s="68">
        <f t="shared" si="452"/>
        <v>1</v>
      </c>
      <c r="AO928" s="68" t="b">
        <f t="shared" si="453"/>
        <v>0</v>
      </c>
      <c r="AP928" s="68">
        <f t="shared" si="454"/>
        <v>0</v>
      </c>
      <c r="AQ928" s="68" t="b">
        <f t="shared" si="455"/>
        <v>1</v>
      </c>
      <c r="AR928" s="139">
        <f t="shared" si="456"/>
        <v>1</v>
      </c>
      <c r="AS928" s="146" t="str">
        <f t="shared" si="457"/>
        <v/>
      </c>
      <c r="AT928" s="139" t="str">
        <f t="shared" si="458"/>
        <v/>
      </c>
      <c r="AU928" s="68">
        <f t="shared" si="459"/>
        <v>1</v>
      </c>
      <c r="AV928" s="68">
        <f t="shared" si="460"/>
        <v>0</v>
      </c>
      <c r="AW928" s="68">
        <f t="shared" si="461"/>
        <v>0</v>
      </c>
      <c r="AX928" s="68">
        <f t="shared" si="462"/>
        <v>0</v>
      </c>
      <c r="AY928" s="68">
        <f t="shared" si="463"/>
        <v>0</v>
      </c>
      <c r="AZ928" s="139">
        <f t="shared" si="464"/>
        <v>0</v>
      </c>
      <c r="BA928" s="68" t="str">
        <f t="shared" si="465"/>
        <v/>
      </c>
      <c r="BB928" s="68" t="str">
        <f t="shared" si="466"/>
        <v/>
      </c>
      <c r="BC928" s="146" t="str">
        <f t="shared" si="467"/>
        <v>Pain in mouth/throat</v>
      </c>
      <c r="BD928" s="68">
        <f t="shared" si="468"/>
        <v>10.4</v>
      </c>
      <c r="BE928" s="68" t="str">
        <f t="shared" si="469"/>
        <v>Pain in mouth/throat
 has a PPV of 10.4% 
 for recurrence</v>
      </c>
      <c r="BF928" s="68">
        <f t="shared" si="470"/>
        <v>0</v>
      </c>
      <c r="BG928" s="68">
        <f t="shared" si="471"/>
        <v>0</v>
      </c>
      <c r="BH928" s="68">
        <f t="shared" si="472"/>
        <v>1</v>
      </c>
      <c r="BI928" s="68">
        <f t="shared" si="473"/>
        <v>0</v>
      </c>
      <c r="BJ928" s="68">
        <f t="shared" si="474"/>
        <v>0</v>
      </c>
      <c r="BK928" s="68">
        <f t="shared" si="475"/>
        <v>0</v>
      </c>
      <c r="BL928" s="68">
        <f t="shared" si="476"/>
        <v>0</v>
      </c>
      <c r="BM928" s="139">
        <f t="shared" si="477"/>
        <v>0</v>
      </c>
    </row>
    <row r="929" spans="1:65" s="68" customFormat="1" ht="63.95" customHeight="1">
      <c r="A929" s="245"/>
      <c r="B929" s="97"/>
      <c r="C929" s="98"/>
      <c r="D929" s="99"/>
      <c r="E929" s="111"/>
      <c r="F929" s="155"/>
      <c r="G929" s="225"/>
      <c r="H929" s="100"/>
      <c r="I929" s="226"/>
      <c r="J929" s="218"/>
      <c r="K929" s="124"/>
      <c r="L929" s="135"/>
      <c r="M929" s="136"/>
      <c r="N929" s="102"/>
      <c r="O929" s="103"/>
      <c r="P929" s="103"/>
      <c r="Q929" s="103"/>
      <c r="R929" s="103"/>
      <c r="S929" s="99"/>
      <c r="T929" s="99"/>
      <c r="U929" s="99"/>
      <c r="V929" s="99"/>
      <c r="W929" s="100"/>
      <c r="X929" s="100"/>
      <c r="Y929" s="104"/>
      <c r="Z929" s="119"/>
      <c r="AA929" s="119"/>
      <c r="AB929" s="120"/>
      <c r="AC929" s="137" t="str">
        <f t="shared" si="447"/>
        <v/>
      </c>
      <c r="AD929" s="131" t="str">
        <f t="shared" si="448"/>
        <v/>
      </c>
      <c r="AE929" s="105"/>
      <c r="AF929" s="101"/>
      <c r="AG929" s="107"/>
      <c r="AH929" s="169"/>
      <c r="AI929" s="170"/>
      <c r="AK929" s="146" t="b">
        <f t="shared" si="449"/>
        <v>0</v>
      </c>
      <c r="AL929" s="68">
        <f t="shared" si="450"/>
        <v>0</v>
      </c>
      <c r="AM929" s="68" t="b">
        <f t="shared" si="451"/>
        <v>1</v>
      </c>
      <c r="AN929" s="68">
        <f t="shared" si="452"/>
        <v>1</v>
      </c>
      <c r="AO929" s="68" t="b">
        <f t="shared" si="453"/>
        <v>0</v>
      </c>
      <c r="AP929" s="68">
        <f t="shared" si="454"/>
        <v>0</v>
      </c>
      <c r="AQ929" s="68" t="b">
        <f t="shared" si="455"/>
        <v>1</v>
      </c>
      <c r="AR929" s="139">
        <f t="shared" si="456"/>
        <v>1</v>
      </c>
      <c r="AS929" s="146" t="str">
        <f t="shared" si="457"/>
        <v/>
      </c>
      <c r="AT929" s="139" t="str">
        <f t="shared" si="458"/>
        <v/>
      </c>
      <c r="AU929" s="68">
        <f t="shared" si="459"/>
        <v>1</v>
      </c>
      <c r="AV929" s="68">
        <f t="shared" si="460"/>
        <v>0</v>
      </c>
      <c r="AW929" s="68">
        <f t="shared" si="461"/>
        <v>0</v>
      </c>
      <c r="AX929" s="68">
        <f t="shared" si="462"/>
        <v>0</v>
      </c>
      <c r="AY929" s="68">
        <f t="shared" si="463"/>
        <v>0</v>
      </c>
      <c r="AZ929" s="139">
        <f t="shared" si="464"/>
        <v>0</v>
      </c>
      <c r="BA929" s="68" t="str">
        <f t="shared" si="465"/>
        <v/>
      </c>
      <c r="BB929" s="68" t="str">
        <f t="shared" si="466"/>
        <v/>
      </c>
      <c r="BC929" s="146" t="str">
        <f t="shared" si="467"/>
        <v>Pain in mouth/throat</v>
      </c>
      <c r="BD929" s="68">
        <f t="shared" si="468"/>
        <v>10.4</v>
      </c>
      <c r="BE929" s="68" t="str">
        <f t="shared" si="469"/>
        <v>Pain in mouth/throat
 has a PPV of 10.4% 
 for recurrence</v>
      </c>
      <c r="BF929" s="68">
        <f t="shared" si="470"/>
        <v>0</v>
      </c>
      <c r="BG929" s="68">
        <f t="shared" si="471"/>
        <v>0</v>
      </c>
      <c r="BH929" s="68">
        <f t="shared" si="472"/>
        <v>1</v>
      </c>
      <c r="BI929" s="68">
        <f t="shared" si="473"/>
        <v>0</v>
      </c>
      <c r="BJ929" s="68">
        <f t="shared" si="474"/>
        <v>0</v>
      </c>
      <c r="BK929" s="68">
        <f t="shared" si="475"/>
        <v>0</v>
      </c>
      <c r="BL929" s="68">
        <f t="shared" si="476"/>
        <v>0</v>
      </c>
      <c r="BM929" s="139">
        <f t="shared" si="477"/>
        <v>0</v>
      </c>
    </row>
    <row r="930" spans="1:65" s="68" customFormat="1" ht="63.95" customHeight="1">
      <c r="A930" s="245"/>
      <c r="B930" s="97"/>
      <c r="C930" s="98"/>
      <c r="D930" s="99"/>
      <c r="E930" s="111"/>
      <c r="F930" s="155"/>
      <c r="G930" s="225"/>
      <c r="H930" s="100"/>
      <c r="I930" s="226"/>
      <c r="J930" s="218"/>
      <c r="K930" s="124"/>
      <c r="L930" s="135"/>
      <c r="M930" s="136"/>
      <c r="N930" s="102"/>
      <c r="O930" s="103"/>
      <c r="P930" s="103"/>
      <c r="Q930" s="103"/>
      <c r="R930" s="103"/>
      <c r="S930" s="99"/>
      <c r="T930" s="99"/>
      <c r="U930" s="99"/>
      <c r="V930" s="99"/>
      <c r="W930" s="100"/>
      <c r="X930" s="100"/>
      <c r="Y930" s="104"/>
      <c r="Z930" s="119"/>
      <c r="AA930" s="119"/>
      <c r="AB930" s="120"/>
      <c r="AC930" s="137" t="str">
        <f t="shared" si="447"/>
        <v/>
      </c>
      <c r="AD930" s="131" t="str">
        <f t="shared" si="448"/>
        <v/>
      </c>
      <c r="AE930" s="105"/>
      <c r="AF930" s="101"/>
      <c r="AG930" s="107"/>
      <c r="AH930" s="169"/>
      <c r="AI930" s="170"/>
      <c r="AK930" s="146" t="b">
        <f t="shared" si="449"/>
        <v>0</v>
      </c>
      <c r="AL930" s="68">
        <f t="shared" si="450"/>
        <v>0</v>
      </c>
      <c r="AM930" s="68" t="b">
        <f t="shared" si="451"/>
        <v>1</v>
      </c>
      <c r="AN930" s="68">
        <f t="shared" si="452"/>
        <v>1</v>
      </c>
      <c r="AO930" s="68" t="b">
        <f t="shared" si="453"/>
        <v>0</v>
      </c>
      <c r="AP930" s="68">
        <f t="shared" si="454"/>
        <v>0</v>
      </c>
      <c r="AQ930" s="68" t="b">
        <f t="shared" si="455"/>
        <v>1</v>
      </c>
      <c r="AR930" s="139">
        <f t="shared" si="456"/>
        <v>1</v>
      </c>
      <c r="AS930" s="146" t="str">
        <f t="shared" si="457"/>
        <v/>
      </c>
      <c r="AT930" s="139" t="str">
        <f t="shared" si="458"/>
        <v/>
      </c>
      <c r="AU930" s="68">
        <f t="shared" si="459"/>
        <v>1</v>
      </c>
      <c r="AV930" s="68">
        <f t="shared" si="460"/>
        <v>0</v>
      </c>
      <c r="AW930" s="68">
        <f t="shared" si="461"/>
        <v>0</v>
      </c>
      <c r="AX930" s="68">
        <f t="shared" si="462"/>
        <v>0</v>
      </c>
      <c r="AY930" s="68">
        <f t="shared" si="463"/>
        <v>0</v>
      </c>
      <c r="AZ930" s="139">
        <f t="shared" si="464"/>
        <v>0</v>
      </c>
      <c r="BA930" s="68" t="str">
        <f t="shared" si="465"/>
        <v/>
      </c>
      <c r="BB930" s="68" t="str">
        <f t="shared" si="466"/>
        <v/>
      </c>
      <c r="BC930" s="146" t="str">
        <f t="shared" si="467"/>
        <v>Pain in mouth/throat</v>
      </c>
      <c r="BD930" s="68">
        <f t="shared" si="468"/>
        <v>10.4</v>
      </c>
      <c r="BE930" s="68" t="str">
        <f t="shared" si="469"/>
        <v>Pain in mouth/throat
 has a PPV of 10.4% 
 for recurrence</v>
      </c>
      <c r="BF930" s="68">
        <f t="shared" si="470"/>
        <v>0</v>
      </c>
      <c r="BG930" s="68">
        <f t="shared" si="471"/>
        <v>0</v>
      </c>
      <c r="BH930" s="68">
        <f t="shared" si="472"/>
        <v>1</v>
      </c>
      <c r="BI930" s="68">
        <f t="shared" si="473"/>
        <v>0</v>
      </c>
      <c r="BJ930" s="68">
        <f t="shared" si="474"/>
        <v>0</v>
      </c>
      <c r="BK930" s="68">
        <f t="shared" si="475"/>
        <v>0</v>
      </c>
      <c r="BL930" s="68">
        <f t="shared" si="476"/>
        <v>0</v>
      </c>
      <c r="BM930" s="139">
        <f t="shared" si="477"/>
        <v>0</v>
      </c>
    </row>
    <row r="931" spans="1:65" s="68" customFormat="1" ht="63.95" customHeight="1">
      <c r="A931" s="245"/>
      <c r="B931" s="97"/>
      <c r="C931" s="98"/>
      <c r="D931" s="99"/>
      <c r="E931" s="111"/>
      <c r="F931" s="155"/>
      <c r="G931" s="225"/>
      <c r="H931" s="100"/>
      <c r="I931" s="226"/>
      <c r="J931" s="218"/>
      <c r="K931" s="124"/>
      <c r="L931" s="135"/>
      <c r="M931" s="136"/>
      <c r="N931" s="102"/>
      <c r="O931" s="103"/>
      <c r="P931" s="103"/>
      <c r="Q931" s="103"/>
      <c r="R931" s="103"/>
      <c r="S931" s="99"/>
      <c r="T931" s="99"/>
      <c r="U931" s="99"/>
      <c r="V931" s="99"/>
      <c r="W931" s="100"/>
      <c r="X931" s="100"/>
      <c r="Y931" s="104"/>
      <c r="Z931" s="119"/>
      <c r="AA931" s="119"/>
      <c r="AB931" s="120"/>
      <c r="AC931" s="137" t="str">
        <f t="shared" si="447"/>
        <v/>
      </c>
      <c r="AD931" s="131" t="str">
        <f t="shared" si="448"/>
        <v/>
      </c>
      <c r="AE931" s="105"/>
      <c r="AF931" s="101"/>
      <c r="AG931" s="107"/>
      <c r="AH931" s="169"/>
      <c r="AI931" s="170"/>
      <c r="AK931" s="146" t="b">
        <f t="shared" si="449"/>
        <v>0</v>
      </c>
      <c r="AL931" s="68">
        <f t="shared" si="450"/>
        <v>0</v>
      </c>
      <c r="AM931" s="68" t="b">
        <f t="shared" si="451"/>
        <v>1</v>
      </c>
      <c r="AN931" s="68">
        <f t="shared" si="452"/>
        <v>1</v>
      </c>
      <c r="AO931" s="68" t="b">
        <f t="shared" si="453"/>
        <v>0</v>
      </c>
      <c r="AP931" s="68">
        <f t="shared" si="454"/>
        <v>0</v>
      </c>
      <c r="AQ931" s="68" t="b">
        <f t="shared" si="455"/>
        <v>1</v>
      </c>
      <c r="AR931" s="139">
        <f t="shared" si="456"/>
        <v>1</v>
      </c>
      <c r="AS931" s="146" t="str">
        <f t="shared" si="457"/>
        <v/>
      </c>
      <c r="AT931" s="139" t="str">
        <f t="shared" si="458"/>
        <v/>
      </c>
      <c r="AU931" s="68">
        <f t="shared" si="459"/>
        <v>1</v>
      </c>
      <c r="AV931" s="68">
        <f t="shared" si="460"/>
        <v>0</v>
      </c>
      <c r="AW931" s="68">
        <f t="shared" si="461"/>
        <v>0</v>
      </c>
      <c r="AX931" s="68">
        <f t="shared" si="462"/>
        <v>0</v>
      </c>
      <c r="AY931" s="68">
        <f t="shared" si="463"/>
        <v>0</v>
      </c>
      <c r="AZ931" s="139">
        <f t="shared" si="464"/>
        <v>0</v>
      </c>
      <c r="BA931" s="68" t="str">
        <f t="shared" si="465"/>
        <v/>
      </c>
      <c r="BB931" s="68" t="str">
        <f t="shared" si="466"/>
        <v/>
      </c>
      <c r="BC931" s="146" t="str">
        <f t="shared" si="467"/>
        <v>Pain in mouth/throat</v>
      </c>
      <c r="BD931" s="68">
        <f t="shared" si="468"/>
        <v>10.4</v>
      </c>
      <c r="BE931" s="68" t="str">
        <f t="shared" si="469"/>
        <v>Pain in mouth/throat
 has a PPV of 10.4% 
 for recurrence</v>
      </c>
      <c r="BF931" s="68">
        <f t="shared" si="470"/>
        <v>0</v>
      </c>
      <c r="BG931" s="68">
        <f t="shared" si="471"/>
        <v>0</v>
      </c>
      <c r="BH931" s="68">
        <f t="shared" si="472"/>
        <v>1</v>
      </c>
      <c r="BI931" s="68">
        <f t="shared" si="473"/>
        <v>0</v>
      </c>
      <c r="BJ931" s="68">
        <f t="shared" si="474"/>
        <v>0</v>
      </c>
      <c r="BK931" s="68">
        <f t="shared" si="475"/>
        <v>0</v>
      </c>
      <c r="BL931" s="68">
        <f t="shared" si="476"/>
        <v>0</v>
      </c>
      <c r="BM931" s="139">
        <f t="shared" si="477"/>
        <v>0</v>
      </c>
    </row>
    <row r="932" spans="1:65" s="68" customFormat="1" ht="63.95" customHeight="1">
      <c r="A932" s="245"/>
      <c r="B932" s="97"/>
      <c r="C932" s="98"/>
      <c r="D932" s="99"/>
      <c r="E932" s="111"/>
      <c r="F932" s="155"/>
      <c r="G932" s="225"/>
      <c r="H932" s="100"/>
      <c r="I932" s="226"/>
      <c r="J932" s="218"/>
      <c r="K932" s="124"/>
      <c r="L932" s="135"/>
      <c r="M932" s="136"/>
      <c r="N932" s="102"/>
      <c r="O932" s="103"/>
      <c r="P932" s="103"/>
      <c r="Q932" s="103"/>
      <c r="R932" s="103"/>
      <c r="S932" s="99"/>
      <c r="T932" s="99"/>
      <c r="U932" s="99"/>
      <c r="V932" s="99"/>
      <c r="W932" s="100"/>
      <c r="X932" s="100"/>
      <c r="Y932" s="104"/>
      <c r="Z932" s="119"/>
      <c r="AA932" s="119"/>
      <c r="AB932" s="120"/>
      <c r="AC932" s="137" t="str">
        <f t="shared" si="447"/>
        <v/>
      </c>
      <c r="AD932" s="131" t="str">
        <f t="shared" si="448"/>
        <v/>
      </c>
      <c r="AE932" s="105"/>
      <c r="AF932" s="101"/>
      <c r="AG932" s="107"/>
      <c r="AH932" s="169"/>
      <c r="AI932" s="170"/>
      <c r="AK932" s="146" t="b">
        <f t="shared" si="449"/>
        <v>0</v>
      </c>
      <c r="AL932" s="68">
        <f t="shared" si="450"/>
        <v>0</v>
      </c>
      <c r="AM932" s="68" t="b">
        <f t="shared" si="451"/>
        <v>1</v>
      </c>
      <c r="AN932" s="68">
        <f t="shared" si="452"/>
        <v>1</v>
      </c>
      <c r="AO932" s="68" t="b">
        <f t="shared" si="453"/>
        <v>0</v>
      </c>
      <c r="AP932" s="68">
        <f t="shared" si="454"/>
        <v>0</v>
      </c>
      <c r="AQ932" s="68" t="b">
        <f t="shared" si="455"/>
        <v>1</v>
      </c>
      <c r="AR932" s="139">
        <f t="shared" si="456"/>
        <v>1</v>
      </c>
      <c r="AS932" s="146" t="str">
        <f t="shared" si="457"/>
        <v/>
      </c>
      <c r="AT932" s="139" t="str">
        <f t="shared" si="458"/>
        <v/>
      </c>
      <c r="AU932" s="68">
        <f t="shared" si="459"/>
        <v>1</v>
      </c>
      <c r="AV932" s="68">
        <f t="shared" si="460"/>
        <v>0</v>
      </c>
      <c r="AW932" s="68">
        <f t="shared" si="461"/>
        <v>0</v>
      </c>
      <c r="AX932" s="68">
        <f t="shared" si="462"/>
        <v>0</v>
      </c>
      <c r="AY932" s="68">
        <f t="shared" si="463"/>
        <v>0</v>
      </c>
      <c r="AZ932" s="139">
        <f t="shared" si="464"/>
        <v>0</v>
      </c>
      <c r="BA932" s="68" t="str">
        <f t="shared" si="465"/>
        <v/>
      </c>
      <c r="BB932" s="68" t="str">
        <f t="shared" si="466"/>
        <v/>
      </c>
      <c r="BC932" s="146" t="str">
        <f t="shared" si="467"/>
        <v>Pain in mouth/throat</v>
      </c>
      <c r="BD932" s="68">
        <f t="shared" si="468"/>
        <v>10.4</v>
      </c>
      <c r="BE932" s="68" t="str">
        <f t="shared" si="469"/>
        <v>Pain in mouth/throat
 has a PPV of 10.4% 
 for recurrence</v>
      </c>
      <c r="BF932" s="68">
        <f t="shared" si="470"/>
        <v>0</v>
      </c>
      <c r="BG932" s="68">
        <f t="shared" si="471"/>
        <v>0</v>
      </c>
      <c r="BH932" s="68">
        <f t="shared" si="472"/>
        <v>1</v>
      </c>
      <c r="BI932" s="68">
        <f t="shared" si="473"/>
        <v>0</v>
      </c>
      <c r="BJ932" s="68">
        <f t="shared" si="474"/>
        <v>0</v>
      </c>
      <c r="BK932" s="68">
        <f t="shared" si="475"/>
        <v>0</v>
      </c>
      <c r="BL932" s="68">
        <f t="shared" si="476"/>
        <v>0</v>
      </c>
      <c r="BM932" s="139">
        <f t="shared" si="477"/>
        <v>0</v>
      </c>
    </row>
    <row r="933" spans="1:65" s="68" customFormat="1" ht="63.95" customHeight="1">
      <c r="A933" s="245"/>
      <c r="B933" s="97"/>
      <c r="C933" s="98"/>
      <c r="D933" s="99"/>
      <c r="E933" s="111"/>
      <c r="F933" s="155"/>
      <c r="G933" s="225"/>
      <c r="H933" s="100"/>
      <c r="I933" s="226"/>
      <c r="J933" s="218"/>
      <c r="K933" s="124"/>
      <c r="L933" s="135"/>
      <c r="M933" s="136"/>
      <c r="N933" s="102"/>
      <c r="O933" s="103"/>
      <c r="P933" s="103"/>
      <c r="Q933" s="103"/>
      <c r="R933" s="103"/>
      <c r="S933" s="99"/>
      <c r="T933" s="99"/>
      <c r="U933" s="99"/>
      <c r="V933" s="99"/>
      <c r="W933" s="100"/>
      <c r="X933" s="100"/>
      <c r="Y933" s="104"/>
      <c r="Z933" s="119"/>
      <c r="AA933" s="119"/>
      <c r="AB933" s="120"/>
      <c r="AC933" s="137" t="str">
        <f t="shared" si="447"/>
        <v/>
      </c>
      <c r="AD933" s="131" t="str">
        <f t="shared" si="448"/>
        <v/>
      </c>
      <c r="AE933" s="105"/>
      <c r="AF933" s="101"/>
      <c r="AG933" s="107"/>
      <c r="AH933" s="169"/>
      <c r="AI933" s="170"/>
      <c r="AK933" s="146" t="b">
        <f t="shared" si="449"/>
        <v>0</v>
      </c>
      <c r="AL933" s="68">
        <f t="shared" si="450"/>
        <v>0</v>
      </c>
      <c r="AM933" s="68" t="b">
        <f t="shared" si="451"/>
        <v>1</v>
      </c>
      <c r="AN933" s="68">
        <f t="shared" si="452"/>
        <v>1</v>
      </c>
      <c r="AO933" s="68" t="b">
        <f t="shared" si="453"/>
        <v>0</v>
      </c>
      <c r="AP933" s="68">
        <f t="shared" si="454"/>
        <v>0</v>
      </c>
      <c r="AQ933" s="68" t="b">
        <f t="shared" si="455"/>
        <v>1</v>
      </c>
      <c r="AR933" s="139">
        <f t="shared" si="456"/>
        <v>1</v>
      </c>
      <c r="AS933" s="146" t="str">
        <f t="shared" si="457"/>
        <v/>
      </c>
      <c r="AT933" s="139" t="str">
        <f t="shared" si="458"/>
        <v/>
      </c>
      <c r="AU933" s="68">
        <f t="shared" si="459"/>
        <v>1</v>
      </c>
      <c r="AV933" s="68">
        <f t="shared" si="460"/>
        <v>0</v>
      </c>
      <c r="AW933" s="68">
        <f t="shared" si="461"/>
        <v>0</v>
      </c>
      <c r="AX933" s="68">
        <f t="shared" si="462"/>
        <v>0</v>
      </c>
      <c r="AY933" s="68">
        <f t="shared" si="463"/>
        <v>0</v>
      </c>
      <c r="AZ933" s="139">
        <f t="shared" si="464"/>
        <v>0</v>
      </c>
      <c r="BA933" s="68" t="str">
        <f t="shared" si="465"/>
        <v/>
      </c>
      <c r="BB933" s="68" t="str">
        <f t="shared" si="466"/>
        <v/>
      </c>
      <c r="BC933" s="146" t="str">
        <f t="shared" si="467"/>
        <v>Pain in mouth/throat</v>
      </c>
      <c r="BD933" s="68">
        <f t="shared" si="468"/>
        <v>10.4</v>
      </c>
      <c r="BE933" s="68" t="str">
        <f t="shared" si="469"/>
        <v>Pain in mouth/throat
 has a PPV of 10.4% 
 for recurrence</v>
      </c>
      <c r="BF933" s="68">
        <f t="shared" si="470"/>
        <v>0</v>
      </c>
      <c r="BG933" s="68">
        <f t="shared" si="471"/>
        <v>0</v>
      </c>
      <c r="BH933" s="68">
        <f t="shared" si="472"/>
        <v>1</v>
      </c>
      <c r="BI933" s="68">
        <f t="shared" si="473"/>
        <v>0</v>
      </c>
      <c r="BJ933" s="68">
        <f t="shared" si="474"/>
        <v>0</v>
      </c>
      <c r="BK933" s="68">
        <f t="shared" si="475"/>
        <v>0</v>
      </c>
      <c r="BL933" s="68">
        <f t="shared" si="476"/>
        <v>0</v>
      </c>
      <c r="BM933" s="139">
        <f t="shared" si="477"/>
        <v>0</v>
      </c>
    </row>
    <row r="934" spans="1:65" s="68" customFormat="1" ht="63.95" customHeight="1">
      <c r="A934" s="245"/>
      <c r="B934" s="97"/>
      <c r="C934" s="98"/>
      <c r="D934" s="99"/>
      <c r="E934" s="111"/>
      <c r="F934" s="155"/>
      <c r="G934" s="225"/>
      <c r="H934" s="100"/>
      <c r="I934" s="226"/>
      <c r="J934" s="218"/>
      <c r="K934" s="124"/>
      <c r="L934" s="135"/>
      <c r="M934" s="136"/>
      <c r="N934" s="102"/>
      <c r="O934" s="103"/>
      <c r="P934" s="103"/>
      <c r="Q934" s="103"/>
      <c r="R934" s="103"/>
      <c r="S934" s="99"/>
      <c r="T934" s="99"/>
      <c r="U934" s="99"/>
      <c r="V934" s="99"/>
      <c r="W934" s="100"/>
      <c r="X934" s="100"/>
      <c r="Y934" s="104"/>
      <c r="Z934" s="119"/>
      <c r="AA934" s="119"/>
      <c r="AB934" s="120"/>
      <c r="AC934" s="137" t="str">
        <f t="shared" si="447"/>
        <v/>
      </c>
      <c r="AD934" s="131" t="str">
        <f t="shared" si="448"/>
        <v/>
      </c>
      <c r="AE934" s="105"/>
      <c r="AF934" s="101"/>
      <c r="AG934" s="107"/>
      <c r="AH934" s="169"/>
      <c r="AI934" s="170"/>
      <c r="AK934" s="146" t="b">
        <f t="shared" si="449"/>
        <v>0</v>
      </c>
      <c r="AL934" s="68">
        <f t="shared" si="450"/>
        <v>0</v>
      </c>
      <c r="AM934" s="68" t="b">
        <f t="shared" si="451"/>
        <v>1</v>
      </c>
      <c r="AN934" s="68">
        <f t="shared" si="452"/>
        <v>1</v>
      </c>
      <c r="AO934" s="68" t="b">
        <f t="shared" si="453"/>
        <v>0</v>
      </c>
      <c r="AP934" s="68">
        <f t="shared" si="454"/>
        <v>0</v>
      </c>
      <c r="AQ934" s="68" t="b">
        <f t="shared" si="455"/>
        <v>1</v>
      </c>
      <c r="AR934" s="139">
        <f t="shared" si="456"/>
        <v>1</v>
      </c>
      <c r="AS934" s="146" t="str">
        <f t="shared" si="457"/>
        <v/>
      </c>
      <c r="AT934" s="139" t="str">
        <f t="shared" si="458"/>
        <v/>
      </c>
      <c r="AU934" s="68">
        <f t="shared" si="459"/>
        <v>1</v>
      </c>
      <c r="AV934" s="68">
        <f t="shared" si="460"/>
        <v>0</v>
      </c>
      <c r="AW934" s="68">
        <f t="shared" si="461"/>
        <v>0</v>
      </c>
      <c r="AX934" s="68">
        <f t="shared" si="462"/>
        <v>0</v>
      </c>
      <c r="AY934" s="68">
        <f t="shared" si="463"/>
        <v>0</v>
      </c>
      <c r="AZ934" s="139">
        <f t="shared" si="464"/>
        <v>0</v>
      </c>
      <c r="BA934" s="68" t="str">
        <f t="shared" si="465"/>
        <v/>
      </c>
      <c r="BB934" s="68" t="str">
        <f t="shared" si="466"/>
        <v/>
      </c>
      <c r="BC934" s="146" t="str">
        <f t="shared" si="467"/>
        <v>Pain in mouth/throat</v>
      </c>
      <c r="BD934" s="68">
        <f t="shared" si="468"/>
        <v>10.4</v>
      </c>
      <c r="BE934" s="68" t="str">
        <f t="shared" si="469"/>
        <v>Pain in mouth/throat
 has a PPV of 10.4% 
 for recurrence</v>
      </c>
      <c r="BF934" s="68">
        <f t="shared" si="470"/>
        <v>0</v>
      </c>
      <c r="BG934" s="68">
        <f t="shared" si="471"/>
        <v>0</v>
      </c>
      <c r="BH934" s="68">
        <f t="shared" si="472"/>
        <v>1</v>
      </c>
      <c r="BI934" s="68">
        <f t="shared" si="473"/>
        <v>0</v>
      </c>
      <c r="BJ934" s="68">
        <f t="shared" si="474"/>
        <v>0</v>
      </c>
      <c r="BK934" s="68">
        <f t="shared" si="475"/>
        <v>0</v>
      </c>
      <c r="BL934" s="68">
        <f t="shared" si="476"/>
        <v>0</v>
      </c>
      <c r="BM934" s="139">
        <f t="shared" si="477"/>
        <v>0</v>
      </c>
    </row>
    <row r="935" spans="1:65" s="68" customFormat="1" ht="63.95" customHeight="1">
      <c r="A935" s="245"/>
      <c r="B935" s="97"/>
      <c r="C935" s="98"/>
      <c r="D935" s="99"/>
      <c r="E935" s="111"/>
      <c r="F935" s="155"/>
      <c r="G935" s="225"/>
      <c r="H935" s="100"/>
      <c r="I935" s="226"/>
      <c r="J935" s="218"/>
      <c r="K935" s="124"/>
      <c r="L935" s="135"/>
      <c r="M935" s="136"/>
      <c r="N935" s="102"/>
      <c r="O935" s="103"/>
      <c r="P935" s="103"/>
      <c r="Q935" s="103"/>
      <c r="R935" s="103"/>
      <c r="S935" s="99"/>
      <c r="T935" s="99"/>
      <c r="U935" s="99"/>
      <c r="V935" s="99"/>
      <c r="W935" s="100"/>
      <c r="X935" s="100"/>
      <c r="Y935" s="104"/>
      <c r="Z935" s="119"/>
      <c r="AA935" s="119"/>
      <c r="AB935" s="120"/>
      <c r="AC935" s="137" t="str">
        <f t="shared" si="447"/>
        <v/>
      </c>
      <c r="AD935" s="131" t="str">
        <f t="shared" si="448"/>
        <v/>
      </c>
      <c r="AE935" s="105"/>
      <c r="AF935" s="101"/>
      <c r="AG935" s="107"/>
      <c r="AH935" s="169"/>
      <c r="AI935" s="170"/>
      <c r="AK935" s="146" t="b">
        <f t="shared" si="449"/>
        <v>0</v>
      </c>
      <c r="AL935" s="68">
        <f t="shared" si="450"/>
        <v>0</v>
      </c>
      <c r="AM935" s="68" t="b">
        <f t="shared" si="451"/>
        <v>1</v>
      </c>
      <c r="AN935" s="68">
        <f t="shared" si="452"/>
        <v>1</v>
      </c>
      <c r="AO935" s="68" t="b">
        <f t="shared" si="453"/>
        <v>0</v>
      </c>
      <c r="AP935" s="68">
        <f t="shared" si="454"/>
        <v>0</v>
      </c>
      <c r="AQ935" s="68" t="b">
        <f t="shared" si="455"/>
        <v>1</v>
      </c>
      <c r="AR935" s="139">
        <f t="shared" si="456"/>
        <v>1</v>
      </c>
      <c r="AS935" s="146" t="str">
        <f t="shared" si="457"/>
        <v/>
      </c>
      <c r="AT935" s="139" t="str">
        <f t="shared" si="458"/>
        <v/>
      </c>
      <c r="AU935" s="68">
        <f t="shared" si="459"/>
        <v>1</v>
      </c>
      <c r="AV935" s="68">
        <f t="shared" si="460"/>
        <v>0</v>
      </c>
      <c r="AW935" s="68">
        <f t="shared" si="461"/>
        <v>0</v>
      </c>
      <c r="AX935" s="68">
        <f t="shared" si="462"/>
        <v>0</v>
      </c>
      <c r="AY935" s="68">
        <f t="shared" si="463"/>
        <v>0</v>
      </c>
      <c r="AZ935" s="139">
        <f t="shared" si="464"/>
        <v>0</v>
      </c>
      <c r="BA935" s="68" t="str">
        <f t="shared" si="465"/>
        <v/>
      </c>
      <c r="BB935" s="68" t="str">
        <f t="shared" si="466"/>
        <v/>
      </c>
      <c r="BC935" s="146" t="str">
        <f t="shared" si="467"/>
        <v>Pain in mouth/throat</v>
      </c>
      <c r="BD935" s="68">
        <f t="shared" si="468"/>
        <v>10.4</v>
      </c>
      <c r="BE935" s="68" t="str">
        <f t="shared" si="469"/>
        <v>Pain in mouth/throat
 has a PPV of 10.4% 
 for recurrence</v>
      </c>
      <c r="BF935" s="68">
        <f t="shared" si="470"/>
        <v>0</v>
      </c>
      <c r="BG935" s="68">
        <f t="shared" si="471"/>
        <v>0</v>
      </c>
      <c r="BH935" s="68">
        <f t="shared" si="472"/>
        <v>1</v>
      </c>
      <c r="BI935" s="68">
        <f t="shared" si="473"/>
        <v>0</v>
      </c>
      <c r="BJ935" s="68">
        <f t="shared" si="474"/>
        <v>0</v>
      </c>
      <c r="BK935" s="68">
        <f t="shared" si="475"/>
        <v>0</v>
      </c>
      <c r="BL935" s="68">
        <f t="shared" si="476"/>
        <v>0</v>
      </c>
      <c r="BM935" s="139">
        <f t="shared" si="477"/>
        <v>0</v>
      </c>
    </row>
    <row r="936" spans="1:65" s="68" customFormat="1" ht="63.95" customHeight="1">
      <c r="A936" s="245"/>
      <c r="B936" s="97"/>
      <c r="C936" s="98"/>
      <c r="D936" s="99"/>
      <c r="E936" s="111"/>
      <c r="F936" s="155"/>
      <c r="G936" s="225"/>
      <c r="H936" s="100"/>
      <c r="I936" s="226"/>
      <c r="J936" s="218"/>
      <c r="K936" s="124"/>
      <c r="L936" s="135"/>
      <c r="M936" s="136"/>
      <c r="N936" s="102"/>
      <c r="O936" s="103"/>
      <c r="P936" s="103"/>
      <c r="Q936" s="103"/>
      <c r="R936" s="103"/>
      <c r="S936" s="99"/>
      <c r="T936" s="99"/>
      <c r="U936" s="99"/>
      <c r="V936" s="99"/>
      <c r="W936" s="100"/>
      <c r="X936" s="100"/>
      <c r="Y936" s="104"/>
      <c r="Z936" s="119"/>
      <c r="AA936" s="119"/>
      <c r="AB936" s="120"/>
      <c r="AC936" s="137" t="str">
        <f t="shared" si="447"/>
        <v/>
      </c>
      <c r="AD936" s="131" t="str">
        <f t="shared" si="448"/>
        <v/>
      </c>
      <c r="AE936" s="105"/>
      <c r="AF936" s="101"/>
      <c r="AG936" s="107"/>
      <c r="AH936" s="169"/>
      <c r="AI936" s="170"/>
      <c r="AK936" s="146" t="b">
        <f t="shared" si="449"/>
        <v>0</v>
      </c>
      <c r="AL936" s="68">
        <f t="shared" si="450"/>
        <v>0</v>
      </c>
      <c r="AM936" s="68" t="b">
        <f t="shared" si="451"/>
        <v>1</v>
      </c>
      <c r="AN936" s="68">
        <f t="shared" si="452"/>
        <v>1</v>
      </c>
      <c r="AO936" s="68" t="b">
        <f t="shared" si="453"/>
        <v>0</v>
      </c>
      <c r="AP936" s="68">
        <f t="shared" si="454"/>
        <v>0</v>
      </c>
      <c r="AQ936" s="68" t="b">
        <f t="shared" si="455"/>
        <v>1</v>
      </c>
      <c r="AR936" s="139">
        <f t="shared" si="456"/>
        <v>1</v>
      </c>
      <c r="AS936" s="146" t="str">
        <f t="shared" si="457"/>
        <v/>
      </c>
      <c r="AT936" s="139" t="str">
        <f t="shared" si="458"/>
        <v/>
      </c>
      <c r="AU936" s="68">
        <f t="shared" si="459"/>
        <v>1</v>
      </c>
      <c r="AV936" s="68">
        <f t="shared" si="460"/>
        <v>0</v>
      </c>
      <c r="AW936" s="68">
        <f t="shared" si="461"/>
        <v>0</v>
      </c>
      <c r="AX936" s="68">
        <f t="shared" si="462"/>
        <v>0</v>
      </c>
      <c r="AY936" s="68">
        <f t="shared" si="463"/>
        <v>0</v>
      </c>
      <c r="AZ936" s="139">
        <f t="shared" si="464"/>
        <v>0</v>
      </c>
      <c r="BA936" s="68" t="str">
        <f t="shared" si="465"/>
        <v/>
      </c>
      <c r="BB936" s="68" t="str">
        <f t="shared" si="466"/>
        <v/>
      </c>
      <c r="BC936" s="146" t="str">
        <f t="shared" si="467"/>
        <v>Pain in mouth/throat</v>
      </c>
      <c r="BD936" s="68">
        <f t="shared" si="468"/>
        <v>10.4</v>
      </c>
      <c r="BE936" s="68" t="str">
        <f t="shared" si="469"/>
        <v>Pain in mouth/throat
 has a PPV of 10.4% 
 for recurrence</v>
      </c>
      <c r="BF936" s="68">
        <f t="shared" si="470"/>
        <v>0</v>
      </c>
      <c r="BG936" s="68">
        <f t="shared" si="471"/>
        <v>0</v>
      </c>
      <c r="BH936" s="68">
        <f t="shared" si="472"/>
        <v>1</v>
      </c>
      <c r="BI936" s="68">
        <f t="shared" si="473"/>
        <v>0</v>
      </c>
      <c r="BJ936" s="68">
        <f t="shared" si="474"/>
        <v>0</v>
      </c>
      <c r="BK936" s="68">
        <f t="shared" si="475"/>
        <v>0</v>
      </c>
      <c r="BL936" s="68">
        <f t="shared" si="476"/>
        <v>0</v>
      </c>
      <c r="BM936" s="139">
        <f t="shared" si="477"/>
        <v>0</v>
      </c>
    </row>
    <row r="937" spans="1:65" s="68" customFormat="1" ht="63.95" customHeight="1">
      <c r="A937" s="245"/>
      <c r="B937" s="97"/>
      <c r="C937" s="98"/>
      <c r="D937" s="99"/>
      <c r="E937" s="111"/>
      <c r="F937" s="155"/>
      <c r="G937" s="225"/>
      <c r="H937" s="100"/>
      <c r="I937" s="226"/>
      <c r="J937" s="218"/>
      <c r="K937" s="124"/>
      <c r="L937" s="135"/>
      <c r="M937" s="136"/>
      <c r="N937" s="102"/>
      <c r="O937" s="103"/>
      <c r="P937" s="103"/>
      <c r="Q937" s="103"/>
      <c r="R937" s="103"/>
      <c r="S937" s="99"/>
      <c r="T937" s="99"/>
      <c r="U937" s="99"/>
      <c r="V937" s="99"/>
      <c r="W937" s="100"/>
      <c r="X937" s="100"/>
      <c r="Y937" s="104"/>
      <c r="Z937" s="119"/>
      <c r="AA937" s="119"/>
      <c r="AB937" s="120"/>
      <c r="AC937" s="137" t="str">
        <f t="shared" si="447"/>
        <v/>
      </c>
      <c r="AD937" s="131" t="str">
        <f t="shared" si="448"/>
        <v/>
      </c>
      <c r="AE937" s="105"/>
      <c r="AF937" s="101"/>
      <c r="AG937" s="107"/>
      <c r="AH937" s="169"/>
      <c r="AI937" s="170"/>
      <c r="AK937" s="146" t="b">
        <f t="shared" si="449"/>
        <v>0</v>
      </c>
      <c r="AL937" s="68">
        <f t="shared" si="450"/>
        <v>0</v>
      </c>
      <c r="AM937" s="68" t="b">
        <f t="shared" si="451"/>
        <v>1</v>
      </c>
      <c r="AN937" s="68">
        <f t="shared" si="452"/>
        <v>1</v>
      </c>
      <c r="AO937" s="68" t="b">
        <f t="shared" si="453"/>
        <v>0</v>
      </c>
      <c r="AP937" s="68">
        <f t="shared" si="454"/>
        <v>0</v>
      </c>
      <c r="AQ937" s="68" t="b">
        <f t="shared" si="455"/>
        <v>1</v>
      </c>
      <c r="AR937" s="139">
        <f t="shared" si="456"/>
        <v>1</v>
      </c>
      <c r="AS937" s="146" t="str">
        <f t="shared" si="457"/>
        <v/>
      </c>
      <c r="AT937" s="139" t="str">
        <f t="shared" si="458"/>
        <v/>
      </c>
      <c r="AU937" s="68">
        <f t="shared" si="459"/>
        <v>1</v>
      </c>
      <c r="AV937" s="68">
        <f t="shared" si="460"/>
        <v>0</v>
      </c>
      <c r="AW937" s="68">
        <f t="shared" si="461"/>
        <v>0</v>
      </c>
      <c r="AX937" s="68">
        <f t="shared" si="462"/>
        <v>0</v>
      </c>
      <c r="AY937" s="68">
        <f t="shared" si="463"/>
        <v>0</v>
      </c>
      <c r="AZ937" s="139">
        <f t="shared" si="464"/>
        <v>0</v>
      </c>
      <c r="BA937" s="68" t="str">
        <f t="shared" si="465"/>
        <v/>
      </c>
      <c r="BB937" s="68" t="str">
        <f t="shared" si="466"/>
        <v/>
      </c>
      <c r="BC937" s="146" t="str">
        <f t="shared" si="467"/>
        <v>Pain in mouth/throat</v>
      </c>
      <c r="BD937" s="68">
        <f t="shared" si="468"/>
        <v>10.4</v>
      </c>
      <c r="BE937" s="68" t="str">
        <f t="shared" si="469"/>
        <v>Pain in mouth/throat
 has a PPV of 10.4% 
 for recurrence</v>
      </c>
      <c r="BF937" s="68">
        <f t="shared" si="470"/>
        <v>0</v>
      </c>
      <c r="BG937" s="68">
        <f t="shared" si="471"/>
        <v>0</v>
      </c>
      <c r="BH937" s="68">
        <f t="shared" si="472"/>
        <v>1</v>
      </c>
      <c r="BI937" s="68">
        <f t="shared" si="473"/>
        <v>0</v>
      </c>
      <c r="BJ937" s="68">
        <f t="shared" si="474"/>
        <v>0</v>
      </c>
      <c r="BK937" s="68">
        <f t="shared" si="475"/>
        <v>0</v>
      </c>
      <c r="BL937" s="68">
        <f t="shared" si="476"/>
        <v>0</v>
      </c>
      <c r="BM937" s="139">
        <f t="shared" si="477"/>
        <v>0</v>
      </c>
    </row>
    <row r="938" spans="1:65" s="68" customFormat="1" ht="63.95" customHeight="1">
      <c r="A938" s="245"/>
      <c r="B938" s="97"/>
      <c r="C938" s="98"/>
      <c r="D938" s="99"/>
      <c r="E938" s="111"/>
      <c r="F938" s="155"/>
      <c r="G938" s="225"/>
      <c r="H938" s="100"/>
      <c r="I938" s="226"/>
      <c r="J938" s="218"/>
      <c r="K938" s="124"/>
      <c r="L938" s="135"/>
      <c r="M938" s="136"/>
      <c r="N938" s="102"/>
      <c r="O938" s="103"/>
      <c r="P938" s="103"/>
      <c r="Q938" s="103"/>
      <c r="R938" s="103"/>
      <c r="S938" s="99"/>
      <c r="T938" s="99"/>
      <c r="U938" s="99"/>
      <c r="V938" s="99"/>
      <c r="W938" s="100"/>
      <c r="X938" s="100"/>
      <c r="Y938" s="104"/>
      <c r="Z938" s="119"/>
      <c r="AA938" s="119"/>
      <c r="AB938" s="120"/>
      <c r="AC938" s="137" t="str">
        <f t="shared" si="447"/>
        <v/>
      </c>
      <c r="AD938" s="131" t="str">
        <f t="shared" si="448"/>
        <v/>
      </c>
      <c r="AE938" s="105"/>
      <c r="AF938" s="101"/>
      <c r="AG938" s="107"/>
      <c r="AH938" s="169"/>
      <c r="AI938" s="170"/>
      <c r="AK938" s="146" t="b">
        <f t="shared" si="449"/>
        <v>0</v>
      </c>
      <c r="AL938" s="68">
        <f t="shared" si="450"/>
        <v>0</v>
      </c>
      <c r="AM938" s="68" t="b">
        <f t="shared" si="451"/>
        <v>1</v>
      </c>
      <c r="AN938" s="68">
        <f t="shared" si="452"/>
        <v>1</v>
      </c>
      <c r="AO938" s="68" t="b">
        <f t="shared" si="453"/>
        <v>0</v>
      </c>
      <c r="AP938" s="68">
        <f t="shared" si="454"/>
        <v>0</v>
      </c>
      <c r="AQ938" s="68" t="b">
        <f t="shared" si="455"/>
        <v>1</v>
      </c>
      <c r="AR938" s="139">
        <f t="shared" si="456"/>
        <v>1</v>
      </c>
      <c r="AS938" s="146" t="str">
        <f t="shared" si="457"/>
        <v/>
      </c>
      <c r="AT938" s="139" t="str">
        <f t="shared" si="458"/>
        <v/>
      </c>
      <c r="AU938" s="68">
        <f t="shared" si="459"/>
        <v>1</v>
      </c>
      <c r="AV938" s="68">
        <f t="shared" si="460"/>
        <v>0</v>
      </c>
      <c r="AW938" s="68">
        <f t="shared" si="461"/>
        <v>0</v>
      </c>
      <c r="AX938" s="68">
        <f t="shared" si="462"/>
        <v>0</v>
      </c>
      <c r="AY938" s="68">
        <f t="shared" si="463"/>
        <v>0</v>
      </c>
      <c r="AZ938" s="139">
        <f t="shared" si="464"/>
        <v>0</v>
      </c>
      <c r="BA938" s="68" t="str">
        <f t="shared" si="465"/>
        <v/>
      </c>
      <c r="BB938" s="68" t="str">
        <f t="shared" si="466"/>
        <v/>
      </c>
      <c r="BC938" s="146" t="str">
        <f t="shared" si="467"/>
        <v>Pain in mouth/throat</v>
      </c>
      <c r="BD938" s="68">
        <f t="shared" si="468"/>
        <v>10.4</v>
      </c>
      <c r="BE938" s="68" t="str">
        <f t="shared" si="469"/>
        <v>Pain in mouth/throat
 has a PPV of 10.4% 
 for recurrence</v>
      </c>
      <c r="BF938" s="68">
        <f t="shared" si="470"/>
        <v>0</v>
      </c>
      <c r="BG938" s="68">
        <f t="shared" si="471"/>
        <v>0</v>
      </c>
      <c r="BH938" s="68">
        <f t="shared" si="472"/>
        <v>1</v>
      </c>
      <c r="BI938" s="68">
        <f t="shared" si="473"/>
        <v>0</v>
      </c>
      <c r="BJ938" s="68">
        <f t="shared" si="474"/>
        <v>0</v>
      </c>
      <c r="BK938" s="68">
        <f t="shared" si="475"/>
        <v>0</v>
      </c>
      <c r="BL938" s="68">
        <f t="shared" si="476"/>
        <v>0</v>
      </c>
      <c r="BM938" s="139">
        <f t="shared" si="477"/>
        <v>0</v>
      </c>
    </row>
    <row r="939" spans="1:65" s="68" customFormat="1" ht="63.95" customHeight="1">
      <c r="A939" s="245"/>
      <c r="B939" s="97"/>
      <c r="C939" s="98"/>
      <c r="D939" s="99"/>
      <c r="E939" s="111"/>
      <c r="F939" s="155"/>
      <c r="G939" s="225"/>
      <c r="H939" s="100"/>
      <c r="I939" s="226"/>
      <c r="J939" s="218"/>
      <c r="K939" s="124"/>
      <c r="L939" s="135"/>
      <c r="M939" s="136"/>
      <c r="N939" s="102"/>
      <c r="O939" s="103"/>
      <c r="P939" s="103"/>
      <c r="Q939" s="103"/>
      <c r="R939" s="103"/>
      <c r="S939" s="99"/>
      <c r="T939" s="99"/>
      <c r="U939" s="99"/>
      <c r="V939" s="99"/>
      <c r="W939" s="100"/>
      <c r="X939" s="100"/>
      <c r="Y939" s="104"/>
      <c r="Z939" s="119"/>
      <c r="AA939" s="119"/>
      <c r="AB939" s="120"/>
      <c r="AC939" s="137" t="str">
        <f t="shared" si="447"/>
        <v/>
      </c>
      <c r="AD939" s="131" t="str">
        <f t="shared" si="448"/>
        <v/>
      </c>
      <c r="AE939" s="105"/>
      <c r="AF939" s="101"/>
      <c r="AG939" s="107"/>
      <c r="AH939" s="169"/>
      <c r="AI939" s="170"/>
      <c r="AK939" s="146" t="b">
        <f t="shared" si="449"/>
        <v>0</v>
      </c>
      <c r="AL939" s="68">
        <f t="shared" si="450"/>
        <v>0</v>
      </c>
      <c r="AM939" s="68" t="b">
        <f t="shared" si="451"/>
        <v>1</v>
      </c>
      <c r="AN939" s="68">
        <f t="shared" si="452"/>
        <v>1</v>
      </c>
      <c r="AO939" s="68" t="b">
        <f t="shared" si="453"/>
        <v>0</v>
      </c>
      <c r="AP939" s="68">
        <f t="shared" si="454"/>
        <v>0</v>
      </c>
      <c r="AQ939" s="68" t="b">
        <f t="shared" si="455"/>
        <v>1</v>
      </c>
      <c r="AR939" s="139">
        <f t="shared" si="456"/>
        <v>1</v>
      </c>
      <c r="AS939" s="146" t="str">
        <f t="shared" si="457"/>
        <v/>
      </c>
      <c r="AT939" s="139" t="str">
        <f t="shared" si="458"/>
        <v/>
      </c>
      <c r="AU939" s="68">
        <f t="shared" si="459"/>
        <v>1</v>
      </c>
      <c r="AV939" s="68">
        <f t="shared" si="460"/>
        <v>0</v>
      </c>
      <c r="AW939" s="68">
        <f t="shared" si="461"/>
        <v>0</v>
      </c>
      <c r="AX939" s="68">
        <f t="shared" si="462"/>
        <v>0</v>
      </c>
      <c r="AY939" s="68">
        <f t="shared" si="463"/>
        <v>0</v>
      </c>
      <c r="AZ939" s="139">
        <f t="shared" si="464"/>
        <v>0</v>
      </c>
      <c r="BA939" s="68" t="str">
        <f t="shared" si="465"/>
        <v/>
      </c>
      <c r="BB939" s="68" t="str">
        <f t="shared" si="466"/>
        <v/>
      </c>
      <c r="BC939" s="146" t="str">
        <f t="shared" si="467"/>
        <v>Pain in mouth/throat</v>
      </c>
      <c r="BD939" s="68">
        <f t="shared" si="468"/>
        <v>10.4</v>
      </c>
      <c r="BE939" s="68" t="str">
        <f t="shared" si="469"/>
        <v>Pain in mouth/throat
 has a PPV of 10.4% 
 for recurrence</v>
      </c>
      <c r="BF939" s="68">
        <f t="shared" si="470"/>
        <v>0</v>
      </c>
      <c r="BG939" s="68">
        <f t="shared" si="471"/>
        <v>0</v>
      </c>
      <c r="BH939" s="68">
        <f t="shared" si="472"/>
        <v>1</v>
      </c>
      <c r="BI939" s="68">
        <f t="shared" si="473"/>
        <v>0</v>
      </c>
      <c r="BJ939" s="68">
        <f t="shared" si="474"/>
        <v>0</v>
      </c>
      <c r="BK939" s="68">
        <f t="shared" si="475"/>
        <v>0</v>
      </c>
      <c r="BL939" s="68">
        <f t="shared" si="476"/>
        <v>0</v>
      </c>
      <c r="BM939" s="139">
        <f t="shared" si="477"/>
        <v>0</v>
      </c>
    </row>
    <row r="940" spans="1:65" s="68" customFormat="1" ht="63.95" customHeight="1">
      <c r="A940" s="245"/>
      <c r="B940" s="97"/>
      <c r="C940" s="98"/>
      <c r="D940" s="99"/>
      <c r="E940" s="111"/>
      <c r="F940" s="155"/>
      <c r="G940" s="225"/>
      <c r="H940" s="100"/>
      <c r="I940" s="226"/>
      <c r="J940" s="218"/>
      <c r="K940" s="124"/>
      <c r="L940" s="135"/>
      <c r="M940" s="136"/>
      <c r="N940" s="102"/>
      <c r="O940" s="103"/>
      <c r="P940" s="103"/>
      <c r="Q940" s="103"/>
      <c r="R940" s="103"/>
      <c r="S940" s="99"/>
      <c r="T940" s="99"/>
      <c r="U940" s="99"/>
      <c r="V940" s="99"/>
      <c r="W940" s="100"/>
      <c r="X940" s="100"/>
      <c r="Y940" s="104"/>
      <c r="Z940" s="119"/>
      <c r="AA940" s="119"/>
      <c r="AB940" s="120"/>
      <c r="AC940" s="137" t="str">
        <f t="shared" si="447"/>
        <v/>
      </c>
      <c r="AD940" s="131" t="str">
        <f t="shared" si="448"/>
        <v/>
      </c>
      <c r="AE940" s="105"/>
      <c r="AF940" s="101"/>
      <c r="AG940" s="107"/>
      <c r="AH940" s="169"/>
      <c r="AI940" s="170"/>
      <c r="AK940" s="146" t="b">
        <f t="shared" si="449"/>
        <v>0</v>
      </c>
      <c r="AL940" s="68">
        <f t="shared" si="450"/>
        <v>0</v>
      </c>
      <c r="AM940" s="68" t="b">
        <f t="shared" si="451"/>
        <v>1</v>
      </c>
      <c r="AN940" s="68">
        <f t="shared" si="452"/>
        <v>1</v>
      </c>
      <c r="AO940" s="68" t="b">
        <f t="shared" si="453"/>
        <v>0</v>
      </c>
      <c r="AP940" s="68">
        <f t="shared" si="454"/>
        <v>0</v>
      </c>
      <c r="AQ940" s="68" t="b">
        <f t="shared" si="455"/>
        <v>1</v>
      </c>
      <c r="AR940" s="139">
        <f t="shared" si="456"/>
        <v>1</v>
      </c>
      <c r="AS940" s="146" t="str">
        <f t="shared" si="457"/>
        <v/>
      </c>
      <c r="AT940" s="139" t="str">
        <f t="shared" si="458"/>
        <v/>
      </c>
      <c r="AU940" s="68">
        <f t="shared" si="459"/>
        <v>1</v>
      </c>
      <c r="AV940" s="68">
        <f t="shared" si="460"/>
        <v>0</v>
      </c>
      <c r="AW940" s="68">
        <f t="shared" si="461"/>
        <v>0</v>
      </c>
      <c r="AX940" s="68">
        <f t="shared" si="462"/>
        <v>0</v>
      </c>
      <c r="AY940" s="68">
        <f t="shared" si="463"/>
        <v>0</v>
      </c>
      <c r="AZ940" s="139">
        <f t="shared" si="464"/>
        <v>0</v>
      </c>
      <c r="BA940" s="68" t="str">
        <f t="shared" si="465"/>
        <v/>
      </c>
      <c r="BB940" s="68" t="str">
        <f t="shared" si="466"/>
        <v/>
      </c>
      <c r="BC940" s="146" t="str">
        <f t="shared" si="467"/>
        <v>Pain in mouth/throat</v>
      </c>
      <c r="BD940" s="68">
        <f t="shared" si="468"/>
        <v>10.4</v>
      </c>
      <c r="BE940" s="68" t="str">
        <f t="shared" si="469"/>
        <v>Pain in mouth/throat
 has a PPV of 10.4% 
 for recurrence</v>
      </c>
      <c r="BF940" s="68">
        <f t="shared" si="470"/>
        <v>0</v>
      </c>
      <c r="BG940" s="68">
        <f t="shared" si="471"/>
        <v>0</v>
      </c>
      <c r="BH940" s="68">
        <f t="shared" si="472"/>
        <v>1</v>
      </c>
      <c r="BI940" s="68">
        <f t="shared" si="473"/>
        <v>0</v>
      </c>
      <c r="BJ940" s="68">
        <f t="shared" si="474"/>
        <v>0</v>
      </c>
      <c r="BK940" s="68">
        <f t="shared" si="475"/>
        <v>0</v>
      </c>
      <c r="BL940" s="68">
        <f t="shared" si="476"/>
        <v>0</v>
      </c>
      <c r="BM940" s="139">
        <f t="shared" si="477"/>
        <v>0</v>
      </c>
    </row>
    <row r="941" spans="1:65" s="68" customFormat="1" ht="63.95" customHeight="1">
      <c r="A941" s="245"/>
      <c r="B941" s="97"/>
      <c r="C941" s="98"/>
      <c r="D941" s="99"/>
      <c r="E941" s="111"/>
      <c r="F941" s="155"/>
      <c r="G941" s="225"/>
      <c r="H941" s="100"/>
      <c r="I941" s="226"/>
      <c r="J941" s="218"/>
      <c r="K941" s="124"/>
      <c r="L941" s="135"/>
      <c r="M941" s="136"/>
      <c r="N941" s="102"/>
      <c r="O941" s="103"/>
      <c r="P941" s="103"/>
      <c r="Q941" s="103"/>
      <c r="R941" s="103"/>
      <c r="S941" s="99"/>
      <c r="T941" s="99"/>
      <c r="U941" s="99"/>
      <c r="V941" s="99"/>
      <c r="W941" s="100"/>
      <c r="X941" s="100"/>
      <c r="Y941" s="104"/>
      <c r="Z941" s="119"/>
      <c r="AA941" s="119"/>
      <c r="AB941" s="120"/>
      <c r="AC941" s="137" t="str">
        <f t="shared" si="447"/>
        <v/>
      </c>
      <c r="AD941" s="131" t="str">
        <f t="shared" si="448"/>
        <v/>
      </c>
      <c r="AE941" s="105"/>
      <c r="AF941" s="101"/>
      <c r="AG941" s="107"/>
      <c r="AH941" s="169"/>
      <c r="AI941" s="170"/>
      <c r="AK941" s="146" t="b">
        <f t="shared" si="449"/>
        <v>0</v>
      </c>
      <c r="AL941" s="68">
        <f t="shared" si="450"/>
        <v>0</v>
      </c>
      <c r="AM941" s="68" t="b">
        <f t="shared" si="451"/>
        <v>1</v>
      </c>
      <c r="AN941" s="68">
        <f t="shared" si="452"/>
        <v>1</v>
      </c>
      <c r="AO941" s="68" t="b">
        <f t="shared" si="453"/>
        <v>0</v>
      </c>
      <c r="AP941" s="68">
        <f t="shared" si="454"/>
        <v>0</v>
      </c>
      <c r="AQ941" s="68" t="b">
        <f t="shared" si="455"/>
        <v>1</v>
      </c>
      <c r="AR941" s="139">
        <f t="shared" si="456"/>
        <v>1</v>
      </c>
      <c r="AS941" s="146" t="str">
        <f t="shared" si="457"/>
        <v/>
      </c>
      <c r="AT941" s="139" t="str">
        <f t="shared" si="458"/>
        <v/>
      </c>
      <c r="AU941" s="68">
        <f t="shared" si="459"/>
        <v>1</v>
      </c>
      <c r="AV941" s="68">
        <f t="shared" si="460"/>
        <v>0</v>
      </c>
      <c r="AW941" s="68">
        <f t="shared" si="461"/>
        <v>0</v>
      </c>
      <c r="AX941" s="68">
        <f t="shared" si="462"/>
        <v>0</v>
      </c>
      <c r="AY941" s="68">
        <f t="shared" si="463"/>
        <v>0</v>
      </c>
      <c r="AZ941" s="139">
        <f t="shared" si="464"/>
        <v>0</v>
      </c>
      <c r="BA941" s="68" t="str">
        <f t="shared" si="465"/>
        <v/>
      </c>
      <c r="BB941" s="68" t="str">
        <f t="shared" si="466"/>
        <v/>
      </c>
      <c r="BC941" s="146" t="str">
        <f t="shared" si="467"/>
        <v>Pain in mouth/throat</v>
      </c>
      <c r="BD941" s="68">
        <f t="shared" si="468"/>
        <v>10.4</v>
      </c>
      <c r="BE941" s="68" t="str">
        <f t="shared" si="469"/>
        <v>Pain in mouth/throat
 has a PPV of 10.4% 
 for recurrence</v>
      </c>
      <c r="BF941" s="68">
        <f t="shared" si="470"/>
        <v>0</v>
      </c>
      <c r="BG941" s="68">
        <f t="shared" si="471"/>
        <v>0</v>
      </c>
      <c r="BH941" s="68">
        <f t="shared" si="472"/>
        <v>1</v>
      </c>
      <c r="BI941" s="68">
        <f t="shared" si="473"/>
        <v>0</v>
      </c>
      <c r="BJ941" s="68">
        <f t="shared" si="474"/>
        <v>0</v>
      </c>
      <c r="BK941" s="68">
        <f t="shared" si="475"/>
        <v>0</v>
      </c>
      <c r="BL941" s="68">
        <f t="shared" si="476"/>
        <v>0</v>
      </c>
      <c r="BM941" s="139">
        <f t="shared" si="477"/>
        <v>0</v>
      </c>
    </row>
    <row r="942" spans="1:65" s="68" customFormat="1" ht="63.95" customHeight="1">
      <c r="A942" s="245"/>
      <c r="B942" s="97"/>
      <c r="C942" s="98"/>
      <c r="D942" s="99"/>
      <c r="E942" s="111"/>
      <c r="F942" s="155"/>
      <c r="G942" s="225"/>
      <c r="H942" s="100"/>
      <c r="I942" s="226"/>
      <c r="J942" s="218"/>
      <c r="K942" s="124"/>
      <c r="L942" s="135"/>
      <c r="M942" s="136"/>
      <c r="N942" s="102"/>
      <c r="O942" s="103"/>
      <c r="P942" s="103"/>
      <c r="Q942" s="103"/>
      <c r="R942" s="103"/>
      <c r="S942" s="99"/>
      <c r="T942" s="99"/>
      <c r="U942" s="99"/>
      <c r="V942" s="99"/>
      <c r="W942" s="100"/>
      <c r="X942" s="100"/>
      <c r="Y942" s="104"/>
      <c r="Z942" s="119"/>
      <c r="AA942" s="119"/>
      <c r="AB942" s="120"/>
      <c r="AC942" s="137" t="str">
        <f t="shared" si="447"/>
        <v/>
      </c>
      <c r="AD942" s="131" t="str">
        <f t="shared" si="448"/>
        <v/>
      </c>
      <c r="AE942" s="105"/>
      <c r="AF942" s="101"/>
      <c r="AG942" s="107"/>
      <c r="AH942" s="169"/>
      <c r="AI942" s="170"/>
      <c r="AK942" s="146" t="b">
        <f t="shared" si="449"/>
        <v>0</v>
      </c>
      <c r="AL942" s="68">
        <f t="shared" si="450"/>
        <v>0</v>
      </c>
      <c r="AM942" s="68" t="b">
        <f t="shared" si="451"/>
        <v>1</v>
      </c>
      <c r="AN942" s="68">
        <f t="shared" si="452"/>
        <v>1</v>
      </c>
      <c r="AO942" s="68" t="b">
        <f t="shared" si="453"/>
        <v>0</v>
      </c>
      <c r="AP942" s="68">
        <f t="shared" si="454"/>
        <v>0</v>
      </c>
      <c r="AQ942" s="68" t="b">
        <f t="shared" si="455"/>
        <v>1</v>
      </c>
      <c r="AR942" s="139">
        <f t="shared" si="456"/>
        <v>1</v>
      </c>
      <c r="AS942" s="146" t="str">
        <f t="shared" si="457"/>
        <v/>
      </c>
      <c r="AT942" s="139" t="str">
        <f t="shared" si="458"/>
        <v/>
      </c>
      <c r="AU942" s="68">
        <f t="shared" si="459"/>
        <v>1</v>
      </c>
      <c r="AV942" s="68">
        <f t="shared" si="460"/>
        <v>0</v>
      </c>
      <c r="AW942" s="68">
        <f t="shared" si="461"/>
        <v>0</v>
      </c>
      <c r="AX942" s="68">
        <f t="shared" si="462"/>
        <v>0</v>
      </c>
      <c r="AY942" s="68">
        <f t="shared" si="463"/>
        <v>0</v>
      </c>
      <c r="AZ942" s="139">
        <f t="shared" si="464"/>
        <v>0</v>
      </c>
      <c r="BA942" s="68" t="str">
        <f t="shared" si="465"/>
        <v/>
      </c>
      <c r="BB942" s="68" t="str">
        <f t="shared" si="466"/>
        <v/>
      </c>
      <c r="BC942" s="146" t="str">
        <f t="shared" si="467"/>
        <v>Pain in mouth/throat</v>
      </c>
      <c r="BD942" s="68">
        <f t="shared" si="468"/>
        <v>10.4</v>
      </c>
      <c r="BE942" s="68" t="str">
        <f t="shared" si="469"/>
        <v>Pain in mouth/throat
 has a PPV of 10.4% 
 for recurrence</v>
      </c>
      <c r="BF942" s="68">
        <f t="shared" si="470"/>
        <v>0</v>
      </c>
      <c r="BG942" s="68">
        <f t="shared" si="471"/>
        <v>0</v>
      </c>
      <c r="BH942" s="68">
        <f t="shared" si="472"/>
        <v>1</v>
      </c>
      <c r="BI942" s="68">
        <f t="shared" si="473"/>
        <v>0</v>
      </c>
      <c r="BJ942" s="68">
        <f t="shared" si="474"/>
        <v>0</v>
      </c>
      <c r="BK942" s="68">
        <f t="shared" si="475"/>
        <v>0</v>
      </c>
      <c r="BL942" s="68">
        <f t="shared" si="476"/>
        <v>0</v>
      </c>
      <c r="BM942" s="139">
        <f t="shared" si="477"/>
        <v>0</v>
      </c>
    </row>
    <row r="943" spans="1:65" s="68" customFormat="1" ht="63.95" customHeight="1">
      <c r="A943" s="245"/>
      <c r="B943" s="97"/>
      <c r="C943" s="98"/>
      <c r="D943" s="99"/>
      <c r="E943" s="111"/>
      <c r="F943" s="155"/>
      <c r="G943" s="225"/>
      <c r="H943" s="100"/>
      <c r="I943" s="226"/>
      <c r="J943" s="218"/>
      <c r="K943" s="124"/>
      <c r="L943" s="135"/>
      <c r="M943" s="136"/>
      <c r="N943" s="102"/>
      <c r="O943" s="103"/>
      <c r="P943" s="103"/>
      <c r="Q943" s="103"/>
      <c r="R943" s="103"/>
      <c r="S943" s="99"/>
      <c r="T943" s="99"/>
      <c r="U943" s="99"/>
      <c r="V943" s="99"/>
      <c r="W943" s="100"/>
      <c r="X943" s="100"/>
      <c r="Y943" s="104"/>
      <c r="Z943" s="119"/>
      <c r="AA943" s="119"/>
      <c r="AB943" s="120"/>
      <c r="AC943" s="137" t="str">
        <f t="shared" si="447"/>
        <v/>
      </c>
      <c r="AD943" s="131" t="str">
        <f t="shared" si="448"/>
        <v/>
      </c>
      <c r="AE943" s="105"/>
      <c r="AF943" s="101"/>
      <c r="AG943" s="107"/>
      <c r="AH943" s="169"/>
      <c r="AI943" s="170"/>
      <c r="AK943" s="146" t="b">
        <f t="shared" si="449"/>
        <v>0</v>
      </c>
      <c r="AL943" s="68">
        <f t="shared" si="450"/>
        <v>0</v>
      </c>
      <c r="AM943" s="68" t="b">
        <f t="shared" si="451"/>
        <v>1</v>
      </c>
      <c r="AN943" s="68">
        <f t="shared" si="452"/>
        <v>1</v>
      </c>
      <c r="AO943" s="68" t="b">
        <f t="shared" si="453"/>
        <v>0</v>
      </c>
      <c r="AP943" s="68">
        <f t="shared" si="454"/>
        <v>0</v>
      </c>
      <c r="AQ943" s="68" t="b">
        <f t="shared" si="455"/>
        <v>1</v>
      </c>
      <c r="AR943" s="139">
        <f t="shared" si="456"/>
        <v>1</v>
      </c>
      <c r="AS943" s="146" t="str">
        <f t="shared" si="457"/>
        <v/>
      </c>
      <c r="AT943" s="139" t="str">
        <f t="shared" si="458"/>
        <v/>
      </c>
      <c r="AU943" s="68">
        <f t="shared" si="459"/>
        <v>1</v>
      </c>
      <c r="AV943" s="68">
        <f t="shared" si="460"/>
        <v>0</v>
      </c>
      <c r="AW943" s="68">
        <f t="shared" si="461"/>
        <v>0</v>
      </c>
      <c r="AX943" s="68">
        <f t="shared" si="462"/>
        <v>0</v>
      </c>
      <c r="AY943" s="68">
        <f t="shared" si="463"/>
        <v>0</v>
      </c>
      <c r="AZ943" s="139">
        <f t="shared" si="464"/>
        <v>0</v>
      </c>
      <c r="BA943" s="68" t="str">
        <f t="shared" si="465"/>
        <v/>
      </c>
      <c r="BB943" s="68" t="str">
        <f t="shared" si="466"/>
        <v/>
      </c>
      <c r="BC943" s="146" t="str">
        <f t="shared" si="467"/>
        <v>Pain in mouth/throat</v>
      </c>
      <c r="BD943" s="68">
        <f t="shared" si="468"/>
        <v>10.4</v>
      </c>
      <c r="BE943" s="68" t="str">
        <f t="shared" si="469"/>
        <v>Pain in mouth/throat
 has a PPV of 10.4% 
 for recurrence</v>
      </c>
      <c r="BF943" s="68">
        <f t="shared" si="470"/>
        <v>0</v>
      </c>
      <c r="BG943" s="68">
        <f t="shared" si="471"/>
        <v>0</v>
      </c>
      <c r="BH943" s="68">
        <f t="shared" si="472"/>
        <v>1</v>
      </c>
      <c r="BI943" s="68">
        <f t="shared" si="473"/>
        <v>0</v>
      </c>
      <c r="BJ943" s="68">
        <f t="shared" si="474"/>
        <v>0</v>
      </c>
      <c r="BK943" s="68">
        <f t="shared" si="475"/>
        <v>0</v>
      </c>
      <c r="BL943" s="68">
        <f t="shared" si="476"/>
        <v>0</v>
      </c>
      <c r="BM943" s="139">
        <f t="shared" si="477"/>
        <v>0</v>
      </c>
    </row>
    <row r="944" spans="1:65" s="68" customFormat="1" ht="63.95" customHeight="1">
      <c r="A944" s="245"/>
      <c r="B944" s="97"/>
      <c r="C944" s="98"/>
      <c r="D944" s="99"/>
      <c r="E944" s="111"/>
      <c r="F944" s="155"/>
      <c r="G944" s="225"/>
      <c r="H944" s="100"/>
      <c r="I944" s="226"/>
      <c r="J944" s="218"/>
      <c r="K944" s="124"/>
      <c r="L944" s="135"/>
      <c r="M944" s="136"/>
      <c r="N944" s="102"/>
      <c r="O944" s="103"/>
      <c r="P944" s="103"/>
      <c r="Q944" s="103"/>
      <c r="R944" s="103"/>
      <c r="S944" s="99"/>
      <c r="T944" s="99"/>
      <c r="U944" s="99"/>
      <c r="V944" s="99"/>
      <c r="W944" s="100"/>
      <c r="X944" s="100"/>
      <c r="Y944" s="104"/>
      <c r="Z944" s="119"/>
      <c r="AA944" s="119"/>
      <c r="AB944" s="120"/>
      <c r="AC944" s="137" t="str">
        <f t="shared" si="447"/>
        <v/>
      </c>
      <c r="AD944" s="131" t="str">
        <f t="shared" si="448"/>
        <v/>
      </c>
      <c r="AE944" s="105"/>
      <c r="AF944" s="101"/>
      <c r="AG944" s="107"/>
      <c r="AH944" s="169"/>
      <c r="AI944" s="170"/>
      <c r="AK944" s="146" t="b">
        <f t="shared" si="449"/>
        <v>0</v>
      </c>
      <c r="AL944" s="68">
        <f t="shared" si="450"/>
        <v>0</v>
      </c>
      <c r="AM944" s="68" t="b">
        <f t="shared" si="451"/>
        <v>1</v>
      </c>
      <c r="AN944" s="68">
        <f t="shared" si="452"/>
        <v>1</v>
      </c>
      <c r="AO944" s="68" t="b">
        <f t="shared" si="453"/>
        <v>0</v>
      </c>
      <c r="AP944" s="68">
        <f t="shared" si="454"/>
        <v>0</v>
      </c>
      <c r="AQ944" s="68" t="b">
        <f t="shared" si="455"/>
        <v>1</v>
      </c>
      <c r="AR944" s="139">
        <f t="shared" si="456"/>
        <v>1</v>
      </c>
      <c r="AS944" s="146" t="str">
        <f t="shared" si="457"/>
        <v/>
      </c>
      <c r="AT944" s="139" t="str">
        <f t="shared" si="458"/>
        <v/>
      </c>
      <c r="AU944" s="68">
        <f t="shared" si="459"/>
        <v>1</v>
      </c>
      <c r="AV944" s="68">
        <f t="shared" si="460"/>
        <v>0</v>
      </c>
      <c r="AW944" s="68">
        <f t="shared" si="461"/>
        <v>0</v>
      </c>
      <c r="AX944" s="68">
        <f t="shared" si="462"/>
        <v>0</v>
      </c>
      <c r="AY944" s="68">
        <f t="shared" si="463"/>
        <v>0</v>
      </c>
      <c r="AZ944" s="139">
        <f t="shared" si="464"/>
        <v>0</v>
      </c>
      <c r="BA944" s="68" t="str">
        <f t="shared" si="465"/>
        <v/>
      </c>
      <c r="BB944" s="68" t="str">
        <f t="shared" si="466"/>
        <v/>
      </c>
      <c r="BC944" s="146" t="str">
        <f t="shared" si="467"/>
        <v>Pain in mouth/throat</v>
      </c>
      <c r="BD944" s="68">
        <f t="shared" si="468"/>
        <v>10.4</v>
      </c>
      <c r="BE944" s="68" t="str">
        <f t="shared" si="469"/>
        <v>Pain in mouth/throat
 has a PPV of 10.4% 
 for recurrence</v>
      </c>
      <c r="BF944" s="68">
        <f t="shared" si="470"/>
        <v>0</v>
      </c>
      <c r="BG944" s="68">
        <f t="shared" si="471"/>
        <v>0</v>
      </c>
      <c r="BH944" s="68">
        <f t="shared" si="472"/>
        <v>1</v>
      </c>
      <c r="BI944" s="68">
        <f t="shared" si="473"/>
        <v>0</v>
      </c>
      <c r="BJ944" s="68">
        <f t="shared" si="474"/>
        <v>0</v>
      </c>
      <c r="BK944" s="68">
        <f t="shared" si="475"/>
        <v>0</v>
      </c>
      <c r="BL944" s="68">
        <f t="shared" si="476"/>
        <v>0</v>
      </c>
      <c r="BM944" s="139">
        <f t="shared" si="477"/>
        <v>0</v>
      </c>
    </row>
    <row r="945" spans="1:65" s="68" customFormat="1" ht="63.95" customHeight="1">
      <c r="A945" s="245"/>
      <c r="B945" s="97"/>
      <c r="C945" s="98"/>
      <c r="D945" s="99"/>
      <c r="E945" s="111"/>
      <c r="F945" s="155"/>
      <c r="G945" s="225"/>
      <c r="H945" s="100"/>
      <c r="I945" s="226"/>
      <c r="J945" s="218"/>
      <c r="K945" s="124"/>
      <c r="L945" s="135"/>
      <c r="M945" s="136"/>
      <c r="N945" s="102"/>
      <c r="O945" s="103"/>
      <c r="P945" s="103"/>
      <c r="Q945" s="103"/>
      <c r="R945" s="103"/>
      <c r="S945" s="99"/>
      <c r="T945" s="99"/>
      <c r="U945" s="99"/>
      <c r="V945" s="99"/>
      <c r="W945" s="100"/>
      <c r="X945" s="100"/>
      <c r="Y945" s="104"/>
      <c r="Z945" s="119"/>
      <c r="AA945" s="119"/>
      <c r="AB945" s="120"/>
      <c r="AC945" s="137" t="str">
        <f t="shared" si="447"/>
        <v/>
      </c>
      <c r="AD945" s="131" t="str">
        <f t="shared" si="448"/>
        <v/>
      </c>
      <c r="AE945" s="105"/>
      <c r="AF945" s="101"/>
      <c r="AG945" s="107"/>
      <c r="AH945" s="169"/>
      <c r="AI945" s="170"/>
      <c r="AK945" s="146" t="b">
        <f t="shared" si="449"/>
        <v>0</v>
      </c>
      <c r="AL945" s="68">
        <f t="shared" si="450"/>
        <v>0</v>
      </c>
      <c r="AM945" s="68" t="b">
        <f t="shared" si="451"/>
        <v>1</v>
      </c>
      <c r="AN945" s="68">
        <f t="shared" si="452"/>
        <v>1</v>
      </c>
      <c r="AO945" s="68" t="b">
        <f t="shared" si="453"/>
        <v>0</v>
      </c>
      <c r="AP945" s="68">
        <f t="shared" si="454"/>
        <v>0</v>
      </c>
      <c r="AQ945" s="68" t="b">
        <f t="shared" si="455"/>
        <v>1</v>
      </c>
      <c r="AR945" s="139">
        <f t="shared" si="456"/>
        <v>1</v>
      </c>
      <c r="AS945" s="146" t="str">
        <f t="shared" si="457"/>
        <v/>
      </c>
      <c r="AT945" s="139" t="str">
        <f t="shared" si="458"/>
        <v/>
      </c>
      <c r="AU945" s="68">
        <f t="shared" si="459"/>
        <v>1</v>
      </c>
      <c r="AV945" s="68">
        <f t="shared" si="460"/>
        <v>0</v>
      </c>
      <c r="AW945" s="68">
        <f t="shared" si="461"/>
        <v>0</v>
      </c>
      <c r="AX945" s="68">
        <f t="shared" si="462"/>
        <v>0</v>
      </c>
      <c r="AY945" s="68">
        <f t="shared" si="463"/>
        <v>0</v>
      </c>
      <c r="AZ945" s="139">
        <f t="shared" si="464"/>
        <v>0</v>
      </c>
      <c r="BA945" s="68" t="str">
        <f t="shared" si="465"/>
        <v/>
      </c>
      <c r="BB945" s="68" t="str">
        <f t="shared" si="466"/>
        <v/>
      </c>
      <c r="BC945" s="146" t="str">
        <f t="shared" si="467"/>
        <v>Pain in mouth/throat</v>
      </c>
      <c r="BD945" s="68">
        <f t="shared" si="468"/>
        <v>10.4</v>
      </c>
      <c r="BE945" s="68" t="str">
        <f t="shared" si="469"/>
        <v>Pain in mouth/throat
 has a PPV of 10.4% 
 for recurrence</v>
      </c>
      <c r="BF945" s="68">
        <f t="shared" si="470"/>
        <v>0</v>
      </c>
      <c r="BG945" s="68">
        <f t="shared" si="471"/>
        <v>0</v>
      </c>
      <c r="BH945" s="68">
        <f t="shared" si="472"/>
        <v>1</v>
      </c>
      <c r="BI945" s="68">
        <f t="shared" si="473"/>
        <v>0</v>
      </c>
      <c r="BJ945" s="68">
        <f t="shared" si="474"/>
        <v>0</v>
      </c>
      <c r="BK945" s="68">
        <f t="shared" si="475"/>
        <v>0</v>
      </c>
      <c r="BL945" s="68">
        <f t="shared" si="476"/>
        <v>0</v>
      </c>
      <c r="BM945" s="139">
        <f t="shared" si="477"/>
        <v>0</v>
      </c>
    </row>
    <row r="946" spans="1:65" s="68" customFormat="1" ht="63.95" customHeight="1">
      <c r="A946" s="245"/>
      <c r="B946" s="97"/>
      <c r="C946" s="98"/>
      <c r="D946" s="99"/>
      <c r="E946" s="111"/>
      <c r="F946" s="155"/>
      <c r="G946" s="225"/>
      <c r="H946" s="100"/>
      <c r="I946" s="226"/>
      <c r="J946" s="218"/>
      <c r="K946" s="124"/>
      <c r="L946" s="135"/>
      <c r="M946" s="136"/>
      <c r="N946" s="102"/>
      <c r="O946" s="103"/>
      <c r="P946" s="103"/>
      <c r="Q946" s="103"/>
      <c r="R946" s="103"/>
      <c r="S946" s="99"/>
      <c r="T946" s="99"/>
      <c r="U946" s="99"/>
      <c r="V946" s="99"/>
      <c r="W946" s="100"/>
      <c r="X946" s="100"/>
      <c r="Y946" s="104"/>
      <c r="Z946" s="119"/>
      <c r="AA946" s="119"/>
      <c r="AB946" s="120"/>
      <c r="AC946" s="137" t="str">
        <f t="shared" si="447"/>
        <v/>
      </c>
      <c r="AD946" s="131" t="str">
        <f t="shared" si="448"/>
        <v/>
      </c>
      <c r="AE946" s="105"/>
      <c r="AF946" s="101"/>
      <c r="AG946" s="107"/>
      <c r="AH946" s="169"/>
      <c r="AI946" s="170"/>
      <c r="AK946" s="146" t="b">
        <f t="shared" si="449"/>
        <v>0</v>
      </c>
      <c r="AL946" s="68">
        <f t="shared" si="450"/>
        <v>0</v>
      </c>
      <c r="AM946" s="68" t="b">
        <f t="shared" si="451"/>
        <v>1</v>
      </c>
      <c r="AN946" s="68">
        <f t="shared" si="452"/>
        <v>1</v>
      </c>
      <c r="AO946" s="68" t="b">
        <f t="shared" si="453"/>
        <v>0</v>
      </c>
      <c r="AP946" s="68">
        <f t="shared" si="454"/>
        <v>0</v>
      </c>
      <c r="AQ946" s="68" t="b">
        <f t="shared" si="455"/>
        <v>1</v>
      </c>
      <c r="AR946" s="139">
        <f t="shared" si="456"/>
        <v>1</v>
      </c>
      <c r="AS946" s="146" t="str">
        <f t="shared" si="457"/>
        <v/>
      </c>
      <c r="AT946" s="139" t="str">
        <f t="shared" si="458"/>
        <v/>
      </c>
      <c r="AU946" s="68">
        <f t="shared" si="459"/>
        <v>1</v>
      </c>
      <c r="AV946" s="68">
        <f t="shared" si="460"/>
        <v>0</v>
      </c>
      <c r="AW946" s="68">
        <f t="shared" si="461"/>
        <v>0</v>
      </c>
      <c r="AX946" s="68">
        <f t="shared" si="462"/>
        <v>0</v>
      </c>
      <c r="AY946" s="68">
        <f t="shared" si="463"/>
        <v>0</v>
      </c>
      <c r="AZ946" s="139">
        <f t="shared" si="464"/>
        <v>0</v>
      </c>
      <c r="BA946" s="68" t="str">
        <f t="shared" si="465"/>
        <v/>
      </c>
      <c r="BB946" s="68" t="str">
        <f t="shared" si="466"/>
        <v/>
      </c>
      <c r="BC946" s="146" t="str">
        <f t="shared" si="467"/>
        <v>Pain in mouth/throat</v>
      </c>
      <c r="BD946" s="68">
        <f t="shared" si="468"/>
        <v>10.4</v>
      </c>
      <c r="BE946" s="68" t="str">
        <f t="shared" si="469"/>
        <v>Pain in mouth/throat
 has a PPV of 10.4% 
 for recurrence</v>
      </c>
      <c r="BF946" s="68">
        <f t="shared" si="470"/>
        <v>0</v>
      </c>
      <c r="BG946" s="68">
        <f t="shared" si="471"/>
        <v>0</v>
      </c>
      <c r="BH946" s="68">
        <f t="shared" si="472"/>
        <v>1</v>
      </c>
      <c r="BI946" s="68">
        <f t="shared" si="473"/>
        <v>0</v>
      </c>
      <c r="BJ946" s="68">
        <f t="shared" si="474"/>
        <v>0</v>
      </c>
      <c r="BK946" s="68">
        <f t="shared" si="475"/>
        <v>0</v>
      </c>
      <c r="BL946" s="68">
        <f t="shared" si="476"/>
        <v>0</v>
      </c>
      <c r="BM946" s="139">
        <f t="shared" si="477"/>
        <v>0</v>
      </c>
    </row>
    <row r="947" spans="1:65" s="68" customFormat="1" ht="63.95" customHeight="1">
      <c r="A947" s="245"/>
      <c r="B947" s="97"/>
      <c r="C947" s="98"/>
      <c r="D947" s="99"/>
      <c r="E947" s="111"/>
      <c r="F947" s="155"/>
      <c r="G947" s="225"/>
      <c r="H947" s="100"/>
      <c r="I947" s="226"/>
      <c r="J947" s="218"/>
      <c r="K947" s="124"/>
      <c r="L947" s="135"/>
      <c r="M947" s="136"/>
      <c r="N947" s="102"/>
      <c r="O947" s="103"/>
      <c r="P947" s="103"/>
      <c r="Q947" s="103"/>
      <c r="R947" s="103"/>
      <c r="S947" s="99"/>
      <c r="T947" s="99"/>
      <c r="U947" s="99"/>
      <c r="V947" s="99"/>
      <c r="W947" s="100"/>
      <c r="X947" s="100"/>
      <c r="Y947" s="104"/>
      <c r="Z947" s="119"/>
      <c r="AA947" s="119"/>
      <c r="AB947" s="120"/>
      <c r="AC947" s="137" t="str">
        <f t="shared" si="447"/>
        <v/>
      </c>
      <c r="AD947" s="131" t="str">
        <f t="shared" si="448"/>
        <v/>
      </c>
      <c r="AE947" s="105"/>
      <c r="AF947" s="101"/>
      <c r="AG947" s="107"/>
      <c r="AH947" s="169"/>
      <c r="AI947" s="170"/>
      <c r="AK947" s="146" t="b">
        <f t="shared" si="449"/>
        <v>0</v>
      </c>
      <c r="AL947" s="68">
        <f t="shared" si="450"/>
        <v>0</v>
      </c>
      <c r="AM947" s="68" t="b">
        <f t="shared" si="451"/>
        <v>1</v>
      </c>
      <c r="AN947" s="68">
        <f t="shared" si="452"/>
        <v>1</v>
      </c>
      <c r="AO947" s="68" t="b">
        <f t="shared" si="453"/>
        <v>0</v>
      </c>
      <c r="AP947" s="68">
        <f t="shared" si="454"/>
        <v>0</v>
      </c>
      <c r="AQ947" s="68" t="b">
        <f t="shared" si="455"/>
        <v>1</v>
      </c>
      <c r="AR947" s="139">
        <f t="shared" si="456"/>
        <v>1</v>
      </c>
      <c r="AS947" s="146" t="str">
        <f t="shared" si="457"/>
        <v/>
      </c>
      <c r="AT947" s="139" t="str">
        <f t="shared" si="458"/>
        <v/>
      </c>
      <c r="AU947" s="68">
        <f t="shared" si="459"/>
        <v>1</v>
      </c>
      <c r="AV947" s="68">
        <f t="shared" si="460"/>
        <v>0</v>
      </c>
      <c r="AW947" s="68">
        <f t="shared" si="461"/>
        <v>0</v>
      </c>
      <c r="AX947" s="68">
        <f t="shared" si="462"/>
        <v>0</v>
      </c>
      <c r="AY947" s="68">
        <f t="shared" si="463"/>
        <v>0</v>
      </c>
      <c r="AZ947" s="139">
        <f t="shared" si="464"/>
        <v>0</v>
      </c>
      <c r="BA947" s="68" t="str">
        <f t="shared" si="465"/>
        <v/>
      </c>
      <c r="BB947" s="68" t="str">
        <f t="shared" si="466"/>
        <v/>
      </c>
      <c r="BC947" s="146" t="str">
        <f t="shared" si="467"/>
        <v>Pain in mouth/throat</v>
      </c>
      <c r="BD947" s="68">
        <f t="shared" si="468"/>
        <v>10.4</v>
      </c>
      <c r="BE947" s="68" t="str">
        <f t="shared" si="469"/>
        <v>Pain in mouth/throat
 has a PPV of 10.4% 
 for recurrence</v>
      </c>
      <c r="BF947" s="68">
        <f t="shared" si="470"/>
        <v>0</v>
      </c>
      <c r="BG947" s="68">
        <f t="shared" si="471"/>
        <v>0</v>
      </c>
      <c r="BH947" s="68">
        <f t="shared" si="472"/>
        <v>1</v>
      </c>
      <c r="BI947" s="68">
        <f t="shared" si="473"/>
        <v>0</v>
      </c>
      <c r="BJ947" s="68">
        <f t="shared" si="474"/>
        <v>0</v>
      </c>
      <c r="BK947" s="68">
        <f t="shared" si="475"/>
        <v>0</v>
      </c>
      <c r="BL947" s="68">
        <f t="shared" si="476"/>
        <v>0</v>
      </c>
      <c r="BM947" s="139">
        <f t="shared" si="477"/>
        <v>0</v>
      </c>
    </row>
    <row r="948" spans="1:65" s="68" customFormat="1" ht="63.95" customHeight="1">
      <c r="A948" s="245"/>
      <c r="B948" s="97"/>
      <c r="C948" s="98"/>
      <c r="D948" s="99"/>
      <c r="E948" s="111"/>
      <c r="F948" s="155"/>
      <c r="G948" s="225"/>
      <c r="H948" s="100"/>
      <c r="I948" s="226"/>
      <c r="J948" s="218"/>
      <c r="K948" s="124"/>
      <c r="L948" s="135"/>
      <c r="M948" s="136"/>
      <c r="N948" s="102"/>
      <c r="O948" s="103"/>
      <c r="P948" s="103"/>
      <c r="Q948" s="103"/>
      <c r="R948" s="103"/>
      <c r="S948" s="99"/>
      <c r="T948" s="99"/>
      <c r="U948" s="99"/>
      <c r="V948" s="99"/>
      <c r="W948" s="100"/>
      <c r="X948" s="100"/>
      <c r="Y948" s="104"/>
      <c r="Z948" s="119"/>
      <c r="AA948" s="119"/>
      <c r="AB948" s="120"/>
      <c r="AC948" s="137" t="str">
        <f t="shared" si="447"/>
        <v/>
      </c>
      <c r="AD948" s="131" t="str">
        <f t="shared" si="448"/>
        <v/>
      </c>
      <c r="AE948" s="105"/>
      <c r="AF948" s="101"/>
      <c r="AG948" s="107"/>
      <c r="AH948" s="169"/>
      <c r="AI948" s="170"/>
      <c r="AK948" s="146" t="b">
        <f t="shared" si="449"/>
        <v>0</v>
      </c>
      <c r="AL948" s="68">
        <f t="shared" si="450"/>
        <v>0</v>
      </c>
      <c r="AM948" s="68" t="b">
        <f t="shared" si="451"/>
        <v>1</v>
      </c>
      <c r="AN948" s="68">
        <f t="shared" si="452"/>
        <v>1</v>
      </c>
      <c r="AO948" s="68" t="b">
        <f t="shared" si="453"/>
        <v>0</v>
      </c>
      <c r="AP948" s="68">
        <f t="shared" si="454"/>
        <v>0</v>
      </c>
      <c r="AQ948" s="68" t="b">
        <f t="shared" si="455"/>
        <v>1</v>
      </c>
      <c r="AR948" s="139">
        <f t="shared" si="456"/>
        <v>1</v>
      </c>
      <c r="AS948" s="146" t="str">
        <f t="shared" si="457"/>
        <v/>
      </c>
      <c r="AT948" s="139" t="str">
        <f t="shared" si="458"/>
        <v/>
      </c>
      <c r="AU948" s="68">
        <f t="shared" si="459"/>
        <v>1</v>
      </c>
      <c r="AV948" s="68">
        <f t="shared" si="460"/>
        <v>0</v>
      </c>
      <c r="AW948" s="68">
        <f t="shared" si="461"/>
        <v>0</v>
      </c>
      <c r="AX948" s="68">
        <f t="shared" si="462"/>
        <v>0</v>
      </c>
      <c r="AY948" s="68">
        <f t="shared" si="463"/>
        <v>0</v>
      </c>
      <c r="AZ948" s="139">
        <f t="shared" si="464"/>
        <v>0</v>
      </c>
      <c r="BA948" s="68" t="str">
        <f t="shared" si="465"/>
        <v/>
      </c>
      <c r="BB948" s="68" t="str">
        <f t="shared" si="466"/>
        <v/>
      </c>
      <c r="BC948" s="146" t="str">
        <f t="shared" si="467"/>
        <v>Pain in mouth/throat</v>
      </c>
      <c r="BD948" s="68">
        <f t="shared" si="468"/>
        <v>10.4</v>
      </c>
      <c r="BE948" s="68" t="str">
        <f t="shared" si="469"/>
        <v>Pain in mouth/throat
 has a PPV of 10.4% 
 for recurrence</v>
      </c>
      <c r="BF948" s="68">
        <f t="shared" si="470"/>
        <v>0</v>
      </c>
      <c r="BG948" s="68">
        <f t="shared" si="471"/>
        <v>0</v>
      </c>
      <c r="BH948" s="68">
        <f t="shared" si="472"/>
        <v>1</v>
      </c>
      <c r="BI948" s="68">
        <f t="shared" si="473"/>
        <v>0</v>
      </c>
      <c r="BJ948" s="68">
        <f t="shared" si="474"/>
        <v>0</v>
      </c>
      <c r="BK948" s="68">
        <f t="shared" si="475"/>
        <v>0</v>
      </c>
      <c r="BL948" s="68">
        <f t="shared" si="476"/>
        <v>0</v>
      </c>
      <c r="BM948" s="139">
        <f t="shared" si="477"/>
        <v>0</v>
      </c>
    </row>
    <row r="949" spans="1:65" s="68" customFormat="1" ht="63.95" customHeight="1">
      <c r="A949" s="245"/>
      <c r="B949" s="97"/>
      <c r="C949" s="98"/>
      <c r="D949" s="99"/>
      <c r="E949" s="111"/>
      <c r="F949" s="155"/>
      <c r="G949" s="225"/>
      <c r="H949" s="100"/>
      <c r="I949" s="226"/>
      <c r="J949" s="218"/>
      <c r="K949" s="124"/>
      <c r="L949" s="135"/>
      <c r="M949" s="136"/>
      <c r="N949" s="102"/>
      <c r="O949" s="103"/>
      <c r="P949" s="103"/>
      <c r="Q949" s="103"/>
      <c r="R949" s="103"/>
      <c r="S949" s="99"/>
      <c r="T949" s="99"/>
      <c r="U949" s="99"/>
      <c r="V949" s="99"/>
      <c r="W949" s="100"/>
      <c r="X949" s="100"/>
      <c r="Y949" s="104"/>
      <c r="Z949" s="119"/>
      <c r="AA949" s="119"/>
      <c r="AB949" s="120"/>
      <c r="AC949" s="137" t="str">
        <f t="shared" si="447"/>
        <v/>
      </c>
      <c r="AD949" s="131" t="str">
        <f t="shared" si="448"/>
        <v/>
      </c>
      <c r="AE949" s="105"/>
      <c r="AF949" s="101"/>
      <c r="AG949" s="107"/>
      <c r="AH949" s="169"/>
      <c r="AI949" s="170"/>
      <c r="AK949" s="146" t="b">
        <f t="shared" si="449"/>
        <v>0</v>
      </c>
      <c r="AL949" s="68">
        <f t="shared" si="450"/>
        <v>0</v>
      </c>
      <c r="AM949" s="68" t="b">
        <f t="shared" si="451"/>
        <v>1</v>
      </c>
      <c r="AN949" s="68">
        <f t="shared" si="452"/>
        <v>1</v>
      </c>
      <c r="AO949" s="68" t="b">
        <f t="shared" si="453"/>
        <v>0</v>
      </c>
      <c r="AP949" s="68">
        <f t="shared" si="454"/>
        <v>0</v>
      </c>
      <c r="AQ949" s="68" t="b">
        <f t="shared" si="455"/>
        <v>1</v>
      </c>
      <c r="AR949" s="139">
        <f t="shared" si="456"/>
        <v>1</v>
      </c>
      <c r="AS949" s="146" t="str">
        <f t="shared" si="457"/>
        <v/>
      </c>
      <c r="AT949" s="139" t="str">
        <f t="shared" si="458"/>
        <v/>
      </c>
      <c r="AU949" s="68">
        <f t="shared" si="459"/>
        <v>1</v>
      </c>
      <c r="AV949" s="68">
        <f t="shared" si="460"/>
        <v>0</v>
      </c>
      <c r="AW949" s="68">
        <f t="shared" si="461"/>
        <v>0</v>
      </c>
      <c r="AX949" s="68">
        <f t="shared" si="462"/>
        <v>0</v>
      </c>
      <c r="AY949" s="68">
        <f t="shared" si="463"/>
        <v>0</v>
      </c>
      <c r="AZ949" s="139">
        <f t="shared" si="464"/>
        <v>0</v>
      </c>
      <c r="BA949" s="68" t="str">
        <f t="shared" si="465"/>
        <v/>
      </c>
      <c r="BB949" s="68" t="str">
        <f t="shared" si="466"/>
        <v/>
      </c>
      <c r="BC949" s="146" t="str">
        <f t="shared" si="467"/>
        <v>Pain in mouth/throat</v>
      </c>
      <c r="BD949" s="68">
        <f t="shared" si="468"/>
        <v>10.4</v>
      </c>
      <c r="BE949" s="68" t="str">
        <f t="shared" si="469"/>
        <v>Pain in mouth/throat
 has a PPV of 10.4% 
 for recurrence</v>
      </c>
      <c r="BF949" s="68">
        <f t="shared" si="470"/>
        <v>0</v>
      </c>
      <c r="BG949" s="68">
        <f t="shared" si="471"/>
        <v>0</v>
      </c>
      <c r="BH949" s="68">
        <f t="shared" si="472"/>
        <v>1</v>
      </c>
      <c r="BI949" s="68">
        <f t="shared" si="473"/>
        <v>0</v>
      </c>
      <c r="BJ949" s="68">
        <f t="shared" si="474"/>
        <v>0</v>
      </c>
      <c r="BK949" s="68">
        <f t="shared" si="475"/>
        <v>0</v>
      </c>
      <c r="BL949" s="68">
        <f t="shared" si="476"/>
        <v>0</v>
      </c>
      <c r="BM949" s="139">
        <f t="shared" si="477"/>
        <v>0</v>
      </c>
    </row>
    <row r="950" spans="1:65" s="68" customFormat="1" ht="63.95" customHeight="1">
      <c r="A950" s="245"/>
      <c r="B950" s="97"/>
      <c r="C950" s="98"/>
      <c r="D950" s="99"/>
      <c r="E950" s="111"/>
      <c r="F950" s="155"/>
      <c r="G950" s="225"/>
      <c r="H950" s="100"/>
      <c r="I950" s="226"/>
      <c r="J950" s="218"/>
      <c r="K950" s="124"/>
      <c r="L950" s="135"/>
      <c r="M950" s="136"/>
      <c r="N950" s="102"/>
      <c r="O950" s="103"/>
      <c r="P950" s="103"/>
      <c r="Q950" s="103"/>
      <c r="R950" s="103"/>
      <c r="S950" s="99"/>
      <c r="T950" s="99"/>
      <c r="U950" s="99"/>
      <c r="V950" s="99"/>
      <c r="W950" s="100"/>
      <c r="X950" s="100"/>
      <c r="Y950" s="104"/>
      <c r="Z950" s="119"/>
      <c r="AA950" s="119"/>
      <c r="AB950" s="120"/>
      <c r="AC950" s="137" t="str">
        <f t="shared" si="447"/>
        <v/>
      </c>
      <c r="AD950" s="131" t="str">
        <f t="shared" si="448"/>
        <v/>
      </c>
      <c r="AE950" s="105"/>
      <c r="AF950" s="101"/>
      <c r="AG950" s="107"/>
      <c r="AH950" s="169"/>
      <c r="AI950" s="170"/>
      <c r="AK950" s="146" t="b">
        <f t="shared" si="449"/>
        <v>0</v>
      </c>
      <c r="AL950" s="68">
        <f t="shared" si="450"/>
        <v>0</v>
      </c>
      <c r="AM950" s="68" t="b">
        <f t="shared" si="451"/>
        <v>1</v>
      </c>
      <c r="AN950" s="68">
        <f t="shared" si="452"/>
        <v>1</v>
      </c>
      <c r="AO950" s="68" t="b">
        <f t="shared" si="453"/>
        <v>0</v>
      </c>
      <c r="AP950" s="68">
        <f t="shared" si="454"/>
        <v>0</v>
      </c>
      <c r="AQ950" s="68" t="b">
        <f t="shared" si="455"/>
        <v>1</v>
      </c>
      <c r="AR950" s="139">
        <f t="shared" si="456"/>
        <v>1</v>
      </c>
      <c r="AS950" s="146" t="str">
        <f t="shared" si="457"/>
        <v/>
      </c>
      <c r="AT950" s="139" t="str">
        <f t="shared" si="458"/>
        <v/>
      </c>
      <c r="AU950" s="68">
        <f t="shared" si="459"/>
        <v>1</v>
      </c>
      <c r="AV950" s="68">
        <f t="shared" si="460"/>
        <v>0</v>
      </c>
      <c r="AW950" s="68">
        <f t="shared" si="461"/>
        <v>0</v>
      </c>
      <c r="AX950" s="68">
        <f t="shared" si="462"/>
        <v>0</v>
      </c>
      <c r="AY950" s="68">
        <f t="shared" si="463"/>
        <v>0</v>
      </c>
      <c r="AZ950" s="139">
        <f t="shared" si="464"/>
        <v>0</v>
      </c>
      <c r="BA950" s="68" t="str">
        <f t="shared" si="465"/>
        <v/>
      </c>
      <c r="BB950" s="68" t="str">
        <f t="shared" si="466"/>
        <v/>
      </c>
      <c r="BC950" s="146" t="str">
        <f t="shared" si="467"/>
        <v>Pain in mouth/throat</v>
      </c>
      <c r="BD950" s="68">
        <f t="shared" si="468"/>
        <v>10.4</v>
      </c>
      <c r="BE950" s="68" t="str">
        <f t="shared" si="469"/>
        <v>Pain in mouth/throat
 has a PPV of 10.4% 
 for recurrence</v>
      </c>
      <c r="BF950" s="68">
        <f t="shared" si="470"/>
        <v>0</v>
      </c>
      <c r="BG950" s="68">
        <f t="shared" si="471"/>
        <v>0</v>
      </c>
      <c r="BH950" s="68">
        <f t="shared" si="472"/>
        <v>1</v>
      </c>
      <c r="BI950" s="68">
        <f t="shared" si="473"/>
        <v>0</v>
      </c>
      <c r="BJ950" s="68">
        <f t="shared" si="474"/>
        <v>0</v>
      </c>
      <c r="BK950" s="68">
        <f t="shared" si="475"/>
        <v>0</v>
      </c>
      <c r="BL950" s="68">
        <f t="shared" si="476"/>
        <v>0</v>
      </c>
      <c r="BM950" s="139">
        <f t="shared" si="477"/>
        <v>0</v>
      </c>
    </row>
    <row r="951" spans="1:65" s="68" customFormat="1" ht="63.95" customHeight="1">
      <c r="A951" s="245"/>
      <c r="B951" s="97"/>
      <c r="C951" s="98"/>
      <c r="D951" s="99"/>
      <c r="E951" s="111"/>
      <c r="F951" s="155"/>
      <c r="G951" s="225"/>
      <c r="H951" s="100"/>
      <c r="I951" s="226"/>
      <c r="J951" s="218"/>
      <c r="K951" s="124"/>
      <c r="L951" s="135"/>
      <c r="M951" s="136"/>
      <c r="N951" s="102"/>
      <c r="O951" s="103"/>
      <c r="P951" s="103"/>
      <c r="Q951" s="103"/>
      <c r="R951" s="103"/>
      <c r="S951" s="99"/>
      <c r="T951" s="99"/>
      <c r="U951" s="99"/>
      <c r="V951" s="99"/>
      <c r="W951" s="100"/>
      <c r="X951" s="100"/>
      <c r="Y951" s="104"/>
      <c r="Z951" s="119"/>
      <c r="AA951" s="119"/>
      <c r="AB951" s="120"/>
      <c r="AC951" s="137" t="str">
        <f t="shared" si="447"/>
        <v/>
      </c>
      <c r="AD951" s="131" t="str">
        <f t="shared" si="448"/>
        <v/>
      </c>
      <c r="AE951" s="105"/>
      <c r="AF951" s="101"/>
      <c r="AG951" s="107"/>
      <c r="AH951" s="169"/>
      <c r="AI951" s="170"/>
      <c r="AK951" s="146" t="b">
        <f t="shared" si="449"/>
        <v>0</v>
      </c>
      <c r="AL951" s="68">
        <f t="shared" si="450"/>
        <v>0</v>
      </c>
      <c r="AM951" s="68" t="b">
        <f t="shared" si="451"/>
        <v>1</v>
      </c>
      <c r="AN951" s="68">
        <f t="shared" si="452"/>
        <v>1</v>
      </c>
      <c r="AO951" s="68" t="b">
        <f t="shared" si="453"/>
        <v>0</v>
      </c>
      <c r="AP951" s="68">
        <f t="shared" si="454"/>
        <v>0</v>
      </c>
      <c r="AQ951" s="68" t="b">
        <f t="shared" si="455"/>
        <v>1</v>
      </c>
      <c r="AR951" s="139">
        <f t="shared" si="456"/>
        <v>1</v>
      </c>
      <c r="AS951" s="146" t="str">
        <f t="shared" si="457"/>
        <v/>
      </c>
      <c r="AT951" s="139" t="str">
        <f t="shared" si="458"/>
        <v/>
      </c>
      <c r="AU951" s="68">
        <f t="shared" si="459"/>
        <v>1</v>
      </c>
      <c r="AV951" s="68">
        <f t="shared" si="460"/>
        <v>0</v>
      </c>
      <c r="AW951" s="68">
        <f t="shared" si="461"/>
        <v>0</v>
      </c>
      <c r="AX951" s="68">
        <f t="shared" si="462"/>
        <v>0</v>
      </c>
      <c r="AY951" s="68">
        <f t="shared" si="463"/>
        <v>0</v>
      </c>
      <c r="AZ951" s="139">
        <f t="shared" si="464"/>
        <v>0</v>
      </c>
      <c r="BA951" s="68" t="str">
        <f t="shared" si="465"/>
        <v/>
      </c>
      <c r="BB951" s="68" t="str">
        <f t="shared" si="466"/>
        <v/>
      </c>
      <c r="BC951" s="146" t="str">
        <f t="shared" si="467"/>
        <v>Pain in mouth/throat</v>
      </c>
      <c r="BD951" s="68">
        <f t="shared" si="468"/>
        <v>10.4</v>
      </c>
      <c r="BE951" s="68" t="str">
        <f t="shared" si="469"/>
        <v>Pain in mouth/throat
 has a PPV of 10.4% 
 for recurrence</v>
      </c>
      <c r="BF951" s="68">
        <f t="shared" si="470"/>
        <v>0</v>
      </c>
      <c r="BG951" s="68">
        <f t="shared" si="471"/>
        <v>0</v>
      </c>
      <c r="BH951" s="68">
        <f t="shared" si="472"/>
        <v>1</v>
      </c>
      <c r="BI951" s="68">
        <f t="shared" si="473"/>
        <v>0</v>
      </c>
      <c r="BJ951" s="68">
        <f t="shared" si="474"/>
        <v>0</v>
      </c>
      <c r="BK951" s="68">
        <f t="shared" si="475"/>
        <v>0</v>
      </c>
      <c r="BL951" s="68">
        <f t="shared" si="476"/>
        <v>0</v>
      </c>
      <c r="BM951" s="139">
        <f t="shared" si="477"/>
        <v>0</v>
      </c>
    </row>
    <row r="952" spans="1:65" s="68" customFormat="1" ht="63.95" customHeight="1">
      <c r="A952" s="245"/>
      <c r="B952" s="97"/>
      <c r="C952" s="98"/>
      <c r="D952" s="99"/>
      <c r="E952" s="111"/>
      <c r="F952" s="155"/>
      <c r="G952" s="225"/>
      <c r="H952" s="100"/>
      <c r="I952" s="226"/>
      <c r="J952" s="218"/>
      <c r="K952" s="124"/>
      <c r="L952" s="135"/>
      <c r="M952" s="136"/>
      <c r="N952" s="102"/>
      <c r="O952" s="103"/>
      <c r="P952" s="103"/>
      <c r="Q952" s="103"/>
      <c r="R952" s="103"/>
      <c r="S952" s="99"/>
      <c r="T952" s="99"/>
      <c r="U952" s="99"/>
      <c r="V952" s="99"/>
      <c r="W952" s="100"/>
      <c r="X952" s="100"/>
      <c r="Y952" s="104"/>
      <c r="Z952" s="119"/>
      <c r="AA952" s="119"/>
      <c r="AB952" s="120"/>
      <c r="AC952" s="137" t="str">
        <f t="shared" si="447"/>
        <v/>
      </c>
      <c r="AD952" s="131" t="str">
        <f t="shared" si="448"/>
        <v/>
      </c>
      <c r="AE952" s="105"/>
      <c r="AF952" s="101"/>
      <c r="AG952" s="107"/>
      <c r="AH952" s="169"/>
      <c r="AI952" s="170"/>
      <c r="AK952" s="146" t="b">
        <f t="shared" si="449"/>
        <v>0</v>
      </c>
      <c r="AL952" s="68">
        <f t="shared" si="450"/>
        <v>0</v>
      </c>
      <c r="AM952" s="68" t="b">
        <f t="shared" si="451"/>
        <v>1</v>
      </c>
      <c r="AN952" s="68">
        <f t="shared" si="452"/>
        <v>1</v>
      </c>
      <c r="AO952" s="68" t="b">
        <f t="shared" si="453"/>
        <v>0</v>
      </c>
      <c r="AP952" s="68">
        <f t="shared" si="454"/>
        <v>0</v>
      </c>
      <c r="AQ952" s="68" t="b">
        <f t="shared" si="455"/>
        <v>1</v>
      </c>
      <c r="AR952" s="139">
        <f t="shared" si="456"/>
        <v>1</v>
      </c>
      <c r="AS952" s="146" t="str">
        <f t="shared" si="457"/>
        <v/>
      </c>
      <c r="AT952" s="139" t="str">
        <f t="shared" si="458"/>
        <v/>
      </c>
      <c r="AU952" s="68">
        <f t="shared" si="459"/>
        <v>1</v>
      </c>
      <c r="AV952" s="68">
        <f t="shared" si="460"/>
        <v>0</v>
      </c>
      <c r="AW952" s="68">
        <f t="shared" si="461"/>
        <v>0</v>
      </c>
      <c r="AX952" s="68">
        <f t="shared" si="462"/>
        <v>0</v>
      </c>
      <c r="AY952" s="68">
        <f t="shared" si="463"/>
        <v>0</v>
      </c>
      <c r="AZ952" s="139">
        <f t="shared" si="464"/>
        <v>0</v>
      </c>
      <c r="BA952" s="68" t="str">
        <f t="shared" si="465"/>
        <v/>
      </c>
      <c r="BB952" s="68" t="str">
        <f t="shared" si="466"/>
        <v/>
      </c>
      <c r="BC952" s="146" t="str">
        <f t="shared" si="467"/>
        <v>Pain in mouth/throat</v>
      </c>
      <c r="BD952" s="68">
        <f t="shared" si="468"/>
        <v>10.4</v>
      </c>
      <c r="BE952" s="68" t="str">
        <f t="shared" si="469"/>
        <v>Pain in mouth/throat
 has a PPV of 10.4% 
 for recurrence</v>
      </c>
      <c r="BF952" s="68">
        <f t="shared" si="470"/>
        <v>0</v>
      </c>
      <c r="BG952" s="68">
        <f t="shared" si="471"/>
        <v>0</v>
      </c>
      <c r="BH952" s="68">
        <f t="shared" si="472"/>
        <v>1</v>
      </c>
      <c r="BI952" s="68">
        <f t="shared" si="473"/>
        <v>0</v>
      </c>
      <c r="BJ952" s="68">
        <f t="shared" si="474"/>
        <v>0</v>
      </c>
      <c r="BK952" s="68">
        <f t="shared" si="475"/>
        <v>0</v>
      </c>
      <c r="BL952" s="68">
        <f t="shared" si="476"/>
        <v>0</v>
      </c>
      <c r="BM952" s="139">
        <f t="shared" si="477"/>
        <v>0</v>
      </c>
    </row>
    <row r="953" spans="1:65" s="68" customFormat="1" ht="63.95" customHeight="1">
      <c r="A953" s="245"/>
      <c r="B953" s="97"/>
      <c r="C953" s="98"/>
      <c r="D953" s="99"/>
      <c r="E953" s="111"/>
      <c r="F953" s="155"/>
      <c r="G953" s="225"/>
      <c r="H953" s="100"/>
      <c r="I953" s="226"/>
      <c r="J953" s="218"/>
      <c r="K953" s="124"/>
      <c r="L953" s="135"/>
      <c r="M953" s="136"/>
      <c r="N953" s="102"/>
      <c r="O953" s="103"/>
      <c r="P953" s="103"/>
      <c r="Q953" s="103"/>
      <c r="R953" s="103"/>
      <c r="S953" s="99"/>
      <c r="T953" s="99"/>
      <c r="U953" s="99"/>
      <c r="V953" s="99"/>
      <c r="W953" s="100"/>
      <c r="X953" s="100"/>
      <c r="Y953" s="104"/>
      <c r="Z953" s="119"/>
      <c r="AA953" s="119"/>
      <c r="AB953" s="120"/>
      <c r="AC953" s="137" t="str">
        <f t="shared" si="447"/>
        <v/>
      </c>
      <c r="AD953" s="131" t="str">
        <f t="shared" si="448"/>
        <v/>
      </c>
      <c r="AE953" s="105"/>
      <c r="AF953" s="101"/>
      <c r="AG953" s="107"/>
      <c r="AH953" s="169"/>
      <c r="AI953" s="170"/>
      <c r="AK953" s="146" t="b">
        <f t="shared" si="449"/>
        <v>0</v>
      </c>
      <c r="AL953" s="68">
        <f t="shared" si="450"/>
        <v>0</v>
      </c>
      <c r="AM953" s="68" t="b">
        <f t="shared" si="451"/>
        <v>1</v>
      </c>
      <c r="AN953" s="68">
        <f t="shared" si="452"/>
        <v>1</v>
      </c>
      <c r="AO953" s="68" t="b">
        <f t="shared" si="453"/>
        <v>0</v>
      </c>
      <c r="AP953" s="68">
        <f t="shared" si="454"/>
        <v>0</v>
      </c>
      <c r="AQ953" s="68" t="b">
        <f t="shared" si="455"/>
        <v>1</v>
      </c>
      <c r="AR953" s="139">
        <f t="shared" si="456"/>
        <v>1</v>
      </c>
      <c r="AS953" s="146" t="str">
        <f t="shared" si="457"/>
        <v/>
      </c>
      <c r="AT953" s="139" t="str">
        <f t="shared" si="458"/>
        <v/>
      </c>
      <c r="AU953" s="68">
        <f t="shared" si="459"/>
        <v>1</v>
      </c>
      <c r="AV953" s="68">
        <f t="shared" si="460"/>
        <v>0</v>
      </c>
      <c r="AW953" s="68">
        <f t="shared" si="461"/>
        <v>0</v>
      </c>
      <c r="AX953" s="68">
        <f t="shared" si="462"/>
        <v>0</v>
      </c>
      <c r="AY953" s="68">
        <f t="shared" si="463"/>
        <v>0</v>
      </c>
      <c r="AZ953" s="139">
        <f t="shared" si="464"/>
        <v>0</v>
      </c>
      <c r="BA953" s="68" t="str">
        <f t="shared" si="465"/>
        <v/>
      </c>
      <c r="BB953" s="68" t="str">
        <f t="shared" si="466"/>
        <v/>
      </c>
      <c r="BC953" s="146" t="str">
        <f t="shared" si="467"/>
        <v>Pain in mouth/throat</v>
      </c>
      <c r="BD953" s="68">
        <f t="shared" si="468"/>
        <v>10.4</v>
      </c>
      <c r="BE953" s="68" t="str">
        <f t="shared" si="469"/>
        <v>Pain in mouth/throat
 has a PPV of 10.4% 
 for recurrence</v>
      </c>
      <c r="BF953" s="68">
        <f t="shared" si="470"/>
        <v>0</v>
      </c>
      <c r="BG953" s="68">
        <f t="shared" si="471"/>
        <v>0</v>
      </c>
      <c r="BH953" s="68">
        <f t="shared" si="472"/>
        <v>1</v>
      </c>
      <c r="BI953" s="68">
        <f t="shared" si="473"/>
        <v>0</v>
      </c>
      <c r="BJ953" s="68">
        <f t="shared" si="474"/>
        <v>0</v>
      </c>
      <c r="BK953" s="68">
        <f t="shared" si="475"/>
        <v>0</v>
      </c>
      <c r="BL953" s="68">
        <f t="shared" si="476"/>
        <v>0</v>
      </c>
      <c r="BM953" s="139">
        <f t="shared" si="477"/>
        <v>0</v>
      </c>
    </row>
    <row r="954" spans="1:65" s="68" customFormat="1" ht="63.95" customHeight="1">
      <c r="A954" s="245"/>
      <c r="B954" s="97"/>
      <c r="C954" s="98"/>
      <c r="D954" s="99"/>
      <c r="E954" s="111"/>
      <c r="F954" s="155"/>
      <c r="G954" s="225"/>
      <c r="H954" s="100"/>
      <c r="I954" s="226"/>
      <c r="J954" s="218"/>
      <c r="K954" s="124"/>
      <c r="L954" s="135"/>
      <c r="M954" s="136"/>
      <c r="N954" s="102"/>
      <c r="O954" s="103"/>
      <c r="P954" s="103"/>
      <c r="Q954" s="103"/>
      <c r="R954" s="103"/>
      <c r="S954" s="99"/>
      <c r="T954" s="99"/>
      <c r="U954" s="99"/>
      <c r="V954" s="99"/>
      <c r="W954" s="100"/>
      <c r="X954" s="100"/>
      <c r="Y954" s="104"/>
      <c r="Z954" s="119"/>
      <c r="AA954" s="119"/>
      <c r="AB954" s="120"/>
      <c r="AC954" s="137" t="str">
        <f t="shared" si="447"/>
        <v/>
      </c>
      <c r="AD954" s="131" t="str">
        <f t="shared" si="448"/>
        <v/>
      </c>
      <c r="AE954" s="105"/>
      <c r="AF954" s="101"/>
      <c r="AG954" s="107"/>
      <c r="AH954" s="169"/>
      <c r="AI954" s="170"/>
      <c r="AK954" s="146" t="b">
        <f t="shared" si="449"/>
        <v>0</v>
      </c>
      <c r="AL954" s="68">
        <f t="shared" si="450"/>
        <v>0</v>
      </c>
      <c r="AM954" s="68" t="b">
        <f t="shared" si="451"/>
        <v>1</v>
      </c>
      <c r="AN954" s="68">
        <f t="shared" si="452"/>
        <v>1</v>
      </c>
      <c r="AO954" s="68" t="b">
        <f t="shared" si="453"/>
        <v>0</v>
      </c>
      <c r="AP954" s="68">
        <f t="shared" si="454"/>
        <v>0</v>
      </c>
      <c r="AQ954" s="68" t="b">
        <f t="shared" si="455"/>
        <v>1</v>
      </c>
      <c r="AR954" s="139">
        <f t="shared" si="456"/>
        <v>1</v>
      </c>
      <c r="AS954" s="146" t="str">
        <f t="shared" si="457"/>
        <v/>
      </c>
      <c r="AT954" s="139" t="str">
        <f t="shared" si="458"/>
        <v/>
      </c>
      <c r="AU954" s="68">
        <f t="shared" si="459"/>
        <v>1</v>
      </c>
      <c r="AV954" s="68">
        <f t="shared" si="460"/>
        <v>0</v>
      </c>
      <c r="AW954" s="68">
        <f t="shared" si="461"/>
        <v>0</v>
      </c>
      <c r="AX954" s="68">
        <f t="shared" si="462"/>
        <v>0</v>
      </c>
      <c r="AY954" s="68">
        <f t="shared" si="463"/>
        <v>0</v>
      </c>
      <c r="AZ954" s="139">
        <f t="shared" si="464"/>
        <v>0</v>
      </c>
      <c r="BA954" s="68" t="str">
        <f t="shared" si="465"/>
        <v/>
      </c>
      <c r="BB954" s="68" t="str">
        <f t="shared" si="466"/>
        <v/>
      </c>
      <c r="BC954" s="146" t="str">
        <f t="shared" si="467"/>
        <v>Pain in mouth/throat</v>
      </c>
      <c r="BD954" s="68">
        <f t="shared" si="468"/>
        <v>10.4</v>
      </c>
      <c r="BE954" s="68" t="str">
        <f t="shared" si="469"/>
        <v>Pain in mouth/throat
 has a PPV of 10.4% 
 for recurrence</v>
      </c>
      <c r="BF954" s="68">
        <f t="shared" si="470"/>
        <v>0</v>
      </c>
      <c r="BG954" s="68">
        <f t="shared" si="471"/>
        <v>0</v>
      </c>
      <c r="BH954" s="68">
        <f t="shared" si="472"/>
        <v>1</v>
      </c>
      <c r="BI954" s="68">
        <f t="shared" si="473"/>
        <v>0</v>
      </c>
      <c r="BJ954" s="68">
        <f t="shared" si="474"/>
        <v>0</v>
      </c>
      <c r="BK954" s="68">
        <f t="shared" si="475"/>
        <v>0</v>
      </c>
      <c r="BL954" s="68">
        <f t="shared" si="476"/>
        <v>0</v>
      </c>
      <c r="BM954" s="139">
        <f t="shared" si="477"/>
        <v>0</v>
      </c>
    </row>
    <row r="955" spans="1:65" s="68" customFormat="1" ht="63.95" customHeight="1">
      <c r="A955" s="245"/>
      <c r="B955" s="97"/>
      <c r="C955" s="98"/>
      <c r="D955" s="99"/>
      <c r="E955" s="111"/>
      <c r="F955" s="155"/>
      <c r="G955" s="225"/>
      <c r="H955" s="100"/>
      <c r="I955" s="226"/>
      <c r="J955" s="218"/>
      <c r="K955" s="124"/>
      <c r="L955" s="135"/>
      <c r="M955" s="136"/>
      <c r="N955" s="102"/>
      <c r="O955" s="103"/>
      <c r="P955" s="103"/>
      <c r="Q955" s="103"/>
      <c r="R955" s="103"/>
      <c r="S955" s="99"/>
      <c r="T955" s="99"/>
      <c r="U955" s="99"/>
      <c r="V955" s="99"/>
      <c r="W955" s="100"/>
      <c r="X955" s="100"/>
      <c r="Y955" s="104"/>
      <c r="Z955" s="119"/>
      <c r="AA955" s="119"/>
      <c r="AB955" s="120"/>
      <c r="AC955" s="137" t="str">
        <f t="shared" si="447"/>
        <v/>
      </c>
      <c r="AD955" s="131" t="str">
        <f t="shared" si="448"/>
        <v/>
      </c>
      <c r="AE955" s="105"/>
      <c r="AF955" s="101"/>
      <c r="AG955" s="107"/>
      <c r="AH955" s="169"/>
      <c r="AI955" s="170"/>
      <c r="AK955" s="146" t="b">
        <f t="shared" si="449"/>
        <v>0</v>
      </c>
      <c r="AL955" s="68">
        <f t="shared" si="450"/>
        <v>0</v>
      </c>
      <c r="AM955" s="68" t="b">
        <f t="shared" si="451"/>
        <v>1</v>
      </c>
      <c r="AN955" s="68">
        <f t="shared" si="452"/>
        <v>1</v>
      </c>
      <c r="AO955" s="68" t="b">
        <f t="shared" si="453"/>
        <v>0</v>
      </c>
      <c r="AP955" s="68">
        <f t="shared" si="454"/>
        <v>0</v>
      </c>
      <c r="AQ955" s="68" t="b">
        <f t="shared" si="455"/>
        <v>1</v>
      </c>
      <c r="AR955" s="139">
        <f t="shared" si="456"/>
        <v>1</v>
      </c>
      <c r="AS955" s="146" t="str">
        <f t="shared" si="457"/>
        <v/>
      </c>
      <c r="AT955" s="139" t="str">
        <f t="shared" si="458"/>
        <v/>
      </c>
      <c r="AU955" s="68">
        <f t="shared" si="459"/>
        <v>1</v>
      </c>
      <c r="AV955" s="68">
        <f t="shared" si="460"/>
        <v>0</v>
      </c>
      <c r="AW955" s="68">
        <f t="shared" si="461"/>
        <v>0</v>
      </c>
      <c r="AX955" s="68">
        <f t="shared" si="462"/>
        <v>0</v>
      </c>
      <c r="AY955" s="68">
        <f t="shared" si="463"/>
        <v>0</v>
      </c>
      <c r="AZ955" s="139">
        <f t="shared" si="464"/>
        <v>0</v>
      </c>
      <c r="BA955" s="68" t="str">
        <f t="shared" si="465"/>
        <v/>
      </c>
      <c r="BB955" s="68" t="str">
        <f t="shared" si="466"/>
        <v/>
      </c>
      <c r="BC955" s="146" t="str">
        <f t="shared" si="467"/>
        <v>Pain in mouth/throat</v>
      </c>
      <c r="BD955" s="68">
        <f t="shared" si="468"/>
        <v>10.4</v>
      </c>
      <c r="BE955" s="68" t="str">
        <f t="shared" si="469"/>
        <v>Pain in mouth/throat
 has a PPV of 10.4% 
 for recurrence</v>
      </c>
      <c r="BF955" s="68">
        <f t="shared" si="470"/>
        <v>0</v>
      </c>
      <c r="BG955" s="68">
        <f t="shared" si="471"/>
        <v>0</v>
      </c>
      <c r="BH955" s="68">
        <f t="shared" si="472"/>
        <v>1</v>
      </c>
      <c r="BI955" s="68">
        <f t="shared" si="473"/>
        <v>0</v>
      </c>
      <c r="BJ955" s="68">
        <f t="shared" si="474"/>
        <v>0</v>
      </c>
      <c r="BK955" s="68">
        <f t="shared" si="475"/>
        <v>0</v>
      </c>
      <c r="BL955" s="68">
        <f t="shared" si="476"/>
        <v>0</v>
      </c>
      <c r="BM955" s="139">
        <f t="shared" si="477"/>
        <v>0</v>
      </c>
    </row>
    <row r="956" spans="1:65" s="68" customFormat="1" ht="63.95" customHeight="1">
      <c r="A956" s="245"/>
      <c r="B956" s="97"/>
      <c r="C956" s="98"/>
      <c r="D956" s="99"/>
      <c r="E956" s="111"/>
      <c r="F956" s="155"/>
      <c r="G956" s="225"/>
      <c r="H956" s="100"/>
      <c r="I956" s="226"/>
      <c r="J956" s="218"/>
      <c r="K956" s="124"/>
      <c r="L956" s="135"/>
      <c r="M956" s="136"/>
      <c r="N956" s="102"/>
      <c r="O956" s="103"/>
      <c r="P956" s="103"/>
      <c r="Q956" s="103"/>
      <c r="R956" s="103"/>
      <c r="S956" s="99"/>
      <c r="T956" s="99"/>
      <c r="U956" s="99"/>
      <c r="V956" s="99"/>
      <c r="W956" s="100"/>
      <c r="X956" s="100"/>
      <c r="Y956" s="104"/>
      <c r="Z956" s="119"/>
      <c r="AA956" s="119"/>
      <c r="AB956" s="120"/>
      <c r="AC956" s="137" t="str">
        <f t="shared" si="447"/>
        <v/>
      </c>
      <c r="AD956" s="131" t="str">
        <f t="shared" si="448"/>
        <v/>
      </c>
      <c r="AE956" s="105"/>
      <c r="AF956" s="101"/>
      <c r="AG956" s="107"/>
      <c r="AH956" s="169"/>
      <c r="AI956" s="170"/>
      <c r="AK956" s="146" t="b">
        <f t="shared" si="449"/>
        <v>0</v>
      </c>
      <c r="AL956" s="68">
        <f t="shared" si="450"/>
        <v>0</v>
      </c>
      <c r="AM956" s="68" t="b">
        <f t="shared" si="451"/>
        <v>1</v>
      </c>
      <c r="AN956" s="68">
        <f t="shared" si="452"/>
        <v>1</v>
      </c>
      <c r="AO956" s="68" t="b">
        <f t="shared" si="453"/>
        <v>0</v>
      </c>
      <c r="AP956" s="68">
        <f t="shared" si="454"/>
        <v>0</v>
      </c>
      <c r="AQ956" s="68" t="b">
        <f t="shared" si="455"/>
        <v>1</v>
      </c>
      <c r="AR956" s="139">
        <f t="shared" si="456"/>
        <v>1</v>
      </c>
      <c r="AS956" s="146" t="str">
        <f t="shared" si="457"/>
        <v/>
      </c>
      <c r="AT956" s="139" t="str">
        <f t="shared" si="458"/>
        <v/>
      </c>
      <c r="AU956" s="68">
        <f t="shared" si="459"/>
        <v>1</v>
      </c>
      <c r="AV956" s="68">
        <f t="shared" si="460"/>
        <v>0</v>
      </c>
      <c r="AW956" s="68">
        <f t="shared" si="461"/>
        <v>0</v>
      </c>
      <c r="AX956" s="68">
        <f t="shared" si="462"/>
        <v>0</v>
      </c>
      <c r="AY956" s="68">
        <f t="shared" si="463"/>
        <v>0</v>
      </c>
      <c r="AZ956" s="139">
        <f t="shared" si="464"/>
        <v>0</v>
      </c>
      <c r="BA956" s="68" t="str">
        <f t="shared" si="465"/>
        <v/>
      </c>
      <c r="BB956" s="68" t="str">
        <f t="shared" si="466"/>
        <v/>
      </c>
      <c r="BC956" s="146" t="str">
        <f t="shared" si="467"/>
        <v>Pain in mouth/throat</v>
      </c>
      <c r="BD956" s="68">
        <f t="shared" si="468"/>
        <v>10.4</v>
      </c>
      <c r="BE956" s="68" t="str">
        <f t="shared" si="469"/>
        <v>Pain in mouth/throat
 has a PPV of 10.4% 
 for recurrence</v>
      </c>
      <c r="BF956" s="68">
        <f t="shared" si="470"/>
        <v>0</v>
      </c>
      <c r="BG956" s="68">
        <f t="shared" si="471"/>
        <v>0</v>
      </c>
      <c r="BH956" s="68">
        <f t="shared" si="472"/>
        <v>1</v>
      </c>
      <c r="BI956" s="68">
        <f t="shared" si="473"/>
        <v>0</v>
      </c>
      <c r="BJ956" s="68">
        <f t="shared" si="474"/>
        <v>0</v>
      </c>
      <c r="BK956" s="68">
        <f t="shared" si="475"/>
        <v>0</v>
      </c>
      <c r="BL956" s="68">
        <f t="shared" si="476"/>
        <v>0</v>
      </c>
      <c r="BM956" s="139">
        <f t="shared" si="477"/>
        <v>0</v>
      </c>
    </row>
    <row r="957" spans="1:65" s="68" customFormat="1" ht="63.95" customHeight="1">
      <c r="A957" s="245"/>
      <c r="B957" s="97"/>
      <c r="C957" s="98"/>
      <c r="D957" s="99"/>
      <c r="E957" s="111"/>
      <c r="F957" s="155"/>
      <c r="G957" s="225"/>
      <c r="H957" s="100"/>
      <c r="I957" s="226"/>
      <c r="J957" s="218"/>
      <c r="K957" s="124"/>
      <c r="L957" s="135"/>
      <c r="M957" s="136"/>
      <c r="N957" s="102"/>
      <c r="O957" s="103"/>
      <c r="P957" s="103"/>
      <c r="Q957" s="103"/>
      <c r="R957" s="103"/>
      <c r="S957" s="99"/>
      <c r="T957" s="99"/>
      <c r="U957" s="99"/>
      <c r="V957" s="99"/>
      <c r="W957" s="100"/>
      <c r="X957" s="100"/>
      <c r="Y957" s="104"/>
      <c r="Z957" s="119"/>
      <c r="AA957" s="119"/>
      <c r="AB957" s="120"/>
      <c r="AC957" s="137" t="str">
        <f t="shared" si="447"/>
        <v/>
      </c>
      <c r="AD957" s="131" t="str">
        <f t="shared" si="448"/>
        <v/>
      </c>
      <c r="AE957" s="105"/>
      <c r="AF957" s="101"/>
      <c r="AG957" s="107"/>
      <c r="AH957" s="169"/>
      <c r="AI957" s="170"/>
      <c r="AK957" s="146" t="b">
        <f t="shared" si="449"/>
        <v>0</v>
      </c>
      <c r="AL957" s="68">
        <f t="shared" si="450"/>
        <v>0</v>
      </c>
      <c r="AM957" s="68" t="b">
        <f t="shared" si="451"/>
        <v>1</v>
      </c>
      <c r="AN957" s="68">
        <f t="shared" si="452"/>
        <v>1</v>
      </c>
      <c r="AO957" s="68" t="b">
        <f t="shared" si="453"/>
        <v>0</v>
      </c>
      <c r="AP957" s="68">
        <f t="shared" si="454"/>
        <v>0</v>
      </c>
      <c r="AQ957" s="68" t="b">
        <f t="shared" si="455"/>
        <v>1</v>
      </c>
      <c r="AR957" s="139">
        <f t="shared" si="456"/>
        <v>1</v>
      </c>
      <c r="AS957" s="146" t="str">
        <f t="shared" si="457"/>
        <v/>
      </c>
      <c r="AT957" s="139" t="str">
        <f t="shared" si="458"/>
        <v/>
      </c>
      <c r="AU957" s="68">
        <f t="shared" si="459"/>
        <v>1</v>
      </c>
      <c r="AV957" s="68">
        <f t="shared" si="460"/>
        <v>0</v>
      </c>
      <c r="AW957" s="68">
        <f t="shared" si="461"/>
        <v>0</v>
      </c>
      <c r="AX957" s="68">
        <f t="shared" si="462"/>
        <v>0</v>
      </c>
      <c r="AY957" s="68">
        <f t="shared" si="463"/>
        <v>0</v>
      </c>
      <c r="AZ957" s="139">
        <f t="shared" si="464"/>
        <v>0</v>
      </c>
      <c r="BA957" s="68" t="str">
        <f t="shared" si="465"/>
        <v/>
      </c>
      <c r="BB957" s="68" t="str">
        <f t="shared" si="466"/>
        <v/>
      </c>
      <c r="BC957" s="146" t="str">
        <f t="shared" si="467"/>
        <v>Pain in mouth/throat</v>
      </c>
      <c r="BD957" s="68">
        <f t="shared" si="468"/>
        <v>10.4</v>
      </c>
      <c r="BE957" s="68" t="str">
        <f t="shared" si="469"/>
        <v>Pain in mouth/throat
 has a PPV of 10.4% 
 for recurrence</v>
      </c>
      <c r="BF957" s="68">
        <f t="shared" si="470"/>
        <v>0</v>
      </c>
      <c r="BG957" s="68">
        <f t="shared" si="471"/>
        <v>0</v>
      </c>
      <c r="BH957" s="68">
        <f t="shared" si="472"/>
        <v>1</v>
      </c>
      <c r="BI957" s="68">
        <f t="shared" si="473"/>
        <v>0</v>
      </c>
      <c r="BJ957" s="68">
        <f t="shared" si="474"/>
        <v>0</v>
      </c>
      <c r="BK957" s="68">
        <f t="shared" si="475"/>
        <v>0</v>
      </c>
      <c r="BL957" s="68">
        <f t="shared" si="476"/>
        <v>0</v>
      </c>
      <c r="BM957" s="139">
        <f t="shared" si="477"/>
        <v>0</v>
      </c>
    </row>
    <row r="958" spans="1:65" s="68" customFormat="1" ht="63.95" customHeight="1">
      <c r="A958" s="245"/>
      <c r="B958" s="97"/>
      <c r="C958" s="98"/>
      <c r="D958" s="99"/>
      <c r="E958" s="111"/>
      <c r="F958" s="155"/>
      <c r="G958" s="225"/>
      <c r="H958" s="100"/>
      <c r="I958" s="226"/>
      <c r="J958" s="218"/>
      <c r="K958" s="124"/>
      <c r="L958" s="135"/>
      <c r="M958" s="136"/>
      <c r="N958" s="102"/>
      <c r="O958" s="103"/>
      <c r="P958" s="103"/>
      <c r="Q958" s="103"/>
      <c r="R958" s="103"/>
      <c r="S958" s="99"/>
      <c r="T958" s="99"/>
      <c r="U958" s="99"/>
      <c r="V958" s="99"/>
      <c r="W958" s="100"/>
      <c r="X958" s="100"/>
      <c r="Y958" s="104"/>
      <c r="Z958" s="119"/>
      <c r="AA958" s="119"/>
      <c r="AB958" s="120"/>
      <c r="AC958" s="137" t="str">
        <f t="shared" si="447"/>
        <v/>
      </c>
      <c r="AD958" s="131" t="str">
        <f t="shared" si="448"/>
        <v/>
      </c>
      <c r="AE958" s="105"/>
      <c r="AF958" s="101"/>
      <c r="AG958" s="107"/>
      <c r="AH958" s="169"/>
      <c r="AI958" s="170"/>
      <c r="AK958" s="146" t="b">
        <f t="shared" si="449"/>
        <v>0</v>
      </c>
      <c r="AL958" s="68">
        <f t="shared" si="450"/>
        <v>0</v>
      </c>
      <c r="AM958" s="68" t="b">
        <f t="shared" si="451"/>
        <v>1</v>
      </c>
      <c r="AN958" s="68">
        <f t="shared" si="452"/>
        <v>1</v>
      </c>
      <c r="AO958" s="68" t="b">
        <f t="shared" si="453"/>
        <v>0</v>
      </c>
      <c r="AP958" s="68">
        <f t="shared" si="454"/>
        <v>0</v>
      </c>
      <c r="AQ958" s="68" t="b">
        <f t="shared" si="455"/>
        <v>1</v>
      </c>
      <c r="AR958" s="139">
        <f t="shared" si="456"/>
        <v>1</v>
      </c>
      <c r="AS958" s="146" t="str">
        <f t="shared" si="457"/>
        <v/>
      </c>
      <c r="AT958" s="139" t="str">
        <f t="shared" si="458"/>
        <v/>
      </c>
      <c r="AU958" s="68">
        <f t="shared" si="459"/>
        <v>1</v>
      </c>
      <c r="AV958" s="68">
        <f t="shared" si="460"/>
        <v>0</v>
      </c>
      <c r="AW958" s="68">
        <f t="shared" si="461"/>
        <v>0</v>
      </c>
      <c r="AX958" s="68">
        <f t="shared" si="462"/>
        <v>0</v>
      </c>
      <c r="AY958" s="68">
        <f t="shared" si="463"/>
        <v>0</v>
      </c>
      <c r="AZ958" s="139">
        <f t="shared" si="464"/>
        <v>0</v>
      </c>
      <c r="BA958" s="68" t="str">
        <f t="shared" si="465"/>
        <v/>
      </c>
      <c r="BB958" s="68" t="str">
        <f t="shared" si="466"/>
        <v/>
      </c>
      <c r="BC958" s="146" t="str">
        <f t="shared" si="467"/>
        <v>Pain in mouth/throat</v>
      </c>
      <c r="BD958" s="68">
        <f t="shared" si="468"/>
        <v>10.4</v>
      </c>
      <c r="BE958" s="68" t="str">
        <f t="shared" si="469"/>
        <v>Pain in mouth/throat
 has a PPV of 10.4% 
 for recurrence</v>
      </c>
      <c r="BF958" s="68">
        <f t="shared" si="470"/>
        <v>0</v>
      </c>
      <c r="BG958" s="68">
        <f t="shared" si="471"/>
        <v>0</v>
      </c>
      <c r="BH958" s="68">
        <f t="shared" si="472"/>
        <v>1</v>
      </c>
      <c r="BI958" s="68">
        <f t="shared" si="473"/>
        <v>0</v>
      </c>
      <c r="BJ958" s="68">
        <f t="shared" si="474"/>
        <v>0</v>
      </c>
      <c r="BK958" s="68">
        <f t="shared" si="475"/>
        <v>0</v>
      </c>
      <c r="BL958" s="68">
        <f t="shared" si="476"/>
        <v>0</v>
      </c>
      <c r="BM958" s="139">
        <f t="shared" si="477"/>
        <v>0</v>
      </c>
    </row>
    <row r="959" spans="1:65" s="68" customFormat="1" ht="63.95" customHeight="1">
      <c r="A959" s="245"/>
      <c r="B959" s="97"/>
      <c r="C959" s="98"/>
      <c r="D959" s="99"/>
      <c r="E959" s="111"/>
      <c r="F959" s="155"/>
      <c r="G959" s="225"/>
      <c r="H959" s="100"/>
      <c r="I959" s="226"/>
      <c r="J959" s="218"/>
      <c r="K959" s="124"/>
      <c r="L959" s="135"/>
      <c r="M959" s="136"/>
      <c r="N959" s="102"/>
      <c r="O959" s="103"/>
      <c r="P959" s="103"/>
      <c r="Q959" s="103"/>
      <c r="R959" s="103"/>
      <c r="S959" s="99"/>
      <c r="T959" s="99"/>
      <c r="U959" s="99"/>
      <c r="V959" s="99"/>
      <c r="W959" s="100"/>
      <c r="X959" s="100"/>
      <c r="Y959" s="104"/>
      <c r="Z959" s="119"/>
      <c r="AA959" s="119"/>
      <c r="AB959" s="120"/>
      <c r="AC959" s="137" t="str">
        <f t="shared" si="447"/>
        <v/>
      </c>
      <c r="AD959" s="131" t="str">
        <f t="shared" si="448"/>
        <v/>
      </c>
      <c r="AE959" s="105"/>
      <c r="AF959" s="101"/>
      <c r="AG959" s="107"/>
      <c r="AH959" s="169"/>
      <c r="AI959" s="170"/>
      <c r="AK959" s="146" t="b">
        <f t="shared" si="449"/>
        <v>0</v>
      </c>
      <c r="AL959" s="68">
        <f t="shared" si="450"/>
        <v>0</v>
      </c>
      <c r="AM959" s="68" t="b">
        <f t="shared" si="451"/>
        <v>1</v>
      </c>
      <c r="AN959" s="68">
        <f t="shared" si="452"/>
        <v>1</v>
      </c>
      <c r="AO959" s="68" t="b">
        <f t="shared" si="453"/>
        <v>0</v>
      </c>
      <c r="AP959" s="68">
        <f t="shared" si="454"/>
        <v>0</v>
      </c>
      <c r="AQ959" s="68" t="b">
        <f t="shared" si="455"/>
        <v>1</v>
      </c>
      <c r="AR959" s="139">
        <f t="shared" si="456"/>
        <v>1</v>
      </c>
      <c r="AS959" s="146" t="str">
        <f t="shared" si="457"/>
        <v/>
      </c>
      <c r="AT959" s="139" t="str">
        <f t="shared" si="458"/>
        <v/>
      </c>
      <c r="AU959" s="68">
        <f t="shared" si="459"/>
        <v>1</v>
      </c>
      <c r="AV959" s="68">
        <f t="shared" si="460"/>
        <v>0</v>
      </c>
      <c r="AW959" s="68">
        <f t="shared" si="461"/>
        <v>0</v>
      </c>
      <c r="AX959" s="68">
        <f t="shared" si="462"/>
        <v>0</v>
      </c>
      <c r="AY959" s="68">
        <f t="shared" si="463"/>
        <v>0</v>
      </c>
      <c r="AZ959" s="139">
        <f t="shared" si="464"/>
        <v>0</v>
      </c>
      <c r="BA959" s="68" t="str">
        <f t="shared" si="465"/>
        <v/>
      </c>
      <c r="BB959" s="68" t="str">
        <f t="shared" si="466"/>
        <v/>
      </c>
      <c r="BC959" s="146" t="str">
        <f t="shared" si="467"/>
        <v>Pain in mouth/throat</v>
      </c>
      <c r="BD959" s="68">
        <f t="shared" si="468"/>
        <v>10.4</v>
      </c>
      <c r="BE959" s="68" t="str">
        <f t="shared" si="469"/>
        <v>Pain in mouth/throat
 has a PPV of 10.4% 
 for recurrence</v>
      </c>
      <c r="BF959" s="68">
        <f t="shared" si="470"/>
        <v>0</v>
      </c>
      <c r="BG959" s="68">
        <f t="shared" si="471"/>
        <v>0</v>
      </c>
      <c r="BH959" s="68">
        <f t="shared" si="472"/>
        <v>1</v>
      </c>
      <c r="BI959" s="68">
        <f t="shared" si="473"/>
        <v>0</v>
      </c>
      <c r="BJ959" s="68">
        <f t="shared" si="474"/>
        <v>0</v>
      </c>
      <c r="BK959" s="68">
        <f t="shared" si="475"/>
        <v>0</v>
      </c>
      <c r="BL959" s="68">
        <f t="shared" si="476"/>
        <v>0</v>
      </c>
      <c r="BM959" s="139">
        <f t="shared" si="477"/>
        <v>0</v>
      </c>
    </row>
    <row r="960" spans="1:65" s="68" customFormat="1" ht="63.95" customHeight="1">
      <c r="A960" s="245"/>
      <c r="B960" s="97"/>
      <c r="C960" s="98"/>
      <c r="D960" s="99"/>
      <c r="E960" s="111"/>
      <c r="F960" s="155"/>
      <c r="G960" s="225"/>
      <c r="H960" s="100"/>
      <c r="I960" s="226"/>
      <c r="J960" s="218"/>
      <c r="K960" s="124"/>
      <c r="L960" s="135"/>
      <c r="M960" s="136"/>
      <c r="N960" s="102"/>
      <c r="O960" s="103"/>
      <c r="P960" s="103"/>
      <c r="Q960" s="103"/>
      <c r="R960" s="103"/>
      <c r="S960" s="99"/>
      <c r="T960" s="99"/>
      <c r="U960" s="99"/>
      <c r="V960" s="99"/>
      <c r="W960" s="100"/>
      <c r="X960" s="100"/>
      <c r="Y960" s="104"/>
      <c r="Z960" s="119"/>
      <c r="AA960" s="119"/>
      <c r="AB960" s="120"/>
      <c r="AC960" s="137" t="str">
        <f t="shared" si="447"/>
        <v/>
      </c>
      <c r="AD960" s="131" t="str">
        <f t="shared" si="448"/>
        <v/>
      </c>
      <c r="AE960" s="105"/>
      <c r="AF960" s="101"/>
      <c r="AG960" s="107"/>
      <c r="AH960" s="169"/>
      <c r="AI960" s="170"/>
      <c r="AK960" s="146" t="b">
        <f t="shared" si="449"/>
        <v>0</v>
      </c>
      <c r="AL960" s="68">
        <f t="shared" si="450"/>
        <v>0</v>
      </c>
      <c r="AM960" s="68" t="b">
        <f t="shared" si="451"/>
        <v>1</v>
      </c>
      <c r="AN960" s="68">
        <f t="shared" si="452"/>
        <v>1</v>
      </c>
      <c r="AO960" s="68" t="b">
        <f t="shared" si="453"/>
        <v>0</v>
      </c>
      <c r="AP960" s="68">
        <f t="shared" si="454"/>
        <v>0</v>
      </c>
      <c r="AQ960" s="68" t="b">
        <f t="shared" si="455"/>
        <v>1</v>
      </c>
      <c r="AR960" s="139">
        <f t="shared" si="456"/>
        <v>1</v>
      </c>
      <c r="AS960" s="146" t="str">
        <f t="shared" si="457"/>
        <v/>
      </c>
      <c r="AT960" s="139" t="str">
        <f t="shared" si="458"/>
        <v/>
      </c>
      <c r="AU960" s="68">
        <f t="shared" si="459"/>
        <v>1</v>
      </c>
      <c r="AV960" s="68">
        <f t="shared" si="460"/>
        <v>0</v>
      </c>
      <c r="AW960" s="68">
        <f t="shared" si="461"/>
        <v>0</v>
      </c>
      <c r="AX960" s="68">
        <f t="shared" si="462"/>
        <v>0</v>
      </c>
      <c r="AY960" s="68">
        <f t="shared" si="463"/>
        <v>0</v>
      </c>
      <c r="AZ960" s="139">
        <f t="shared" si="464"/>
        <v>0</v>
      </c>
      <c r="BA960" s="68" t="str">
        <f t="shared" si="465"/>
        <v/>
      </c>
      <c r="BB960" s="68" t="str">
        <f t="shared" si="466"/>
        <v/>
      </c>
      <c r="BC960" s="146" t="str">
        <f t="shared" si="467"/>
        <v>Pain in mouth/throat</v>
      </c>
      <c r="BD960" s="68">
        <f t="shared" si="468"/>
        <v>10.4</v>
      </c>
      <c r="BE960" s="68" t="str">
        <f t="shared" si="469"/>
        <v>Pain in mouth/throat
 has a PPV of 10.4% 
 for recurrence</v>
      </c>
      <c r="BF960" s="68">
        <f t="shared" si="470"/>
        <v>0</v>
      </c>
      <c r="BG960" s="68">
        <f t="shared" si="471"/>
        <v>0</v>
      </c>
      <c r="BH960" s="68">
        <f t="shared" si="472"/>
        <v>1</v>
      </c>
      <c r="BI960" s="68">
        <f t="shared" si="473"/>
        <v>0</v>
      </c>
      <c r="BJ960" s="68">
        <f t="shared" si="474"/>
        <v>0</v>
      </c>
      <c r="BK960" s="68">
        <f t="shared" si="475"/>
        <v>0</v>
      </c>
      <c r="BL960" s="68">
        <f t="shared" si="476"/>
        <v>0</v>
      </c>
      <c r="BM960" s="139">
        <f t="shared" si="477"/>
        <v>0</v>
      </c>
    </row>
    <row r="961" spans="1:65" s="68" customFormat="1" ht="63.95" customHeight="1">
      <c r="A961" s="245"/>
      <c r="B961" s="97"/>
      <c r="C961" s="98"/>
      <c r="D961" s="99"/>
      <c r="E961" s="111"/>
      <c r="F961" s="155"/>
      <c r="G961" s="225"/>
      <c r="H961" s="100"/>
      <c r="I961" s="226"/>
      <c r="J961" s="218"/>
      <c r="K961" s="124"/>
      <c r="L961" s="135"/>
      <c r="M961" s="136"/>
      <c r="N961" s="102"/>
      <c r="O961" s="103"/>
      <c r="P961" s="103"/>
      <c r="Q961" s="103"/>
      <c r="R961" s="103"/>
      <c r="S961" s="99"/>
      <c r="T961" s="99"/>
      <c r="U961" s="99"/>
      <c r="V961" s="99"/>
      <c r="W961" s="100"/>
      <c r="X961" s="100"/>
      <c r="Y961" s="104"/>
      <c r="Z961" s="119"/>
      <c r="AA961" s="119"/>
      <c r="AB961" s="120"/>
      <c r="AC961" s="137" t="str">
        <f t="shared" si="447"/>
        <v/>
      </c>
      <c r="AD961" s="131" t="str">
        <f t="shared" si="448"/>
        <v/>
      </c>
      <c r="AE961" s="105"/>
      <c r="AF961" s="101"/>
      <c r="AG961" s="107"/>
      <c r="AH961" s="169"/>
      <c r="AI961" s="170"/>
      <c r="AK961" s="146" t="b">
        <f t="shared" si="449"/>
        <v>0</v>
      </c>
      <c r="AL961" s="68">
        <f t="shared" si="450"/>
        <v>0</v>
      </c>
      <c r="AM961" s="68" t="b">
        <f t="shared" si="451"/>
        <v>1</v>
      </c>
      <c r="AN961" s="68">
        <f t="shared" si="452"/>
        <v>1</v>
      </c>
      <c r="AO961" s="68" t="b">
        <f t="shared" si="453"/>
        <v>0</v>
      </c>
      <c r="AP961" s="68">
        <f t="shared" si="454"/>
        <v>0</v>
      </c>
      <c r="AQ961" s="68" t="b">
        <f t="shared" si="455"/>
        <v>1</v>
      </c>
      <c r="AR961" s="139">
        <f t="shared" si="456"/>
        <v>1</v>
      </c>
      <c r="AS961" s="146" t="str">
        <f t="shared" si="457"/>
        <v/>
      </c>
      <c r="AT961" s="139" t="str">
        <f t="shared" si="458"/>
        <v/>
      </c>
      <c r="AU961" s="68">
        <f t="shared" si="459"/>
        <v>1</v>
      </c>
      <c r="AV961" s="68">
        <f t="shared" si="460"/>
        <v>0</v>
      </c>
      <c r="AW961" s="68">
        <f t="shared" si="461"/>
        <v>0</v>
      </c>
      <c r="AX961" s="68">
        <f t="shared" si="462"/>
        <v>0</v>
      </c>
      <c r="AY961" s="68">
        <f t="shared" si="463"/>
        <v>0</v>
      </c>
      <c r="AZ961" s="139">
        <f t="shared" si="464"/>
        <v>0</v>
      </c>
      <c r="BA961" s="68" t="str">
        <f t="shared" si="465"/>
        <v/>
      </c>
      <c r="BB961" s="68" t="str">
        <f t="shared" si="466"/>
        <v/>
      </c>
      <c r="BC961" s="146" t="str">
        <f t="shared" si="467"/>
        <v>Pain in mouth/throat</v>
      </c>
      <c r="BD961" s="68">
        <f t="shared" si="468"/>
        <v>10.4</v>
      </c>
      <c r="BE961" s="68" t="str">
        <f t="shared" si="469"/>
        <v>Pain in mouth/throat
 has a PPV of 10.4% 
 for recurrence</v>
      </c>
      <c r="BF961" s="68">
        <f t="shared" si="470"/>
        <v>0</v>
      </c>
      <c r="BG961" s="68">
        <f t="shared" si="471"/>
        <v>0</v>
      </c>
      <c r="BH961" s="68">
        <f t="shared" si="472"/>
        <v>1</v>
      </c>
      <c r="BI961" s="68">
        <f t="shared" si="473"/>
        <v>0</v>
      </c>
      <c r="BJ961" s="68">
        <f t="shared" si="474"/>
        <v>0</v>
      </c>
      <c r="BK961" s="68">
        <f t="shared" si="475"/>
        <v>0</v>
      </c>
      <c r="BL961" s="68">
        <f t="shared" si="476"/>
        <v>0</v>
      </c>
      <c r="BM961" s="139">
        <f t="shared" si="477"/>
        <v>0</v>
      </c>
    </row>
    <row r="962" spans="1:65" s="68" customFormat="1" ht="63.95" customHeight="1">
      <c r="A962" s="245"/>
      <c r="B962" s="97"/>
      <c r="C962" s="98"/>
      <c r="D962" s="99"/>
      <c r="E962" s="111"/>
      <c r="F962" s="155"/>
      <c r="G962" s="225"/>
      <c r="H962" s="100"/>
      <c r="I962" s="226"/>
      <c r="J962" s="218"/>
      <c r="K962" s="124"/>
      <c r="L962" s="135"/>
      <c r="M962" s="136"/>
      <c r="N962" s="102"/>
      <c r="O962" s="103"/>
      <c r="P962" s="103"/>
      <c r="Q962" s="103"/>
      <c r="R962" s="103"/>
      <c r="S962" s="99"/>
      <c r="T962" s="99"/>
      <c r="U962" s="99"/>
      <c r="V962" s="99"/>
      <c r="W962" s="100"/>
      <c r="X962" s="100"/>
      <c r="Y962" s="104"/>
      <c r="Z962" s="119"/>
      <c r="AA962" s="119"/>
      <c r="AB962" s="120"/>
      <c r="AC962" s="137" t="str">
        <f t="shared" si="447"/>
        <v/>
      </c>
      <c r="AD962" s="131" t="str">
        <f t="shared" si="448"/>
        <v/>
      </c>
      <c r="AE962" s="105"/>
      <c r="AF962" s="101"/>
      <c r="AG962" s="107"/>
      <c r="AH962" s="169"/>
      <c r="AI962" s="170"/>
      <c r="AK962" s="146" t="b">
        <f t="shared" si="449"/>
        <v>0</v>
      </c>
      <c r="AL962" s="68">
        <f t="shared" si="450"/>
        <v>0</v>
      </c>
      <c r="AM962" s="68" t="b">
        <f t="shared" si="451"/>
        <v>1</v>
      </c>
      <c r="AN962" s="68">
        <f t="shared" si="452"/>
        <v>1</v>
      </c>
      <c r="AO962" s="68" t="b">
        <f t="shared" si="453"/>
        <v>0</v>
      </c>
      <c r="AP962" s="68">
        <f t="shared" si="454"/>
        <v>0</v>
      </c>
      <c r="AQ962" s="68" t="b">
        <f t="shared" si="455"/>
        <v>1</v>
      </c>
      <c r="AR962" s="139">
        <f t="shared" si="456"/>
        <v>1</v>
      </c>
      <c r="AS962" s="146" t="str">
        <f t="shared" si="457"/>
        <v/>
      </c>
      <c r="AT962" s="139" t="str">
        <f t="shared" si="458"/>
        <v/>
      </c>
      <c r="AU962" s="68">
        <f t="shared" si="459"/>
        <v>1</v>
      </c>
      <c r="AV962" s="68">
        <f t="shared" si="460"/>
        <v>0</v>
      </c>
      <c r="AW962" s="68">
        <f t="shared" si="461"/>
        <v>0</v>
      </c>
      <c r="AX962" s="68">
        <f t="shared" si="462"/>
        <v>0</v>
      </c>
      <c r="AY962" s="68">
        <f t="shared" si="463"/>
        <v>0</v>
      </c>
      <c r="AZ962" s="139">
        <f t="shared" si="464"/>
        <v>0</v>
      </c>
      <c r="BA962" s="68" t="str">
        <f t="shared" si="465"/>
        <v/>
      </c>
      <c r="BB962" s="68" t="str">
        <f t="shared" si="466"/>
        <v/>
      </c>
      <c r="BC962" s="146" t="str">
        <f t="shared" si="467"/>
        <v>Pain in mouth/throat</v>
      </c>
      <c r="BD962" s="68">
        <f t="shared" si="468"/>
        <v>10.4</v>
      </c>
      <c r="BE962" s="68" t="str">
        <f t="shared" si="469"/>
        <v>Pain in mouth/throat
 has a PPV of 10.4% 
 for recurrence</v>
      </c>
      <c r="BF962" s="68">
        <f t="shared" si="470"/>
        <v>0</v>
      </c>
      <c r="BG962" s="68">
        <f t="shared" si="471"/>
        <v>0</v>
      </c>
      <c r="BH962" s="68">
        <f t="shared" si="472"/>
        <v>1</v>
      </c>
      <c r="BI962" s="68">
        <f t="shared" si="473"/>
        <v>0</v>
      </c>
      <c r="BJ962" s="68">
        <f t="shared" si="474"/>
        <v>0</v>
      </c>
      <c r="BK962" s="68">
        <f t="shared" si="475"/>
        <v>0</v>
      </c>
      <c r="BL962" s="68">
        <f t="shared" si="476"/>
        <v>0</v>
      </c>
      <c r="BM962" s="139">
        <f t="shared" si="477"/>
        <v>0</v>
      </c>
    </row>
    <row r="963" spans="1:65" s="68" customFormat="1" ht="63.95" customHeight="1">
      <c r="A963" s="245"/>
      <c r="B963" s="97"/>
      <c r="C963" s="98"/>
      <c r="D963" s="99"/>
      <c r="E963" s="111"/>
      <c r="F963" s="155"/>
      <c r="G963" s="225"/>
      <c r="H963" s="100"/>
      <c r="I963" s="226"/>
      <c r="J963" s="218"/>
      <c r="K963" s="124"/>
      <c r="L963" s="135"/>
      <c r="M963" s="136"/>
      <c r="N963" s="102"/>
      <c r="O963" s="103"/>
      <c r="P963" s="103"/>
      <c r="Q963" s="103"/>
      <c r="R963" s="103"/>
      <c r="S963" s="99"/>
      <c r="T963" s="99"/>
      <c r="U963" s="99"/>
      <c r="V963" s="99"/>
      <c r="W963" s="100"/>
      <c r="X963" s="100"/>
      <c r="Y963" s="104"/>
      <c r="Z963" s="119"/>
      <c r="AA963" s="119"/>
      <c r="AB963" s="120"/>
      <c r="AC963" s="137" t="str">
        <f t="shared" si="447"/>
        <v/>
      </c>
      <c r="AD963" s="131" t="str">
        <f t="shared" si="448"/>
        <v/>
      </c>
      <c r="AE963" s="105"/>
      <c r="AF963" s="101"/>
      <c r="AG963" s="107"/>
      <c r="AH963" s="169"/>
      <c r="AI963" s="170"/>
      <c r="AK963" s="146" t="b">
        <f t="shared" si="449"/>
        <v>0</v>
      </c>
      <c r="AL963" s="68">
        <f t="shared" si="450"/>
        <v>0</v>
      </c>
      <c r="AM963" s="68" t="b">
        <f t="shared" si="451"/>
        <v>1</v>
      </c>
      <c r="AN963" s="68">
        <f t="shared" si="452"/>
        <v>1</v>
      </c>
      <c r="AO963" s="68" t="b">
        <f t="shared" si="453"/>
        <v>0</v>
      </c>
      <c r="AP963" s="68">
        <f t="shared" si="454"/>
        <v>0</v>
      </c>
      <c r="AQ963" s="68" t="b">
        <f t="shared" si="455"/>
        <v>1</v>
      </c>
      <c r="AR963" s="139">
        <f t="shared" si="456"/>
        <v>1</v>
      </c>
      <c r="AS963" s="146" t="str">
        <f t="shared" si="457"/>
        <v/>
      </c>
      <c r="AT963" s="139" t="str">
        <f t="shared" si="458"/>
        <v/>
      </c>
      <c r="AU963" s="68">
        <f t="shared" si="459"/>
        <v>1</v>
      </c>
      <c r="AV963" s="68">
        <f t="shared" si="460"/>
        <v>0</v>
      </c>
      <c r="AW963" s="68">
        <f t="shared" si="461"/>
        <v>0</v>
      </c>
      <c r="AX963" s="68">
        <f t="shared" si="462"/>
        <v>0</v>
      </c>
      <c r="AY963" s="68">
        <f t="shared" si="463"/>
        <v>0</v>
      </c>
      <c r="AZ963" s="139">
        <f t="shared" si="464"/>
        <v>0</v>
      </c>
      <c r="BA963" s="68" t="str">
        <f t="shared" si="465"/>
        <v/>
      </c>
      <c r="BB963" s="68" t="str">
        <f t="shared" si="466"/>
        <v/>
      </c>
      <c r="BC963" s="146" t="str">
        <f t="shared" si="467"/>
        <v>Pain in mouth/throat</v>
      </c>
      <c r="BD963" s="68">
        <f t="shared" si="468"/>
        <v>10.4</v>
      </c>
      <c r="BE963" s="68" t="str">
        <f t="shared" si="469"/>
        <v>Pain in mouth/throat
 has a PPV of 10.4% 
 for recurrence</v>
      </c>
      <c r="BF963" s="68">
        <f t="shared" si="470"/>
        <v>0</v>
      </c>
      <c r="BG963" s="68">
        <f t="shared" si="471"/>
        <v>0</v>
      </c>
      <c r="BH963" s="68">
        <f t="shared" si="472"/>
        <v>1</v>
      </c>
      <c r="BI963" s="68">
        <f t="shared" si="473"/>
        <v>0</v>
      </c>
      <c r="BJ963" s="68">
        <f t="shared" si="474"/>
        <v>0</v>
      </c>
      <c r="BK963" s="68">
        <f t="shared" si="475"/>
        <v>0</v>
      </c>
      <c r="BL963" s="68">
        <f t="shared" si="476"/>
        <v>0</v>
      </c>
      <c r="BM963" s="139">
        <f t="shared" si="477"/>
        <v>0</v>
      </c>
    </row>
    <row r="964" spans="1:65" s="68" customFormat="1" ht="63.95" customHeight="1">
      <c r="A964" s="245"/>
      <c r="B964" s="97"/>
      <c r="C964" s="98"/>
      <c r="D964" s="99"/>
      <c r="E964" s="111"/>
      <c r="F964" s="155"/>
      <c r="G964" s="225"/>
      <c r="H964" s="100"/>
      <c r="I964" s="226"/>
      <c r="J964" s="218"/>
      <c r="K964" s="124"/>
      <c r="L964" s="135"/>
      <c r="M964" s="136"/>
      <c r="N964" s="102"/>
      <c r="O964" s="103"/>
      <c r="P964" s="103"/>
      <c r="Q964" s="103"/>
      <c r="R964" s="103"/>
      <c r="S964" s="99"/>
      <c r="T964" s="99"/>
      <c r="U964" s="99"/>
      <c r="V964" s="99"/>
      <c r="W964" s="100"/>
      <c r="X964" s="100"/>
      <c r="Y964" s="104"/>
      <c r="Z964" s="119"/>
      <c r="AA964" s="119"/>
      <c r="AB964" s="120"/>
      <c r="AC964" s="137" t="str">
        <f t="shared" si="447"/>
        <v/>
      </c>
      <c r="AD964" s="131" t="str">
        <f t="shared" si="448"/>
        <v/>
      </c>
      <c r="AE964" s="105"/>
      <c r="AF964" s="101"/>
      <c r="AG964" s="107"/>
      <c r="AH964" s="169"/>
      <c r="AI964" s="170"/>
      <c r="AK964" s="146" t="b">
        <f t="shared" si="449"/>
        <v>0</v>
      </c>
      <c r="AL964" s="68">
        <f t="shared" si="450"/>
        <v>0</v>
      </c>
      <c r="AM964" s="68" t="b">
        <f t="shared" si="451"/>
        <v>1</v>
      </c>
      <c r="AN964" s="68">
        <f t="shared" si="452"/>
        <v>1</v>
      </c>
      <c r="AO964" s="68" t="b">
        <f t="shared" si="453"/>
        <v>0</v>
      </c>
      <c r="AP964" s="68">
        <f t="shared" si="454"/>
        <v>0</v>
      </c>
      <c r="AQ964" s="68" t="b">
        <f t="shared" si="455"/>
        <v>1</v>
      </c>
      <c r="AR964" s="139">
        <f t="shared" si="456"/>
        <v>1</v>
      </c>
      <c r="AS964" s="146" t="str">
        <f t="shared" si="457"/>
        <v/>
      </c>
      <c r="AT964" s="139" t="str">
        <f t="shared" si="458"/>
        <v/>
      </c>
      <c r="AU964" s="68">
        <f t="shared" si="459"/>
        <v>1</v>
      </c>
      <c r="AV964" s="68">
        <f t="shared" si="460"/>
        <v>0</v>
      </c>
      <c r="AW964" s="68">
        <f t="shared" si="461"/>
        <v>0</v>
      </c>
      <c r="AX964" s="68">
        <f t="shared" si="462"/>
        <v>0</v>
      </c>
      <c r="AY964" s="68">
        <f t="shared" si="463"/>
        <v>0</v>
      </c>
      <c r="AZ964" s="139">
        <f t="shared" si="464"/>
        <v>0</v>
      </c>
      <c r="BA964" s="68" t="str">
        <f t="shared" si="465"/>
        <v/>
      </c>
      <c r="BB964" s="68" t="str">
        <f t="shared" si="466"/>
        <v/>
      </c>
      <c r="BC964" s="146" t="str">
        <f t="shared" si="467"/>
        <v>Pain in mouth/throat</v>
      </c>
      <c r="BD964" s="68">
        <f t="shared" si="468"/>
        <v>10.4</v>
      </c>
      <c r="BE964" s="68" t="str">
        <f t="shared" si="469"/>
        <v>Pain in mouth/throat
 has a PPV of 10.4% 
 for recurrence</v>
      </c>
      <c r="BF964" s="68">
        <f t="shared" si="470"/>
        <v>0</v>
      </c>
      <c r="BG964" s="68">
        <f t="shared" si="471"/>
        <v>0</v>
      </c>
      <c r="BH964" s="68">
        <f t="shared" si="472"/>
        <v>1</v>
      </c>
      <c r="BI964" s="68">
        <f t="shared" si="473"/>
        <v>0</v>
      </c>
      <c r="BJ964" s="68">
        <f t="shared" si="474"/>
        <v>0</v>
      </c>
      <c r="BK964" s="68">
        <f t="shared" si="475"/>
        <v>0</v>
      </c>
      <c r="BL964" s="68">
        <f t="shared" si="476"/>
        <v>0</v>
      </c>
      <c r="BM964" s="139">
        <f t="shared" si="477"/>
        <v>0</v>
      </c>
    </row>
    <row r="965" spans="1:65" s="68" customFormat="1" ht="63.95" customHeight="1">
      <c r="A965" s="245"/>
      <c r="B965" s="97"/>
      <c r="C965" s="98"/>
      <c r="D965" s="99"/>
      <c r="E965" s="111"/>
      <c r="F965" s="155"/>
      <c r="G965" s="225"/>
      <c r="H965" s="100"/>
      <c r="I965" s="226"/>
      <c r="J965" s="218"/>
      <c r="K965" s="124"/>
      <c r="L965" s="135"/>
      <c r="M965" s="136"/>
      <c r="N965" s="102"/>
      <c r="O965" s="103"/>
      <c r="P965" s="103"/>
      <c r="Q965" s="103"/>
      <c r="R965" s="103"/>
      <c r="S965" s="99"/>
      <c r="T965" s="99"/>
      <c r="U965" s="99"/>
      <c r="V965" s="99"/>
      <c r="W965" s="100"/>
      <c r="X965" s="100"/>
      <c r="Y965" s="104"/>
      <c r="Z965" s="119"/>
      <c r="AA965" s="119"/>
      <c r="AB965" s="120"/>
      <c r="AC965" s="137" t="str">
        <f t="shared" si="447"/>
        <v/>
      </c>
      <c r="AD965" s="131" t="str">
        <f t="shared" si="448"/>
        <v/>
      </c>
      <c r="AE965" s="105"/>
      <c r="AF965" s="101"/>
      <c r="AG965" s="107"/>
      <c r="AH965" s="169"/>
      <c r="AI965" s="170"/>
      <c r="AK965" s="146" t="b">
        <f t="shared" si="449"/>
        <v>0</v>
      </c>
      <c r="AL965" s="68">
        <f t="shared" si="450"/>
        <v>0</v>
      </c>
      <c r="AM965" s="68" t="b">
        <f t="shared" si="451"/>
        <v>1</v>
      </c>
      <c r="AN965" s="68">
        <f t="shared" si="452"/>
        <v>1</v>
      </c>
      <c r="AO965" s="68" t="b">
        <f t="shared" si="453"/>
        <v>0</v>
      </c>
      <c r="AP965" s="68">
        <f t="shared" si="454"/>
        <v>0</v>
      </c>
      <c r="AQ965" s="68" t="b">
        <f t="shared" si="455"/>
        <v>1</v>
      </c>
      <c r="AR965" s="139">
        <f t="shared" si="456"/>
        <v>1</v>
      </c>
      <c r="AS965" s="146" t="str">
        <f t="shared" si="457"/>
        <v/>
      </c>
      <c r="AT965" s="139" t="str">
        <f t="shared" si="458"/>
        <v/>
      </c>
      <c r="AU965" s="68">
        <f t="shared" si="459"/>
        <v>1</v>
      </c>
      <c r="AV965" s="68">
        <f t="shared" si="460"/>
        <v>0</v>
      </c>
      <c r="AW965" s="68">
        <f t="shared" si="461"/>
        <v>0</v>
      </c>
      <c r="AX965" s="68">
        <f t="shared" si="462"/>
        <v>0</v>
      </c>
      <c r="AY965" s="68">
        <f t="shared" si="463"/>
        <v>0</v>
      </c>
      <c r="AZ965" s="139">
        <f t="shared" si="464"/>
        <v>0</v>
      </c>
      <c r="BA965" s="68" t="str">
        <f t="shared" si="465"/>
        <v/>
      </c>
      <c r="BB965" s="68" t="str">
        <f t="shared" si="466"/>
        <v/>
      </c>
      <c r="BC965" s="146" t="str">
        <f t="shared" si="467"/>
        <v>Pain in mouth/throat</v>
      </c>
      <c r="BD965" s="68">
        <f t="shared" si="468"/>
        <v>10.4</v>
      </c>
      <c r="BE965" s="68" t="str">
        <f t="shared" si="469"/>
        <v>Pain in mouth/throat
 has a PPV of 10.4% 
 for recurrence</v>
      </c>
      <c r="BF965" s="68">
        <f t="shared" si="470"/>
        <v>0</v>
      </c>
      <c r="BG965" s="68">
        <f t="shared" si="471"/>
        <v>0</v>
      </c>
      <c r="BH965" s="68">
        <f t="shared" si="472"/>
        <v>1</v>
      </c>
      <c r="BI965" s="68">
        <f t="shared" si="473"/>
        <v>0</v>
      </c>
      <c r="BJ965" s="68">
        <f t="shared" si="474"/>
        <v>0</v>
      </c>
      <c r="BK965" s="68">
        <f t="shared" si="475"/>
        <v>0</v>
      </c>
      <c r="BL965" s="68">
        <f t="shared" si="476"/>
        <v>0</v>
      </c>
      <c r="BM965" s="139">
        <f t="shared" si="477"/>
        <v>0</v>
      </c>
    </row>
    <row r="966" spans="1:65" s="68" customFormat="1" ht="63.95" customHeight="1">
      <c r="A966" s="245"/>
      <c r="B966" s="97"/>
      <c r="C966" s="98"/>
      <c r="D966" s="99"/>
      <c r="E966" s="111"/>
      <c r="F966" s="155"/>
      <c r="G966" s="225"/>
      <c r="H966" s="100"/>
      <c r="I966" s="226"/>
      <c r="J966" s="218"/>
      <c r="K966" s="124"/>
      <c r="L966" s="135"/>
      <c r="M966" s="136"/>
      <c r="N966" s="102"/>
      <c r="O966" s="103"/>
      <c r="P966" s="103"/>
      <c r="Q966" s="103"/>
      <c r="R966" s="103"/>
      <c r="S966" s="99"/>
      <c r="T966" s="99"/>
      <c r="U966" s="99"/>
      <c r="V966" s="99"/>
      <c r="W966" s="100"/>
      <c r="X966" s="100"/>
      <c r="Y966" s="104"/>
      <c r="Z966" s="119"/>
      <c r="AA966" s="119"/>
      <c r="AB966" s="120"/>
      <c r="AC966" s="137" t="str">
        <f t="shared" si="447"/>
        <v/>
      </c>
      <c r="AD966" s="131" t="str">
        <f t="shared" si="448"/>
        <v/>
      </c>
      <c r="AE966" s="105"/>
      <c r="AF966" s="101"/>
      <c r="AG966" s="107"/>
      <c r="AH966" s="169"/>
      <c r="AI966" s="170"/>
      <c r="AK966" s="146" t="b">
        <f t="shared" si="449"/>
        <v>0</v>
      </c>
      <c r="AL966" s="68">
        <f t="shared" si="450"/>
        <v>0</v>
      </c>
      <c r="AM966" s="68" t="b">
        <f t="shared" si="451"/>
        <v>1</v>
      </c>
      <c r="AN966" s="68">
        <f t="shared" si="452"/>
        <v>1</v>
      </c>
      <c r="AO966" s="68" t="b">
        <f t="shared" si="453"/>
        <v>0</v>
      </c>
      <c r="AP966" s="68">
        <f t="shared" si="454"/>
        <v>0</v>
      </c>
      <c r="AQ966" s="68" t="b">
        <f t="shared" si="455"/>
        <v>1</v>
      </c>
      <c r="AR966" s="139">
        <f t="shared" si="456"/>
        <v>1</v>
      </c>
      <c r="AS966" s="146" t="str">
        <f t="shared" si="457"/>
        <v/>
      </c>
      <c r="AT966" s="139" t="str">
        <f t="shared" si="458"/>
        <v/>
      </c>
      <c r="AU966" s="68">
        <f t="shared" si="459"/>
        <v>1</v>
      </c>
      <c r="AV966" s="68">
        <f t="shared" si="460"/>
        <v>0</v>
      </c>
      <c r="AW966" s="68">
        <f t="shared" si="461"/>
        <v>0</v>
      </c>
      <c r="AX966" s="68">
        <f t="shared" si="462"/>
        <v>0</v>
      </c>
      <c r="AY966" s="68">
        <f t="shared" si="463"/>
        <v>0</v>
      </c>
      <c r="AZ966" s="139">
        <f t="shared" si="464"/>
        <v>0</v>
      </c>
      <c r="BA966" s="68" t="str">
        <f t="shared" si="465"/>
        <v/>
      </c>
      <c r="BB966" s="68" t="str">
        <f t="shared" si="466"/>
        <v/>
      </c>
      <c r="BC966" s="146" t="str">
        <f t="shared" si="467"/>
        <v>Pain in mouth/throat</v>
      </c>
      <c r="BD966" s="68">
        <f t="shared" si="468"/>
        <v>10.4</v>
      </c>
      <c r="BE966" s="68" t="str">
        <f t="shared" si="469"/>
        <v>Pain in mouth/throat
 has a PPV of 10.4% 
 for recurrence</v>
      </c>
      <c r="BF966" s="68">
        <f t="shared" si="470"/>
        <v>0</v>
      </c>
      <c r="BG966" s="68">
        <f t="shared" si="471"/>
        <v>0</v>
      </c>
      <c r="BH966" s="68">
        <f t="shared" si="472"/>
        <v>1</v>
      </c>
      <c r="BI966" s="68">
        <f t="shared" si="473"/>
        <v>0</v>
      </c>
      <c r="BJ966" s="68">
        <f t="shared" si="474"/>
        <v>0</v>
      </c>
      <c r="BK966" s="68">
        <f t="shared" si="475"/>
        <v>0</v>
      </c>
      <c r="BL966" s="68">
        <f t="shared" si="476"/>
        <v>0</v>
      </c>
      <c r="BM966" s="139">
        <f t="shared" si="477"/>
        <v>0</v>
      </c>
    </row>
    <row r="967" spans="1:65" s="68" customFormat="1" ht="63.95" customHeight="1">
      <c r="A967" s="245"/>
      <c r="B967" s="97"/>
      <c r="C967" s="98"/>
      <c r="D967" s="99"/>
      <c r="E967" s="111"/>
      <c r="F967" s="155"/>
      <c r="G967" s="225"/>
      <c r="H967" s="100"/>
      <c r="I967" s="226"/>
      <c r="J967" s="218"/>
      <c r="K967" s="124"/>
      <c r="L967" s="135"/>
      <c r="M967" s="136"/>
      <c r="N967" s="102"/>
      <c r="O967" s="103"/>
      <c r="P967" s="103"/>
      <c r="Q967" s="103"/>
      <c r="R967" s="103"/>
      <c r="S967" s="99"/>
      <c r="T967" s="99"/>
      <c r="U967" s="99"/>
      <c r="V967" s="99"/>
      <c r="W967" s="100"/>
      <c r="X967" s="100"/>
      <c r="Y967" s="104"/>
      <c r="Z967" s="119"/>
      <c r="AA967" s="119"/>
      <c r="AB967" s="120"/>
      <c r="AC967" s="137" t="str">
        <f t="shared" si="447"/>
        <v/>
      </c>
      <c r="AD967" s="131" t="str">
        <f t="shared" si="448"/>
        <v/>
      </c>
      <c r="AE967" s="105"/>
      <c r="AF967" s="101"/>
      <c r="AG967" s="107"/>
      <c r="AH967" s="169"/>
      <c r="AI967" s="170"/>
      <c r="AK967" s="146" t="b">
        <f t="shared" si="449"/>
        <v>0</v>
      </c>
      <c r="AL967" s="68">
        <f t="shared" si="450"/>
        <v>0</v>
      </c>
      <c r="AM967" s="68" t="b">
        <f t="shared" si="451"/>
        <v>1</v>
      </c>
      <c r="AN967" s="68">
        <f t="shared" si="452"/>
        <v>1</v>
      </c>
      <c r="AO967" s="68" t="b">
        <f t="shared" si="453"/>
        <v>0</v>
      </c>
      <c r="AP967" s="68">
        <f t="shared" si="454"/>
        <v>0</v>
      </c>
      <c r="AQ967" s="68" t="b">
        <f t="shared" si="455"/>
        <v>1</v>
      </c>
      <c r="AR967" s="139">
        <f t="shared" si="456"/>
        <v>1</v>
      </c>
      <c r="AS967" s="146" t="str">
        <f t="shared" si="457"/>
        <v/>
      </c>
      <c r="AT967" s="139" t="str">
        <f t="shared" si="458"/>
        <v/>
      </c>
      <c r="AU967" s="68">
        <f t="shared" si="459"/>
        <v>1</v>
      </c>
      <c r="AV967" s="68">
        <f t="shared" si="460"/>
        <v>0</v>
      </c>
      <c r="AW967" s="68">
        <f t="shared" si="461"/>
        <v>0</v>
      </c>
      <c r="AX967" s="68">
        <f t="shared" si="462"/>
        <v>0</v>
      </c>
      <c r="AY967" s="68">
        <f t="shared" si="463"/>
        <v>0</v>
      </c>
      <c r="AZ967" s="139">
        <f t="shared" si="464"/>
        <v>0</v>
      </c>
      <c r="BA967" s="68" t="str">
        <f t="shared" si="465"/>
        <v/>
      </c>
      <c r="BB967" s="68" t="str">
        <f t="shared" si="466"/>
        <v/>
      </c>
      <c r="BC967" s="146" t="str">
        <f t="shared" si="467"/>
        <v>Pain in mouth/throat</v>
      </c>
      <c r="BD967" s="68">
        <f t="shared" si="468"/>
        <v>10.4</v>
      </c>
      <c r="BE967" s="68" t="str">
        <f t="shared" si="469"/>
        <v>Pain in mouth/throat
 has a PPV of 10.4% 
 for recurrence</v>
      </c>
      <c r="BF967" s="68">
        <f t="shared" si="470"/>
        <v>0</v>
      </c>
      <c r="BG967" s="68">
        <f t="shared" si="471"/>
        <v>0</v>
      </c>
      <c r="BH967" s="68">
        <f t="shared" si="472"/>
        <v>1</v>
      </c>
      <c r="BI967" s="68">
        <f t="shared" si="473"/>
        <v>0</v>
      </c>
      <c r="BJ967" s="68">
        <f t="shared" si="474"/>
        <v>0</v>
      </c>
      <c r="BK967" s="68">
        <f t="shared" si="475"/>
        <v>0</v>
      </c>
      <c r="BL967" s="68">
        <f t="shared" si="476"/>
        <v>0</v>
      </c>
      <c r="BM967" s="139">
        <f t="shared" si="477"/>
        <v>0</v>
      </c>
    </row>
    <row r="968" spans="1:65" s="68" customFormat="1" ht="63.95" customHeight="1">
      <c r="A968" s="245"/>
      <c r="B968" s="97"/>
      <c r="C968" s="98"/>
      <c r="D968" s="99"/>
      <c r="E968" s="111"/>
      <c r="F968" s="155"/>
      <c r="G968" s="225"/>
      <c r="H968" s="100"/>
      <c r="I968" s="226"/>
      <c r="J968" s="218"/>
      <c r="K968" s="124"/>
      <c r="L968" s="135"/>
      <c r="M968" s="136"/>
      <c r="N968" s="102"/>
      <c r="O968" s="103"/>
      <c r="P968" s="103"/>
      <c r="Q968" s="103"/>
      <c r="R968" s="103"/>
      <c r="S968" s="99"/>
      <c r="T968" s="99"/>
      <c r="U968" s="99"/>
      <c r="V968" s="99"/>
      <c r="W968" s="100"/>
      <c r="X968" s="100"/>
      <c r="Y968" s="104"/>
      <c r="Z968" s="119"/>
      <c r="AA968" s="119"/>
      <c r="AB968" s="120"/>
      <c r="AC968" s="137" t="str">
        <f t="shared" si="447"/>
        <v/>
      </c>
      <c r="AD968" s="131" t="str">
        <f t="shared" si="448"/>
        <v/>
      </c>
      <c r="AE968" s="105"/>
      <c r="AF968" s="101"/>
      <c r="AG968" s="107"/>
      <c r="AH968" s="169"/>
      <c r="AI968" s="170"/>
      <c r="AK968" s="146" t="b">
        <f t="shared" si="449"/>
        <v>0</v>
      </c>
      <c r="AL968" s="68">
        <f t="shared" si="450"/>
        <v>0</v>
      </c>
      <c r="AM968" s="68" t="b">
        <f t="shared" si="451"/>
        <v>1</v>
      </c>
      <c r="AN968" s="68">
        <f t="shared" si="452"/>
        <v>1</v>
      </c>
      <c r="AO968" s="68" t="b">
        <f t="shared" si="453"/>
        <v>0</v>
      </c>
      <c r="AP968" s="68">
        <f t="shared" si="454"/>
        <v>0</v>
      </c>
      <c r="AQ968" s="68" t="b">
        <f t="shared" si="455"/>
        <v>1</v>
      </c>
      <c r="AR968" s="139">
        <f t="shared" si="456"/>
        <v>1</v>
      </c>
      <c r="AS968" s="146" t="str">
        <f t="shared" si="457"/>
        <v/>
      </c>
      <c r="AT968" s="139" t="str">
        <f t="shared" si="458"/>
        <v/>
      </c>
      <c r="AU968" s="68">
        <f t="shared" si="459"/>
        <v>1</v>
      </c>
      <c r="AV968" s="68">
        <f t="shared" si="460"/>
        <v>0</v>
      </c>
      <c r="AW968" s="68">
        <f t="shared" si="461"/>
        <v>0</v>
      </c>
      <c r="AX968" s="68">
        <f t="shared" si="462"/>
        <v>0</v>
      </c>
      <c r="AY968" s="68">
        <f t="shared" si="463"/>
        <v>0</v>
      </c>
      <c r="AZ968" s="139">
        <f t="shared" si="464"/>
        <v>0</v>
      </c>
      <c r="BA968" s="68" t="str">
        <f t="shared" si="465"/>
        <v/>
      </c>
      <c r="BB968" s="68" t="str">
        <f t="shared" si="466"/>
        <v/>
      </c>
      <c r="BC968" s="146" t="str">
        <f t="shared" si="467"/>
        <v>Pain in mouth/throat</v>
      </c>
      <c r="BD968" s="68">
        <f t="shared" si="468"/>
        <v>10.4</v>
      </c>
      <c r="BE968" s="68" t="str">
        <f t="shared" si="469"/>
        <v>Pain in mouth/throat
 has a PPV of 10.4% 
 for recurrence</v>
      </c>
      <c r="BF968" s="68">
        <f t="shared" si="470"/>
        <v>0</v>
      </c>
      <c r="BG968" s="68">
        <f t="shared" si="471"/>
        <v>0</v>
      </c>
      <c r="BH968" s="68">
        <f t="shared" si="472"/>
        <v>1</v>
      </c>
      <c r="BI968" s="68">
        <f t="shared" si="473"/>
        <v>0</v>
      </c>
      <c r="BJ968" s="68">
        <f t="shared" si="474"/>
        <v>0</v>
      </c>
      <c r="BK968" s="68">
        <f t="shared" si="475"/>
        <v>0</v>
      </c>
      <c r="BL968" s="68">
        <f t="shared" si="476"/>
        <v>0</v>
      </c>
      <c r="BM968" s="139">
        <f t="shared" si="477"/>
        <v>0</v>
      </c>
    </row>
    <row r="969" spans="1:65" s="68" customFormat="1" ht="63.95" customHeight="1">
      <c r="A969" s="245"/>
      <c r="B969" s="97"/>
      <c r="C969" s="98"/>
      <c r="D969" s="99"/>
      <c r="E969" s="111"/>
      <c r="F969" s="155"/>
      <c r="G969" s="225"/>
      <c r="H969" s="100"/>
      <c r="I969" s="226"/>
      <c r="J969" s="218"/>
      <c r="K969" s="124"/>
      <c r="L969" s="135"/>
      <c r="M969" s="136"/>
      <c r="N969" s="102"/>
      <c r="O969" s="103"/>
      <c r="P969" s="103"/>
      <c r="Q969" s="103"/>
      <c r="R969" s="103"/>
      <c r="S969" s="99"/>
      <c r="T969" s="99"/>
      <c r="U969" s="99"/>
      <c r="V969" s="99"/>
      <c r="W969" s="100"/>
      <c r="X969" s="100"/>
      <c r="Y969" s="104"/>
      <c r="Z969" s="119"/>
      <c r="AA969" s="119"/>
      <c r="AB969" s="120"/>
      <c r="AC969" s="137" t="str">
        <f t="shared" si="447"/>
        <v/>
      </c>
      <c r="AD969" s="131" t="str">
        <f t="shared" si="448"/>
        <v/>
      </c>
      <c r="AE969" s="105"/>
      <c r="AF969" s="101"/>
      <c r="AG969" s="107"/>
      <c r="AH969" s="169"/>
      <c r="AI969" s="170"/>
      <c r="AK969" s="146" t="b">
        <f t="shared" si="449"/>
        <v>0</v>
      </c>
      <c r="AL969" s="68">
        <f t="shared" si="450"/>
        <v>0</v>
      </c>
      <c r="AM969" s="68" t="b">
        <f t="shared" si="451"/>
        <v>1</v>
      </c>
      <c r="AN969" s="68">
        <f t="shared" si="452"/>
        <v>1</v>
      </c>
      <c r="AO969" s="68" t="b">
        <f t="shared" si="453"/>
        <v>0</v>
      </c>
      <c r="AP969" s="68">
        <f t="shared" si="454"/>
        <v>0</v>
      </c>
      <c r="AQ969" s="68" t="b">
        <f t="shared" si="455"/>
        <v>1</v>
      </c>
      <c r="AR969" s="139">
        <f t="shared" si="456"/>
        <v>1</v>
      </c>
      <c r="AS969" s="146" t="str">
        <f t="shared" si="457"/>
        <v/>
      </c>
      <c r="AT969" s="139" t="str">
        <f t="shared" si="458"/>
        <v/>
      </c>
      <c r="AU969" s="68">
        <f t="shared" si="459"/>
        <v>1</v>
      </c>
      <c r="AV969" s="68">
        <f t="shared" si="460"/>
        <v>0</v>
      </c>
      <c r="AW969" s="68">
        <f t="shared" si="461"/>
        <v>0</v>
      </c>
      <c r="AX969" s="68">
        <f t="shared" si="462"/>
        <v>0</v>
      </c>
      <c r="AY969" s="68">
        <f t="shared" si="463"/>
        <v>0</v>
      </c>
      <c r="AZ969" s="139">
        <f t="shared" si="464"/>
        <v>0</v>
      </c>
      <c r="BA969" s="68" t="str">
        <f t="shared" si="465"/>
        <v/>
      </c>
      <c r="BB969" s="68" t="str">
        <f t="shared" si="466"/>
        <v/>
      </c>
      <c r="BC969" s="146" t="str">
        <f t="shared" si="467"/>
        <v>Pain in mouth/throat</v>
      </c>
      <c r="BD969" s="68">
        <f t="shared" si="468"/>
        <v>10.4</v>
      </c>
      <c r="BE969" s="68" t="str">
        <f t="shared" si="469"/>
        <v>Pain in mouth/throat
 has a PPV of 10.4% 
 for recurrence</v>
      </c>
      <c r="BF969" s="68">
        <f t="shared" si="470"/>
        <v>0</v>
      </c>
      <c r="BG969" s="68">
        <f t="shared" si="471"/>
        <v>0</v>
      </c>
      <c r="BH969" s="68">
        <f t="shared" si="472"/>
        <v>1</v>
      </c>
      <c r="BI969" s="68">
        <f t="shared" si="473"/>
        <v>0</v>
      </c>
      <c r="BJ969" s="68">
        <f t="shared" si="474"/>
        <v>0</v>
      </c>
      <c r="BK969" s="68">
        <f t="shared" si="475"/>
        <v>0</v>
      </c>
      <c r="BL969" s="68">
        <f t="shared" si="476"/>
        <v>0</v>
      </c>
      <c r="BM969" s="139">
        <f t="shared" si="477"/>
        <v>0</v>
      </c>
    </row>
    <row r="970" spans="1:65" s="68" customFormat="1" ht="63.95" customHeight="1">
      <c r="A970" s="245"/>
      <c r="B970" s="97"/>
      <c r="C970" s="98"/>
      <c r="D970" s="99"/>
      <c r="E970" s="111"/>
      <c r="F970" s="155"/>
      <c r="G970" s="225"/>
      <c r="H970" s="100"/>
      <c r="I970" s="226"/>
      <c r="J970" s="218"/>
      <c r="K970" s="124"/>
      <c r="L970" s="135"/>
      <c r="M970" s="136"/>
      <c r="N970" s="102"/>
      <c r="O970" s="103"/>
      <c r="P970" s="103"/>
      <c r="Q970" s="103"/>
      <c r="R970" s="103"/>
      <c r="S970" s="99"/>
      <c r="T970" s="99"/>
      <c r="U970" s="99"/>
      <c r="V970" s="99"/>
      <c r="W970" s="100"/>
      <c r="X970" s="100"/>
      <c r="Y970" s="104"/>
      <c r="Z970" s="119"/>
      <c r="AA970" s="119"/>
      <c r="AB970" s="120"/>
      <c r="AC970" s="137" t="str">
        <f t="shared" si="447"/>
        <v/>
      </c>
      <c r="AD970" s="131" t="str">
        <f t="shared" si="448"/>
        <v/>
      </c>
      <c r="AE970" s="105"/>
      <c r="AF970" s="101"/>
      <c r="AG970" s="107"/>
      <c r="AH970" s="169"/>
      <c r="AI970" s="170"/>
      <c r="AK970" s="146" t="b">
        <f t="shared" si="449"/>
        <v>0</v>
      </c>
      <c r="AL970" s="68">
        <f t="shared" si="450"/>
        <v>0</v>
      </c>
      <c r="AM970" s="68" t="b">
        <f t="shared" si="451"/>
        <v>1</v>
      </c>
      <c r="AN970" s="68">
        <f t="shared" si="452"/>
        <v>1</v>
      </c>
      <c r="AO970" s="68" t="b">
        <f t="shared" si="453"/>
        <v>0</v>
      </c>
      <c r="AP970" s="68">
        <f t="shared" si="454"/>
        <v>0</v>
      </c>
      <c r="AQ970" s="68" t="b">
        <f t="shared" si="455"/>
        <v>1</v>
      </c>
      <c r="AR970" s="139">
        <f t="shared" si="456"/>
        <v>1</v>
      </c>
      <c r="AS970" s="146" t="str">
        <f t="shared" si="457"/>
        <v/>
      </c>
      <c r="AT970" s="139" t="str">
        <f t="shared" si="458"/>
        <v/>
      </c>
      <c r="AU970" s="68">
        <f t="shared" si="459"/>
        <v>1</v>
      </c>
      <c r="AV970" s="68">
        <f t="shared" si="460"/>
        <v>0</v>
      </c>
      <c r="AW970" s="68">
        <f t="shared" si="461"/>
        <v>0</v>
      </c>
      <c r="AX970" s="68">
        <f t="shared" si="462"/>
        <v>0</v>
      </c>
      <c r="AY970" s="68">
        <f t="shared" si="463"/>
        <v>0</v>
      </c>
      <c r="AZ970" s="139">
        <f t="shared" si="464"/>
        <v>0</v>
      </c>
      <c r="BA970" s="68" t="str">
        <f t="shared" si="465"/>
        <v/>
      </c>
      <c r="BB970" s="68" t="str">
        <f t="shared" si="466"/>
        <v/>
      </c>
      <c r="BC970" s="146" t="str">
        <f t="shared" si="467"/>
        <v>Pain in mouth/throat</v>
      </c>
      <c r="BD970" s="68">
        <f t="shared" si="468"/>
        <v>10.4</v>
      </c>
      <c r="BE970" s="68" t="str">
        <f t="shared" si="469"/>
        <v>Pain in mouth/throat
 has a PPV of 10.4% 
 for recurrence</v>
      </c>
      <c r="BF970" s="68">
        <f t="shared" si="470"/>
        <v>0</v>
      </c>
      <c r="BG970" s="68">
        <f t="shared" si="471"/>
        <v>0</v>
      </c>
      <c r="BH970" s="68">
        <f t="shared" si="472"/>
        <v>1</v>
      </c>
      <c r="BI970" s="68">
        <f t="shared" si="473"/>
        <v>0</v>
      </c>
      <c r="BJ970" s="68">
        <f t="shared" si="474"/>
        <v>0</v>
      </c>
      <c r="BK970" s="68">
        <f t="shared" si="475"/>
        <v>0</v>
      </c>
      <c r="BL970" s="68">
        <f t="shared" si="476"/>
        <v>0</v>
      </c>
      <c r="BM970" s="139">
        <f t="shared" si="477"/>
        <v>0</v>
      </c>
    </row>
    <row r="971" spans="1:65" s="68" customFormat="1" ht="63.95" customHeight="1">
      <c r="A971" s="245"/>
      <c r="B971" s="97"/>
      <c r="C971" s="98"/>
      <c r="D971" s="99"/>
      <c r="E971" s="111"/>
      <c r="F971" s="155"/>
      <c r="G971" s="225"/>
      <c r="H971" s="100"/>
      <c r="I971" s="226"/>
      <c r="J971" s="218"/>
      <c r="K971" s="124"/>
      <c r="L971" s="135"/>
      <c r="M971" s="136"/>
      <c r="N971" s="102"/>
      <c r="O971" s="103"/>
      <c r="P971" s="103"/>
      <c r="Q971" s="103"/>
      <c r="R971" s="103"/>
      <c r="S971" s="99"/>
      <c r="T971" s="99"/>
      <c r="U971" s="99"/>
      <c r="V971" s="99"/>
      <c r="W971" s="100"/>
      <c r="X971" s="100"/>
      <c r="Y971" s="104"/>
      <c r="Z971" s="119"/>
      <c r="AA971" s="119"/>
      <c r="AB971" s="120"/>
      <c r="AC971" s="137" t="str">
        <f t="shared" si="447"/>
        <v/>
      </c>
      <c r="AD971" s="131" t="str">
        <f t="shared" si="448"/>
        <v/>
      </c>
      <c r="AE971" s="105"/>
      <c r="AF971" s="101"/>
      <c r="AG971" s="107"/>
      <c r="AH971" s="169"/>
      <c r="AI971" s="170"/>
      <c r="AK971" s="146" t="b">
        <f t="shared" si="449"/>
        <v>0</v>
      </c>
      <c r="AL971" s="68">
        <f t="shared" si="450"/>
        <v>0</v>
      </c>
      <c r="AM971" s="68" t="b">
        <f t="shared" si="451"/>
        <v>1</v>
      </c>
      <c r="AN971" s="68">
        <f t="shared" si="452"/>
        <v>1</v>
      </c>
      <c r="AO971" s="68" t="b">
        <f t="shared" si="453"/>
        <v>0</v>
      </c>
      <c r="AP971" s="68">
        <f t="shared" si="454"/>
        <v>0</v>
      </c>
      <c r="AQ971" s="68" t="b">
        <f t="shared" si="455"/>
        <v>1</v>
      </c>
      <c r="AR971" s="139">
        <f t="shared" si="456"/>
        <v>1</v>
      </c>
      <c r="AS971" s="146" t="str">
        <f t="shared" si="457"/>
        <v/>
      </c>
      <c r="AT971" s="139" t="str">
        <f t="shared" si="458"/>
        <v/>
      </c>
      <c r="AU971" s="68">
        <f t="shared" si="459"/>
        <v>1</v>
      </c>
      <c r="AV971" s="68">
        <f t="shared" si="460"/>
        <v>0</v>
      </c>
      <c r="AW971" s="68">
        <f t="shared" si="461"/>
        <v>0</v>
      </c>
      <c r="AX971" s="68">
        <f t="shared" si="462"/>
        <v>0</v>
      </c>
      <c r="AY971" s="68">
        <f t="shared" si="463"/>
        <v>0</v>
      </c>
      <c r="AZ971" s="139">
        <f t="shared" si="464"/>
        <v>0</v>
      </c>
      <c r="BA971" s="68" t="str">
        <f t="shared" si="465"/>
        <v/>
      </c>
      <c r="BB971" s="68" t="str">
        <f t="shared" si="466"/>
        <v/>
      </c>
      <c r="BC971" s="146" t="str">
        <f t="shared" si="467"/>
        <v>Pain in mouth/throat</v>
      </c>
      <c r="BD971" s="68">
        <f t="shared" si="468"/>
        <v>10.4</v>
      </c>
      <c r="BE971" s="68" t="str">
        <f t="shared" si="469"/>
        <v>Pain in mouth/throat
 has a PPV of 10.4% 
 for recurrence</v>
      </c>
      <c r="BF971" s="68">
        <f t="shared" si="470"/>
        <v>0</v>
      </c>
      <c r="BG971" s="68">
        <f t="shared" si="471"/>
        <v>0</v>
      </c>
      <c r="BH971" s="68">
        <f t="shared" si="472"/>
        <v>1</v>
      </c>
      <c r="BI971" s="68">
        <f t="shared" si="473"/>
        <v>0</v>
      </c>
      <c r="BJ971" s="68">
        <f t="shared" si="474"/>
        <v>0</v>
      </c>
      <c r="BK971" s="68">
        <f t="shared" si="475"/>
        <v>0</v>
      </c>
      <c r="BL971" s="68">
        <f t="shared" si="476"/>
        <v>0</v>
      </c>
      <c r="BM971" s="139">
        <f t="shared" si="477"/>
        <v>0</v>
      </c>
    </row>
    <row r="972" spans="1:65" s="68" customFormat="1" ht="63.95" customHeight="1">
      <c r="A972" s="245"/>
      <c r="B972" s="97"/>
      <c r="C972" s="98"/>
      <c r="D972" s="99"/>
      <c r="E972" s="111"/>
      <c r="F972" s="155"/>
      <c r="G972" s="225"/>
      <c r="H972" s="100"/>
      <c r="I972" s="226"/>
      <c r="J972" s="218"/>
      <c r="K972" s="124"/>
      <c r="L972" s="135"/>
      <c r="M972" s="136"/>
      <c r="N972" s="102"/>
      <c r="O972" s="103"/>
      <c r="P972" s="103"/>
      <c r="Q972" s="103"/>
      <c r="R972" s="103"/>
      <c r="S972" s="99"/>
      <c r="T972" s="99"/>
      <c r="U972" s="99"/>
      <c r="V972" s="99"/>
      <c r="W972" s="100"/>
      <c r="X972" s="100"/>
      <c r="Y972" s="104"/>
      <c r="Z972" s="119"/>
      <c r="AA972" s="119"/>
      <c r="AB972" s="120"/>
      <c r="AC972" s="137" t="str">
        <f t="shared" si="447"/>
        <v/>
      </c>
      <c r="AD972" s="131" t="str">
        <f t="shared" si="448"/>
        <v/>
      </c>
      <c r="AE972" s="105"/>
      <c r="AF972" s="101"/>
      <c r="AG972" s="107"/>
      <c r="AH972" s="169"/>
      <c r="AI972" s="170"/>
      <c r="AK972" s="146" t="b">
        <f t="shared" si="449"/>
        <v>0</v>
      </c>
      <c r="AL972" s="68">
        <f t="shared" si="450"/>
        <v>0</v>
      </c>
      <c r="AM972" s="68" t="b">
        <f t="shared" si="451"/>
        <v>1</v>
      </c>
      <c r="AN972" s="68">
        <f t="shared" si="452"/>
        <v>1</v>
      </c>
      <c r="AO972" s="68" t="b">
        <f t="shared" si="453"/>
        <v>0</v>
      </c>
      <c r="AP972" s="68">
        <f t="shared" si="454"/>
        <v>0</v>
      </c>
      <c r="AQ972" s="68" t="b">
        <f t="shared" si="455"/>
        <v>1</v>
      </c>
      <c r="AR972" s="139">
        <f t="shared" si="456"/>
        <v>1</v>
      </c>
      <c r="AS972" s="146" t="str">
        <f t="shared" si="457"/>
        <v/>
      </c>
      <c r="AT972" s="139" t="str">
        <f t="shared" si="458"/>
        <v/>
      </c>
      <c r="AU972" s="68">
        <f t="shared" si="459"/>
        <v>1</v>
      </c>
      <c r="AV972" s="68">
        <f t="shared" si="460"/>
        <v>0</v>
      </c>
      <c r="AW972" s="68">
        <f t="shared" si="461"/>
        <v>0</v>
      </c>
      <c r="AX972" s="68">
        <f t="shared" si="462"/>
        <v>0</v>
      </c>
      <c r="AY972" s="68">
        <f t="shared" si="463"/>
        <v>0</v>
      </c>
      <c r="AZ972" s="139">
        <f t="shared" si="464"/>
        <v>0</v>
      </c>
      <c r="BA972" s="68" t="str">
        <f t="shared" si="465"/>
        <v/>
      </c>
      <c r="BB972" s="68" t="str">
        <f t="shared" si="466"/>
        <v/>
      </c>
      <c r="BC972" s="146" t="str">
        <f t="shared" si="467"/>
        <v>Pain in mouth/throat</v>
      </c>
      <c r="BD972" s="68">
        <f t="shared" si="468"/>
        <v>10.4</v>
      </c>
      <c r="BE972" s="68" t="str">
        <f t="shared" si="469"/>
        <v>Pain in mouth/throat
 has a PPV of 10.4% 
 for recurrence</v>
      </c>
      <c r="BF972" s="68">
        <f t="shared" si="470"/>
        <v>0</v>
      </c>
      <c r="BG972" s="68">
        <f t="shared" si="471"/>
        <v>0</v>
      </c>
      <c r="BH972" s="68">
        <f t="shared" si="472"/>
        <v>1</v>
      </c>
      <c r="BI972" s="68">
        <f t="shared" si="473"/>
        <v>0</v>
      </c>
      <c r="BJ972" s="68">
        <f t="shared" si="474"/>
        <v>0</v>
      </c>
      <c r="BK972" s="68">
        <f t="shared" si="475"/>
        <v>0</v>
      </c>
      <c r="BL972" s="68">
        <f t="shared" si="476"/>
        <v>0</v>
      </c>
      <c r="BM972" s="139">
        <f t="shared" si="477"/>
        <v>0</v>
      </c>
    </row>
    <row r="973" spans="1:65" s="68" customFormat="1" ht="63.95" customHeight="1">
      <c r="A973" s="245"/>
      <c r="B973" s="97"/>
      <c r="C973" s="98"/>
      <c r="D973" s="99"/>
      <c r="E973" s="111"/>
      <c r="F973" s="155"/>
      <c r="G973" s="225"/>
      <c r="H973" s="100"/>
      <c r="I973" s="226"/>
      <c r="J973" s="218"/>
      <c r="K973" s="124"/>
      <c r="L973" s="135"/>
      <c r="M973" s="136"/>
      <c r="N973" s="102"/>
      <c r="O973" s="103"/>
      <c r="P973" s="103"/>
      <c r="Q973" s="103"/>
      <c r="R973" s="103"/>
      <c r="S973" s="99"/>
      <c r="T973" s="99"/>
      <c r="U973" s="99"/>
      <c r="V973" s="99"/>
      <c r="W973" s="100"/>
      <c r="X973" s="100"/>
      <c r="Y973" s="104"/>
      <c r="Z973" s="119"/>
      <c r="AA973" s="119"/>
      <c r="AB973" s="120"/>
      <c r="AC973" s="137" t="str">
        <f t="shared" si="447"/>
        <v/>
      </c>
      <c r="AD973" s="131" t="str">
        <f t="shared" si="448"/>
        <v/>
      </c>
      <c r="AE973" s="105"/>
      <c r="AF973" s="101"/>
      <c r="AG973" s="107"/>
      <c r="AH973" s="169"/>
      <c r="AI973" s="170"/>
      <c r="AK973" s="146" t="b">
        <f t="shared" si="449"/>
        <v>0</v>
      </c>
      <c r="AL973" s="68">
        <f t="shared" si="450"/>
        <v>0</v>
      </c>
      <c r="AM973" s="68" t="b">
        <f t="shared" si="451"/>
        <v>1</v>
      </c>
      <c r="AN973" s="68">
        <f t="shared" si="452"/>
        <v>1</v>
      </c>
      <c r="AO973" s="68" t="b">
        <f t="shared" si="453"/>
        <v>0</v>
      </c>
      <c r="AP973" s="68">
        <f t="shared" si="454"/>
        <v>0</v>
      </c>
      <c r="AQ973" s="68" t="b">
        <f t="shared" si="455"/>
        <v>1</v>
      </c>
      <c r="AR973" s="139">
        <f t="shared" si="456"/>
        <v>1</v>
      </c>
      <c r="AS973" s="146" t="str">
        <f t="shared" si="457"/>
        <v/>
      </c>
      <c r="AT973" s="139" t="str">
        <f t="shared" si="458"/>
        <v/>
      </c>
      <c r="AU973" s="68">
        <f t="shared" si="459"/>
        <v>1</v>
      </c>
      <c r="AV973" s="68">
        <f t="shared" si="460"/>
        <v>0</v>
      </c>
      <c r="AW973" s="68">
        <f t="shared" si="461"/>
        <v>0</v>
      </c>
      <c r="AX973" s="68">
        <f t="shared" si="462"/>
        <v>0</v>
      </c>
      <c r="AY973" s="68">
        <f t="shared" si="463"/>
        <v>0</v>
      </c>
      <c r="AZ973" s="139">
        <f t="shared" si="464"/>
        <v>0</v>
      </c>
      <c r="BA973" s="68" t="str">
        <f t="shared" si="465"/>
        <v/>
      </c>
      <c r="BB973" s="68" t="str">
        <f t="shared" si="466"/>
        <v/>
      </c>
      <c r="BC973" s="146" t="str">
        <f t="shared" si="467"/>
        <v>Pain in mouth/throat</v>
      </c>
      <c r="BD973" s="68">
        <f t="shared" si="468"/>
        <v>10.4</v>
      </c>
      <c r="BE973" s="68" t="str">
        <f t="shared" si="469"/>
        <v>Pain in mouth/throat
 has a PPV of 10.4% 
 for recurrence</v>
      </c>
      <c r="BF973" s="68">
        <f t="shared" si="470"/>
        <v>0</v>
      </c>
      <c r="BG973" s="68">
        <f t="shared" si="471"/>
        <v>0</v>
      </c>
      <c r="BH973" s="68">
        <f t="shared" si="472"/>
        <v>1</v>
      </c>
      <c r="BI973" s="68">
        <f t="shared" si="473"/>
        <v>0</v>
      </c>
      <c r="BJ973" s="68">
        <f t="shared" si="474"/>
        <v>0</v>
      </c>
      <c r="BK973" s="68">
        <f t="shared" si="475"/>
        <v>0</v>
      </c>
      <c r="BL973" s="68">
        <f t="shared" si="476"/>
        <v>0</v>
      </c>
      <c r="BM973" s="139">
        <f t="shared" si="477"/>
        <v>0</v>
      </c>
    </row>
    <row r="974" spans="1:65" s="68" customFormat="1" ht="63.95" customHeight="1">
      <c r="A974" s="245"/>
      <c r="B974" s="97"/>
      <c r="C974" s="98"/>
      <c r="D974" s="99"/>
      <c r="E974" s="111"/>
      <c r="F974" s="155"/>
      <c r="G974" s="225"/>
      <c r="H974" s="100"/>
      <c r="I974" s="226"/>
      <c r="J974" s="218"/>
      <c r="K974" s="124"/>
      <c r="L974" s="135"/>
      <c r="M974" s="136"/>
      <c r="N974" s="102"/>
      <c r="O974" s="103"/>
      <c r="P974" s="103"/>
      <c r="Q974" s="103"/>
      <c r="R974" s="103"/>
      <c r="S974" s="99"/>
      <c r="T974" s="99"/>
      <c r="U974" s="99"/>
      <c r="V974" s="99"/>
      <c r="W974" s="100"/>
      <c r="X974" s="100"/>
      <c r="Y974" s="104"/>
      <c r="Z974" s="119"/>
      <c r="AA974" s="119"/>
      <c r="AB974" s="120"/>
      <c r="AC974" s="137" t="str">
        <f t="shared" si="447"/>
        <v/>
      </c>
      <c r="AD974" s="131" t="str">
        <f t="shared" si="448"/>
        <v/>
      </c>
      <c r="AE974" s="105"/>
      <c r="AF974" s="101"/>
      <c r="AG974" s="107"/>
      <c r="AH974" s="169"/>
      <c r="AI974" s="170"/>
      <c r="AK974" s="146" t="b">
        <f t="shared" si="449"/>
        <v>0</v>
      </c>
      <c r="AL974" s="68">
        <f t="shared" si="450"/>
        <v>0</v>
      </c>
      <c r="AM974" s="68" t="b">
        <f t="shared" si="451"/>
        <v>1</v>
      </c>
      <c r="AN974" s="68">
        <f t="shared" si="452"/>
        <v>1</v>
      </c>
      <c r="AO974" s="68" t="b">
        <f t="shared" si="453"/>
        <v>0</v>
      </c>
      <c r="AP974" s="68">
        <f t="shared" si="454"/>
        <v>0</v>
      </c>
      <c r="AQ974" s="68" t="b">
        <f t="shared" si="455"/>
        <v>1</v>
      </c>
      <c r="AR974" s="139">
        <f t="shared" si="456"/>
        <v>1</v>
      </c>
      <c r="AS974" s="146" t="str">
        <f t="shared" si="457"/>
        <v/>
      </c>
      <c r="AT974" s="139" t="str">
        <f t="shared" si="458"/>
        <v/>
      </c>
      <c r="AU974" s="68">
        <f t="shared" si="459"/>
        <v>1</v>
      </c>
      <c r="AV974" s="68">
        <f t="shared" si="460"/>
        <v>0</v>
      </c>
      <c r="AW974" s="68">
        <f t="shared" si="461"/>
        <v>0</v>
      </c>
      <c r="AX974" s="68">
        <f t="shared" si="462"/>
        <v>0</v>
      </c>
      <c r="AY974" s="68">
        <f t="shared" si="463"/>
        <v>0</v>
      </c>
      <c r="AZ974" s="139">
        <f t="shared" si="464"/>
        <v>0</v>
      </c>
      <c r="BA974" s="68" t="str">
        <f t="shared" si="465"/>
        <v/>
      </c>
      <c r="BB974" s="68" t="str">
        <f t="shared" si="466"/>
        <v/>
      </c>
      <c r="BC974" s="146" t="str">
        <f t="shared" si="467"/>
        <v>Pain in mouth/throat</v>
      </c>
      <c r="BD974" s="68">
        <f t="shared" si="468"/>
        <v>10.4</v>
      </c>
      <c r="BE974" s="68" t="str">
        <f t="shared" si="469"/>
        <v>Pain in mouth/throat
 has a PPV of 10.4% 
 for recurrence</v>
      </c>
      <c r="BF974" s="68">
        <f t="shared" si="470"/>
        <v>0</v>
      </c>
      <c r="BG974" s="68">
        <f t="shared" si="471"/>
        <v>0</v>
      </c>
      <c r="BH974" s="68">
        <f t="shared" si="472"/>
        <v>1</v>
      </c>
      <c r="BI974" s="68">
        <f t="shared" si="473"/>
        <v>0</v>
      </c>
      <c r="BJ974" s="68">
        <f t="shared" si="474"/>
        <v>0</v>
      </c>
      <c r="BK974" s="68">
        <f t="shared" si="475"/>
        <v>0</v>
      </c>
      <c r="BL974" s="68">
        <f t="shared" si="476"/>
        <v>0</v>
      </c>
      <c r="BM974" s="139">
        <f t="shared" si="477"/>
        <v>0</v>
      </c>
    </row>
    <row r="975" spans="1:65" s="68" customFormat="1" ht="63.95" customHeight="1">
      <c r="A975" s="245"/>
      <c r="B975" s="97"/>
      <c r="C975" s="98"/>
      <c r="D975" s="99"/>
      <c r="E975" s="111"/>
      <c r="F975" s="155"/>
      <c r="G975" s="225"/>
      <c r="H975" s="100"/>
      <c r="I975" s="226"/>
      <c r="J975" s="218"/>
      <c r="K975" s="124"/>
      <c r="L975" s="135"/>
      <c r="M975" s="136"/>
      <c r="N975" s="102"/>
      <c r="O975" s="103"/>
      <c r="P975" s="103"/>
      <c r="Q975" s="103"/>
      <c r="R975" s="103"/>
      <c r="S975" s="99"/>
      <c r="T975" s="99"/>
      <c r="U975" s="99"/>
      <c r="V975" s="99"/>
      <c r="W975" s="100"/>
      <c r="X975" s="100"/>
      <c r="Y975" s="104"/>
      <c r="Z975" s="119"/>
      <c r="AA975" s="119"/>
      <c r="AB975" s="120"/>
      <c r="AC975" s="137" t="str">
        <f t="shared" si="447"/>
        <v/>
      </c>
      <c r="AD975" s="131" t="str">
        <f t="shared" si="448"/>
        <v/>
      </c>
      <c r="AE975" s="105"/>
      <c r="AF975" s="101"/>
      <c r="AG975" s="107"/>
      <c r="AH975" s="169"/>
      <c r="AI975" s="170"/>
      <c r="AK975" s="146" t="b">
        <f t="shared" si="449"/>
        <v>0</v>
      </c>
      <c r="AL975" s="68">
        <f t="shared" si="450"/>
        <v>0</v>
      </c>
      <c r="AM975" s="68" t="b">
        <f t="shared" si="451"/>
        <v>1</v>
      </c>
      <c r="AN975" s="68">
        <f t="shared" si="452"/>
        <v>1</v>
      </c>
      <c r="AO975" s="68" t="b">
        <f t="shared" si="453"/>
        <v>0</v>
      </c>
      <c r="AP975" s="68">
        <f t="shared" si="454"/>
        <v>0</v>
      </c>
      <c r="AQ975" s="68" t="b">
        <f t="shared" si="455"/>
        <v>1</v>
      </c>
      <c r="AR975" s="139">
        <f t="shared" si="456"/>
        <v>1</v>
      </c>
      <c r="AS975" s="146" t="str">
        <f t="shared" si="457"/>
        <v/>
      </c>
      <c r="AT975" s="139" t="str">
        <f t="shared" si="458"/>
        <v/>
      </c>
      <c r="AU975" s="68">
        <f t="shared" si="459"/>
        <v>1</v>
      </c>
      <c r="AV975" s="68">
        <f t="shared" si="460"/>
        <v>0</v>
      </c>
      <c r="AW975" s="68">
        <f t="shared" si="461"/>
        <v>0</v>
      </c>
      <c r="AX975" s="68">
        <f t="shared" si="462"/>
        <v>0</v>
      </c>
      <c r="AY975" s="68">
        <f t="shared" si="463"/>
        <v>0</v>
      </c>
      <c r="AZ975" s="139">
        <f t="shared" si="464"/>
        <v>0</v>
      </c>
      <c r="BA975" s="68" t="str">
        <f t="shared" si="465"/>
        <v/>
      </c>
      <c r="BB975" s="68" t="str">
        <f t="shared" si="466"/>
        <v/>
      </c>
      <c r="BC975" s="146" t="str">
        <f t="shared" si="467"/>
        <v>Pain in mouth/throat</v>
      </c>
      <c r="BD975" s="68">
        <f t="shared" si="468"/>
        <v>10.4</v>
      </c>
      <c r="BE975" s="68" t="str">
        <f t="shared" si="469"/>
        <v>Pain in mouth/throat
 has a PPV of 10.4% 
 for recurrence</v>
      </c>
      <c r="BF975" s="68">
        <f t="shared" si="470"/>
        <v>0</v>
      </c>
      <c r="BG975" s="68">
        <f t="shared" si="471"/>
        <v>0</v>
      </c>
      <c r="BH975" s="68">
        <f t="shared" si="472"/>
        <v>1</v>
      </c>
      <c r="BI975" s="68">
        <f t="shared" si="473"/>
        <v>0</v>
      </c>
      <c r="BJ975" s="68">
        <f t="shared" si="474"/>
        <v>0</v>
      </c>
      <c r="BK975" s="68">
        <f t="shared" si="475"/>
        <v>0</v>
      </c>
      <c r="BL975" s="68">
        <f t="shared" si="476"/>
        <v>0</v>
      </c>
      <c r="BM975" s="139">
        <f t="shared" si="477"/>
        <v>0</v>
      </c>
    </row>
    <row r="976" spans="1:65" s="68" customFormat="1" ht="63.95" customHeight="1">
      <c r="A976" s="245"/>
      <c r="B976" s="97"/>
      <c r="C976" s="98"/>
      <c r="D976" s="99"/>
      <c r="E976" s="111"/>
      <c r="F976" s="155"/>
      <c r="G976" s="225"/>
      <c r="H976" s="100"/>
      <c r="I976" s="226"/>
      <c r="J976" s="218"/>
      <c r="K976" s="124"/>
      <c r="L976" s="135"/>
      <c r="M976" s="136"/>
      <c r="N976" s="102"/>
      <c r="O976" s="103"/>
      <c r="P976" s="103"/>
      <c r="Q976" s="103"/>
      <c r="R976" s="103"/>
      <c r="S976" s="99"/>
      <c r="T976" s="99"/>
      <c r="U976" s="99"/>
      <c r="V976" s="99"/>
      <c r="W976" s="100"/>
      <c r="X976" s="100"/>
      <c r="Y976" s="104"/>
      <c r="Z976" s="119"/>
      <c r="AA976" s="119"/>
      <c r="AB976" s="120"/>
      <c r="AC976" s="137" t="str">
        <f t="shared" si="447"/>
        <v/>
      </c>
      <c r="AD976" s="131" t="str">
        <f t="shared" si="448"/>
        <v/>
      </c>
      <c r="AE976" s="105"/>
      <c r="AF976" s="101"/>
      <c r="AG976" s="107"/>
      <c r="AH976" s="169"/>
      <c r="AI976" s="170"/>
      <c r="AK976" s="146" t="b">
        <f t="shared" si="449"/>
        <v>0</v>
      </c>
      <c r="AL976" s="68">
        <f t="shared" si="450"/>
        <v>0</v>
      </c>
      <c r="AM976" s="68" t="b">
        <f t="shared" si="451"/>
        <v>1</v>
      </c>
      <c r="AN976" s="68">
        <f t="shared" si="452"/>
        <v>1</v>
      </c>
      <c r="AO976" s="68" t="b">
        <f t="shared" si="453"/>
        <v>0</v>
      </c>
      <c r="AP976" s="68">
        <f t="shared" si="454"/>
        <v>0</v>
      </c>
      <c r="AQ976" s="68" t="b">
        <f t="shared" si="455"/>
        <v>1</v>
      </c>
      <c r="AR976" s="139">
        <f t="shared" si="456"/>
        <v>1</v>
      </c>
      <c r="AS976" s="146" t="str">
        <f t="shared" si="457"/>
        <v/>
      </c>
      <c r="AT976" s="139" t="str">
        <f t="shared" si="458"/>
        <v/>
      </c>
      <c r="AU976" s="68">
        <f t="shared" si="459"/>
        <v>1</v>
      </c>
      <c r="AV976" s="68">
        <f t="shared" si="460"/>
        <v>0</v>
      </c>
      <c r="AW976" s="68">
        <f t="shared" si="461"/>
        <v>0</v>
      </c>
      <c r="AX976" s="68">
        <f t="shared" si="462"/>
        <v>0</v>
      </c>
      <c r="AY976" s="68">
        <f t="shared" si="463"/>
        <v>0</v>
      </c>
      <c r="AZ976" s="139">
        <f t="shared" si="464"/>
        <v>0</v>
      </c>
      <c r="BA976" s="68" t="str">
        <f t="shared" si="465"/>
        <v/>
      </c>
      <c r="BB976" s="68" t="str">
        <f t="shared" si="466"/>
        <v/>
      </c>
      <c r="BC976" s="146" t="str">
        <f t="shared" si="467"/>
        <v>Pain in mouth/throat</v>
      </c>
      <c r="BD976" s="68">
        <f t="shared" si="468"/>
        <v>10.4</v>
      </c>
      <c r="BE976" s="68" t="str">
        <f t="shared" si="469"/>
        <v>Pain in mouth/throat
 has a PPV of 10.4% 
 for recurrence</v>
      </c>
      <c r="BF976" s="68">
        <f t="shared" si="470"/>
        <v>0</v>
      </c>
      <c r="BG976" s="68">
        <f t="shared" si="471"/>
        <v>0</v>
      </c>
      <c r="BH976" s="68">
        <f t="shared" si="472"/>
        <v>1</v>
      </c>
      <c r="BI976" s="68">
        <f t="shared" si="473"/>
        <v>0</v>
      </c>
      <c r="BJ976" s="68">
        <f t="shared" si="474"/>
        <v>0</v>
      </c>
      <c r="BK976" s="68">
        <f t="shared" si="475"/>
        <v>0</v>
      </c>
      <c r="BL976" s="68">
        <f t="shared" si="476"/>
        <v>0</v>
      </c>
      <c r="BM976" s="139">
        <f t="shared" si="477"/>
        <v>0</v>
      </c>
    </row>
    <row r="977" spans="1:65" s="68" customFormat="1" ht="63.95" customHeight="1">
      <c r="A977" s="245"/>
      <c r="B977" s="97"/>
      <c r="C977" s="98"/>
      <c r="D977" s="99"/>
      <c r="E977" s="111"/>
      <c r="F977" s="155"/>
      <c r="G977" s="225"/>
      <c r="H977" s="100"/>
      <c r="I977" s="226"/>
      <c r="J977" s="218"/>
      <c r="K977" s="124"/>
      <c r="L977" s="135"/>
      <c r="M977" s="136"/>
      <c r="N977" s="102"/>
      <c r="O977" s="103"/>
      <c r="P977" s="103"/>
      <c r="Q977" s="103"/>
      <c r="R977" s="103"/>
      <c r="S977" s="99"/>
      <c r="T977" s="99"/>
      <c r="U977" s="99"/>
      <c r="V977" s="99"/>
      <c r="W977" s="100"/>
      <c r="X977" s="100"/>
      <c r="Y977" s="104"/>
      <c r="Z977" s="119"/>
      <c r="AA977" s="119"/>
      <c r="AB977" s="120"/>
      <c r="AC977" s="137" t="str">
        <f t="shared" ref="AC977:AC1015" si="478">AS977</f>
        <v/>
      </c>
      <c r="AD977" s="131" t="str">
        <f t="shared" ref="AD977:AD1015" si="479">AT977</f>
        <v/>
      </c>
      <c r="AE977" s="105"/>
      <c r="AF977" s="101"/>
      <c r="AG977" s="107"/>
      <c r="AH977" s="169"/>
      <c r="AI977" s="170"/>
      <c r="AK977" s="146" t="b">
        <f t="shared" ref="AK977:AK1015" si="480">AND(K977&lt;&gt;"",L977&lt;&gt;"",M977&lt;&gt;"",N977&lt;&gt;"",O977&lt;&gt;"",P977&lt;&gt;"",Q977&lt;&gt;"",R977&lt;&gt;"",S977&lt;&gt;"", T977&lt;&gt;"", U977&lt;&gt;"", V977&lt;&gt;"", W977&lt;&gt;"", X977&lt;&gt;"", Y977&lt;&gt;"", Z977&lt;&gt;"", AA977&lt;&gt;"", AB977&lt;&gt;"")</f>
        <v>0</v>
      </c>
      <c r="AL977" s="68">
        <f t="shared" ref="AL977:AL1015" si="481">IF(AK977=TRUE, 1, 0)</f>
        <v>0</v>
      </c>
      <c r="AM977" s="68" t="b">
        <f t="shared" ref="AM977:AM1015" si="482">AND(K977="",L977="",M977="",N977="",O977="",P977="",Q977="",R977="",S977="", T977="", U977="", V977="", W977="", X977="", Y977="", Z977="", AA977="", AB977="")</f>
        <v>1</v>
      </c>
      <c r="AN977" s="68">
        <f t="shared" ref="AN977:AN1015" si="483">IF(AM977=TRUE, 1, 0)</f>
        <v>1</v>
      </c>
      <c r="AO977" s="68" t="b">
        <f t="shared" ref="AO977:AO1015" si="484">AND(B977&lt;&gt;"", C977&lt;&gt;"", D977&lt;&gt;"", G977&lt;&gt;"",H977&lt;&gt;"",I977&lt;&gt;"",E977&lt;&gt;"",F977&lt;&gt;"",J977&lt;&gt;"")</f>
        <v>0</v>
      </c>
      <c r="AP977" s="68">
        <f t="shared" ref="AP977:AP1015" si="485">IF(AO977=TRUE, 1, 0)</f>
        <v>0</v>
      </c>
      <c r="AQ977" s="68" t="b">
        <f t="shared" ref="AQ977:AQ1015" si="486">AND(B977="", C977="", D977="", G977="",H977="",I977="",E977="",F977="",J977="")</f>
        <v>1</v>
      </c>
      <c r="AR977" s="139">
        <f t="shared" ref="AR977:AR1015" si="487">IF(AQ977=TRUE, 1, 0)</f>
        <v>1</v>
      </c>
      <c r="AS977" s="146" t="str">
        <f t="shared" ref="AS977:AS1015" si="488">IF(AU977=1, "", IF(AV977=1,AV$9, IF(AW977=1,AW$9, IF(AX977=1,AX$9, IF(AY977=1,AY$9, IF(AZ977=1, AZ$9, IF(J977="Yes",BB977, IF(J977="No", BA977, "Whoops!"))))))))</f>
        <v/>
      </c>
      <c r="AT977" s="139" t="str">
        <f t="shared" ref="AT977:AT1015" si="489">IF(AS977="","", IF(AS977=BB977, BE977,""))</f>
        <v/>
      </c>
      <c r="AU977" s="68">
        <f t="shared" ref="AU977:AU1015" si="490">IF(AND(B977="", AR977=1), 1, 0)</f>
        <v>1</v>
      </c>
      <c r="AV977" s="68">
        <f t="shared" ref="AV977:AV1015" si="491">IF(AND(B977="", AR977=0, AP977=0), 1, 0)</f>
        <v>0</v>
      </c>
      <c r="AW977" s="68">
        <f t="shared" ref="AW977:AW1015" si="492">IF(AND(B977&lt;&gt;"", AR977=0, AP977=0), 1, 0)</f>
        <v>0</v>
      </c>
      <c r="AX977" s="68">
        <f t="shared" ref="AX977:AX1015" si="493">IF(AND(B977&lt;&gt;"", AP977=1, J977="No", AN977=0), 1, 0)</f>
        <v>0</v>
      </c>
      <c r="AY977" s="68">
        <f t="shared" ref="AY977:AY1015" si="494">IF(AND(B977&lt;&gt;"", AP977=1, J977="Yes", AL977=0), 1, 0)</f>
        <v>0</v>
      </c>
      <c r="AZ977" s="139">
        <f t="shared" ref="AZ977:AZ1015" si="495">IF(AND(SUM(AU977:AY977)=0, OR(F977="thyroid", F977="skin")), 1, 0)</f>
        <v>0</v>
      </c>
      <c r="BA977" s="68" t="str">
        <f t="shared" ref="BA977:BA1015" si="496">IF(J977="No",VLOOKUP(E977,AK$2:AM$8,3,FALSE)&amp;BA$9&amp;" at "&amp;E977&amp;BB$13,"")</f>
        <v/>
      </c>
      <c r="BB977" s="68" t="str">
        <f t="shared" ref="BB977:BB1015" si="497">IF(SUM(AU977:AY977)=0,VLOOKUP(E977,AK$2:AM$8,2,FALSE)&amp;BB$9&amp;" at "&amp;E977&amp;BB$13, "")</f>
        <v/>
      </c>
      <c r="BC977" s="146" t="str">
        <f t="shared" ref="BC977:BC1015" si="498">IF(BF977=1,BF$2,IF(BG977=1,BF$3,IF(BH977=1,BF$4,IF(BI977=1,BF$5,IF(BJ977=1,BF$6,IF(BK977=1,BF$7,IF(BL977=1,BF$8,IF(BM977=1,BF$9))))))))</f>
        <v>Pain in mouth/throat</v>
      </c>
      <c r="BD977" s="68">
        <f t="shared" ref="BD977:BD1015" si="499">IF(BF977=1,BG$2,IF(BG977=1,BG$3,IF(BH977=1,BG$4,IF(BI977=1,BG$5,IF(BJ977=1,BG$6,IF(BK977=1,BG$7,IF(BL977=1,BG$8,IF(BM977=1,BG$9))))))))</f>
        <v>10.4</v>
      </c>
      <c r="BE977" s="68" t="str">
        <f t="shared" ref="BE977:BE1015" si="500">IF(SUM(BF977:BM977)&gt;0, BC977&amp;CHAR(10)&amp;BE$7&amp;BD977&amp;BE$8, BE$6)</f>
        <v>Pain in mouth/throat
 has a PPV of 10.4% 
 for recurrence</v>
      </c>
      <c r="BF977" s="68">
        <f t="shared" ref="BF977:BF1015" si="501">IF(N977="Yes", 1, 0)</f>
        <v>0</v>
      </c>
      <c r="BG977" s="68">
        <f t="shared" ref="BG977:BG1015" si="502">IF(AB977="Yes", 1, 0)</f>
        <v>0</v>
      </c>
      <c r="BH977" s="68">
        <f t="shared" ref="BH977:BH1015" si="503">IF(OR(S977="Yes",P977&lt;&gt;"No"), 1, 0)</f>
        <v>1</v>
      </c>
      <c r="BI977" s="68">
        <f t="shared" ref="BI977:BI1015" si="504">IF(Z977="Yes", 1, 0)</f>
        <v>0</v>
      </c>
      <c r="BJ977" s="68">
        <f t="shared" ref="BJ977:BJ1015" si="505">IF(L977="Yes", 1, 0)</f>
        <v>0</v>
      </c>
      <c r="BK977" s="68">
        <f t="shared" ref="BK977:BK1015" si="506">IF(OR(R977="Intermittent", R977="Persistent"), 1, 0)</f>
        <v>0</v>
      </c>
      <c r="BL977" s="68">
        <f t="shared" ref="BL977:BL1015" si="507">IF(AA977="Yes", 1, 0)</f>
        <v>0</v>
      </c>
      <c r="BM977" s="139">
        <f t="shared" ref="BM977:BM1015" si="508">IF(V977="Yes", 1, 0)</f>
        <v>0</v>
      </c>
    </row>
    <row r="978" spans="1:65" s="68" customFormat="1" ht="63.95" customHeight="1">
      <c r="A978" s="245"/>
      <c r="B978" s="97"/>
      <c r="C978" s="98"/>
      <c r="D978" s="99"/>
      <c r="E978" s="111"/>
      <c r="F978" s="155"/>
      <c r="G978" s="225"/>
      <c r="H978" s="100"/>
      <c r="I978" s="226"/>
      <c r="J978" s="218"/>
      <c r="K978" s="124"/>
      <c r="L978" s="135"/>
      <c r="M978" s="136"/>
      <c r="N978" s="102"/>
      <c r="O978" s="103"/>
      <c r="P978" s="103"/>
      <c r="Q978" s="103"/>
      <c r="R978" s="103"/>
      <c r="S978" s="99"/>
      <c r="T978" s="99"/>
      <c r="U978" s="99"/>
      <c r="V978" s="99"/>
      <c r="W978" s="100"/>
      <c r="X978" s="100"/>
      <c r="Y978" s="104"/>
      <c r="Z978" s="119"/>
      <c r="AA978" s="119"/>
      <c r="AB978" s="120"/>
      <c r="AC978" s="137" t="str">
        <f t="shared" si="478"/>
        <v/>
      </c>
      <c r="AD978" s="131" t="str">
        <f t="shared" si="479"/>
        <v/>
      </c>
      <c r="AE978" s="105"/>
      <c r="AF978" s="101"/>
      <c r="AG978" s="107"/>
      <c r="AH978" s="169"/>
      <c r="AI978" s="170"/>
      <c r="AK978" s="146" t="b">
        <f t="shared" si="480"/>
        <v>0</v>
      </c>
      <c r="AL978" s="68">
        <f t="shared" si="481"/>
        <v>0</v>
      </c>
      <c r="AM978" s="68" t="b">
        <f t="shared" si="482"/>
        <v>1</v>
      </c>
      <c r="AN978" s="68">
        <f t="shared" si="483"/>
        <v>1</v>
      </c>
      <c r="AO978" s="68" t="b">
        <f t="shared" si="484"/>
        <v>0</v>
      </c>
      <c r="AP978" s="68">
        <f t="shared" si="485"/>
        <v>0</v>
      </c>
      <c r="AQ978" s="68" t="b">
        <f t="shared" si="486"/>
        <v>1</v>
      </c>
      <c r="AR978" s="139">
        <f t="shared" si="487"/>
        <v>1</v>
      </c>
      <c r="AS978" s="146" t="str">
        <f t="shared" si="488"/>
        <v/>
      </c>
      <c r="AT978" s="139" t="str">
        <f t="shared" si="489"/>
        <v/>
      </c>
      <c r="AU978" s="68">
        <f t="shared" si="490"/>
        <v>1</v>
      </c>
      <c r="AV978" s="68">
        <f t="shared" si="491"/>
        <v>0</v>
      </c>
      <c r="AW978" s="68">
        <f t="shared" si="492"/>
        <v>0</v>
      </c>
      <c r="AX978" s="68">
        <f t="shared" si="493"/>
        <v>0</v>
      </c>
      <c r="AY978" s="68">
        <f t="shared" si="494"/>
        <v>0</v>
      </c>
      <c r="AZ978" s="139">
        <f t="shared" si="495"/>
        <v>0</v>
      </c>
      <c r="BA978" s="68" t="str">
        <f t="shared" si="496"/>
        <v/>
      </c>
      <c r="BB978" s="68" t="str">
        <f t="shared" si="497"/>
        <v/>
      </c>
      <c r="BC978" s="146" t="str">
        <f t="shared" si="498"/>
        <v>Pain in mouth/throat</v>
      </c>
      <c r="BD978" s="68">
        <f t="shared" si="499"/>
        <v>10.4</v>
      </c>
      <c r="BE978" s="68" t="str">
        <f t="shared" si="500"/>
        <v>Pain in mouth/throat
 has a PPV of 10.4% 
 for recurrence</v>
      </c>
      <c r="BF978" s="68">
        <f t="shared" si="501"/>
        <v>0</v>
      </c>
      <c r="BG978" s="68">
        <f t="shared" si="502"/>
        <v>0</v>
      </c>
      <c r="BH978" s="68">
        <f t="shared" si="503"/>
        <v>1</v>
      </c>
      <c r="BI978" s="68">
        <f t="shared" si="504"/>
        <v>0</v>
      </c>
      <c r="BJ978" s="68">
        <f t="shared" si="505"/>
        <v>0</v>
      </c>
      <c r="BK978" s="68">
        <f t="shared" si="506"/>
        <v>0</v>
      </c>
      <c r="BL978" s="68">
        <f t="shared" si="507"/>
        <v>0</v>
      </c>
      <c r="BM978" s="139">
        <f t="shared" si="508"/>
        <v>0</v>
      </c>
    </row>
    <row r="979" spans="1:65" s="68" customFormat="1" ht="63.95" customHeight="1">
      <c r="A979" s="245"/>
      <c r="B979" s="97"/>
      <c r="C979" s="98"/>
      <c r="D979" s="99"/>
      <c r="E979" s="111"/>
      <c r="F979" s="155"/>
      <c r="G979" s="225"/>
      <c r="H979" s="100"/>
      <c r="I979" s="226"/>
      <c r="J979" s="218"/>
      <c r="K979" s="124"/>
      <c r="L979" s="135"/>
      <c r="M979" s="136"/>
      <c r="N979" s="102"/>
      <c r="O979" s="103"/>
      <c r="P979" s="103"/>
      <c r="Q979" s="103"/>
      <c r="R979" s="103"/>
      <c r="S979" s="99"/>
      <c r="T979" s="99"/>
      <c r="U979" s="99"/>
      <c r="V979" s="99"/>
      <c r="W979" s="100"/>
      <c r="X979" s="100"/>
      <c r="Y979" s="104"/>
      <c r="Z979" s="119"/>
      <c r="AA979" s="119"/>
      <c r="AB979" s="120"/>
      <c r="AC979" s="137" t="str">
        <f t="shared" si="478"/>
        <v/>
      </c>
      <c r="AD979" s="131" t="str">
        <f t="shared" si="479"/>
        <v/>
      </c>
      <c r="AE979" s="105"/>
      <c r="AF979" s="101"/>
      <c r="AG979" s="107"/>
      <c r="AH979" s="169"/>
      <c r="AI979" s="170"/>
      <c r="AK979" s="146" t="b">
        <f t="shared" si="480"/>
        <v>0</v>
      </c>
      <c r="AL979" s="68">
        <f t="shared" si="481"/>
        <v>0</v>
      </c>
      <c r="AM979" s="68" t="b">
        <f t="shared" si="482"/>
        <v>1</v>
      </c>
      <c r="AN979" s="68">
        <f t="shared" si="483"/>
        <v>1</v>
      </c>
      <c r="AO979" s="68" t="b">
        <f t="shared" si="484"/>
        <v>0</v>
      </c>
      <c r="AP979" s="68">
        <f t="shared" si="485"/>
        <v>0</v>
      </c>
      <c r="AQ979" s="68" t="b">
        <f t="shared" si="486"/>
        <v>1</v>
      </c>
      <c r="AR979" s="139">
        <f t="shared" si="487"/>
        <v>1</v>
      </c>
      <c r="AS979" s="146" t="str">
        <f t="shared" si="488"/>
        <v/>
      </c>
      <c r="AT979" s="139" t="str">
        <f t="shared" si="489"/>
        <v/>
      </c>
      <c r="AU979" s="68">
        <f t="shared" si="490"/>
        <v>1</v>
      </c>
      <c r="AV979" s="68">
        <f t="shared" si="491"/>
        <v>0</v>
      </c>
      <c r="AW979" s="68">
        <f t="shared" si="492"/>
        <v>0</v>
      </c>
      <c r="AX979" s="68">
        <f t="shared" si="493"/>
        <v>0</v>
      </c>
      <c r="AY979" s="68">
        <f t="shared" si="494"/>
        <v>0</v>
      </c>
      <c r="AZ979" s="139">
        <f t="shared" si="495"/>
        <v>0</v>
      </c>
      <c r="BA979" s="68" t="str">
        <f t="shared" si="496"/>
        <v/>
      </c>
      <c r="BB979" s="68" t="str">
        <f t="shared" si="497"/>
        <v/>
      </c>
      <c r="BC979" s="146" t="str">
        <f t="shared" si="498"/>
        <v>Pain in mouth/throat</v>
      </c>
      <c r="BD979" s="68">
        <f t="shared" si="499"/>
        <v>10.4</v>
      </c>
      <c r="BE979" s="68" t="str">
        <f t="shared" si="500"/>
        <v>Pain in mouth/throat
 has a PPV of 10.4% 
 for recurrence</v>
      </c>
      <c r="BF979" s="68">
        <f t="shared" si="501"/>
        <v>0</v>
      </c>
      <c r="BG979" s="68">
        <f t="shared" si="502"/>
        <v>0</v>
      </c>
      <c r="BH979" s="68">
        <f t="shared" si="503"/>
        <v>1</v>
      </c>
      <c r="BI979" s="68">
        <f t="shared" si="504"/>
        <v>0</v>
      </c>
      <c r="BJ979" s="68">
        <f t="shared" si="505"/>
        <v>0</v>
      </c>
      <c r="BK979" s="68">
        <f t="shared" si="506"/>
        <v>0</v>
      </c>
      <c r="BL979" s="68">
        <f t="shared" si="507"/>
        <v>0</v>
      </c>
      <c r="BM979" s="139">
        <f t="shared" si="508"/>
        <v>0</v>
      </c>
    </row>
    <row r="980" spans="1:65" s="68" customFormat="1" ht="63.95" customHeight="1">
      <c r="A980" s="245"/>
      <c r="B980" s="97"/>
      <c r="C980" s="98"/>
      <c r="D980" s="99"/>
      <c r="E980" s="111"/>
      <c r="F980" s="155"/>
      <c r="G980" s="225"/>
      <c r="H980" s="100"/>
      <c r="I980" s="226"/>
      <c r="J980" s="218"/>
      <c r="K980" s="124"/>
      <c r="L980" s="135"/>
      <c r="M980" s="136"/>
      <c r="N980" s="102"/>
      <c r="O980" s="103"/>
      <c r="P980" s="103"/>
      <c r="Q980" s="103"/>
      <c r="R980" s="103"/>
      <c r="S980" s="99"/>
      <c r="T980" s="99"/>
      <c r="U980" s="99"/>
      <c r="V980" s="99"/>
      <c r="W980" s="100"/>
      <c r="X980" s="100"/>
      <c r="Y980" s="104"/>
      <c r="Z980" s="119"/>
      <c r="AA980" s="119"/>
      <c r="AB980" s="120"/>
      <c r="AC980" s="137" t="str">
        <f t="shared" si="478"/>
        <v/>
      </c>
      <c r="AD980" s="131" t="str">
        <f t="shared" si="479"/>
        <v/>
      </c>
      <c r="AE980" s="105"/>
      <c r="AF980" s="101"/>
      <c r="AG980" s="107"/>
      <c r="AH980" s="169"/>
      <c r="AI980" s="170"/>
      <c r="AK980" s="146" t="b">
        <f t="shared" si="480"/>
        <v>0</v>
      </c>
      <c r="AL980" s="68">
        <f t="shared" si="481"/>
        <v>0</v>
      </c>
      <c r="AM980" s="68" t="b">
        <f t="shared" si="482"/>
        <v>1</v>
      </c>
      <c r="AN980" s="68">
        <f t="shared" si="483"/>
        <v>1</v>
      </c>
      <c r="AO980" s="68" t="b">
        <f t="shared" si="484"/>
        <v>0</v>
      </c>
      <c r="AP980" s="68">
        <f t="shared" si="485"/>
        <v>0</v>
      </c>
      <c r="AQ980" s="68" t="b">
        <f t="shared" si="486"/>
        <v>1</v>
      </c>
      <c r="AR980" s="139">
        <f t="shared" si="487"/>
        <v>1</v>
      </c>
      <c r="AS980" s="146" t="str">
        <f t="shared" si="488"/>
        <v/>
      </c>
      <c r="AT980" s="139" t="str">
        <f t="shared" si="489"/>
        <v/>
      </c>
      <c r="AU980" s="68">
        <f t="shared" si="490"/>
        <v>1</v>
      </c>
      <c r="AV980" s="68">
        <f t="shared" si="491"/>
        <v>0</v>
      </c>
      <c r="AW980" s="68">
        <f t="shared" si="492"/>
        <v>0</v>
      </c>
      <c r="AX980" s="68">
        <f t="shared" si="493"/>
        <v>0</v>
      </c>
      <c r="AY980" s="68">
        <f t="shared" si="494"/>
        <v>0</v>
      </c>
      <c r="AZ980" s="139">
        <f t="shared" si="495"/>
        <v>0</v>
      </c>
      <c r="BA980" s="68" t="str">
        <f t="shared" si="496"/>
        <v/>
      </c>
      <c r="BB980" s="68" t="str">
        <f t="shared" si="497"/>
        <v/>
      </c>
      <c r="BC980" s="146" t="str">
        <f t="shared" si="498"/>
        <v>Pain in mouth/throat</v>
      </c>
      <c r="BD980" s="68">
        <f t="shared" si="499"/>
        <v>10.4</v>
      </c>
      <c r="BE980" s="68" t="str">
        <f t="shared" si="500"/>
        <v>Pain in mouth/throat
 has a PPV of 10.4% 
 for recurrence</v>
      </c>
      <c r="BF980" s="68">
        <f t="shared" si="501"/>
        <v>0</v>
      </c>
      <c r="BG980" s="68">
        <f t="shared" si="502"/>
        <v>0</v>
      </c>
      <c r="BH980" s="68">
        <f t="shared" si="503"/>
        <v>1</v>
      </c>
      <c r="BI980" s="68">
        <f t="shared" si="504"/>
        <v>0</v>
      </c>
      <c r="BJ980" s="68">
        <f t="shared" si="505"/>
        <v>0</v>
      </c>
      <c r="BK980" s="68">
        <f t="shared" si="506"/>
        <v>0</v>
      </c>
      <c r="BL980" s="68">
        <f t="shared" si="507"/>
        <v>0</v>
      </c>
      <c r="BM980" s="139">
        <f t="shared" si="508"/>
        <v>0</v>
      </c>
    </row>
    <row r="981" spans="1:65" s="68" customFormat="1" ht="63.95" customHeight="1">
      <c r="A981" s="245"/>
      <c r="B981" s="97"/>
      <c r="C981" s="98"/>
      <c r="D981" s="99"/>
      <c r="E981" s="111"/>
      <c r="F981" s="155"/>
      <c r="G981" s="225"/>
      <c r="H981" s="100"/>
      <c r="I981" s="226"/>
      <c r="J981" s="218"/>
      <c r="K981" s="124"/>
      <c r="L981" s="135"/>
      <c r="M981" s="136"/>
      <c r="N981" s="102"/>
      <c r="O981" s="103"/>
      <c r="P981" s="103"/>
      <c r="Q981" s="103"/>
      <c r="R981" s="103"/>
      <c r="S981" s="99"/>
      <c r="T981" s="99"/>
      <c r="U981" s="99"/>
      <c r="V981" s="99"/>
      <c r="W981" s="100"/>
      <c r="X981" s="100"/>
      <c r="Y981" s="104"/>
      <c r="Z981" s="119"/>
      <c r="AA981" s="119"/>
      <c r="AB981" s="120"/>
      <c r="AC981" s="137" t="str">
        <f t="shared" si="478"/>
        <v/>
      </c>
      <c r="AD981" s="131" t="str">
        <f t="shared" si="479"/>
        <v/>
      </c>
      <c r="AE981" s="105"/>
      <c r="AF981" s="101"/>
      <c r="AG981" s="107"/>
      <c r="AH981" s="169"/>
      <c r="AI981" s="170"/>
      <c r="AK981" s="146" t="b">
        <f t="shared" si="480"/>
        <v>0</v>
      </c>
      <c r="AL981" s="68">
        <f t="shared" si="481"/>
        <v>0</v>
      </c>
      <c r="AM981" s="68" t="b">
        <f t="shared" si="482"/>
        <v>1</v>
      </c>
      <c r="AN981" s="68">
        <f t="shared" si="483"/>
        <v>1</v>
      </c>
      <c r="AO981" s="68" t="b">
        <f t="shared" si="484"/>
        <v>0</v>
      </c>
      <c r="AP981" s="68">
        <f t="shared" si="485"/>
        <v>0</v>
      </c>
      <c r="AQ981" s="68" t="b">
        <f t="shared" si="486"/>
        <v>1</v>
      </c>
      <c r="AR981" s="139">
        <f t="shared" si="487"/>
        <v>1</v>
      </c>
      <c r="AS981" s="146" t="str">
        <f t="shared" si="488"/>
        <v/>
      </c>
      <c r="AT981" s="139" t="str">
        <f t="shared" si="489"/>
        <v/>
      </c>
      <c r="AU981" s="68">
        <f t="shared" si="490"/>
        <v>1</v>
      </c>
      <c r="AV981" s="68">
        <f t="shared" si="491"/>
        <v>0</v>
      </c>
      <c r="AW981" s="68">
        <f t="shared" si="492"/>
        <v>0</v>
      </c>
      <c r="AX981" s="68">
        <f t="shared" si="493"/>
        <v>0</v>
      </c>
      <c r="AY981" s="68">
        <f t="shared" si="494"/>
        <v>0</v>
      </c>
      <c r="AZ981" s="139">
        <f t="shared" si="495"/>
        <v>0</v>
      </c>
      <c r="BA981" s="68" t="str">
        <f t="shared" si="496"/>
        <v/>
      </c>
      <c r="BB981" s="68" t="str">
        <f t="shared" si="497"/>
        <v/>
      </c>
      <c r="BC981" s="146" t="str">
        <f t="shared" si="498"/>
        <v>Pain in mouth/throat</v>
      </c>
      <c r="BD981" s="68">
        <f t="shared" si="499"/>
        <v>10.4</v>
      </c>
      <c r="BE981" s="68" t="str">
        <f t="shared" si="500"/>
        <v>Pain in mouth/throat
 has a PPV of 10.4% 
 for recurrence</v>
      </c>
      <c r="BF981" s="68">
        <f t="shared" si="501"/>
        <v>0</v>
      </c>
      <c r="BG981" s="68">
        <f t="shared" si="502"/>
        <v>0</v>
      </c>
      <c r="BH981" s="68">
        <f t="shared" si="503"/>
        <v>1</v>
      </c>
      <c r="BI981" s="68">
        <f t="shared" si="504"/>
        <v>0</v>
      </c>
      <c r="BJ981" s="68">
        <f t="shared" si="505"/>
        <v>0</v>
      </c>
      <c r="BK981" s="68">
        <f t="shared" si="506"/>
        <v>0</v>
      </c>
      <c r="BL981" s="68">
        <f t="shared" si="507"/>
        <v>0</v>
      </c>
      <c r="BM981" s="139">
        <f t="shared" si="508"/>
        <v>0</v>
      </c>
    </row>
    <row r="982" spans="1:65" s="68" customFormat="1" ht="63.95" customHeight="1">
      <c r="A982" s="245"/>
      <c r="B982" s="97"/>
      <c r="C982" s="98"/>
      <c r="D982" s="99"/>
      <c r="E982" s="111"/>
      <c r="F982" s="155"/>
      <c r="G982" s="225"/>
      <c r="H982" s="100"/>
      <c r="I982" s="226"/>
      <c r="J982" s="218"/>
      <c r="K982" s="124"/>
      <c r="L982" s="135"/>
      <c r="M982" s="136"/>
      <c r="N982" s="102"/>
      <c r="O982" s="103"/>
      <c r="P982" s="103"/>
      <c r="Q982" s="103"/>
      <c r="R982" s="103"/>
      <c r="S982" s="99"/>
      <c r="T982" s="99"/>
      <c r="U982" s="99"/>
      <c r="V982" s="99"/>
      <c r="W982" s="100"/>
      <c r="X982" s="100"/>
      <c r="Y982" s="104"/>
      <c r="Z982" s="119"/>
      <c r="AA982" s="119"/>
      <c r="AB982" s="120"/>
      <c r="AC982" s="137" t="str">
        <f t="shared" si="478"/>
        <v/>
      </c>
      <c r="AD982" s="131" t="str">
        <f t="shared" si="479"/>
        <v/>
      </c>
      <c r="AE982" s="105"/>
      <c r="AF982" s="101"/>
      <c r="AG982" s="107"/>
      <c r="AH982" s="169"/>
      <c r="AI982" s="170"/>
      <c r="AK982" s="146" t="b">
        <f t="shared" si="480"/>
        <v>0</v>
      </c>
      <c r="AL982" s="68">
        <f t="shared" si="481"/>
        <v>0</v>
      </c>
      <c r="AM982" s="68" t="b">
        <f t="shared" si="482"/>
        <v>1</v>
      </c>
      <c r="AN982" s="68">
        <f t="shared" si="483"/>
        <v>1</v>
      </c>
      <c r="AO982" s="68" t="b">
        <f t="shared" si="484"/>
        <v>0</v>
      </c>
      <c r="AP982" s="68">
        <f t="shared" si="485"/>
        <v>0</v>
      </c>
      <c r="AQ982" s="68" t="b">
        <f t="shared" si="486"/>
        <v>1</v>
      </c>
      <c r="AR982" s="139">
        <f t="shared" si="487"/>
        <v>1</v>
      </c>
      <c r="AS982" s="146" t="str">
        <f t="shared" si="488"/>
        <v/>
      </c>
      <c r="AT982" s="139" t="str">
        <f t="shared" si="489"/>
        <v/>
      </c>
      <c r="AU982" s="68">
        <f t="shared" si="490"/>
        <v>1</v>
      </c>
      <c r="AV982" s="68">
        <f t="shared" si="491"/>
        <v>0</v>
      </c>
      <c r="AW982" s="68">
        <f t="shared" si="492"/>
        <v>0</v>
      </c>
      <c r="AX982" s="68">
        <f t="shared" si="493"/>
        <v>0</v>
      </c>
      <c r="AY982" s="68">
        <f t="shared" si="494"/>
        <v>0</v>
      </c>
      <c r="AZ982" s="139">
        <f t="shared" si="495"/>
        <v>0</v>
      </c>
      <c r="BA982" s="68" t="str">
        <f t="shared" si="496"/>
        <v/>
      </c>
      <c r="BB982" s="68" t="str">
        <f t="shared" si="497"/>
        <v/>
      </c>
      <c r="BC982" s="146" t="str">
        <f t="shared" si="498"/>
        <v>Pain in mouth/throat</v>
      </c>
      <c r="BD982" s="68">
        <f t="shared" si="499"/>
        <v>10.4</v>
      </c>
      <c r="BE982" s="68" t="str">
        <f t="shared" si="500"/>
        <v>Pain in mouth/throat
 has a PPV of 10.4% 
 for recurrence</v>
      </c>
      <c r="BF982" s="68">
        <f t="shared" si="501"/>
        <v>0</v>
      </c>
      <c r="BG982" s="68">
        <f t="shared" si="502"/>
        <v>0</v>
      </c>
      <c r="BH982" s="68">
        <f t="shared" si="503"/>
        <v>1</v>
      </c>
      <c r="BI982" s="68">
        <f t="shared" si="504"/>
        <v>0</v>
      </c>
      <c r="BJ982" s="68">
        <f t="shared" si="505"/>
        <v>0</v>
      </c>
      <c r="BK982" s="68">
        <f t="shared" si="506"/>
        <v>0</v>
      </c>
      <c r="BL982" s="68">
        <f t="shared" si="507"/>
        <v>0</v>
      </c>
      <c r="BM982" s="139">
        <f t="shared" si="508"/>
        <v>0</v>
      </c>
    </row>
    <row r="983" spans="1:65" s="68" customFormat="1" ht="63.95" customHeight="1">
      <c r="A983" s="245"/>
      <c r="B983" s="97"/>
      <c r="C983" s="98"/>
      <c r="D983" s="99"/>
      <c r="E983" s="111"/>
      <c r="F983" s="155"/>
      <c r="G983" s="225"/>
      <c r="H983" s="100"/>
      <c r="I983" s="226"/>
      <c r="J983" s="218"/>
      <c r="K983" s="124"/>
      <c r="L983" s="135"/>
      <c r="M983" s="136"/>
      <c r="N983" s="102"/>
      <c r="O983" s="103"/>
      <c r="P983" s="103"/>
      <c r="Q983" s="103"/>
      <c r="R983" s="103"/>
      <c r="S983" s="99"/>
      <c r="T983" s="99"/>
      <c r="U983" s="99"/>
      <c r="V983" s="99"/>
      <c r="W983" s="100"/>
      <c r="X983" s="100"/>
      <c r="Y983" s="104"/>
      <c r="Z983" s="119"/>
      <c r="AA983" s="119"/>
      <c r="AB983" s="120"/>
      <c r="AC983" s="137" t="str">
        <f t="shared" si="478"/>
        <v/>
      </c>
      <c r="AD983" s="131" t="str">
        <f t="shared" si="479"/>
        <v/>
      </c>
      <c r="AE983" s="105"/>
      <c r="AF983" s="101"/>
      <c r="AG983" s="107"/>
      <c r="AH983" s="169"/>
      <c r="AI983" s="170"/>
      <c r="AK983" s="146" t="b">
        <f t="shared" si="480"/>
        <v>0</v>
      </c>
      <c r="AL983" s="68">
        <f t="shared" si="481"/>
        <v>0</v>
      </c>
      <c r="AM983" s="68" t="b">
        <f t="shared" si="482"/>
        <v>1</v>
      </c>
      <c r="AN983" s="68">
        <f t="shared" si="483"/>
        <v>1</v>
      </c>
      <c r="AO983" s="68" t="b">
        <f t="shared" si="484"/>
        <v>0</v>
      </c>
      <c r="AP983" s="68">
        <f t="shared" si="485"/>
        <v>0</v>
      </c>
      <c r="AQ983" s="68" t="b">
        <f t="shared" si="486"/>
        <v>1</v>
      </c>
      <c r="AR983" s="139">
        <f t="shared" si="487"/>
        <v>1</v>
      </c>
      <c r="AS983" s="146" t="str">
        <f t="shared" si="488"/>
        <v/>
      </c>
      <c r="AT983" s="139" t="str">
        <f t="shared" si="489"/>
        <v/>
      </c>
      <c r="AU983" s="68">
        <f t="shared" si="490"/>
        <v>1</v>
      </c>
      <c r="AV983" s="68">
        <f t="shared" si="491"/>
        <v>0</v>
      </c>
      <c r="AW983" s="68">
        <f t="shared" si="492"/>
        <v>0</v>
      </c>
      <c r="AX983" s="68">
        <f t="shared" si="493"/>
        <v>0</v>
      </c>
      <c r="AY983" s="68">
        <f t="shared" si="494"/>
        <v>0</v>
      </c>
      <c r="AZ983" s="139">
        <f t="shared" si="495"/>
        <v>0</v>
      </c>
      <c r="BA983" s="68" t="str">
        <f t="shared" si="496"/>
        <v/>
      </c>
      <c r="BB983" s="68" t="str">
        <f t="shared" si="497"/>
        <v/>
      </c>
      <c r="BC983" s="146" t="str">
        <f t="shared" si="498"/>
        <v>Pain in mouth/throat</v>
      </c>
      <c r="BD983" s="68">
        <f t="shared" si="499"/>
        <v>10.4</v>
      </c>
      <c r="BE983" s="68" t="str">
        <f t="shared" si="500"/>
        <v>Pain in mouth/throat
 has a PPV of 10.4% 
 for recurrence</v>
      </c>
      <c r="BF983" s="68">
        <f t="shared" si="501"/>
        <v>0</v>
      </c>
      <c r="BG983" s="68">
        <f t="shared" si="502"/>
        <v>0</v>
      </c>
      <c r="BH983" s="68">
        <f t="shared" si="503"/>
        <v>1</v>
      </c>
      <c r="BI983" s="68">
        <f t="shared" si="504"/>
        <v>0</v>
      </c>
      <c r="BJ983" s="68">
        <f t="shared" si="505"/>
        <v>0</v>
      </c>
      <c r="BK983" s="68">
        <f t="shared" si="506"/>
        <v>0</v>
      </c>
      <c r="BL983" s="68">
        <f t="shared" si="507"/>
        <v>0</v>
      </c>
      <c r="BM983" s="139">
        <f t="shared" si="508"/>
        <v>0</v>
      </c>
    </row>
    <row r="984" spans="1:65" s="68" customFormat="1" ht="63.95" customHeight="1">
      <c r="A984" s="245"/>
      <c r="B984" s="97"/>
      <c r="C984" s="98"/>
      <c r="D984" s="99"/>
      <c r="E984" s="111"/>
      <c r="F984" s="155"/>
      <c r="G984" s="225"/>
      <c r="H984" s="100"/>
      <c r="I984" s="226"/>
      <c r="J984" s="218"/>
      <c r="K984" s="124"/>
      <c r="L984" s="135"/>
      <c r="M984" s="136"/>
      <c r="N984" s="102"/>
      <c r="O984" s="103"/>
      <c r="P984" s="103"/>
      <c r="Q984" s="103"/>
      <c r="R984" s="103"/>
      <c r="S984" s="99"/>
      <c r="T984" s="99"/>
      <c r="U984" s="99"/>
      <c r="V984" s="99"/>
      <c r="W984" s="100"/>
      <c r="X984" s="100"/>
      <c r="Y984" s="104"/>
      <c r="Z984" s="119"/>
      <c r="AA984" s="119"/>
      <c r="AB984" s="120"/>
      <c r="AC984" s="137" t="str">
        <f t="shared" si="478"/>
        <v/>
      </c>
      <c r="AD984" s="131" t="str">
        <f t="shared" si="479"/>
        <v/>
      </c>
      <c r="AE984" s="105"/>
      <c r="AF984" s="101"/>
      <c r="AG984" s="107"/>
      <c r="AH984" s="169"/>
      <c r="AI984" s="170"/>
      <c r="AK984" s="146" t="b">
        <f t="shared" si="480"/>
        <v>0</v>
      </c>
      <c r="AL984" s="68">
        <f t="shared" si="481"/>
        <v>0</v>
      </c>
      <c r="AM984" s="68" t="b">
        <f t="shared" si="482"/>
        <v>1</v>
      </c>
      <c r="AN984" s="68">
        <f t="shared" si="483"/>
        <v>1</v>
      </c>
      <c r="AO984" s="68" t="b">
        <f t="shared" si="484"/>
        <v>0</v>
      </c>
      <c r="AP984" s="68">
        <f t="shared" si="485"/>
        <v>0</v>
      </c>
      <c r="AQ984" s="68" t="b">
        <f t="shared" si="486"/>
        <v>1</v>
      </c>
      <c r="AR984" s="139">
        <f t="shared" si="487"/>
        <v>1</v>
      </c>
      <c r="AS984" s="146" t="str">
        <f t="shared" si="488"/>
        <v/>
      </c>
      <c r="AT984" s="139" t="str">
        <f t="shared" si="489"/>
        <v/>
      </c>
      <c r="AU984" s="68">
        <f t="shared" si="490"/>
        <v>1</v>
      </c>
      <c r="AV984" s="68">
        <f t="shared" si="491"/>
        <v>0</v>
      </c>
      <c r="AW984" s="68">
        <f t="shared" si="492"/>
        <v>0</v>
      </c>
      <c r="AX984" s="68">
        <f t="shared" si="493"/>
        <v>0</v>
      </c>
      <c r="AY984" s="68">
        <f t="shared" si="494"/>
        <v>0</v>
      </c>
      <c r="AZ984" s="139">
        <f t="shared" si="495"/>
        <v>0</v>
      </c>
      <c r="BA984" s="68" t="str">
        <f t="shared" si="496"/>
        <v/>
      </c>
      <c r="BB984" s="68" t="str">
        <f t="shared" si="497"/>
        <v/>
      </c>
      <c r="BC984" s="146" t="str">
        <f t="shared" si="498"/>
        <v>Pain in mouth/throat</v>
      </c>
      <c r="BD984" s="68">
        <f t="shared" si="499"/>
        <v>10.4</v>
      </c>
      <c r="BE984" s="68" t="str">
        <f t="shared" si="500"/>
        <v>Pain in mouth/throat
 has a PPV of 10.4% 
 for recurrence</v>
      </c>
      <c r="BF984" s="68">
        <f t="shared" si="501"/>
        <v>0</v>
      </c>
      <c r="BG984" s="68">
        <f t="shared" si="502"/>
        <v>0</v>
      </c>
      <c r="BH984" s="68">
        <f t="shared" si="503"/>
        <v>1</v>
      </c>
      <c r="BI984" s="68">
        <f t="shared" si="504"/>
        <v>0</v>
      </c>
      <c r="BJ984" s="68">
        <f t="shared" si="505"/>
        <v>0</v>
      </c>
      <c r="BK984" s="68">
        <f t="shared" si="506"/>
        <v>0</v>
      </c>
      <c r="BL984" s="68">
        <f t="shared" si="507"/>
        <v>0</v>
      </c>
      <c r="BM984" s="139">
        <f t="shared" si="508"/>
        <v>0</v>
      </c>
    </row>
    <row r="985" spans="1:65" s="68" customFormat="1" ht="63.95" customHeight="1">
      <c r="A985" s="245"/>
      <c r="B985" s="97"/>
      <c r="C985" s="98"/>
      <c r="D985" s="99"/>
      <c r="E985" s="111"/>
      <c r="F985" s="155"/>
      <c r="G985" s="225"/>
      <c r="H985" s="100"/>
      <c r="I985" s="226"/>
      <c r="J985" s="218"/>
      <c r="K985" s="124"/>
      <c r="L985" s="135"/>
      <c r="M985" s="136"/>
      <c r="N985" s="102"/>
      <c r="O985" s="103"/>
      <c r="P985" s="103"/>
      <c r="Q985" s="103"/>
      <c r="R985" s="103"/>
      <c r="S985" s="99"/>
      <c r="T985" s="99"/>
      <c r="U985" s="99"/>
      <c r="V985" s="99"/>
      <c r="W985" s="100"/>
      <c r="X985" s="100"/>
      <c r="Y985" s="104"/>
      <c r="Z985" s="119"/>
      <c r="AA985" s="119"/>
      <c r="AB985" s="120"/>
      <c r="AC985" s="137" t="str">
        <f t="shared" si="478"/>
        <v/>
      </c>
      <c r="AD985" s="131" t="str">
        <f t="shared" si="479"/>
        <v/>
      </c>
      <c r="AE985" s="105"/>
      <c r="AF985" s="101"/>
      <c r="AG985" s="107"/>
      <c r="AH985" s="169"/>
      <c r="AI985" s="170"/>
      <c r="AK985" s="146" t="b">
        <f t="shared" si="480"/>
        <v>0</v>
      </c>
      <c r="AL985" s="68">
        <f t="shared" si="481"/>
        <v>0</v>
      </c>
      <c r="AM985" s="68" t="b">
        <f t="shared" si="482"/>
        <v>1</v>
      </c>
      <c r="AN985" s="68">
        <f t="shared" si="483"/>
        <v>1</v>
      </c>
      <c r="AO985" s="68" t="b">
        <f t="shared" si="484"/>
        <v>0</v>
      </c>
      <c r="AP985" s="68">
        <f t="shared" si="485"/>
        <v>0</v>
      </c>
      <c r="AQ985" s="68" t="b">
        <f t="shared" si="486"/>
        <v>1</v>
      </c>
      <c r="AR985" s="139">
        <f t="shared" si="487"/>
        <v>1</v>
      </c>
      <c r="AS985" s="146" t="str">
        <f t="shared" si="488"/>
        <v/>
      </c>
      <c r="AT985" s="139" t="str">
        <f t="shared" si="489"/>
        <v/>
      </c>
      <c r="AU985" s="68">
        <f t="shared" si="490"/>
        <v>1</v>
      </c>
      <c r="AV985" s="68">
        <f t="shared" si="491"/>
        <v>0</v>
      </c>
      <c r="AW985" s="68">
        <f t="shared" si="492"/>
        <v>0</v>
      </c>
      <c r="AX985" s="68">
        <f t="shared" si="493"/>
        <v>0</v>
      </c>
      <c r="AY985" s="68">
        <f t="shared" si="494"/>
        <v>0</v>
      </c>
      <c r="AZ985" s="139">
        <f t="shared" si="495"/>
        <v>0</v>
      </c>
      <c r="BA985" s="68" t="str">
        <f t="shared" si="496"/>
        <v/>
      </c>
      <c r="BB985" s="68" t="str">
        <f t="shared" si="497"/>
        <v/>
      </c>
      <c r="BC985" s="146" t="str">
        <f t="shared" si="498"/>
        <v>Pain in mouth/throat</v>
      </c>
      <c r="BD985" s="68">
        <f t="shared" si="499"/>
        <v>10.4</v>
      </c>
      <c r="BE985" s="68" t="str">
        <f t="shared" si="500"/>
        <v>Pain in mouth/throat
 has a PPV of 10.4% 
 for recurrence</v>
      </c>
      <c r="BF985" s="68">
        <f t="shared" si="501"/>
        <v>0</v>
      </c>
      <c r="BG985" s="68">
        <f t="shared" si="502"/>
        <v>0</v>
      </c>
      <c r="BH985" s="68">
        <f t="shared" si="503"/>
        <v>1</v>
      </c>
      <c r="BI985" s="68">
        <f t="shared" si="504"/>
        <v>0</v>
      </c>
      <c r="BJ985" s="68">
        <f t="shared" si="505"/>
        <v>0</v>
      </c>
      <c r="BK985" s="68">
        <f t="shared" si="506"/>
        <v>0</v>
      </c>
      <c r="BL985" s="68">
        <f t="shared" si="507"/>
        <v>0</v>
      </c>
      <c r="BM985" s="139">
        <f t="shared" si="508"/>
        <v>0</v>
      </c>
    </row>
    <row r="986" spans="1:65" s="68" customFormat="1" ht="63.95" customHeight="1">
      <c r="A986" s="245"/>
      <c r="B986" s="97"/>
      <c r="C986" s="98"/>
      <c r="D986" s="99"/>
      <c r="E986" s="111"/>
      <c r="F986" s="155"/>
      <c r="G986" s="225"/>
      <c r="H986" s="100"/>
      <c r="I986" s="226"/>
      <c r="J986" s="218"/>
      <c r="K986" s="124"/>
      <c r="L986" s="135"/>
      <c r="M986" s="136"/>
      <c r="N986" s="102"/>
      <c r="O986" s="103"/>
      <c r="P986" s="103"/>
      <c r="Q986" s="103"/>
      <c r="R986" s="103"/>
      <c r="S986" s="99"/>
      <c r="T986" s="99"/>
      <c r="U986" s="99"/>
      <c r="V986" s="99"/>
      <c r="W986" s="100"/>
      <c r="X986" s="100"/>
      <c r="Y986" s="104"/>
      <c r="Z986" s="119"/>
      <c r="AA986" s="119"/>
      <c r="AB986" s="120"/>
      <c r="AC986" s="137" t="str">
        <f t="shared" si="478"/>
        <v/>
      </c>
      <c r="AD986" s="131" t="str">
        <f t="shared" si="479"/>
        <v/>
      </c>
      <c r="AE986" s="105"/>
      <c r="AF986" s="101"/>
      <c r="AG986" s="107"/>
      <c r="AH986" s="169"/>
      <c r="AI986" s="170"/>
      <c r="AK986" s="146" t="b">
        <f t="shared" si="480"/>
        <v>0</v>
      </c>
      <c r="AL986" s="68">
        <f t="shared" si="481"/>
        <v>0</v>
      </c>
      <c r="AM986" s="68" t="b">
        <f t="shared" si="482"/>
        <v>1</v>
      </c>
      <c r="AN986" s="68">
        <f t="shared" si="483"/>
        <v>1</v>
      </c>
      <c r="AO986" s="68" t="b">
        <f t="shared" si="484"/>
        <v>0</v>
      </c>
      <c r="AP986" s="68">
        <f t="shared" si="485"/>
        <v>0</v>
      </c>
      <c r="AQ986" s="68" t="b">
        <f t="shared" si="486"/>
        <v>1</v>
      </c>
      <c r="AR986" s="139">
        <f t="shared" si="487"/>
        <v>1</v>
      </c>
      <c r="AS986" s="146" t="str">
        <f t="shared" si="488"/>
        <v/>
      </c>
      <c r="AT986" s="139" t="str">
        <f t="shared" si="489"/>
        <v/>
      </c>
      <c r="AU986" s="68">
        <f t="shared" si="490"/>
        <v>1</v>
      </c>
      <c r="AV986" s="68">
        <f t="shared" si="491"/>
        <v>0</v>
      </c>
      <c r="AW986" s="68">
        <f t="shared" si="492"/>
        <v>0</v>
      </c>
      <c r="AX986" s="68">
        <f t="shared" si="493"/>
        <v>0</v>
      </c>
      <c r="AY986" s="68">
        <f t="shared" si="494"/>
        <v>0</v>
      </c>
      <c r="AZ986" s="139">
        <f t="shared" si="495"/>
        <v>0</v>
      </c>
      <c r="BA986" s="68" t="str">
        <f t="shared" si="496"/>
        <v/>
      </c>
      <c r="BB986" s="68" t="str">
        <f t="shared" si="497"/>
        <v/>
      </c>
      <c r="BC986" s="146" t="str">
        <f t="shared" si="498"/>
        <v>Pain in mouth/throat</v>
      </c>
      <c r="BD986" s="68">
        <f t="shared" si="499"/>
        <v>10.4</v>
      </c>
      <c r="BE986" s="68" t="str">
        <f t="shared" si="500"/>
        <v>Pain in mouth/throat
 has a PPV of 10.4% 
 for recurrence</v>
      </c>
      <c r="BF986" s="68">
        <f t="shared" si="501"/>
        <v>0</v>
      </c>
      <c r="BG986" s="68">
        <f t="shared" si="502"/>
        <v>0</v>
      </c>
      <c r="BH986" s="68">
        <f t="shared" si="503"/>
        <v>1</v>
      </c>
      <c r="BI986" s="68">
        <f t="shared" si="504"/>
        <v>0</v>
      </c>
      <c r="BJ986" s="68">
        <f t="shared" si="505"/>
        <v>0</v>
      </c>
      <c r="BK986" s="68">
        <f t="shared" si="506"/>
        <v>0</v>
      </c>
      <c r="BL986" s="68">
        <f t="shared" si="507"/>
        <v>0</v>
      </c>
      <c r="BM986" s="139">
        <f t="shared" si="508"/>
        <v>0</v>
      </c>
    </row>
    <row r="987" spans="1:65" s="68" customFormat="1" ht="63.95" customHeight="1">
      <c r="A987" s="245"/>
      <c r="B987" s="97"/>
      <c r="C987" s="98"/>
      <c r="D987" s="99"/>
      <c r="E987" s="111"/>
      <c r="F987" s="155"/>
      <c r="G987" s="225"/>
      <c r="H987" s="100"/>
      <c r="I987" s="226"/>
      <c r="J987" s="218"/>
      <c r="K987" s="124"/>
      <c r="L987" s="135"/>
      <c r="M987" s="136"/>
      <c r="N987" s="102"/>
      <c r="O987" s="103"/>
      <c r="P987" s="103"/>
      <c r="Q987" s="103"/>
      <c r="R987" s="103"/>
      <c r="S987" s="99"/>
      <c r="T987" s="99"/>
      <c r="U987" s="99"/>
      <c r="V987" s="99"/>
      <c r="W987" s="100"/>
      <c r="X987" s="100"/>
      <c r="Y987" s="104"/>
      <c r="Z987" s="119"/>
      <c r="AA987" s="119"/>
      <c r="AB987" s="120"/>
      <c r="AC987" s="137" t="str">
        <f t="shared" si="478"/>
        <v/>
      </c>
      <c r="AD987" s="131" t="str">
        <f t="shared" si="479"/>
        <v/>
      </c>
      <c r="AE987" s="105"/>
      <c r="AF987" s="101"/>
      <c r="AG987" s="107"/>
      <c r="AH987" s="169"/>
      <c r="AI987" s="170"/>
      <c r="AK987" s="146" t="b">
        <f t="shared" si="480"/>
        <v>0</v>
      </c>
      <c r="AL987" s="68">
        <f t="shared" si="481"/>
        <v>0</v>
      </c>
      <c r="AM987" s="68" t="b">
        <f t="shared" si="482"/>
        <v>1</v>
      </c>
      <c r="AN987" s="68">
        <f t="shared" si="483"/>
        <v>1</v>
      </c>
      <c r="AO987" s="68" t="b">
        <f t="shared" si="484"/>
        <v>0</v>
      </c>
      <c r="AP987" s="68">
        <f t="shared" si="485"/>
        <v>0</v>
      </c>
      <c r="AQ987" s="68" t="b">
        <f t="shared" si="486"/>
        <v>1</v>
      </c>
      <c r="AR987" s="139">
        <f t="shared" si="487"/>
        <v>1</v>
      </c>
      <c r="AS987" s="146" t="str">
        <f t="shared" si="488"/>
        <v/>
      </c>
      <c r="AT987" s="139" t="str">
        <f t="shared" si="489"/>
        <v/>
      </c>
      <c r="AU987" s="68">
        <f t="shared" si="490"/>
        <v>1</v>
      </c>
      <c r="AV987" s="68">
        <f t="shared" si="491"/>
        <v>0</v>
      </c>
      <c r="AW987" s="68">
        <f t="shared" si="492"/>
        <v>0</v>
      </c>
      <c r="AX987" s="68">
        <f t="shared" si="493"/>
        <v>0</v>
      </c>
      <c r="AY987" s="68">
        <f t="shared" si="494"/>
        <v>0</v>
      </c>
      <c r="AZ987" s="139">
        <f t="shared" si="495"/>
        <v>0</v>
      </c>
      <c r="BA987" s="68" t="str">
        <f t="shared" si="496"/>
        <v/>
      </c>
      <c r="BB987" s="68" t="str">
        <f t="shared" si="497"/>
        <v/>
      </c>
      <c r="BC987" s="146" t="str">
        <f t="shared" si="498"/>
        <v>Pain in mouth/throat</v>
      </c>
      <c r="BD987" s="68">
        <f t="shared" si="499"/>
        <v>10.4</v>
      </c>
      <c r="BE987" s="68" t="str">
        <f t="shared" si="500"/>
        <v>Pain in mouth/throat
 has a PPV of 10.4% 
 for recurrence</v>
      </c>
      <c r="BF987" s="68">
        <f t="shared" si="501"/>
        <v>0</v>
      </c>
      <c r="BG987" s="68">
        <f t="shared" si="502"/>
        <v>0</v>
      </c>
      <c r="BH987" s="68">
        <f t="shared" si="503"/>
        <v>1</v>
      </c>
      <c r="BI987" s="68">
        <f t="shared" si="504"/>
        <v>0</v>
      </c>
      <c r="BJ987" s="68">
        <f t="shared" si="505"/>
        <v>0</v>
      </c>
      <c r="BK987" s="68">
        <f t="shared" si="506"/>
        <v>0</v>
      </c>
      <c r="BL987" s="68">
        <f t="shared" si="507"/>
        <v>0</v>
      </c>
      <c r="BM987" s="139">
        <f t="shared" si="508"/>
        <v>0</v>
      </c>
    </row>
    <row r="988" spans="1:65" s="68" customFormat="1" ht="63.95" customHeight="1">
      <c r="A988" s="245"/>
      <c r="B988" s="97"/>
      <c r="C988" s="98"/>
      <c r="D988" s="99"/>
      <c r="E988" s="111"/>
      <c r="F988" s="155"/>
      <c r="G988" s="225"/>
      <c r="H988" s="100"/>
      <c r="I988" s="226"/>
      <c r="J988" s="218"/>
      <c r="K988" s="124"/>
      <c r="L988" s="135"/>
      <c r="M988" s="136"/>
      <c r="N988" s="102"/>
      <c r="O988" s="103"/>
      <c r="P988" s="103"/>
      <c r="Q988" s="103"/>
      <c r="R988" s="103"/>
      <c r="S988" s="99"/>
      <c r="T988" s="99"/>
      <c r="U988" s="99"/>
      <c r="V988" s="99"/>
      <c r="W988" s="100"/>
      <c r="X988" s="100"/>
      <c r="Y988" s="104"/>
      <c r="Z988" s="119"/>
      <c r="AA988" s="119"/>
      <c r="AB988" s="120"/>
      <c r="AC988" s="137" t="str">
        <f t="shared" si="478"/>
        <v/>
      </c>
      <c r="AD988" s="131" t="str">
        <f t="shared" si="479"/>
        <v/>
      </c>
      <c r="AE988" s="105"/>
      <c r="AF988" s="101"/>
      <c r="AG988" s="107"/>
      <c r="AH988" s="169"/>
      <c r="AI988" s="170"/>
      <c r="AK988" s="146" t="b">
        <f t="shared" si="480"/>
        <v>0</v>
      </c>
      <c r="AL988" s="68">
        <f t="shared" si="481"/>
        <v>0</v>
      </c>
      <c r="AM988" s="68" t="b">
        <f t="shared" si="482"/>
        <v>1</v>
      </c>
      <c r="AN988" s="68">
        <f t="shared" si="483"/>
        <v>1</v>
      </c>
      <c r="AO988" s="68" t="b">
        <f t="shared" si="484"/>
        <v>0</v>
      </c>
      <c r="AP988" s="68">
        <f t="shared" si="485"/>
        <v>0</v>
      </c>
      <c r="AQ988" s="68" t="b">
        <f t="shared" si="486"/>
        <v>1</v>
      </c>
      <c r="AR988" s="139">
        <f t="shared" si="487"/>
        <v>1</v>
      </c>
      <c r="AS988" s="146" t="str">
        <f t="shared" si="488"/>
        <v/>
      </c>
      <c r="AT988" s="139" t="str">
        <f t="shared" si="489"/>
        <v/>
      </c>
      <c r="AU988" s="68">
        <f t="shared" si="490"/>
        <v>1</v>
      </c>
      <c r="AV988" s="68">
        <f t="shared" si="491"/>
        <v>0</v>
      </c>
      <c r="AW988" s="68">
        <f t="shared" si="492"/>
        <v>0</v>
      </c>
      <c r="AX988" s="68">
        <f t="shared" si="493"/>
        <v>0</v>
      </c>
      <c r="AY988" s="68">
        <f t="shared" si="494"/>
        <v>0</v>
      </c>
      <c r="AZ988" s="139">
        <f t="shared" si="495"/>
        <v>0</v>
      </c>
      <c r="BA988" s="68" t="str">
        <f t="shared" si="496"/>
        <v/>
      </c>
      <c r="BB988" s="68" t="str">
        <f t="shared" si="497"/>
        <v/>
      </c>
      <c r="BC988" s="146" t="str">
        <f t="shared" si="498"/>
        <v>Pain in mouth/throat</v>
      </c>
      <c r="BD988" s="68">
        <f t="shared" si="499"/>
        <v>10.4</v>
      </c>
      <c r="BE988" s="68" t="str">
        <f t="shared" si="500"/>
        <v>Pain in mouth/throat
 has a PPV of 10.4% 
 for recurrence</v>
      </c>
      <c r="BF988" s="68">
        <f t="shared" si="501"/>
        <v>0</v>
      </c>
      <c r="BG988" s="68">
        <f t="shared" si="502"/>
        <v>0</v>
      </c>
      <c r="BH988" s="68">
        <f t="shared" si="503"/>
        <v>1</v>
      </c>
      <c r="BI988" s="68">
        <f t="shared" si="504"/>
        <v>0</v>
      </c>
      <c r="BJ988" s="68">
        <f t="shared" si="505"/>
        <v>0</v>
      </c>
      <c r="BK988" s="68">
        <f t="shared" si="506"/>
        <v>0</v>
      </c>
      <c r="BL988" s="68">
        <f t="shared" si="507"/>
        <v>0</v>
      </c>
      <c r="BM988" s="139">
        <f t="shared" si="508"/>
        <v>0</v>
      </c>
    </row>
    <row r="989" spans="1:65" s="68" customFormat="1" ht="63.95" customHeight="1">
      <c r="A989" s="245"/>
      <c r="B989" s="97"/>
      <c r="C989" s="98"/>
      <c r="D989" s="99"/>
      <c r="E989" s="111"/>
      <c r="F989" s="155"/>
      <c r="G989" s="225"/>
      <c r="H989" s="100"/>
      <c r="I989" s="226"/>
      <c r="J989" s="218"/>
      <c r="K989" s="124"/>
      <c r="L989" s="135"/>
      <c r="M989" s="136"/>
      <c r="N989" s="102"/>
      <c r="O989" s="103"/>
      <c r="P989" s="103"/>
      <c r="Q989" s="103"/>
      <c r="R989" s="103"/>
      <c r="S989" s="99"/>
      <c r="T989" s="99"/>
      <c r="U989" s="99"/>
      <c r="V989" s="99"/>
      <c r="W989" s="100"/>
      <c r="X989" s="100"/>
      <c r="Y989" s="104"/>
      <c r="Z989" s="119"/>
      <c r="AA989" s="119"/>
      <c r="AB989" s="120"/>
      <c r="AC989" s="137" t="str">
        <f t="shared" si="478"/>
        <v/>
      </c>
      <c r="AD989" s="131" t="str">
        <f t="shared" si="479"/>
        <v/>
      </c>
      <c r="AE989" s="105"/>
      <c r="AF989" s="101"/>
      <c r="AG989" s="107"/>
      <c r="AH989" s="169"/>
      <c r="AI989" s="170"/>
      <c r="AK989" s="146" t="b">
        <f t="shared" si="480"/>
        <v>0</v>
      </c>
      <c r="AL989" s="68">
        <f t="shared" si="481"/>
        <v>0</v>
      </c>
      <c r="AM989" s="68" t="b">
        <f t="shared" si="482"/>
        <v>1</v>
      </c>
      <c r="AN989" s="68">
        <f t="shared" si="483"/>
        <v>1</v>
      </c>
      <c r="AO989" s="68" t="b">
        <f t="shared" si="484"/>
        <v>0</v>
      </c>
      <c r="AP989" s="68">
        <f t="shared" si="485"/>
        <v>0</v>
      </c>
      <c r="AQ989" s="68" t="b">
        <f t="shared" si="486"/>
        <v>1</v>
      </c>
      <c r="AR989" s="139">
        <f t="shared" si="487"/>
        <v>1</v>
      </c>
      <c r="AS989" s="146" t="str">
        <f t="shared" si="488"/>
        <v/>
      </c>
      <c r="AT989" s="139" t="str">
        <f t="shared" si="489"/>
        <v/>
      </c>
      <c r="AU989" s="68">
        <f t="shared" si="490"/>
        <v>1</v>
      </c>
      <c r="AV989" s="68">
        <f t="shared" si="491"/>
        <v>0</v>
      </c>
      <c r="AW989" s="68">
        <f t="shared" si="492"/>
        <v>0</v>
      </c>
      <c r="AX989" s="68">
        <f t="shared" si="493"/>
        <v>0</v>
      </c>
      <c r="AY989" s="68">
        <f t="shared" si="494"/>
        <v>0</v>
      </c>
      <c r="AZ989" s="139">
        <f t="shared" si="495"/>
        <v>0</v>
      </c>
      <c r="BA989" s="68" t="str">
        <f t="shared" si="496"/>
        <v/>
      </c>
      <c r="BB989" s="68" t="str">
        <f t="shared" si="497"/>
        <v/>
      </c>
      <c r="BC989" s="146" t="str">
        <f t="shared" si="498"/>
        <v>Pain in mouth/throat</v>
      </c>
      <c r="BD989" s="68">
        <f t="shared" si="499"/>
        <v>10.4</v>
      </c>
      <c r="BE989" s="68" t="str">
        <f t="shared" si="500"/>
        <v>Pain in mouth/throat
 has a PPV of 10.4% 
 for recurrence</v>
      </c>
      <c r="BF989" s="68">
        <f t="shared" si="501"/>
        <v>0</v>
      </c>
      <c r="BG989" s="68">
        <f t="shared" si="502"/>
        <v>0</v>
      </c>
      <c r="BH989" s="68">
        <f t="shared" si="503"/>
        <v>1</v>
      </c>
      <c r="BI989" s="68">
        <f t="shared" si="504"/>
        <v>0</v>
      </c>
      <c r="BJ989" s="68">
        <f t="shared" si="505"/>
        <v>0</v>
      </c>
      <c r="BK989" s="68">
        <f t="shared" si="506"/>
        <v>0</v>
      </c>
      <c r="BL989" s="68">
        <f t="shared" si="507"/>
        <v>0</v>
      </c>
      <c r="BM989" s="139">
        <f t="shared" si="508"/>
        <v>0</v>
      </c>
    </row>
    <row r="990" spans="1:65" s="68" customFormat="1" ht="63.95" customHeight="1">
      <c r="A990" s="245"/>
      <c r="B990" s="97"/>
      <c r="C990" s="98"/>
      <c r="D990" s="99"/>
      <c r="E990" s="111"/>
      <c r="F990" s="155"/>
      <c r="G990" s="225"/>
      <c r="H990" s="100"/>
      <c r="I990" s="226"/>
      <c r="J990" s="218"/>
      <c r="K990" s="124"/>
      <c r="L990" s="135"/>
      <c r="M990" s="136"/>
      <c r="N990" s="102"/>
      <c r="O990" s="103"/>
      <c r="P990" s="103"/>
      <c r="Q990" s="103"/>
      <c r="R990" s="103"/>
      <c r="S990" s="99"/>
      <c r="T990" s="99"/>
      <c r="U990" s="99"/>
      <c r="V990" s="99"/>
      <c r="W990" s="100"/>
      <c r="X990" s="100"/>
      <c r="Y990" s="104"/>
      <c r="Z990" s="119"/>
      <c r="AA990" s="119"/>
      <c r="AB990" s="120"/>
      <c r="AC990" s="137" t="str">
        <f t="shared" si="478"/>
        <v/>
      </c>
      <c r="AD990" s="131" t="str">
        <f t="shared" si="479"/>
        <v/>
      </c>
      <c r="AE990" s="105"/>
      <c r="AF990" s="101"/>
      <c r="AG990" s="107"/>
      <c r="AH990" s="169"/>
      <c r="AI990" s="170"/>
      <c r="AK990" s="146" t="b">
        <f t="shared" si="480"/>
        <v>0</v>
      </c>
      <c r="AL990" s="68">
        <f t="shared" si="481"/>
        <v>0</v>
      </c>
      <c r="AM990" s="68" t="b">
        <f t="shared" si="482"/>
        <v>1</v>
      </c>
      <c r="AN990" s="68">
        <f t="shared" si="483"/>
        <v>1</v>
      </c>
      <c r="AO990" s="68" t="b">
        <f t="shared" si="484"/>
        <v>0</v>
      </c>
      <c r="AP990" s="68">
        <f t="shared" si="485"/>
        <v>0</v>
      </c>
      <c r="AQ990" s="68" t="b">
        <f t="shared" si="486"/>
        <v>1</v>
      </c>
      <c r="AR990" s="139">
        <f t="shared" si="487"/>
        <v>1</v>
      </c>
      <c r="AS990" s="146" t="str">
        <f t="shared" si="488"/>
        <v/>
      </c>
      <c r="AT990" s="139" t="str">
        <f t="shared" si="489"/>
        <v/>
      </c>
      <c r="AU990" s="68">
        <f t="shared" si="490"/>
        <v>1</v>
      </c>
      <c r="AV990" s="68">
        <f t="shared" si="491"/>
        <v>0</v>
      </c>
      <c r="AW990" s="68">
        <f t="shared" si="492"/>
        <v>0</v>
      </c>
      <c r="AX990" s="68">
        <f t="shared" si="493"/>
        <v>0</v>
      </c>
      <c r="AY990" s="68">
        <f t="shared" si="494"/>
        <v>0</v>
      </c>
      <c r="AZ990" s="139">
        <f t="shared" si="495"/>
        <v>0</v>
      </c>
      <c r="BA990" s="68" t="str">
        <f t="shared" si="496"/>
        <v/>
      </c>
      <c r="BB990" s="68" t="str">
        <f t="shared" si="497"/>
        <v/>
      </c>
      <c r="BC990" s="146" t="str">
        <f t="shared" si="498"/>
        <v>Pain in mouth/throat</v>
      </c>
      <c r="BD990" s="68">
        <f t="shared" si="499"/>
        <v>10.4</v>
      </c>
      <c r="BE990" s="68" t="str">
        <f t="shared" si="500"/>
        <v>Pain in mouth/throat
 has a PPV of 10.4% 
 for recurrence</v>
      </c>
      <c r="BF990" s="68">
        <f t="shared" si="501"/>
        <v>0</v>
      </c>
      <c r="BG990" s="68">
        <f t="shared" si="502"/>
        <v>0</v>
      </c>
      <c r="BH990" s="68">
        <f t="shared" si="503"/>
        <v>1</v>
      </c>
      <c r="BI990" s="68">
        <f t="shared" si="504"/>
        <v>0</v>
      </c>
      <c r="BJ990" s="68">
        <f t="shared" si="505"/>
        <v>0</v>
      </c>
      <c r="BK990" s="68">
        <f t="shared" si="506"/>
        <v>0</v>
      </c>
      <c r="BL990" s="68">
        <f t="shared" si="507"/>
        <v>0</v>
      </c>
      <c r="BM990" s="139">
        <f t="shared" si="508"/>
        <v>0</v>
      </c>
    </row>
    <row r="991" spans="1:65" s="68" customFormat="1" ht="63.95" customHeight="1">
      <c r="A991" s="245"/>
      <c r="B991" s="97"/>
      <c r="C991" s="98"/>
      <c r="D991" s="99"/>
      <c r="E991" s="111"/>
      <c r="F991" s="155"/>
      <c r="G991" s="225"/>
      <c r="H991" s="100"/>
      <c r="I991" s="226"/>
      <c r="J991" s="218"/>
      <c r="K991" s="124"/>
      <c r="L991" s="135"/>
      <c r="M991" s="136"/>
      <c r="N991" s="102"/>
      <c r="O991" s="103"/>
      <c r="P991" s="103"/>
      <c r="Q991" s="103"/>
      <c r="R991" s="103"/>
      <c r="S991" s="99"/>
      <c r="T991" s="99"/>
      <c r="U991" s="99"/>
      <c r="V991" s="99"/>
      <c r="W991" s="100"/>
      <c r="X991" s="100"/>
      <c r="Y991" s="104"/>
      <c r="Z991" s="119"/>
      <c r="AA991" s="119"/>
      <c r="AB991" s="120"/>
      <c r="AC991" s="137" t="str">
        <f t="shared" si="478"/>
        <v/>
      </c>
      <c r="AD991" s="131" t="str">
        <f t="shared" si="479"/>
        <v/>
      </c>
      <c r="AE991" s="105"/>
      <c r="AF991" s="101"/>
      <c r="AG991" s="107"/>
      <c r="AH991" s="169"/>
      <c r="AI991" s="170"/>
      <c r="AK991" s="146" t="b">
        <f t="shared" si="480"/>
        <v>0</v>
      </c>
      <c r="AL991" s="68">
        <f t="shared" si="481"/>
        <v>0</v>
      </c>
      <c r="AM991" s="68" t="b">
        <f t="shared" si="482"/>
        <v>1</v>
      </c>
      <c r="AN991" s="68">
        <f t="shared" si="483"/>
        <v>1</v>
      </c>
      <c r="AO991" s="68" t="b">
        <f t="shared" si="484"/>
        <v>0</v>
      </c>
      <c r="AP991" s="68">
        <f t="shared" si="485"/>
        <v>0</v>
      </c>
      <c r="AQ991" s="68" t="b">
        <f t="shared" si="486"/>
        <v>1</v>
      </c>
      <c r="AR991" s="139">
        <f t="shared" si="487"/>
        <v>1</v>
      </c>
      <c r="AS991" s="146" t="str">
        <f t="shared" si="488"/>
        <v/>
      </c>
      <c r="AT991" s="139" t="str">
        <f t="shared" si="489"/>
        <v/>
      </c>
      <c r="AU991" s="68">
        <f t="shared" si="490"/>
        <v>1</v>
      </c>
      <c r="AV991" s="68">
        <f t="shared" si="491"/>
        <v>0</v>
      </c>
      <c r="AW991" s="68">
        <f t="shared" si="492"/>
        <v>0</v>
      </c>
      <c r="AX991" s="68">
        <f t="shared" si="493"/>
        <v>0</v>
      </c>
      <c r="AY991" s="68">
        <f t="shared" si="494"/>
        <v>0</v>
      </c>
      <c r="AZ991" s="139">
        <f t="shared" si="495"/>
        <v>0</v>
      </c>
      <c r="BA991" s="68" t="str">
        <f t="shared" si="496"/>
        <v/>
      </c>
      <c r="BB991" s="68" t="str">
        <f t="shared" si="497"/>
        <v/>
      </c>
      <c r="BC991" s="146" t="str">
        <f t="shared" si="498"/>
        <v>Pain in mouth/throat</v>
      </c>
      <c r="BD991" s="68">
        <f t="shared" si="499"/>
        <v>10.4</v>
      </c>
      <c r="BE991" s="68" t="str">
        <f t="shared" si="500"/>
        <v>Pain in mouth/throat
 has a PPV of 10.4% 
 for recurrence</v>
      </c>
      <c r="BF991" s="68">
        <f t="shared" si="501"/>
        <v>0</v>
      </c>
      <c r="BG991" s="68">
        <f t="shared" si="502"/>
        <v>0</v>
      </c>
      <c r="BH991" s="68">
        <f t="shared" si="503"/>
        <v>1</v>
      </c>
      <c r="BI991" s="68">
        <f t="shared" si="504"/>
        <v>0</v>
      </c>
      <c r="BJ991" s="68">
        <f t="shared" si="505"/>
        <v>0</v>
      </c>
      <c r="BK991" s="68">
        <f t="shared" si="506"/>
        <v>0</v>
      </c>
      <c r="BL991" s="68">
        <f t="shared" si="507"/>
        <v>0</v>
      </c>
      <c r="BM991" s="139">
        <f t="shared" si="508"/>
        <v>0</v>
      </c>
    </row>
    <row r="992" spans="1:65" s="68" customFormat="1" ht="63.95" customHeight="1">
      <c r="A992" s="245"/>
      <c r="B992" s="97"/>
      <c r="C992" s="98"/>
      <c r="D992" s="99"/>
      <c r="E992" s="111"/>
      <c r="F992" s="155"/>
      <c r="G992" s="225"/>
      <c r="H992" s="100"/>
      <c r="I992" s="226"/>
      <c r="J992" s="218"/>
      <c r="K992" s="124"/>
      <c r="L992" s="135"/>
      <c r="M992" s="136"/>
      <c r="N992" s="102"/>
      <c r="O992" s="103"/>
      <c r="P992" s="103"/>
      <c r="Q992" s="103"/>
      <c r="R992" s="103"/>
      <c r="S992" s="99"/>
      <c r="T992" s="99"/>
      <c r="U992" s="99"/>
      <c r="V992" s="99"/>
      <c r="W992" s="100"/>
      <c r="X992" s="100"/>
      <c r="Y992" s="104"/>
      <c r="Z992" s="119"/>
      <c r="AA992" s="119"/>
      <c r="AB992" s="120"/>
      <c r="AC992" s="137" t="str">
        <f t="shared" si="478"/>
        <v/>
      </c>
      <c r="AD992" s="131" t="str">
        <f t="shared" si="479"/>
        <v/>
      </c>
      <c r="AE992" s="105"/>
      <c r="AF992" s="101"/>
      <c r="AG992" s="107"/>
      <c r="AH992" s="169"/>
      <c r="AI992" s="170"/>
      <c r="AK992" s="146" t="b">
        <f t="shared" si="480"/>
        <v>0</v>
      </c>
      <c r="AL992" s="68">
        <f t="shared" si="481"/>
        <v>0</v>
      </c>
      <c r="AM992" s="68" t="b">
        <f t="shared" si="482"/>
        <v>1</v>
      </c>
      <c r="AN992" s="68">
        <f t="shared" si="483"/>
        <v>1</v>
      </c>
      <c r="AO992" s="68" t="b">
        <f t="shared" si="484"/>
        <v>0</v>
      </c>
      <c r="AP992" s="68">
        <f t="shared" si="485"/>
        <v>0</v>
      </c>
      <c r="AQ992" s="68" t="b">
        <f t="shared" si="486"/>
        <v>1</v>
      </c>
      <c r="AR992" s="139">
        <f t="shared" si="487"/>
        <v>1</v>
      </c>
      <c r="AS992" s="146" t="str">
        <f t="shared" si="488"/>
        <v/>
      </c>
      <c r="AT992" s="139" t="str">
        <f t="shared" si="489"/>
        <v/>
      </c>
      <c r="AU992" s="68">
        <f t="shared" si="490"/>
        <v>1</v>
      </c>
      <c r="AV992" s="68">
        <f t="shared" si="491"/>
        <v>0</v>
      </c>
      <c r="AW992" s="68">
        <f t="shared" si="492"/>
        <v>0</v>
      </c>
      <c r="AX992" s="68">
        <f t="shared" si="493"/>
        <v>0</v>
      </c>
      <c r="AY992" s="68">
        <f t="shared" si="494"/>
        <v>0</v>
      </c>
      <c r="AZ992" s="139">
        <f t="shared" si="495"/>
        <v>0</v>
      </c>
      <c r="BA992" s="68" t="str">
        <f t="shared" si="496"/>
        <v/>
      </c>
      <c r="BB992" s="68" t="str">
        <f t="shared" si="497"/>
        <v/>
      </c>
      <c r="BC992" s="146" t="str">
        <f t="shared" si="498"/>
        <v>Pain in mouth/throat</v>
      </c>
      <c r="BD992" s="68">
        <f t="shared" si="499"/>
        <v>10.4</v>
      </c>
      <c r="BE992" s="68" t="str">
        <f t="shared" si="500"/>
        <v>Pain in mouth/throat
 has a PPV of 10.4% 
 for recurrence</v>
      </c>
      <c r="BF992" s="68">
        <f t="shared" si="501"/>
        <v>0</v>
      </c>
      <c r="BG992" s="68">
        <f t="shared" si="502"/>
        <v>0</v>
      </c>
      <c r="BH992" s="68">
        <f t="shared" si="503"/>
        <v>1</v>
      </c>
      <c r="BI992" s="68">
        <f t="shared" si="504"/>
        <v>0</v>
      </c>
      <c r="BJ992" s="68">
        <f t="shared" si="505"/>
        <v>0</v>
      </c>
      <c r="BK992" s="68">
        <f t="shared" si="506"/>
        <v>0</v>
      </c>
      <c r="BL992" s="68">
        <f t="shared" si="507"/>
        <v>0</v>
      </c>
      <c r="BM992" s="139">
        <f t="shared" si="508"/>
        <v>0</v>
      </c>
    </row>
    <row r="993" spans="1:65" s="68" customFormat="1" ht="63.95" customHeight="1">
      <c r="A993" s="245"/>
      <c r="B993" s="97"/>
      <c r="C993" s="98"/>
      <c r="D993" s="99"/>
      <c r="E993" s="111"/>
      <c r="F993" s="155"/>
      <c r="G993" s="225"/>
      <c r="H993" s="100"/>
      <c r="I993" s="226"/>
      <c r="J993" s="218"/>
      <c r="K993" s="124"/>
      <c r="L993" s="135"/>
      <c r="M993" s="136"/>
      <c r="N993" s="102"/>
      <c r="O993" s="103"/>
      <c r="P993" s="103"/>
      <c r="Q993" s="103"/>
      <c r="R993" s="103"/>
      <c r="S993" s="99"/>
      <c r="T993" s="99"/>
      <c r="U993" s="99"/>
      <c r="V993" s="99"/>
      <c r="W993" s="100"/>
      <c r="X993" s="100"/>
      <c r="Y993" s="104"/>
      <c r="Z993" s="119"/>
      <c r="AA993" s="119"/>
      <c r="AB993" s="120"/>
      <c r="AC993" s="137" t="str">
        <f t="shared" si="478"/>
        <v/>
      </c>
      <c r="AD993" s="131" t="str">
        <f t="shared" si="479"/>
        <v/>
      </c>
      <c r="AE993" s="105"/>
      <c r="AF993" s="101"/>
      <c r="AG993" s="107"/>
      <c r="AH993" s="169"/>
      <c r="AI993" s="170"/>
      <c r="AK993" s="146" t="b">
        <f t="shared" si="480"/>
        <v>0</v>
      </c>
      <c r="AL993" s="68">
        <f t="shared" si="481"/>
        <v>0</v>
      </c>
      <c r="AM993" s="68" t="b">
        <f t="shared" si="482"/>
        <v>1</v>
      </c>
      <c r="AN993" s="68">
        <f t="shared" si="483"/>
        <v>1</v>
      </c>
      <c r="AO993" s="68" t="b">
        <f t="shared" si="484"/>
        <v>0</v>
      </c>
      <c r="AP993" s="68">
        <f t="shared" si="485"/>
        <v>0</v>
      </c>
      <c r="AQ993" s="68" t="b">
        <f t="shared" si="486"/>
        <v>1</v>
      </c>
      <c r="AR993" s="139">
        <f t="shared" si="487"/>
        <v>1</v>
      </c>
      <c r="AS993" s="146" t="str">
        <f t="shared" si="488"/>
        <v/>
      </c>
      <c r="AT993" s="139" t="str">
        <f t="shared" si="489"/>
        <v/>
      </c>
      <c r="AU993" s="68">
        <f t="shared" si="490"/>
        <v>1</v>
      </c>
      <c r="AV993" s="68">
        <f t="shared" si="491"/>
        <v>0</v>
      </c>
      <c r="AW993" s="68">
        <f t="shared" si="492"/>
        <v>0</v>
      </c>
      <c r="AX993" s="68">
        <f t="shared" si="493"/>
        <v>0</v>
      </c>
      <c r="AY993" s="68">
        <f t="shared" si="494"/>
        <v>0</v>
      </c>
      <c r="AZ993" s="139">
        <f t="shared" si="495"/>
        <v>0</v>
      </c>
      <c r="BA993" s="68" t="str">
        <f t="shared" si="496"/>
        <v/>
      </c>
      <c r="BB993" s="68" t="str">
        <f t="shared" si="497"/>
        <v/>
      </c>
      <c r="BC993" s="146" t="str">
        <f t="shared" si="498"/>
        <v>Pain in mouth/throat</v>
      </c>
      <c r="BD993" s="68">
        <f t="shared" si="499"/>
        <v>10.4</v>
      </c>
      <c r="BE993" s="68" t="str">
        <f t="shared" si="500"/>
        <v>Pain in mouth/throat
 has a PPV of 10.4% 
 for recurrence</v>
      </c>
      <c r="BF993" s="68">
        <f t="shared" si="501"/>
        <v>0</v>
      </c>
      <c r="BG993" s="68">
        <f t="shared" si="502"/>
        <v>0</v>
      </c>
      <c r="BH993" s="68">
        <f t="shared" si="503"/>
        <v>1</v>
      </c>
      <c r="BI993" s="68">
        <f t="shared" si="504"/>
        <v>0</v>
      </c>
      <c r="BJ993" s="68">
        <f t="shared" si="505"/>
        <v>0</v>
      </c>
      <c r="BK993" s="68">
        <f t="shared" si="506"/>
        <v>0</v>
      </c>
      <c r="BL993" s="68">
        <f t="shared" si="507"/>
        <v>0</v>
      </c>
      <c r="BM993" s="139">
        <f t="shared" si="508"/>
        <v>0</v>
      </c>
    </row>
    <row r="994" spans="1:65" s="68" customFormat="1" ht="63.95" customHeight="1">
      <c r="A994" s="245"/>
      <c r="B994" s="97"/>
      <c r="C994" s="98"/>
      <c r="D994" s="99"/>
      <c r="E994" s="111"/>
      <c r="F994" s="155"/>
      <c r="G994" s="225"/>
      <c r="H994" s="100"/>
      <c r="I994" s="226"/>
      <c r="J994" s="218"/>
      <c r="K994" s="124"/>
      <c r="L994" s="135"/>
      <c r="M994" s="136"/>
      <c r="N994" s="102"/>
      <c r="O994" s="103"/>
      <c r="P994" s="103"/>
      <c r="Q994" s="103"/>
      <c r="R994" s="103"/>
      <c r="S994" s="99"/>
      <c r="T994" s="99"/>
      <c r="U994" s="99"/>
      <c r="V994" s="99"/>
      <c r="W994" s="100"/>
      <c r="X994" s="100"/>
      <c r="Y994" s="104"/>
      <c r="Z994" s="119"/>
      <c r="AA994" s="119"/>
      <c r="AB994" s="120"/>
      <c r="AC994" s="137" t="str">
        <f t="shared" si="478"/>
        <v/>
      </c>
      <c r="AD994" s="131" t="str">
        <f t="shared" si="479"/>
        <v/>
      </c>
      <c r="AE994" s="105"/>
      <c r="AF994" s="101"/>
      <c r="AG994" s="107"/>
      <c r="AH994" s="169"/>
      <c r="AI994" s="170"/>
      <c r="AK994" s="146" t="b">
        <f t="shared" si="480"/>
        <v>0</v>
      </c>
      <c r="AL994" s="68">
        <f t="shared" si="481"/>
        <v>0</v>
      </c>
      <c r="AM994" s="68" t="b">
        <f t="shared" si="482"/>
        <v>1</v>
      </c>
      <c r="AN994" s="68">
        <f t="shared" si="483"/>
        <v>1</v>
      </c>
      <c r="AO994" s="68" t="b">
        <f t="shared" si="484"/>
        <v>0</v>
      </c>
      <c r="AP994" s="68">
        <f t="shared" si="485"/>
        <v>0</v>
      </c>
      <c r="AQ994" s="68" t="b">
        <f t="shared" si="486"/>
        <v>1</v>
      </c>
      <c r="AR994" s="139">
        <f t="shared" si="487"/>
        <v>1</v>
      </c>
      <c r="AS994" s="146" t="str">
        <f t="shared" si="488"/>
        <v/>
      </c>
      <c r="AT994" s="139" t="str">
        <f t="shared" si="489"/>
        <v/>
      </c>
      <c r="AU994" s="68">
        <f t="shared" si="490"/>
        <v>1</v>
      </c>
      <c r="AV994" s="68">
        <f t="shared" si="491"/>
        <v>0</v>
      </c>
      <c r="AW994" s="68">
        <f t="shared" si="492"/>
        <v>0</v>
      </c>
      <c r="AX994" s="68">
        <f t="shared" si="493"/>
        <v>0</v>
      </c>
      <c r="AY994" s="68">
        <f t="shared" si="494"/>
        <v>0</v>
      </c>
      <c r="AZ994" s="139">
        <f t="shared" si="495"/>
        <v>0</v>
      </c>
      <c r="BA994" s="68" t="str">
        <f t="shared" si="496"/>
        <v/>
      </c>
      <c r="BB994" s="68" t="str">
        <f t="shared" si="497"/>
        <v/>
      </c>
      <c r="BC994" s="146" t="str">
        <f t="shared" si="498"/>
        <v>Pain in mouth/throat</v>
      </c>
      <c r="BD994" s="68">
        <f t="shared" si="499"/>
        <v>10.4</v>
      </c>
      <c r="BE994" s="68" t="str">
        <f t="shared" si="500"/>
        <v>Pain in mouth/throat
 has a PPV of 10.4% 
 for recurrence</v>
      </c>
      <c r="BF994" s="68">
        <f t="shared" si="501"/>
        <v>0</v>
      </c>
      <c r="BG994" s="68">
        <f t="shared" si="502"/>
        <v>0</v>
      </c>
      <c r="BH994" s="68">
        <f t="shared" si="503"/>
        <v>1</v>
      </c>
      <c r="BI994" s="68">
        <f t="shared" si="504"/>
        <v>0</v>
      </c>
      <c r="BJ994" s="68">
        <f t="shared" si="505"/>
        <v>0</v>
      </c>
      <c r="BK994" s="68">
        <f t="shared" si="506"/>
        <v>0</v>
      </c>
      <c r="BL994" s="68">
        <f t="shared" si="507"/>
        <v>0</v>
      </c>
      <c r="BM994" s="139">
        <f t="shared" si="508"/>
        <v>0</v>
      </c>
    </row>
    <row r="995" spans="1:65" s="68" customFormat="1" ht="63.95" customHeight="1">
      <c r="A995" s="245"/>
      <c r="B995" s="97"/>
      <c r="C995" s="98"/>
      <c r="D995" s="99"/>
      <c r="E995" s="111"/>
      <c r="F995" s="155"/>
      <c r="G995" s="225"/>
      <c r="H995" s="100"/>
      <c r="I995" s="226"/>
      <c r="J995" s="218"/>
      <c r="K995" s="124"/>
      <c r="L995" s="135"/>
      <c r="M995" s="136"/>
      <c r="N995" s="102"/>
      <c r="O995" s="103"/>
      <c r="P995" s="103"/>
      <c r="Q995" s="103"/>
      <c r="R995" s="103"/>
      <c r="S995" s="99"/>
      <c r="T995" s="99"/>
      <c r="U995" s="99"/>
      <c r="V995" s="99"/>
      <c r="W995" s="100"/>
      <c r="X995" s="100"/>
      <c r="Y995" s="104"/>
      <c r="Z995" s="119"/>
      <c r="AA995" s="119"/>
      <c r="AB995" s="120"/>
      <c r="AC995" s="137" t="str">
        <f t="shared" si="478"/>
        <v/>
      </c>
      <c r="AD995" s="131" t="str">
        <f t="shared" si="479"/>
        <v/>
      </c>
      <c r="AE995" s="105"/>
      <c r="AF995" s="101"/>
      <c r="AG995" s="107"/>
      <c r="AH995" s="169"/>
      <c r="AI995" s="170"/>
      <c r="AK995" s="146" t="b">
        <f t="shared" si="480"/>
        <v>0</v>
      </c>
      <c r="AL995" s="68">
        <f t="shared" si="481"/>
        <v>0</v>
      </c>
      <c r="AM995" s="68" t="b">
        <f t="shared" si="482"/>
        <v>1</v>
      </c>
      <c r="AN995" s="68">
        <f t="shared" si="483"/>
        <v>1</v>
      </c>
      <c r="AO995" s="68" t="b">
        <f t="shared" si="484"/>
        <v>0</v>
      </c>
      <c r="AP995" s="68">
        <f t="shared" si="485"/>
        <v>0</v>
      </c>
      <c r="AQ995" s="68" t="b">
        <f t="shared" si="486"/>
        <v>1</v>
      </c>
      <c r="AR995" s="139">
        <f t="shared" si="487"/>
        <v>1</v>
      </c>
      <c r="AS995" s="146" t="str">
        <f t="shared" si="488"/>
        <v/>
      </c>
      <c r="AT995" s="139" t="str">
        <f t="shared" si="489"/>
        <v/>
      </c>
      <c r="AU995" s="68">
        <f t="shared" si="490"/>
        <v>1</v>
      </c>
      <c r="AV995" s="68">
        <f t="shared" si="491"/>
        <v>0</v>
      </c>
      <c r="AW995" s="68">
        <f t="shared" si="492"/>
        <v>0</v>
      </c>
      <c r="AX995" s="68">
        <f t="shared" si="493"/>
        <v>0</v>
      </c>
      <c r="AY995" s="68">
        <f t="shared" si="494"/>
        <v>0</v>
      </c>
      <c r="AZ995" s="139">
        <f t="shared" si="495"/>
        <v>0</v>
      </c>
      <c r="BA995" s="68" t="str">
        <f t="shared" si="496"/>
        <v/>
      </c>
      <c r="BB995" s="68" t="str">
        <f t="shared" si="497"/>
        <v/>
      </c>
      <c r="BC995" s="146" t="str">
        <f t="shared" si="498"/>
        <v>Pain in mouth/throat</v>
      </c>
      <c r="BD995" s="68">
        <f t="shared" si="499"/>
        <v>10.4</v>
      </c>
      <c r="BE995" s="68" t="str">
        <f t="shared" si="500"/>
        <v>Pain in mouth/throat
 has a PPV of 10.4% 
 for recurrence</v>
      </c>
      <c r="BF995" s="68">
        <f t="shared" si="501"/>
        <v>0</v>
      </c>
      <c r="BG995" s="68">
        <f t="shared" si="502"/>
        <v>0</v>
      </c>
      <c r="BH995" s="68">
        <f t="shared" si="503"/>
        <v>1</v>
      </c>
      <c r="BI995" s="68">
        <f t="shared" si="504"/>
        <v>0</v>
      </c>
      <c r="BJ995" s="68">
        <f t="shared" si="505"/>
        <v>0</v>
      </c>
      <c r="BK995" s="68">
        <f t="shared" si="506"/>
        <v>0</v>
      </c>
      <c r="BL995" s="68">
        <f t="shared" si="507"/>
        <v>0</v>
      </c>
      <c r="BM995" s="139">
        <f t="shared" si="508"/>
        <v>0</v>
      </c>
    </row>
    <row r="996" spans="1:65" s="68" customFormat="1" ht="63.95" customHeight="1">
      <c r="A996" s="245"/>
      <c r="B996" s="97"/>
      <c r="C996" s="98"/>
      <c r="D996" s="99"/>
      <c r="E996" s="111"/>
      <c r="F996" s="155"/>
      <c r="G996" s="225"/>
      <c r="H996" s="100"/>
      <c r="I996" s="226"/>
      <c r="J996" s="218"/>
      <c r="K996" s="124"/>
      <c r="L996" s="135"/>
      <c r="M996" s="136"/>
      <c r="N996" s="102"/>
      <c r="O996" s="103"/>
      <c r="P996" s="103"/>
      <c r="Q996" s="103"/>
      <c r="R996" s="103"/>
      <c r="S996" s="99"/>
      <c r="T996" s="99"/>
      <c r="U996" s="99"/>
      <c r="V996" s="99"/>
      <c r="W996" s="100"/>
      <c r="X996" s="100"/>
      <c r="Y996" s="104"/>
      <c r="Z996" s="119"/>
      <c r="AA996" s="119"/>
      <c r="AB996" s="120"/>
      <c r="AC996" s="137" t="str">
        <f t="shared" si="478"/>
        <v/>
      </c>
      <c r="AD996" s="131" t="str">
        <f t="shared" si="479"/>
        <v/>
      </c>
      <c r="AE996" s="105"/>
      <c r="AF996" s="101"/>
      <c r="AG996" s="107"/>
      <c r="AH996" s="169"/>
      <c r="AI996" s="170"/>
      <c r="AK996" s="146" t="b">
        <f t="shared" si="480"/>
        <v>0</v>
      </c>
      <c r="AL996" s="68">
        <f t="shared" si="481"/>
        <v>0</v>
      </c>
      <c r="AM996" s="68" t="b">
        <f t="shared" si="482"/>
        <v>1</v>
      </c>
      <c r="AN996" s="68">
        <f t="shared" si="483"/>
        <v>1</v>
      </c>
      <c r="AO996" s="68" t="b">
        <f t="shared" si="484"/>
        <v>0</v>
      </c>
      <c r="AP996" s="68">
        <f t="shared" si="485"/>
        <v>0</v>
      </c>
      <c r="AQ996" s="68" t="b">
        <f t="shared" si="486"/>
        <v>1</v>
      </c>
      <c r="AR996" s="139">
        <f t="shared" si="487"/>
        <v>1</v>
      </c>
      <c r="AS996" s="146" t="str">
        <f t="shared" si="488"/>
        <v/>
      </c>
      <c r="AT996" s="139" t="str">
        <f t="shared" si="489"/>
        <v/>
      </c>
      <c r="AU996" s="68">
        <f t="shared" si="490"/>
        <v>1</v>
      </c>
      <c r="AV996" s="68">
        <f t="shared" si="491"/>
        <v>0</v>
      </c>
      <c r="AW996" s="68">
        <f t="shared" si="492"/>
        <v>0</v>
      </c>
      <c r="AX996" s="68">
        <f t="shared" si="493"/>
        <v>0</v>
      </c>
      <c r="AY996" s="68">
        <f t="shared" si="494"/>
        <v>0</v>
      </c>
      <c r="AZ996" s="139">
        <f t="shared" si="495"/>
        <v>0</v>
      </c>
      <c r="BA996" s="68" t="str">
        <f t="shared" si="496"/>
        <v/>
      </c>
      <c r="BB996" s="68" t="str">
        <f t="shared" si="497"/>
        <v/>
      </c>
      <c r="BC996" s="146" t="str">
        <f t="shared" si="498"/>
        <v>Pain in mouth/throat</v>
      </c>
      <c r="BD996" s="68">
        <f t="shared" si="499"/>
        <v>10.4</v>
      </c>
      <c r="BE996" s="68" t="str">
        <f t="shared" si="500"/>
        <v>Pain in mouth/throat
 has a PPV of 10.4% 
 for recurrence</v>
      </c>
      <c r="BF996" s="68">
        <f t="shared" si="501"/>
        <v>0</v>
      </c>
      <c r="BG996" s="68">
        <f t="shared" si="502"/>
        <v>0</v>
      </c>
      <c r="BH996" s="68">
        <f t="shared" si="503"/>
        <v>1</v>
      </c>
      <c r="BI996" s="68">
        <f t="shared" si="504"/>
        <v>0</v>
      </c>
      <c r="BJ996" s="68">
        <f t="shared" si="505"/>
        <v>0</v>
      </c>
      <c r="BK996" s="68">
        <f t="shared" si="506"/>
        <v>0</v>
      </c>
      <c r="BL996" s="68">
        <f t="shared" si="507"/>
        <v>0</v>
      </c>
      <c r="BM996" s="139">
        <f t="shared" si="508"/>
        <v>0</v>
      </c>
    </row>
    <row r="997" spans="1:65" s="68" customFormat="1" ht="63.95" customHeight="1">
      <c r="A997" s="245"/>
      <c r="B997" s="97"/>
      <c r="C997" s="98"/>
      <c r="D997" s="99"/>
      <c r="E997" s="111"/>
      <c r="F997" s="155"/>
      <c r="G997" s="225"/>
      <c r="H997" s="100"/>
      <c r="I997" s="226"/>
      <c r="J997" s="218"/>
      <c r="K997" s="124"/>
      <c r="L997" s="135"/>
      <c r="M997" s="136"/>
      <c r="N997" s="102"/>
      <c r="O997" s="103"/>
      <c r="P997" s="103"/>
      <c r="Q997" s="103"/>
      <c r="R997" s="103"/>
      <c r="S997" s="99"/>
      <c r="T997" s="99"/>
      <c r="U997" s="99"/>
      <c r="V997" s="99"/>
      <c r="W997" s="100"/>
      <c r="X997" s="100"/>
      <c r="Y997" s="104"/>
      <c r="Z997" s="119"/>
      <c r="AA997" s="119"/>
      <c r="AB997" s="120"/>
      <c r="AC997" s="137" t="str">
        <f t="shared" si="478"/>
        <v/>
      </c>
      <c r="AD997" s="131" t="str">
        <f t="shared" si="479"/>
        <v/>
      </c>
      <c r="AE997" s="105"/>
      <c r="AF997" s="101"/>
      <c r="AG997" s="107"/>
      <c r="AH997" s="169"/>
      <c r="AI997" s="170"/>
      <c r="AK997" s="146" t="b">
        <f t="shared" si="480"/>
        <v>0</v>
      </c>
      <c r="AL997" s="68">
        <f t="shared" si="481"/>
        <v>0</v>
      </c>
      <c r="AM997" s="68" t="b">
        <f t="shared" si="482"/>
        <v>1</v>
      </c>
      <c r="AN997" s="68">
        <f t="shared" si="483"/>
        <v>1</v>
      </c>
      <c r="AO997" s="68" t="b">
        <f t="shared" si="484"/>
        <v>0</v>
      </c>
      <c r="AP997" s="68">
        <f t="shared" si="485"/>
        <v>0</v>
      </c>
      <c r="AQ997" s="68" t="b">
        <f t="shared" si="486"/>
        <v>1</v>
      </c>
      <c r="AR997" s="139">
        <f t="shared" si="487"/>
        <v>1</v>
      </c>
      <c r="AS997" s="146" t="str">
        <f t="shared" si="488"/>
        <v/>
      </c>
      <c r="AT997" s="139" t="str">
        <f t="shared" si="489"/>
        <v/>
      </c>
      <c r="AU997" s="68">
        <f t="shared" si="490"/>
        <v>1</v>
      </c>
      <c r="AV997" s="68">
        <f t="shared" si="491"/>
        <v>0</v>
      </c>
      <c r="AW997" s="68">
        <f t="shared" si="492"/>
        <v>0</v>
      </c>
      <c r="AX997" s="68">
        <f t="shared" si="493"/>
        <v>0</v>
      </c>
      <c r="AY997" s="68">
        <f t="shared" si="494"/>
        <v>0</v>
      </c>
      <c r="AZ997" s="139">
        <f t="shared" si="495"/>
        <v>0</v>
      </c>
      <c r="BA997" s="68" t="str">
        <f t="shared" si="496"/>
        <v/>
      </c>
      <c r="BB997" s="68" t="str">
        <f t="shared" si="497"/>
        <v/>
      </c>
      <c r="BC997" s="146" t="str">
        <f t="shared" si="498"/>
        <v>Pain in mouth/throat</v>
      </c>
      <c r="BD997" s="68">
        <f t="shared" si="499"/>
        <v>10.4</v>
      </c>
      <c r="BE997" s="68" t="str">
        <f t="shared" si="500"/>
        <v>Pain in mouth/throat
 has a PPV of 10.4% 
 for recurrence</v>
      </c>
      <c r="BF997" s="68">
        <f t="shared" si="501"/>
        <v>0</v>
      </c>
      <c r="BG997" s="68">
        <f t="shared" si="502"/>
        <v>0</v>
      </c>
      <c r="BH997" s="68">
        <f t="shared" si="503"/>
        <v>1</v>
      </c>
      <c r="BI997" s="68">
        <f t="shared" si="504"/>
        <v>0</v>
      </c>
      <c r="BJ997" s="68">
        <f t="shared" si="505"/>
        <v>0</v>
      </c>
      <c r="BK997" s="68">
        <f t="shared" si="506"/>
        <v>0</v>
      </c>
      <c r="BL997" s="68">
        <f t="shared" si="507"/>
        <v>0</v>
      </c>
      <c r="BM997" s="139">
        <f t="shared" si="508"/>
        <v>0</v>
      </c>
    </row>
    <row r="998" spans="1:65" s="68" customFormat="1" ht="63.95" customHeight="1">
      <c r="A998" s="245"/>
      <c r="B998" s="97"/>
      <c r="C998" s="98"/>
      <c r="D998" s="99"/>
      <c r="E998" s="111"/>
      <c r="F998" s="155"/>
      <c r="G998" s="225"/>
      <c r="H998" s="100"/>
      <c r="I998" s="226"/>
      <c r="J998" s="218"/>
      <c r="K998" s="124"/>
      <c r="L998" s="135"/>
      <c r="M998" s="136"/>
      <c r="N998" s="102"/>
      <c r="O998" s="103"/>
      <c r="P998" s="103"/>
      <c r="Q998" s="103"/>
      <c r="R998" s="103"/>
      <c r="S998" s="99"/>
      <c r="T998" s="99"/>
      <c r="U998" s="99"/>
      <c r="V998" s="99"/>
      <c r="W998" s="100"/>
      <c r="X998" s="100"/>
      <c r="Y998" s="104"/>
      <c r="Z998" s="119"/>
      <c r="AA998" s="119"/>
      <c r="AB998" s="120"/>
      <c r="AC998" s="137" t="str">
        <f t="shared" si="478"/>
        <v/>
      </c>
      <c r="AD998" s="131" t="str">
        <f t="shared" si="479"/>
        <v/>
      </c>
      <c r="AE998" s="105"/>
      <c r="AF998" s="101"/>
      <c r="AG998" s="107"/>
      <c r="AH998" s="169"/>
      <c r="AI998" s="170"/>
      <c r="AK998" s="146" t="b">
        <f t="shared" si="480"/>
        <v>0</v>
      </c>
      <c r="AL998" s="68">
        <f t="shared" si="481"/>
        <v>0</v>
      </c>
      <c r="AM998" s="68" t="b">
        <f t="shared" si="482"/>
        <v>1</v>
      </c>
      <c r="AN998" s="68">
        <f t="shared" si="483"/>
        <v>1</v>
      </c>
      <c r="AO998" s="68" t="b">
        <f t="shared" si="484"/>
        <v>0</v>
      </c>
      <c r="AP998" s="68">
        <f t="shared" si="485"/>
        <v>0</v>
      </c>
      <c r="AQ998" s="68" t="b">
        <f t="shared" si="486"/>
        <v>1</v>
      </c>
      <c r="AR998" s="139">
        <f t="shared" si="487"/>
        <v>1</v>
      </c>
      <c r="AS998" s="146" t="str">
        <f t="shared" si="488"/>
        <v/>
      </c>
      <c r="AT998" s="139" t="str">
        <f t="shared" si="489"/>
        <v/>
      </c>
      <c r="AU998" s="68">
        <f t="shared" si="490"/>
        <v>1</v>
      </c>
      <c r="AV998" s="68">
        <f t="shared" si="491"/>
        <v>0</v>
      </c>
      <c r="AW998" s="68">
        <f t="shared" si="492"/>
        <v>0</v>
      </c>
      <c r="AX998" s="68">
        <f t="shared" si="493"/>
        <v>0</v>
      </c>
      <c r="AY998" s="68">
        <f t="shared" si="494"/>
        <v>0</v>
      </c>
      <c r="AZ998" s="139">
        <f t="shared" si="495"/>
        <v>0</v>
      </c>
      <c r="BA998" s="68" t="str">
        <f t="shared" si="496"/>
        <v/>
      </c>
      <c r="BB998" s="68" t="str">
        <f t="shared" si="497"/>
        <v/>
      </c>
      <c r="BC998" s="146" t="str">
        <f t="shared" si="498"/>
        <v>Pain in mouth/throat</v>
      </c>
      <c r="BD998" s="68">
        <f t="shared" si="499"/>
        <v>10.4</v>
      </c>
      <c r="BE998" s="68" t="str">
        <f t="shared" si="500"/>
        <v>Pain in mouth/throat
 has a PPV of 10.4% 
 for recurrence</v>
      </c>
      <c r="BF998" s="68">
        <f t="shared" si="501"/>
        <v>0</v>
      </c>
      <c r="BG998" s="68">
        <f t="shared" si="502"/>
        <v>0</v>
      </c>
      <c r="BH998" s="68">
        <f t="shared" si="503"/>
        <v>1</v>
      </c>
      <c r="BI998" s="68">
        <f t="shared" si="504"/>
        <v>0</v>
      </c>
      <c r="BJ998" s="68">
        <f t="shared" si="505"/>
        <v>0</v>
      </c>
      <c r="BK998" s="68">
        <f t="shared" si="506"/>
        <v>0</v>
      </c>
      <c r="BL998" s="68">
        <f t="shared" si="507"/>
        <v>0</v>
      </c>
      <c r="BM998" s="139">
        <f t="shared" si="508"/>
        <v>0</v>
      </c>
    </row>
    <row r="999" spans="1:65" s="68" customFormat="1" ht="63.95" customHeight="1">
      <c r="A999" s="245"/>
      <c r="B999" s="97"/>
      <c r="C999" s="98"/>
      <c r="D999" s="99"/>
      <c r="E999" s="111"/>
      <c r="F999" s="155"/>
      <c r="G999" s="225"/>
      <c r="H999" s="100"/>
      <c r="I999" s="226"/>
      <c r="J999" s="218"/>
      <c r="K999" s="124"/>
      <c r="L999" s="135"/>
      <c r="M999" s="136"/>
      <c r="N999" s="102"/>
      <c r="O999" s="103"/>
      <c r="P999" s="103"/>
      <c r="Q999" s="103"/>
      <c r="R999" s="103"/>
      <c r="S999" s="99"/>
      <c r="T999" s="99"/>
      <c r="U999" s="99"/>
      <c r="V999" s="99"/>
      <c r="W999" s="100"/>
      <c r="X999" s="100"/>
      <c r="Y999" s="104"/>
      <c r="Z999" s="119"/>
      <c r="AA999" s="119"/>
      <c r="AB999" s="120"/>
      <c r="AC999" s="137" t="str">
        <f t="shared" si="478"/>
        <v/>
      </c>
      <c r="AD999" s="131" t="str">
        <f t="shared" si="479"/>
        <v/>
      </c>
      <c r="AE999" s="105"/>
      <c r="AF999" s="101"/>
      <c r="AG999" s="107"/>
      <c r="AH999" s="169"/>
      <c r="AI999" s="170"/>
      <c r="AK999" s="146" t="b">
        <f t="shared" si="480"/>
        <v>0</v>
      </c>
      <c r="AL999" s="68">
        <f t="shared" si="481"/>
        <v>0</v>
      </c>
      <c r="AM999" s="68" t="b">
        <f t="shared" si="482"/>
        <v>1</v>
      </c>
      <c r="AN999" s="68">
        <f t="shared" si="483"/>
        <v>1</v>
      </c>
      <c r="AO999" s="68" t="b">
        <f t="shared" si="484"/>
        <v>0</v>
      </c>
      <c r="AP999" s="68">
        <f t="shared" si="485"/>
        <v>0</v>
      </c>
      <c r="AQ999" s="68" t="b">
        <f t="shared" si="486"/>
        <v>1</v>
      </c>
      <c r="AR999" s="139">
        <f t="shared" si="487"/>
        <v>1</v>
      </c>
      <c r="AS999" s="146" t="str">
        <f t="shared" si="488"/>
        <v/>
      </c>
      <c r="AT999" s="139" t="str">
        <f t="shared" si="489"/>
        <v/>
      </c>
      <c r="AU999" s="68">
        <f t="shared" si="490"/>
        <v>1</v>
      </c>
      <c r="AV999" s="68">
        <f t="shared" si="491"/>
        <v>0</v>
      </c>
      <c r="AW999" s="68">
        <f t="shared" si="492"/>
        <v>0</v>
      </c>
      <c r="AX999" s="68">
        <f t="shared" si="493"/>
        <v>0</v>
      </c>
      <c r="AY999" s="68">
        <f t="shared" si="494"/>
        <v>0</v>
      </c>
      <c r="AZ999" s="139">
        <f t="shared" si="495"/>
        <v>0</v>
      </c>
      <c r="BA999" s="68" t="str">
        <f t="shared" si="496"/>
        <v/>
      </c>
      <c r="BB999" s="68" t="str">
        <f t="shared" si="497"/>
        <v/>
      </c>
      <c r="BC999" s="146" t="str">
        <f t="shared" si="498"/>
        <v>Pain in mouth/throat</v>
      </c>
      <c r="BD999" s="68">
        <f t="shared" si="499"/>
        <v>10.4</v>
      </c>
      <c r="BE999" s="68" t="str">
        <f t="shared" si="500"/>
        <v>Pain in mouth/throat
 has a PPV of 10.4% 
 for recurrence</v>
      </c>
      <c r="BF999" s="68">
        <f t="shared" si="501"/>
        <v>0</v>
      </c>
      <c r="BG999" s="68">
        <f t="shared" si="502"/>
        <v>0</v>
      </c>
      <c r="BH999" s="68">
        <f t="shared" si="503"/>
        <v>1</v>
      </c>
      <c r="BI999" s="68">
        <f t="shared" si="504"/>
        <v>0</v>
      </c>
      <c r="BJ999" s="68">
        <f t="shared" si="505"/>
        <v>0</v>
      </c>
      <c r="BK999" s="68">
        <f t="shared" si="506"/>
        <v>0</v>
      </c>
      <c r="BL999" s="68">
        <f t="shared" si="507"/>
        <v>0</v>
      </c>
      <c r="BM999" s="139">
        <f t="shared" si="508"/>
        <v>0</v>
      </c>
    </row>
    <row r="1000" spans="1:65" s="68" customFormat="1" ht="63.95" customHeight="1">
      <c r="A1000" s="245"/>
      <c r="B1000" s="97"/>
      <c r="C1000" s="98"/>
      <c r="D1000" s="99"/>
      <c r="E1000" s="111"/>
      <c r="F1000" s="155"/>
      <c r="G1000" s="225"/>
      <c r="H1000" s="100"/>
      <c r="I1000" s="226"/>
      <c r="J1000" s="218"/>
      <c r="K1000" s="124"/>
      <c r="L1000" s="135"/>
      <c r="M1000" s="136"/>
      <c r="N1000" s="102"/>
      <c r="O1000" s="103"/>
      <c r="P1000" s="103"/>
      <c r="Q1000" s="103"/>
      <c r="R1000" s="103"/>
      <c r="S1000" s="99"/>
      <c r="T1000" s="99"/>
      <c r="U1000" s="99"/>
      <c r="V1000" s="99"/>
      <c r="W1000" s="100"/>
      <c r="X1000" s="100"/>
      <c r="Y1000" s="104"/>
      <c r="Z1000" s="119"/>
      <c r="AA1000" s="119"/>
      <c r="AB1000" s="120"/>
      <c r="AC1000" s="137" t="str">
        <f t="shared" si="478"/>
        <v/>
      </c>
      <c r="AD1000" s="131" t="str">
        <f t="shared" si="479"/>
        <v/>
      </c>
      <c r="AE1000" s="105"/>
      <c r="AF1000" s="101"/>
      <c r="AG1000" s="107"/>
      <c r="AH1000" s="169"/>
      <c r="AI1000" s="170"/>
      <c r="AK1000" s="146" t="b">
        <f t="shared" si="480"/>
        <v>0</v>
      </c>
      <c r="AL1000" s="68">
        <f t="shared" si="481"/>
        <v>0</v>
      </c>
      <c r="AM1000" s="68" t="b">
        <f t="shared" si="482"/>
        <v>1</v>
      </c>
      <c r="AN1000" s="68">
        <f t="shared" si="483"/>
        <v>1</v>
      </c>
      <c r="AO1000" s="68" t="b">
        <f t="shared" si="484"/>
        <v>0</v>
      </c>
      <c r="AP1000" s="68">
        <f t="shared" si="485"/>
        <v>0</v>
      </c>
      <c r="AQ1000" s="68" t="b">
        <f t="shared" si="486"/>
        <v>1</v>
      </c>
      <c r="AR1000" s="139">
        <f t="shared" si="487"/>
        <v>1</v>
      </c>
      <c r="AS1000" s="146" t="str">
        <f t="shared" si="488"/>
        <v/>
      </c>
      <c r="AT1000" s="139" t="str">
        <f t="shared" si="489"/>
        <v/>
      </c>
      <c r="AU1000" s="68">
        <f t="shared" si="490"/>
        <v>1</v>
      </c>
      <c r="AV1000" s="68">
        <f t="shared" si="491"/>
        <v>0</v>
      </c>
      <c r="AW1000" s="68">
        <f t="shared" si="492"/>
        <v>0</v>
      </c>
      <c r="AX1000" s="68">
        <f t="shared" si="493"/>
        <v>0</v>
      </c>
      <c r="AY1000" s="68">
        <f t="shared" si="494"/>
        <v>0</v>
      </c>
      <c r="AZ1000" s="139">
        <f t="shared" si="495"/>
        <v>0</v>
      </c>
      <c r="BA1000" s="68" t="str">
        <f t="shared" si="496"/>
        <v/>
      </c>
      <c r="BB1000" s="68" t="str">
        <f t="shared" si="497"/>
        <v/>
      </c>
      <c r="BC1000" s="146" t="str">
        <f t="shared" si="498"/>
        <v>Pain in mouth/throat</v>
      </c>
      <c r="BD1000" s="68">
        <f t="shared" si="499"/>
        <v>10.4</v>
      </c>
      <c r="BE1000" s="68" t="str">
        <f t="shared" si="500"/>
        <v>Pain in mouth/throat
 has a PPV of 10.4% 
 for recurrence</v>
      </c>
      <c r="BF1000" s="68">
        <f t="shared" si="501"/>
        <v>0</v>
      </c>
      <c r="BG1000" s="68">
        <f t="shared" si="502"/>
        <v>0</v>
      </c>
      <c r="BH1000" s="68">
        <f t="shared" si="503"/>
        <v>1</v>
      </c>
      <c r="BI1000" s="68">
        <f t="shared" si="504"/>
        <v>0</v>
      </c>
      <c r="BJ1000" s="68">
        <f t="shared" si="505"/>
        <v>0</v>
      </c>
      <c r="BK1000" s="68">
        <f t="shared" si="506"/>
        <v>0</v>
      </c>
      <c r="BL1000" s="68">
        <f t="shared" si="507"/>
        <v>0</v>
      </c>
      <c r="BM1000" s="139">
        <f t="shared" si="508"/>
        <v>0</v>
      </c>
    </row>
    <row r="1001" spans="1:65" s="68" customFormat="1" ht="63.95" customHeight="1">
      <c r="A1001" s="245"/>
      <c r="B1001" s="97"/>
      <c r="C1001" s="98"/>
      <c r="D1001" s="99"/>
      <c r="E1001" s="111"/>
      <c r="F1001" s="155"/>
      <c r="G1001" s="225"/>
      <c r="H1001" s="100"/>
      <c r="I1001" s="226"/>
      <c r="J1001" s="218"/>
      <c r="K1001" s="124"/>
      <c r="L1001" s="135"/>
      <c r="M1001" s="136"/>
      <c r="N1001" s="102"/>
      <c r="O1001" s="103"/>
      <c r="P1001" s="103"/>
      <c r="Q1001" s="103"/>
      <c r="R1001" s="103"/>
      <c r="S1001" s="99"/>
      <c r="T1001" s="99"/>
      <c r="U1001" s="99"/>
      <c r="V1001" s="99"/>
      <c r="W1001" s="100"/>
      <c r="X1001" s="100"/>
      <c r="Y1001" s="104"/>
      <c r="Z1001" s="119"/>
      <c r="AA1001" s="119"/>
      <c r="AB1001" s="120"/>
      <c r="AC1001" s="137" t="str">
        <f t="shared" si="478"/>
        <v/>
      </c>
      <c r="AD1001" s="131" t="str">
        <f t="shared" si="479"/>
        <v/>
      </c>
      <c r="AE1001" s="105"/>
      <c r="AF1001" s="101"/>
      <c r="AG1001" s="107"/>
      <c r="AH1001" s="169"/>
      <c r="AI1001" s="170"/>
      <c r="AK1001" s="146" t="b">
        <f t="shared" si="480"/>
        <v>0</v>
      </c>
      <c r="AL1001" s="68">
        <f t="shared" si="481"/>
        <v>0</v>
      </c>
      <c r="AM1001" s="68" t="b">
        <f t="shared" si="482"/>
        <v>1</v>
      </c>
      <c r="AN1001" s="68">
        <f t="shared" si="483"/>
        <v>1</v>
      </c>
      <c r="AO1001" s="68" t="b">
        <f t="shared" si="484"/>
        <v>0</v>
      </c>
      <c r="AP1001" s="68">
        <f t="shared" si="485"/>
        <v>0</v>
      </c>
      <c r="AQ1001" s="68" t="b">
        <f t="shared" si="486"/>
        <v>1</v>
      </c>
      <c r="AR1001" s="139">
        <f t="shared" si="487"/>
        <v>1</v>
      </c>
      <c r="AS1001" s="146" t="str">
        <f t="shared" si="488"/>
        <v/>
      </c>
      <c r="AT1001" s="139" t="str">
        <f t="shared" si="489"/>
        <v/>
      </c>
      <c r="AU1001" s="68">
        <f t="shared" si="490"/>
        <v>1</v>
      </c>
      <c r="AV1001" s="68">
        <f t="shared" si="491"/>
        <v>0</v>
      </c>
      <c r="AW1001" s="68">
        <f t="shared" si="492"/>
        <v>0</v>
      </c>
      <c r="AX1001" s="68">
        <f t="shared" si="493"/>
        <v>0</v>
      </c>
      <c r="AY1001" s="68">
        <f t="shared" si="494"/>
        <v>0</v>
      </c>
      <c r="AZ1001" s="139">
        <f t="shared" si="495"/>
        <v>0</v>
      </c>
      <c r="BA1001" s="68" t="str">
        <f t="shared" si="496"/>
        <v/>
      </c>
      <c r="BB1001" s="68" t="str">
        <f t="shared" si="497"/>
        <v/>
      </c>
      <c r="BC1001" s="146" t="str">
        <f t="shared" si="498"/>
        <v>Pain in mouth/throat</v>
      </c>
      <c r="BD1001" s="68">
        <f t="shared" si="499"/>
        <v>10.4</v>
      </c>
      <c r="BE1001" s="68" t="str">
        <f t="shared" si="500"/>
        <v>Pain in mouth/throat
 has a PPV of 10.4% 
 for recurrence</v>
      </c>
      <c r="BF1001" s="68">
        <f t="shared" si="501"/>
        <v>0</v>
      </c>
      <c r="BG1001" s="68">
        <f t="shared" si="502"/>
        <v>0</v>
      </c>
      <c r="BH1001" s="68">
        <f t="shared" si="503"/>
        <v>1</v>
      </c>
      <c r="BI1001" s="68">
        <f t="shared" si="504"/>
        <v>0</v>
      </c>
      <c r="BJ1001" s="68">
        <f t="shared" si="505"/>
        <v>0</v>
      </c>
      <c r="BK1001" s="68">
        <f t="shared" si="506"/>
        <v>0</v>
      </c>
      <c r="BL1001" s="68">
        <f t="shared" si="507"/>
        <v>0</v>
      </c>
      <c r="BM1001" s="139">
        <f t="shared" si="508"/>
        <v>0</v>
      </c>
    </row>
    <row r="1002" spans="1:65" s="68" customFormat="1" ht="63.95" customHeight="1">
      <c r="A1002" s="245"/>
      <c r="B1002" s="97"/>
      <c r="C1002" s="98"/>
      <c r="D1002" s="99"/>
      <c r="E1002" s="111"/>
      <c r="F1002" s="155"/>
      <c r="G1002" s="225"/>
      <c r="H1002" s="100"/>
      <c r="I1002" s="226"/>
      <c r="J1002" s="218"/>
      <c r="K1002" s="124"/>
      <c r="L1002" s="135"/>
      <c r="M1002" s="136"/>
      <c r="N1002" s="102"/>
      <c r="O1002" s="103"/>
      <c r="P1002" s="103"/>
      <c r="Q1002" s="103"/>
      <c r="R1002" s="103"/>
      <c r="S1002" s="99"/>
      <c r="T1002" s="99"/>
      <c r="U1002" s="99"/>
      <c r="V1002" s="99"/>
      <c r="W1002" s="100"/>
      <c r="X1002" s="100"/>
      <c r="Y1002" s="104"/>
      <c r="Z1002" s="119"/>
      <c r="AA1002" s="119"/>
      <c r="AB1002" s="120"/>
      <c r="AC1002" s="137" t="str">
        <f t="shared" si="478"/>
        <v/>
      </c>
      <c r="AD1002" s="131" t="str">
        <f t="shared" si="479"/>
        <v/>
      </c>
      <c r="AE1002" s="105"/>
      <c r="AF1002" s="101"/>
      <c r="AG1002" s="107"/>
      <c r="AH1002" s="169"/>
      <c r="AI1002" s="170"/>
      <c r="AK1002" s="146" t="b">
        <f t="shared" si="480"/>
        <v>0</v>
      </c>
      <c r="AL1002" s="68">
        <f t="shared" si="481"/>
        <v>0</v>
      </c>
      <c r="AM1002" s="68" t="b">
        <f t="shared" si="482"/>
        <v>1</v>
      </c>
      <c r="AN1002" s="68">
        <f t="shared" si="483"/>
        <v>1</v>
      </c>
      <c r="AO1002" s="68" t="b">
        <f t="shared" si="484"/>
        <v>0</v>
      </c>
      <c r="AP1002" s="68">
        <f t="shared" si="485"/>
        <v>0</v>
      </c>
      <c r="AQ1002" s="68" t="b">
        <f t="shared" si="486"/>
        <v>1</v>
      </c>
      <c r="AR1002" s="139">
        <f t="shared" si="487"/>
        <v>1</v>
      </c>
      <c r="AS1002" s="146" t="str">
        <f t="shared" si="488"/>
        <v/>
      </c>
      <c r="AT1002" s="139" t="str">
        <f t="shared" si="489"/>
        <v/>
      </c>
      <c r="AU1002" s="68">
        <f t="shared" si="490"/>
        <v>1</v>
      </c>
      <c r="AV1002" s="68">
        <f t="shared" si="491"/>
        <v>0</v>
      </c>
      <c r="AW1002" s="68">
        <f t="shared" si="492"/>
        <v>0</v>
      </c>
      <c r="AX1002" s="68">
        <f t="shared" si="493"/>
        <v>0</v>
      </c>
      <c r="AY1002" s="68">
        <f t="shared" si="494"/>
        <v>0</v>
      </c>
      <c r="AZ1002" s="139">
        <f t="shared" si="495"/>
        <v>0</v>
      </c>
      <c r="BA1002" s="68" t="str">
        <f t="shared" si="496"/>
        <v/>
      </c>
      <c r="BB1002" s="68" t="str">
        <f t="shared" si="497"/>
        <v/>
      </c>
      <c r="BC1002" s="146" t="str">
        <f t="shared" si="498"/>
        <v>Pain in mouth/throat</v>
      </c>
      <c r="BD1002" s="68">
        <f t="shared" si="499"/>
        <v>10.4</v>
      </c>
      <c r="BE1002" s="68" t="str">
        <f t="shared" si="500"/>
        <v>Pain in mouth/throat
 has a PPV of 10.4% 
 for recurrence</v>
      </c>
      <c r="BF1002" s="68">
        <f t="shared" si="501"/>
        <v>0</v>
      </c>
      <c r="BG1002" s="68">
        <f t="shared" si="502"/>
        <v>0</v>
      </c>
      <c r="BH1002" s="68">
        <f t="shared" si="503"/>
        <v>1</v>
      </c>
      <c r="BI1002" s="68">
        <f t="shared" si="504"/>
        <v>0</v>
      </c>
      <c r="BJ1002" s="68">
        <f t="shared" si="505"/>
        <v>0</v>
      </c>
      <c r="BK1002" s="68">
        <f t="shared" si="506"/>
        <v>0</v>
      </c>
      <c r="BL1002" s="68">
        <f t="shared" si="507"/>
        <v>0</v>
      </c>
      <c r="BM1002" s="139">
        <f t="shared" si="508"/>
        <v>0</v>
      </c>
    </row>
    <row r="1003" spans="1:65" s="68" customFormat="1" ht="63.95" customHeight="1">
      <c r="A1003" s="245"/>
      <c r="B1003" s="97"/>
      <c r="C1003" s="98"/>
      <c r="D1003" s="99"/>
      <c r="E1003" s="111"/>
      <c r="F1003" s="155"/>
      <c r="G1003" s="225"/>
      <c r="H1003" s="100"/>
      <c r="I1003" s="226"/>
      <c r="J1003" s="218"/>
      <c r="K1003" s="124"/>
      <c r="L1003" s="135"/>
      <c r="M1003" s="136"/>
      <c r="N1003" s="102"/>
      <c r="O1003" s="103"/>
      <c r="P1003" s="103"/>
      <c r="Q1003" s="103"/>
      <c r="R1003" s="103"/>
      <c r="S1003" s="99"/>
      <c r="T1003" s="99"/>
      <c r="U1003" s="99"/>
      <c r="V1003" s="99"/>
      <c r="W1003" s="100"/>
      <c r="X1003" s="100"/>
      <c r="Y1003" s="104"/>
      <c r="Z1003" s="119"/>
      <c r="AA1003" s="119"/>
      <c r="AB1003" s="120"/>
      <c r="AC1003" s="137" t="str">
        <f t="shared" si="478"/>
        <v/>
      </c>
      <c r="AD1003" s="131" t="str">
        <f t="shared" si="479"/>
        <v/>
      </c>
      <c r="AE1003" s="105"/>
      <c r="AF1003" s="101"/>
      <c r="AG1003" s="107"/>
      <c r="AH1003" s="169"/>
      <c r="AI1003" s="170"/>
      <c r="AK1003" s="146" t="b">
        <f t="shared" si="480"/>
        <v>0</v>
      </c>
      <c r="AL1003" s="68">
        <f t="shared" si="481"/>
        <v>0</v>
      </c>
      <c r="AM1003" s="68" t="b">
        <f t="shared" si="482"/>
        <v>1</v>
      </c>
      <c r="AN1003" s="68">
        <f t="shared" si="483"/>
        <v>1</v>
      </c>
      <c r="AO1003" s="68" t="b">
        <f t="shared" si="484"/>
        <v>0</v>
      </c>
      <c r="AP1003" s="68">
        <f t="shared" si="485"/>
        <v>0</v>
      </c>
      <c r="AQ1003" s="68" t="b">
        <f t="shared" si="486"/>
        <v>1</v>
      </c>
      <c r="AR1003" s="139">
        <f t="shared" si="487"/>
        <v>1</v>
      </c>
      <c r="AS1003" s="146" t="str">
        <f t="shared" si="488"/>
        <v/>
      </c>
      <c r="AT1003" s="139" t="str">
        <f t="shared" si="489"/>
        <v/>
      </c>
      <c r="AU1003" s="68">
        <f t="shared" si="490"/>
        <v>1</v>
      </c>
      <c r="AV1003" s="68">
        <f t="shared" si="491"/>
        <v>0</v>
      </c>
      <c r="AW1003" s="68">
        <f t="shared" si="492"/>
        <v>0</v>
      </c>
      <c r="AX1003" s="68">
        <f t="shared" si="493"/>
        <v>0</v>
      </c>
      <c r="AY1003" s="68">
        <f t="shared" si="494"/>
        <v>0</v>
      </c>
      <c r="AZ1003" s="139">
        <f t="shared" si="495"/>
        <v>0</v>
      </c>
      <c r="BA1003" s="68" t="str">
        <f t="shared" si="496"/>
        <v/>
      </c>
      <c r="BB1003" s="68" t="str">
        <f t="shared" si="497"/>
        <v/>
      </c>
      <c r="BC1003" s="146" t="str">
        <f t="shared" si="498"/>
        <v>Pain in mouth/throat</v>
      </c>
      <c r="BD1003" s="68">
        <f t="shared" si="499"/>
        <v>10.4</v>
      </c>
      <c r="BE1003" s="68" t="str">
        <f t="shared" si="500"/>
        <v>Pain in mouth/throat
 has a PPV of 10.4% 
 for recurrence</v>
      </c>
      <c r="BF1003" s="68">
        <f t="shared" si="501"/>
        <v>0</v>
      </c>
      <c r="BG1003" s="68">
        <f t="shared" si="502"/>
        <v>0</v>
      </c>
      <c r="BH1003" s="68">
        <f t="shared" si="503"/>
        <v>1</v>
      </c>
      <c r="BI1003" s="68">
        <f t="shared" si="504"/>
        <v>0</v>
      </c>
      <c r="BJ1003" s="68">
        <f t="shared" si="505"/>
        <v>0</v>
      </c>
      <c r="BK1003" s="68">
        <f t="shared" si="506"/>
        <v>0</v>
      </c>
      <c r="BL1003" s="68">
        <f t="shared" si="507"/>
        <v>0</v>
      </c>
      <c r="BM1003" s="139">
        <f t="shared" si="508"/>
        <v>0</v>
      </c>
    </row>
    <row r="1004" spans="1:65" s="68" customFormat="1" ht="63.95" customHeight="1">
      <c r="A1004" s="245"/>
      <c r="B1004" s="97"/>
      <c r="C1004" s="98"/>
      <c r="D1004" s="99"/>
      <c r="E1004" s="111"/>
      <c r="F1004" s="155"/>
      <c r="G1004" s="225"/>
      <c r="H1004" s="100"/>
      <c r="I1004" s="226"/>
      <c r="J1004" s="218"/>
      <c r="K1004" s="124"/>
      <c r="L1004" s="135"/>
      <c r="M1004" s="136"/>
      <c r="N1004" s="102"/>
      <c r="O1004" s="103"/>
      <c r="P1004" s="103"/>
      <c r="Q1004" s="103"/>
      <c r="R1004" s="103"/>
      <c r="S1004" s="99"/>
      <c r="T1004" s="99"/>
      <c r="U1004" s="99"/>
      <c r="V1004" s="99"/>
      <c r="W1004" s="100"/>
      <c r="X1004" s="100"/>
      <c r="Y1004" s="104"/>
      <c r="Z1004" s="119"/>
      <c r="AA1004" s="119"/>
      <c r="AB1004" s="120"/>
      <c r="AC1004" s="137" t="str">
        <f t="shared" si="478"/>
        <v/>
      </c>
      <c r="AD1004" s="131" t="str">
        <f t="shared" si="479"/>
        <v/>
      </c>
      <c r="AE1004" s="105"/>
      <c r="AF1004" s="101"/>
      <c r="AG1004" s="107"/>
      <c r="AH1004" s="169"/>
      <c r="AI1004" s="170"/>
      <c r="AK1004" s="146" t="b">
        <f t="shared" si="480"/>
        <v>0</v>
      </c>
      <c r="AL1004" s="68">
        <f t="shared" si="481"/>
        <v>0</v>
      </c>
      <c r="AM1004" s="68" t="b">
        <f t="shared" si="482"/>
        <v>1</v>
      </c>
      <c r="AN1004" s="68">
        <f t="shared" si="483"/>
        <v>1</v>
      </c>
      <c r="AO1004" s="68" t="b">
        <f t="shared" si="484"/>
        <v>0</v>
      </c>
      <c r="AP1004" s="68">
        <f t="shared" si="485"/>
        <v>0</v>
      </c>
      <c r="AQ1004" s="68" t="b">
        <f t="shared" si="486"/>
        <v>1</v>
      </c>
      <c r="AR1004" s="139">
        <f t="shared" si="487"/>
        <v>1</v>
      </c>
      <c r="AS1004" s="146" t="str">
        <f t="shared" si="488"/>
        <v/>
      </c>
      <c r="AT1004" s="139" t="str">
        <f t="shared" si="489"/>
        <v/>
      </c>
      <c r="AU1004" s="68">
        <f t="shared" si="490"/>
        <v>1</v>
      </c>
      <c r="AV1004" s="68">
        <f t="shared" si="491"/>
        <v>0</v>
      </c>
      <c r="AW1004" s="68">
        <f t="shared" si="492"/>
        <v>0</v>
      </c>
      <c r="AX1004" s="68">
        <f t="shared" si="493"/>
        <v>0</v>
      </c>
      <c r="AY1004" s="68">
        <f t="shared" si="494"/>
        <v>0</v>
      </c>
      <c r="AZ1004" s="139">
        <f t="shared" si="495"/>
        <v>0</v>
      </c>
      <c r="BA1004" s="68" t="str">
        <f t="shared" si="496"/>
        <v/>
      </c>
      <c r="BB1004" s="68" t="str">
        <f t="shared" si="497"/>
        <v/>
      </c>
      <c r="BC1004" s="146" t="str">
        <f t="shared" si="498"/>
        <v>Pain in mouth/throat</v>
      </c>
      <c r="BD1004" s="68">
        <f t="shared" si="499"/>
        <v>10.4</v>
      </c>
      <c r="BE1004" s="68" t="str">
        <f t="shared" si="500"/>
        <v>Pain in mouth/throat
 has a PPV of 10.4% 
 for recurrence</v>
      </c>
      <c r="BF1004" s="68">
        <f t="shared" si="501"/>
        <v>0</v>
      </c>
      <c r="BG1004" s="68">
        <f t="shared" si="502"/>
        <v>0</v>
      </c>
      <c r="BH1004" s="68">
        <f t="shared" si="503"/>
        <v>1</v>
      </c>
      <c r="BI1004" s="68">
        <f t="shared" si="504"/>
        <v>0</v>
      </c>
      <c r="BJ1004" s="68">
        <f t="shared" si="505"/>
        <v>0</v>
      </c>
      <c r="BK1004" s="68">
        <f t="shared" si="506"/>
        <v>0</v>
      </c>
      <c r="BL1004" s="68">
        <f t="shared" si="507"/>
        <v>0</v>
      </c>
      <c r="BM1004" s="139">
        <f t="shared" si="508"/>
        <v>0</v>
      </c>
    </row>
    <row r="1005" spans="1:65" s="68" customFormat="1" ht="63.95" customHeight="1">
      <c r="A1005" s="245"/>
      <c r="B1005" s="97"/>
      <c r="C1005" s="98"/>
      <c r="D1005" s="99"/>
      <c r="E1005" s="111"/>
      <c r="F1005" s="155"/>
      <c r="G1005" s="225"/>
      <c r="H1005" s="100"/>
      <c r="I1005" s="226"/>
      <c r="J1005" s="218"/>
      <c r="K1005" s="124"/>
      <c r="L1005" s="135"/>
      <c r="M1005" s="136"/>
      <c r="N1005" s="102"/>
      <c r="O1005" s="103"/>
      <c r="P1005" s="103"/>
      <c r="Q1005" s="103"/>
      <c r="R1005" s="103"/>
      <c r="S1005" s="99"/>
      <c r="T1005" s="99"/>
      <c r="U1005" s="99"/>
      <c r="V1005" s="99"/>
      <c r="W1005" s="100"/>
      <c r="X1005" s="100"/>
      <c r="Y1005" s="104"/>
      <c r="Z1005" s="119"/>
      <c r="AA1005" s="119"/>
      <c r="AB1005" s="120"/>
      <c r="AC1005" s="137" t="str">
        <f t="shared" si="478"/>
        <v/>
      </c>
      <c r="AD1005" s="131" t="str">
        <f t="shared" si="479"/>
        <v/>
      </c>
      <c r="AE1005" s="105"/>
      <c r="AF1005" s="101"/>
      <c r="AG1005" s="107"/>
      <c r="AH1005" s="169"/>
      <c r="AI1005" s="170"/>
      <c r="AK1005" s="146" t="b">
        <f t="shared" si="480"/>
        <v>0</v>
      </c>
      <c r="AL1005" s="68">
        <f t="shared" si="481"/>
        <v>0</v>
      </c>
      <c r="AM1005" s="68" t="b">
        <f t="shared" si="482"/>
        <v>1</v>
      </c>
      <c r="AN1005" s="68">
        <f t="shared" si="483"/>
        <v>1</v>
      </c>
      <c r="AO1005" s="68" t="b">
        <f t="shared" si="484"/>
        <v>0</v>
      </c>
      <c r="AP1005" s="68">
        <f t="shared" si="485"/>
        <v>0</v>
      </c>
      <c r="AQ1005" s="68" t="b">
        <f t="shared" si="486"/>
        <v>1</v>
      </c>
      <c r="AR1005" s="139">
        <f t="shared" si="487"/>
        <v>1</v>
      </c>
      <c r="AS1005" s="146" t="str">
        <f t="shared" si="488"/>
        <v/>
      </c>
      <c r="AT1005" s="139" t="str">
        <f t="shared" si="489"/>
        <v/>
      </c>
      <c r="AU1005" s="68">
        <f t="shared" si="490"/>
        <v>1</v>
      </c>
      <c r="AV1005" s="68">
        <f t="shared" si="491"/>
        <v>0</v>
      </c>
      <c r="AW1005" s="68">
        <f t="shared" si="492"/>
        <v>0</v>
      </c>
      <c r="AX1005" s="68">
        <f t="shared" si="493"/>
        <v>0</v>
      </c>
      <c r="AY1005" s="68">
        <f t="shared" si="494"/>
        <v>0</v>
      </c>
      <c r="AZ1005" s="139">
        <f t="shared" si="495"/>
        <v>0</v>
      </c>
      <c r="BA1005" s="68" t="str">
        <f t="shared" si="496"/>
        <v/>
      </c>
      <c r="BB1005" s="68" t="str">
        <f t="shared" si="497"/>
        <v/>
      </c>
      <c r="BC1005" s="146" t="str">
        <f t="shared" si="498"/>
        <v>Pain in mouth/throat</v>
      </c>
      <c r="BD1005" s="68">
        <f t="shared" si="499"/>
        <v>10.4</v>
      </c>
      <c r="BE1005" s="68" t="str">
        <f t="shared" si="500"/>
        <v>Pain in mouth/throat
 has a PPV of 10.4% 
 for recurrence</v>
      </c>
      <c r="BF1005" s="68">
        <f t="shared" si="501"/>
        <v>0</v>
      </c>
      <c r="BG1005" s="68">
        <f t="shared" si="502"/>
        <v>0</v>
      </c>
      <c r="BH1005" s="68">
        <f t="shared" si="503"/>
        <v>1</v>
      </c>
      <c r="BI1005" s="68">
        <f t="shared" si="504"/>
        <v>0</v>
      </c>
      <c r="BJ1005" s="68">
        <f t="shared" si="505"/>
        <v>0</v>
      </c>
      <c r="BK1005" s="68">
        <f t="shared" si="506"/>
        <v>0</v>
      </c>
      <c r="BL1005" s="68">
        <f t="shared" si="507"/>
        <v>0</v>
      </c>
      <c r="BM1005" s="139">
        <f t="shared" si="508"/>
        <v>0</v>
      </c>
    </row>
    <row r="1006" spans="1:65" s="68" customFormat="1" ht="63.95" customHeight="1">
      <c r="A1006" s="97"/>
      <c r="B1006" s="97"/>
      <c r="C1006" s="98"/>
      <c r="D1006" s="99"/>
      <c r="E1006" s="111"/>
      <c r="F1006" s="155"/>
      <c r="G1006" s="225"/>
      <c r="H1006" s="100"/>
      <c r="I1006" s="226"/>
      <c r="J1006" s="218"/>
      <c r="K1006" s="124"/>
      <c r="L1006" s="135"/>
      <c r="M1006" s="136"/>
      <c r="N1006" s="102"/>
      <c r="O1006" s="103"/>
      <c r="P1006" s="103"/>
      <c r="Q1006" s="103"/>
      <c r="R1006" s="103"/>
      <c r="S1006" s="99"/>
      <c r="T1006" s="99"/>
      <c r="U1006" s="99"/>
      <c r="V1006" s="99"/>
      <c r="W1006" s="100"/>
      <c r="X1006" s="100"/>
      <c r="Y1006" s="104"/>
      <c r="Z1006" s="119"/>
      <c r="AA1006" s="119"/>
      <c r="AB1006" s="120"/>
      <c r="AC1006" s="137" t="str">
        <f t="shared" si="478"/>
        <v/>
      </c>
      <c r="AD1006" s="131" t="str">
        <f t="shared" si="479"/>
        <v/>
      </c>
      <c r="AE1006" s="105"/>
      <c r="AF1006" s="101"/>
      <c r="AG1006" s="107"/>
      <c r="AH1006" s="169"/>
      <c r="AI1006" s="170"/>
      <c r="AK1006" s="146" t="b">
        <f t="shared" si="480"/>
        <v>0</v>
      </c>
      <c r="AL1006" s="68">
        <f t="shared" si="481"/>
        <v>0</v>
      </c>
      <c r="AM1006" s="68" t="b">
        <f t="shared" si="482"/>
        <v>1</v>
      </c>
      <c r="AN1006" s="68">
        <f t="shared" si="483"/>
        <v>1</v>
      </c>
      <c r="AO1006" s="68" t="b">
        <f t="shared" si="484"/>
        <v>0</v>
      </c>
      <c r="AP1006" s="68">
        <f t="shared" si="485"/>
        <v>0</v>
      </c>
      <c r="AQ1006" s="68" t="b">
        <f t="shared" si="486"/>
        <v>1</v>
      </c>
      <c r="AR1006" s="139">
        <f t="shared" si="487"/>
        <v>1</v>
      </c>
      <c r="AS1006" s="146" t="str">
        <f t="shared" si="488"/>
        <v/>
      </c>
      <c r="AT1006" s="139" t="str">
        <f t="shared" si="489"/>
        <v/>
      </c>
      <c r="AU1006" s="68">
        <f t="shared" si="490"/>
        <v>1</v>
      </c>
      <c r="AV1006" s="68">
        <f t="shared" si="491"/>
        <v>0</v>
      </c>
      <c r="AW1006" s="68">
        <f t="shared" si="492"/>
        <v>0</v>
      </c>
      <c r="AX1006" s="68">
        <f t="shared" si="493"/>
        <v>0</v>
      </c>
      <c r="AY1006" s="68">
        <f t="shared" si="494"/>
        <v>0</v>
      </c>
      <c r="AZ1006" s="139">
        <f t="shared" si="495"/>
        <v>0</v>
      </c>
      <c r="BA1006" s="68" t="str">
        <f t="shared" si="496"/>
        <v/>
      </c>
      <c r="BB1006" s="68" t="str">
        <f t="shared" si="497"/>
        <v/>
      </c>
      <c r="BC1006" s="146" t="str">
        <f t="shared" si="498"/>
        <v>Pain in mouth/throat</v>
      </c>
      <c r="BD1006" s="68">
        <f t="shared" si="499"/>
        <v>10.4</v>
      </c>
      <c r="BE1006" s="68" t="str">
        <f t="shared" si="500"/>
        <v>Pain in mouth/throat
 has a PPV of 10.4% 
 for recurrence</v>
      </c>
      <c r="BF1006" s="68">
        <f t="shared" si="501"/>
        <v>0</v>
      </c>
      <c r="BG1006" s="68">
        <f t="shared" si="502"/>
        <v>0</v>
      </c>
      <c r="BH1006" s="68">
        <f t="shared" si="503"/>
        <v>1</v>
      </c>
      <c r="BI1006" s="68">
        <f t="shared" si="504"/>
        <v>0</v>
      </c>
      <c r="BJ1006" s="68">
        <f t="shared" si="505"/>
        <v>0</v>
      </c>
      <c r="BK1006" s="68">
        <f t="shared" si="506"/>
        <v>0</v>
      </c>
      <c r="BL1006" s="68">
        <f t="shared" si="507"/>
        <v>0</v>
      </c>
      <c r="BM1006" s="139">
        <f t="shared" si="508"/>
        <v>0</v>
      </c>
    </row>
    <row r="1007" spans="1:65" s="68" customFormat="1" ht="63.95" customHeight="1">
      <c r="A1007" s="97"/>
      <c r="B1007" s="97"/>
      <c r="C1007" s="98"/>
      <c r="D1007" s="99"/>
      <c r="E1007" s="111"/>
      <c r="F1007" s="155"/>
      <c r="G1007" s="225"/>
      <c r="H1007" s="100"/>
      <c r="I1007" s="226"/>
      <c r="J1007" s="218"/>
      <c r="K1007" s="124"/>
      <c r="L1007" s="135"/>
      <c r="M1007" s="136"/>
      <c r="N1007" s="102"/>
      <c r="O1007" s="103"/>
      <c r="P1007" s="103"/>
      <c r="Q1007" s="103"/>
      <c r="R1007" s="103"/>
      <c r="S1007" s="99"/>
      <c r="T1007" s="99"/>
      <c r="U1007" s="99"/>
      <c r="V1007" s="99"/>
      <c r="W1007" s="100"/>
      <c r="X1007" s="100"/>
      <c r="Y1007" s="104"/>
      <c r="Z1007" s="119"/>
      <c r="AA1007" s="119"/>
      <c r="AB1007" s="120"/>
      <c r="AC1007" s="137" t="str">
        <f t="shared" si="478"/>
        <v/>
      </c>
      <c r="AD1007" s="131" t="str">
        <f t="shared" si="479"/>
        <v/>
      </c>
      <c r="AE1007" s="105"/>
      <c r="AF1007" s="101"/>
      <c r="AG1007" s="107"/>
      <c r="AH1007" s="169"/>
      <c r="AI1007" s="170"/>
      <c r="AK1007" s="146" t="b">
        <f t="shared" si="480"/>
        <v>0</v>
      </c>
      <c r="AL1007" s="68">
        <f t="shared" si="481"/>
        <v>0</v>
      </c>
      <c r="AM1007" s="68" t="b">
        <f t="shared" si="482"/>
        <v>1</v>
      </c>
      <c r="AN1007" s="68">
        <f t="shared" si="483"/>
        <v>1</v>
      </c>
      <c r="AO1007" s="68" t="b">
        <f t="shared" si="484"/>
        <v>0</v>
      </c>
      <c r="AP1007" s="68">
        <f t="shared" si="485"/>
        <v>0</v>
      </c>
      <c r="AQ1007" s="68" t="b">
        <f t="shared" si="486"/>
        <v>1</v>
      </c>
      <c r="AR1007" s="139">
        <f t="shared" si="487"/>
        <v>1</v>
      </c>
      <c r="AS1007" s="146" t="str">
        <f t="shared" si="488"/>
        <v/>
      </c>
      <c r="AT1007" s="139" t="str">
        <f t="shared" si="489"/>
        <v/>
      </c>
      <c r="AU1007" s="68">
        <f t="shared" si="490"/>
        <v>1</v>
      </c>
      <c r="AV1007" s="68">
        <f t="shared" si="491"/>
        <v>0</v>
      </c>
      <c r="AW1007" s="68">
        <f t="shared" si="492"/>
        <v>0</v>
      </c>
      <c r="AX1007" s="68">
        <f t="shared" si="493"/>
        <v>0</v>
      </c>
      <c r="AY1007" s="68">
        <f t="shared" si="494"/>
        <v>0</v>
      </c>
      <c r="AZ1007" s="139">
        <f t="shared" si="495"/>
        <v>0</v>
      </c>
      <c r="BA1007" s="68" t="str">
        <f t="shared" si="496"/>
        <v/>
      </c>
      <c r="BB1007" s="68" t="str">
        <f t="shared" si="497"/>
        <v/>
      </c>
      <c r="BC1007" s="146" t="str">
        <f t="shared" si="498"/>
        <v>Pain in mouth/throat</v>
      </c>
      <c r="BD1007" s="68">
        <f t="shared" si="499"/>
        <v>10.4</v>
      </c>
      <c r="BE1007" s="68" t="str">
        <f t="shared" si="500"/>
        <v>Pain in mouth/throat
 has a PPV of 10.4% 
 for recurrence</v>
      </c>
      <c r="BF1007" s="68">
        <f t="shared" si="501"/>
        <v>0</v>
      </c>
      <c r="BG1007" s="68">
        <f t="shared" si="502"/>
        <v>0</v>
      </c>
      <c r="BH1007" s="68">
        <f t="shared" si="503"/>
        <v>1</v>
      </c>
      <c r="BI1007" s="68">
        <f t="shared" si="504"/>
        <v>0</v>
      </c>
      <c r="BJ1007" s="68">
        <f t="shared" si="505"/>
        <v>0</v>
      </c>
      <c r="BK1007" s="68">
        <f t="shared" si="506"/>
        <v>0</v>
      </c>
      <c r="BL1007" s="68">
        <f t="shared" si="507"/>
        <v>0</v>
      </c>
      <c r="BM1007" s="139">
        <f t="shared" si="508"/>
        <v>0</v>
      </c>
    </row>
    <row r="1008" spans="1:65" s="68" customFormat="1" ht="63.95" customHeight="1">
      <c r="A1008" s="97"/>
      <c r="B1008" s="97"/>
      <c r="C1008" s="98"/>
      <c r="D1008" s="99"/>
      <c r="E1008" s="111"/>
      <c r="F1008" s="155"/>
      <c r="G1008" s="225"/>
      <c r="H1008" s="100"/>
      <c r="I1008" s="226"/>
      <c r="J1008" s="218"/>
      <c r="K1008" s="124"/>
      <c r="L1008" s="135"/>
      <c r="M1008" s="136"/>
      <c r="N1008" s="102"/>
      <c r="O1008" s="103"/>
      <c r="P1008" s="103"/>
      <c r="Q1008" s="103"/>
      <c r="R1008" s="103"/>
      <c r="S1008" s="99"/>
      <c r="T1008" s="99"/>
      <c r="U1008" s="99"/>
      <c r="V1008" s="99"/>
      <c r="W1008" s="100"/>
      <c r="X1008" s="100"/>
      <c r="Y1008" s="104"/>
      <c r="Z1008" s="119"/>
      <c r="AA1008" s="119"/>
      <c r="AB1008" s="120"/>
      <c r="AC1008" s="137" t="str">
        <f t="shared" si="478"/>
        <v/>
      </c>
      <c r="AD1008" s="131" t="str">
        <f t="shared" si="479"/>
        <v/>
      </c>
      <c r="AE1008" s="105"/>
      <c r="AF1008" s="101"/>
      <c r="AG1008" s="107"/>
      <c r="AH1008" s="169"/>
      <c r="AI1008" s="170"/>
      <c r="AK1008" s="146" t="b">
        <f t="shared" si="480"/>
        <v>0</v>
      </c>
      <c r="AL1008" s="68">
        <f t="shared" si="481"/>
        <v>0</v>
      </c>
      <c r="AM1008" s="68" t="b">
        <f t="shared" si="482"/>
        <v>1</v>
      </c>
      <c r="AN1008" s="68">
        <f t="shared" si="483"/>
        <v>1</v>
      </c>
      <c r="AO1008" s="68" t="b">
        <f t="shared" si="484"/>
        <v>0</v>
      </c>
      <c r="AP1008" s="68">
        <f t="shared" si="485"/>
        <v>0</v>
      </c>
      <c r="AQ1008" s="68" t="b">
        <f t="shared" si="486"/>
        <v>1</v>
      </c>
      <c r="AR1008" s="139">
        <f t="shared" si="487"/>
        <v>1</v>
      </c>
      <c r="AS1008" s="146" t="str">
        <f t="shared" si="488"/>
        <v/>
      </c>
      <c r="AT1008" s="139" t="str">
        <f t="shared" si="489"/>
        <v/>
      </c>
      <c r="AU1008" s="68">
        <f t="shared" si="490"/>
        <v>1</v>
      </c>
      <c r="AV1008" s="68">
        <f t="shared" si="491"/>
        <v>0</v>
      </c>
      <c r="AW1008" s="68">
        <f t="shared" si="492"/>
        <v>0</v>
      </c>
      <c r="AX1008" s="68">
        <f t="shared" si="493"/>
        <v>0</v>
      </c>
      <c r="AY1008" s="68">
        <f t="shared" si="494"/>
        <v>0</v>
      </c>
      <c r="AZ1008" s="139">
        <f t="shared" si="495"/>
        <v>0</v>
      </c>
      <c r="BA1008" s="68" t="str">
        <f t="shared" si="496"/>
        <v/>
      </c>
      <c r="BB1008" s="68" t="str">
        <f t="shared" si="497"/>
        <v/>
      </c>
      <c r="BC1008" s="146" t="str">
        <f t="shared" si="498"/>
        <v>Pain in mouth/throat</v>
      </c>
      <c r="BD1008" s="68">
        <f t="shared" si="499"/>
        <v>10.4</v>
      </c>
      <c r="BE1008" s="68" t="str">
        <f t="shared" si="500"/>
        <v>Pain in mouth/throat
 has a PPV of 10.4% 
 for recurrence</v>
      </c>
      <c r="BF1008" s="68">
        <f t="shared" si="501"/>
        <v>0</v>
      </c>
      <c r="BG1008" s="68">
        <f t="shared" si="502"/>
        <v>0</v>
      </c>
      <c r="BH1008" s="68">
        <f t="shared" si="503"/>
        <v>1</v>
      </c>
      <c r="BI1008" s="68">
        <f t="shared" si="504"/>
        <v>0</v>
      </c>
      <c r="BJ1008" s="68">
        <f t="shared" si="505"/>
        <v>0</v>
      </c>
      <c r="BK1008" s="68">
        <f t="shared" si="506"/>
        <v>0</v>
      </c>
      <c r="BL1008" s="68">
        <f t="shared" si="507"/>
        <v>0</v>
      </c>
      <c r="BM1008" s="139">
        <f t="shared" si="508"/>
        <v>0</v>
      </c>
    </row>
    <row r="1009" spans="1:65" s="68" customFormat="1" ht="63.95" customHeight="1">
      <c r="A1009" s="97"/>
      <c r="B1009" s="97"/>
      <c r="C1009" s="98"/>
      <c r="D1009" s="99"/>
      <c r="E1009" s="111"/>
      <c r="F1009" s="155"/>
      <c r="G1009" s="225"/>
      <c r="H1009" s="100"/>
      <c r="I1009" s="226"/>
      <c r="J1009" s="218"/>
      <c r="K1009" s="124"/>
      <c r="L1009" s="135"/>
      <c r="M1009" s="136"/>
      <c r="N1009" s="102"/>
      <c r="O1009" s="103"/>
      <c r="P1009" s="103"/>
      <c r="Q1009" s="103"/>
      <c r="R1009" s="103"/>
      <c r="S1009" s="99"/>
      <c r="T1009" s="99"/>
      <c r="U1009" s="99"/>
      <c r="V1009" s="99"/>
      <c r="W1009" s="100"/>
      <c r="X1009" s="100"/>
      <c r="Y1009" s="104"/>
      <c r="Z1009" s="119"/>
      <c r="AA1009" s="119"/>
      <c r="AB1009" s="120"/>
      <c r="AC1009" s="137" t="str">
        <f t="shared" si="478"/>
        <v/>
      </c>
      <c r="AD1009" s="131" t="str">
        <f t="shared" si="479"/>
        <v/>
      </c>
      <c r="AE1009" s="105"/>
      <c r="AF1009" s="101"/>
      <c r="AG1009" s="107"/>
      <c r="AH1009" s="169"/>
      <c r="AI1009" s="170"/>
      <c r="AK1009" s="146" t="b">
        <f t="shared" si="480"/>
        <v>0</v>
      </c>
      <c r="AL1009" s="68">
        <f t="shared" si="481"/>
        <v>0</v>
      </c>
      <c r="AM1009" s="68" t="b">
        <f t="shared" si="482"/>
        <v>1</v>
      </c>
      <c r="AN1009" s="68">
        <f t="shared" si="483"/>
        <v>1</v>
      </c>
      <c r="AO1009" s="68" t="b">
        <f t="shared" si="484"/>
        <v>0</v>
      </c>
      <c r="AP1009" s="68">
        <f t="shared" si="485"/>
        <v>0</v>
      </c>
      <c r="AQ1009" s="68" t="b">
        <f t="shared" si="486"/>
        <v>1</v>
      </c>
      <c r="AR1009" s="139">
        <f t="shared" si="487"/>
        <v>1</v>
      </c>
      <c r="AS1009" s="146" t="str">
        <f t="shared" si="488"/>
        <v/>
      </c>
      <c r="AT1009" s="139" t="str">
        <f t="shared" si="489"/>
        <v/>
      </c>
      <c r="AU1009" s="68">
        <f t="shared" si="490"/>
        <v>1</v>
      </c>
      <c r="AV1009" s="68">
        <f t="shared" si="491"/>
        <v>0</v>
      </c>
      <c r="AW1009" s="68">
        <f t="shared" si="492"/>
        <v>0</v>
      </c>
      <c r="AX1009" s="68">
        <f t="shared" si="493"/>
        <v>0</v>
      </c>
      <c r="AY1009" s="68">
        <f t="shared" si="494"/>
        <v>0</v>
      </c>
      <c r="AZ1009" s="139">
        <f t="shared" si="495"/>
        <v>0</v>
      </c>
      <c r="BA1009" s="68" t="str">
        <f t="shared" si="496"/>
        <v/>
      </c>
      <c r="BB1009" s="68" t="str">
        <f t="shared" si="497"/>
        <v/>
      </c>
      <c r="BC1009" s="146" t="str">
        <f t="shared" si="498"/>
        <v>Pain in mouth/throat</v>
      </c>
      <c r="BD1009" s="68">
        <f t="shared" si="499"/>
        <v>10.4</v>
      </c>
      <c r="BE1009" s="68" t="str">
        <f t="shared" si="500"/>
        <v>Pain in mouth/throat
 has a PPV of 10.4% 
 for recurrence</v>
      </c>
      <c r="BF1009" s="68">
        <f t="shared" si="501"/>
        <v>0</v>
      </c>
      <c r="BG1009" s="68">
        <f t="shared" si="502"/>
        <v>0</v>
      </c>
      <c r="BH1009" s="68">
        <f t="shared" si="503"/>
        <v>1</v>
      </c>
      <c r="BI1009" s="68">
        <f t="shared" si="504"/>
        <v>0</v>
      </c>
      <c r="BJ1009" s="68">
        <f t="shared" si="505"/>
        <v>0</v>
      </c>
      <c r="BK1009" s="68">
        <f t="shared" si="506"/>
        <v>0</v>
      </c>
      <c r="BL1009" s="68">
        <f t="shared" si="507"/>
        <v>0</v>
      </c>
      <c r="BM1009" s="139">
        <f t="shared" si="508"/>
        <v>0</v>
      </c>
    </row>
    <row r="1010" spans="1:65" s="68" customFormat="1" ht="63.95" customHeight="1">
      <c r="A1010" s="97"/>
      <c r="B1010" s="97"/>
      <c r="C1010" s="98"/>
      <c r="D1010" s="99"/>
      <c r="E1010" s="111"/>
      <c r="F1010" s="155"/>
      <c r="G1010" s="225"/>
      <c r="H1010" s="100"/>
      <c r="I1010" s="226"/>
      <c r="J1010" s="218"/>
      <c r="K1010" s="124"/>
      <c r="L1010" s="135"/>
      <c r="M1010" s="136"/>
      <c r="N1010" s="102"/>
      <c r="O1010" s="103"/>
      <c r="P1010" s="103"/>
      <c r="Q1010" s="103"/>
      <c r="R1010" s="103"/>
      <c r="S1010" s="99"/>
      <c r="T1010" s="99"/>
      <c r="U1010" s="99"/>
      <c r="V1010" s="99"/>
      <c r="W1010" s="100"/>
      <c r="X1010" s="100"/>
      <c r="Y1010" s="104"/>
      <c r="Z1010" s="119"/>
      <c r="AA1010" s="119"/>
      <c r="AB1010" s="120"/>
      <c r="AC1010" s="137" t="str">
        <f t="shared" si="478"/>
        <v/>
      </c>
      <c r="AD1010" s="131" t="str">
        <f t="shared" si="479"/>
        <v/>
      </c>
      <c r="AE1010" s="105"/>
      <c r="AF1010" s="101"/>
      <c r="AG1010" s="107"/>
      <c r="AH1010" s="169"/>
      <c r="AI1010" s="170"/>
      <c r="AK1010" s="146" t="b">
        <f t="shared" si="480"/>
        <v>0</v>
      </c>
      <c r="AL1010" s="68">
        <f t="shared" si="481"/>
        <v>0</v>
      </c>
      <c r="AM1010" s="68" t="b">
        <f t="shared" si="482"/>
        <v>1</v>
      </c>
      <c r="AN1010" s="68">
        <f t="shared" si="483"/>
        <v>1</v>
      </c>
      <c r="AO1010" s="68" t="b">
        <f t="shared" si="484"/>
        <v>0</v>
      </c>
      <c r="AP1010" s="68">
        <f t="shared" si="485"/>
        <v>0</v>
      </c>
      <c r="AQ1010" s="68" t="b">
        <f t="shared" si="486"/>
        <v>1</v>
      </c>
      <c r="AR1010" s="139">
        <f t="shared" si="487"/>
        <v>1</v>
      </c>
      <c r="AS1010" s="146" t="str">
        <f t="shared" si="488"/>
        <v/>
      </c>
      <c r="AT1010" s="139" t="str">
        <f t="shared" si="489"/>
        <v/>
      </c>
      <c r="AU1010" s="68">
        <f t="shared" si="490"/>
        <v>1</v>
      </c>
      <c r="AV1010" s="68">
        <f t="shared" si="491"/>
        <v>0</v>
      </c>
      <c r="AW1010" s="68">
        <f t="shared" si="492"/>
        <v>0</v>
      </c>
      <c r="AX1010" s="68">
        <f t="shared" si="493"/>
        <v>0</v>
      </c>
      <c r="AY1010" s="68">
        <f t="shared" si="494"/>
        <v>0</v>
      </c>
      <c r="AZ1010" s="139">
        <f t="shared" si="495"/>
        <v>0</v>
      </c>
      <c r="BA1010" s="68" t="str">
        <f t="shared" si="496"/>
        <v/>
      </c>
      <c r="BB1010" s="68" t="str">
        <f t="shared" si="497"/>
        <v/>
      </c>
      <c r="BC1010" s="146" t="str">
        <f t="shared" si="498"/>
        <v>Pain in mouth/throat</v>
      </c>
      <c r="BD1010" s="68">
        <f t="shared" si="499"/>
        <v>10.4</v>
      </c>
      <c r="BE1010" s="68" t="str">
        <f t="shared" si="500"/>
        <v>Pain in mouth/throat
 has a PPV of 10.4% 
 for recurrence</v>
      </c>
      <c r="BF1010" s="68">
        <f t="shared" si="501"/>
        <v>0</v>
      </c>
      <c r="BG1010" s="68">
        <f t="shared" si="502"/>
        <v>0</v>
      </c>
      <c r="BH1010" s="68">
        <f t="shared" si="503"/>
        <v>1</v>
      </c>
      <c r="BI1010" s="68">
        <f t="shared" si="504"/>
        <v>0</v>
      </c>
      <c r="BJ1010" s="68">
        <f t="shared" si="505"/>
        <v>0</v>
      </c>
      <c r="BK1010" s="68">
        <f t="shared" si="506"/>
        <v>0</v>
      </c>
      <c r="BL1010" s="68">
        <f t="shared" si="507"/>
        <v>0</v>
      </c>
      <c r="BM1010" s="139">
        <f t="shared" si="508"/>
        <v>0</v>
      </c>
    </row>
    <row r="1011" spans="1:65" s="68" customFormat="1" ht="63.95" customHeight="1">
      <c r="A1011" s="97"/>
      <c r="B1011" s="97"/>
      <c r="C1011" s="98"/>
      <c r="D1011" s="99"/>
      <c r="E1011" s="111"/>
      <c r="F1011" s="155"/>
      <c r="G1011" s="225"/>
      <c r="H1011" s="100"/>
      <c r="I1011" s="226"/>
      <c r="J1011" s="218"/>
      <c r="K1011" s="124"/>
      <c r="L1011" s="135"/>
      <c r="M1011" s="136"/>
      <c r="N1011" s="102"/>
      <c r="O1011" s="103"/>
      <c r="P1011" s="103"/>
      <c r="Q1011" s="103"/>
      <c r="R1011" s="103"/>
      <c r="S1011" s="99"/>
      <c r="T1011" s="99"/>
      <c r="U1011" s="99"/>
      <c r="V1011" s="99"/>
      <c r="W1011" s="100"/>
      <c r="X1011" s="100"/>
      <c r="Y1011" s="104"/>
      <c r="Z1011" s="119"/>
      <c r="AA1011" s="119"/>
      <c r="AB1011" s="120"/>
      <c r="AC1011" s="137" t="str">
        <f t="shared" si="478"/>
        <v/>
      </c>
      <c r="AD1011" s="131" t="str">
        <f t="shared" si="479"/>
        <v/>
      </c>
      <c r="AE1011" s="105"/>
      <c r="AF1011" s="101"/>
      <c r="AG1011" s="107"/>
      <c r="AH1011" s="169"/>
      <c r="AI1011" s="170"/>
      <c r="AK1011" s="146" t="b">
        <f t="shared" si="480"/>
        <v>0</v>
      </c>
      <c r="AL1011" s="68">
        <f t="shared" si="481"/>
        <v>0</v>
      </c>
      <c r="AM1011" s="68" t="b">
        <f t="shared" si="482"/>
        <v>1</v>
      </c>
      <c r="AN1011" s="68">
        <f t="shared" si="483"/>
        <v>1</v>
      </c>
      <c r="AO1011" s="68" t="b">
        <f t="shared" si="484"/>
        <v>0</v>
      </c>
      <c r="AP1011" s="68">
        <f t="shared" si="485"/>
        <v>0</v>
      </c>
      <c r="AQ1011" s="68" t="b">
        <f t="shared" si="486"/>
        <v>1</v>
      </c>
      <c r="AR1011" s="139">
        <f t="shared" si="487"/>
        <v>1</v>
      </c>
      <c r="AS1011" s="146" t="str">
        <f t="shared" si="488"/>
        <v/>
      </c>
      <c r="AT1011" s="139" t="str">
        <f t="shared" si="489"/>
        <v/>
      </c>
      <c r="AU1011" s="68">
        <f t="shared" si="490"/>
        <v>1</v>
      </c>
      <c r="AV1011" s="68">
        <f t="shared" si="491"/>
        <v>0</v>
      </c>
      <c r="AW1011" s="68">
        <f t="shared" si="492"/>
        <v>0</v>
      </c>
      <c r="AX1011" s="68">
        <f t="shared" si="493"/>
        <v>0</v>
      </c>
      <c r="AY1011" s="68">
        <f t="shared" si="494"/>
        <v>0</v>
      </c>
      <c r="AZ1011" s="139">
        <f t="shared" si="495"/>
        <v>0</v>
      </c>
      <c r="BA1011" s="68" t="str">
        <f t="shared" si="496"/>
        <v/>
      </c>
      <c r="BB1011" s="68" t="str">
        <f t="shared" si="497"/>
        <v/>
      </c>
      <c r="BC1011" s="146" t="str">
        <f t="shared" si="498"/>
        <v>Pain in mouth/throat</v>
      </c>
      <c r="BD1011" s="68">
        <f t="shared" si="499"/>
        <v>10.4</v>
      </c>
      <c r="BE1011" s="68" t="str">
        <f t="shared" si="500"/>
        <v>Pain in mouth/throat
 has a PPV of 10.4% 
 for recurrence</v>
      </c>
      <c r="BF1011" s="68">
        <f t="shared" si="501"/>
        <v>0</v>
      </c>
      <c r="BG1011" s="68">
        <f t="shared" si="502"/>
        <v>0</v>
      </c>
      <c r="BH1011" s="68">
        <f t="shared" si="503"/>
        <v>1</v>
      </c>
      <c r="BI1011" s="68">
        <f t="shared" si="504"/>
        <v>0</v>
      </c>
      <c r="BJ1011" s="68">
        <f t="shared" si="505"/>
        <v>0</v>
      </c>
      <c r="BK1011" s="68">
        <f t="shared" si="506"/>
        <v>0</v>
      </c>
      <c r="BL1011" s="68">
        <f t="shared" si="507"/>
        <v>0</v>
      </c>
      <c r="BM1011" s="139">
        <f t="shared" si="508"/>
        <v>0</v>
      </c>
    </row>
    <row r="1012" spans="1:65" s="68" customFormat="1" ht="63.95" customHeight="1">
      <c r="A1012" s="97"/>
      <c r="B1012" s="97"/>
      <c r="C1012" s="98"/>
      <c r="D1012" s="99"/>
      <c r="E1012" s="111"/>
      <c r="F1012" s="155"/>
      <c r="G1012" s="225"/>
      <c r="H1012" s="100"/>
      <c r="I1012" s="226"/>
      <c r="J1012" s="218"/>
      <c r="K1012" s="124"/>
      <c r="L1012" s="135"/>
      <c r="M1012" s="136"/>
      <c r="N1012" s="102"/>
      <c r="O1012" s="103"/>
      <c r="P1012" s="103"/>
      <c r="Q1012" s="103"/>
      <c r="R1012" s="103"/>
      <c r="S1012" s="99"/>
      <c r="T1012" s="99"/>
      <c r="U1012" s="99"/>
      <c r="V1012" s="99"/>
      <c r="W1012" s="100"/>
      <c r="X1012" s="100"/>
      <c r="Y1012" s="104"/>
      <c r="Z1012" s="119"/>
      <c r="AA1012" s="119"/>
      <c r="AB1012" s="120"/>
      <c r="AC1012" s="137" t="str">
        <f t="shared" si="478"/>
        <v/>
      </c>
      <c r="AD1012" s="131" t="str">
        <f t="shared" si="479"/>
        <v/>
      </c>
      <c r="AE1012" s="105"/>
      <c r="AF1012" s="101"/>
      <c r="AG1012" s="107"/>
      <c r="AH1012" s="169"/>
      <c r="AI1012" s="170"/>
      <c r="AK1012" s="146" t="b">
        <f t="shared" si="480"/>
        <v>0</v>
      </c>
      <c r="AL1012" s="68">
        <f t="shared" si="481"/>
        <v>0</v>
      </c>
      <c r="AM1012" s="68" t="b">
        <f t="shared" si="482"/>
        <v>1</v>
      </c>
      <c r="AN1012" s="68">
        <f t="shared" si="483"/>
        <v>1</v>
      </c>
      <c r="AO1012" s="68" t="b">
        <f t="shared" si="484"/>
        <v>0</v>
      </c>
      <c r="AP1012" s="68">
        <f t="shared" si="485"/>
        <v>0</v>
      </c>
      <c r="AQ1012" s="68" t="b">
        <f t="shared" si="486"/>
        <v>1</v>
      </c>
      <c r="AR1012" s="139">
        <f t="shared" si="487"/>
        <v>1</v>
      </c>
      <c r="AS1012" s="146" t="str">
        <f t="shared" si="488"/>
        <v/>
      </c>
      <c r="AT1012" s="139" t="str">
        <f t="shared" si="489"/>
        <v/>
      </c>
      <c r="AU1012" s="68">
        <f t="shared" si="490"/>
        <v>1</v>
      </c>
      <c r="AV1012" s="68">
        <f t="shared" si="491"/>
        <v>0</v>
      </c>
      <c r="AW1012" s="68">
        <f t="shared" si="492"/>
        <v>0</v>
      </c>
      <c r="AX1012" s="68">
        <f t="shared" si="493"/>
        <v>0</v>
      </c>
      <c r="AY1012" s="68">
        <f t="shared" si="494"/>
        <v>0</v>
      </c>
      <c r="AZ1012" s="139">
        <f t="shared" si="495"/>
        <v>0</v>
      </c>
      <c r="BA1012" s="68" t="str">
        <f t="shared" si="496"/>
        <v/>
      </c>
      <c r="BB1012" s="68" t="str">
        <f t="shared" si="497"/>
        <v/>
      </c>
      <c r="BC1012" s="146" t="str">
        <f t="shared" si="498"/>
        <v>Pain in mouth/throat</v>
      </c>
      <c r="BD1012" s="68">
        <f t="shared" si="499"/>
        <v>10.4</v>
      </c>
      <c r="BE1012" s="68" t="str">
        <f t="shared" si="500"/>
        <v>Pain in mouth/throat
 has a PPV of 10.4% 
 for recurrence</v>
      </c>
      <c r="BF1012" s="68">
        <f t="shared" si="501"/>
        <v>0</v>
      </c>
      <c r="BG1012" s="68">
        <f t="shared" si="502"/>
        <v>0</v>
      </c>
      <c r="BH1012" s="68">
        <f t="shared" si="503"/>
        <v>1</v>
      </c>
      <c r="BI1012" s="68">
        <f t="shared" si="504"/>
        <v>0</v>
      </c>
      <c r="BJ1012" s="68">
        <f t="shared" si="505"/>
        <v>0</v>
      </c>
      <c r="BK1012" s="68">
        <f t="shared" si="506"/>
        <v>0</v>
      </c>
      <c r="BL1012" s="68">
        <f t="shared" si="507"/>
        <v>0</v>
      </c>
      <c r="BM1012" s="139">
        <f t="shared" si="508"/>
        <v>0</v>
      </c>
    </row>
    <row r="1013" spans="1:65" s="68" customFormat="1" ht="63.95" customHeight="1">
      <c r="A1013" s="97"/>
      <c r="B1013" s="97"/>
      <c r="C1013" s="98"/>
      <c r="D1013" s="99"/>
      <c r="E1013" s="111"/>
      <c r="F1013" s="155"/>
      <c r="G1013" s="225"/>
      <c r="H1013" s="100"/>
      <c r="I1013" s="226"/>
      <c r="J1013" s="218"/>
      <c r="K1013" s="124"/>
      <c r="L1013" s="135"/>
      <c r="M1013" s="136"/>
      <c r="N1013" s="102"/>
      <c r="O1013" s="103"/>
      <c r="P1013" s="103"/>
      <c r="Q1013" s="103"/>
      <c r="R1013" s="103"/>
      <c r="S1013" s="99"/>
      <c r="T1013" s="99"/>
      <c r="U1013" s="99"/>
      <c r="V1013" s="99"/>
      <c r="W1013" s="100"/>
      <c r="X1013" s="100"/>
      <c r="Y1013" s="104"/>
      <c r="Z1013" s="119"/>
      <c r="AA1013" s="119"/>
      <c r="AB1013" s="120"/>
      <c r="AC1013" s="137" t="str">
        <f t="shared" si="478"/>
        <v/>
      </c>
      <c r="AD1013" s="131" t="str">
        <f t="shared" si="479"/>
        <v/>
      </c>
      <c r="AE1013" s="105"/>
      <c r="AF1013" s="101"/>
      <c r="AG1013" s="107"/>
      <c r="AH1013" s="169"/>
      <c r="AI1013" s="170"/>
      <c r="AK1013" s="146" t="b">
        <f t="shared" si="480"/>
        <v>0</v>
      </c>
      <c r="AL1013" s="68">
        <f t="shared" si="481"/>
        <v>0</v>
      </c>
      <c r="AM1013" s="68" t="b">
        <f t="shared" si="482"/>
        <v>1</v>
      </c>
      <c r="AN1013" s="68">
        <f t="shared" si="483"/>
        <v>1</v>
      </c>
      <c r="AO1013" s="68" t="b">
        <f t="shared" si="484"/>
        <v>0</v>
      </c>
      <c r="AP1013" s="68">
        <f t="shared" si="485"/>
        <v>0</v>
      </c>
      <c r="AQ1013" s="68" t="b">
        <f t="shared" si="486"/>
        <v>1</v>
      </c>
      <c r="AR1013" s="139">
        <f t="shared" si="487"/>
        <v>1</v>
      </c>
      <c r="AS1013" s="146" t="str">
        <f t="shared" si="488"/>
        <v/>
      </c>
      <c r="AT1013" s="139" t="str">
        <f t="shared" si="489"/>
        <v/>
      </c>
      <c r="AU1013" s="68">
        <f t="shared" si="490"/>
        <v>1</v>
      </c>
      <c r="AV1013" s="68">
        <f t="shared" si="491"/>
        <v>0</v>
      </c>
      <c r="AW1013" s="68">
        <f t="shared" si="492"/>
        <v>0</v>
      </c>
      <c r="AX1013" s="68">
        <f t="shared" si="493"/>
        <v>0</v>
      </c>
      <c r="AY1013" s="68">
        <f t="shared" si="494"/>
        <v>0</v>
      </c>
      <c r="AZ1013" s="139">
        <f t="shared" si="495"/>
        <v>0</v>
      </c>
      <c r="BA1013" s="68" t="str">
        <f t="shared" si="496"/>
        <v/>
      </c>
      <c r="BB1013" s="68" t="str">
        <f t="shared" si="497"/>
        <v/>
      </c>
      <c r="BC1013" s="146" t="str">
        <f t="shared" si="498"/>
        <v>Pain in mouth/throat</v>
      </c>
      <c r="BD1013" s="68">
        <f t="shared" si="499"/>
        <v>10.4</v>
      </c>
      <c r="BE1013" s="68" t="str">
        <f t="shared" si="500"/>
        <v>Pain in mouth/throat
 has a PPV of 10.4% 
 for recurrence</v>
      </c>
      <c r="BF1013" s="68">
        <f t="shared" si="501"/>
        <v>0</v>
      </c>
      <c r="BG1013" s="68">
        <f t="shared" si="502"/>
        <v>0</v>
      </c>
      <c r="BH1013" s="68">
        <f t="shared" si="503"/>
        <v>1</v>
      </c>
      <c r="BI1013" s="68">
        <f t="shared" si="504"/>
        <v>0</v>
      </c>
      <c r="BJ1013" s="68">
        <f t="shared" si="505"/>
        <v>0</v>
      </c>
      <c r="BK1013" s="68">
        <f t="shared" si="506"/>
        <v>0</v>
      </c>
      <c r="BL1013" s="68">
        <f t="shared" si="507"/>
        <v>0</v>
      </c>
      <c r="BM1013" s="139">
        <f t="shared" si="508"/>
        <v>0</v>
      </c>
    </row>
    <row r="1014" spans="1:65" s="68" customFormat="1" ht="63.95" customHeight="1">
      <c r="A1014" s="97"/>
      <c r="B1014" s="97"/>
      <c r="C1014" s="98"/>
      <c r="D1014" s="99"/>
      <c r="E1014" s="111"/>
      <c r="F1014" s="155"/>
      <c r="G1014" s="225"/>
      <c r="H1014" s="100"/>
      <c r="I1014" s="226"/>
      <c r="J1014" s="218"/>
      <c r="K1014" s="124"/>
      <c r="L1014" s="135"/>
      <c r="M1014" s="136"/>
      <c r="N1014" s="102"/>
      <c r="O1014" s="103"/>
      <c r="P1014" s="103"/>
      <c r="Q1014" s="103"/>
      <c r="R1014" s="103"/>
      <c r="S1014" s="99"/>
      <c r="T1014" s="99"/>
      <c r="U1014" s="99"/>
      <c r="V1014" s="99"/>
      <c r="W1014" s="100"/>
      <c r="X1014" s="100"/>
      <c r="Y1014" s="104"/>
      <c r="Z1014" s="119"/>
      <c r="AA1014" s="119"/>
      <c r="AB1014" s="120"/>
      <c r="AC1014" s="137" t="str">
        <f t="shared" si="478"/>
        <v/>
      </c>
      <c r="AD1014" s="131" t="str">
        <f t="shared" si="479"/>
        <v/>
      </c>
      <c r="AE1014" s="105"/>
      <c r="AF1014" s="101"/>
      <c r="AG1014" s="107"/>
      <c r="AH1014" s="169"/>
      <c r="AI1014" s="170"/>
      <c r="AK1014" s="146" t="b">
        <f t="shared" si="480"/>
        <v>0</v>
      </c>
      <c r="AL1014" s="68">
        <f t="shared" si="481"/>
        <v>0</v>
      </c>
      <c r="AM1014" s="68" t="b">
        <f t="shared" si="482"/>
        <v>1</v>
      </c>
      <c r="AN1014" s="68">
        <f t="shared" si="483"/>
        <v>1</v>
      </c>
      <c r="AO1014" s="68" t="b">
        <f t="shared" si="484"/>
        <v>0</v>
      </c>
      <c r="AP1014" s="68">
        <f t="shared" si="485"/>
        <v>0</v>
      </c>
      <c r="AQ1014" s="68" t="b">
        <f t="shared" si="486"/>
        <v>1</v>
      </c>
      <c r="AR1014" s="139">
        <f t="shared" si="487"/>
        <v>1</v>
      </c>
      <c r="AS1014" s="146" t="str">
        <f t="shared" si="488"/>
        <v/>
      </c>
      <c r="AT1014" s="139" t="str">
        <f t="shared" si="489"/>
        <v/>
      </c>
      <c r="AU1014" s="68">
        <f t="shared" si="490"/>
        <v>1</v>
      </c>
      <c r="AV1014" s="68">
        <f t="shared" si="491"/>
        <v>0</v>
      </c>
      <c r="AW1014" s="68">
        <f t="shared" si="492"/>
        <v>0</v>
      </c>
      <c r="AX1014" s="68">
        <f t="shared" si="493"/>
        <v>0</v>
      </c>
      <c r="AY1014" s="68">
        <f t="shared" si="494"/>
        <v>0</v>
      </c>
      <c r="AZ1014" s="139">
        <f t="shared" si="495"/>
        <v>0</v>
      </c>
      <c r="BA1014" s="68" t="str">
        <f t="shared" si="496"/>
        <v/>
      </c>
      <c r="BB1014" s="68" t="str">
        <f t="shared" si="497"/>
        <v/>
      </c>
      <c r="BC1014" s="146" t="str">
        <f t="shared" si="498"/>
        <v>Pain in mouth/throat</v>
      </c>
      <c r="BD1014" s="68">
        <f t="shared" si="499"/>
        <v>10.4</v>
      </c>
      <c r="BE1014" s="68" t="str">
        <f t="shared" si="500"/>
        <v>Pain in mouth/throat
 has a PPV of 10.4% 
 for recurrence</v>
      </c>
      <c r="BF1014" s="68">
        <f t="shared" si="501"/>
        <v>0</v>
      </c>
      <c r="BG1014" s="68">
        <f t="shared" si="502"/>
        <v>0</v>
      </c>
      <c r="BH1014" s="68">
        <f t="shared" si="503"/>
        <v>1</v>
      </c>
      <c r="BI1014" s="68">
        <f t="shared" si="504"/>
        <v>0</v>
      </c>
      <c r="BJ1014" s="68">
        <f t="shared" si="505"/>
        <v>0</v>
      </c>
      <c r="BK1014" s="68">
        <f t="shared" si="506"/>
        <v>0</v>
      </c>
      <c r="BL1014" s="68">
        <f t="shared" si="507"/>
        <v>0</v>
      </c>
      <c r="BM1014" s="139">
        <f t="shared" si="508"/>
        <v>0</v>
      </c>
    </row>
    <row r="1015" spans="1:65" s="68" customFormat="1" ht="63.95" customHeight="1">
      <c r="A1015" s="97"/>
      <c r="B1015" s="97"/>
      <c r="C1015" s="98"/>
      <c r="D1015" s="99"/>
      <c r="E1015" s="111"/>
      <c r="F1015" s="155"/>
      <c r="G1015" s="225"/>
      <c r="H1015" s="100"/>
      <c r="I1015" s="226"/>
      <c r="J1015" s="218"/>
      <c r="K1015" s="124"/>
      <c r="L1015" s="135"/>
      <c r="M1015" s="136"/>
      <c r="N1015" s="102"/>
      <c r="O1015" s="103"/>
      <c r="P1015" s="103"/>
      <c r="Q1015" s="103"/>
      <c r="R1015" s="103"/>
      <c r="S1015" s="99"/>
      <c r="T1015" s="99"/>
      <c r="U1015" s="99"/>
      <c r="V1015" s="99"/>
      <c r="W1015" s="100"/>
      <c r="X1015" s="100"/>
      <c r="Y1015" s="104"/>
      <c r="Z1015" s="119"/>
      <c r="AA1015" s="119"/>
      <c r="AB1015" s="120"/>
      <c r="AC1015" s="137" t="str">
        <f t="shared" si="478"/>
        <v/>
      </c>
      <c r="AD1015" s="131" t="str">
        <f t="shared" si="479"/>
        <v/>
      </c>
      <c r="AE1015" s="105"/>
      <c r="AF1015" s="101"/>
      <c r="AG1015" s="107"/>
      <c r="AH1015" s="169"/>
      <c r="AI1015" s="170"/>
      <c r="AK1015" s="146" t="b">
        <f t="shared" si="480"/>
        <v>0</v>
      </c>
      <c r="AL1015" s="68">
        <f t="shared" si="481"/>
        <v>0</v>
      </c>
      <c r="AM1015" s="68" t="b">
        <f t="shared" si="482"/>
        <v>1</v>
      </c>
      <c r="AN1015" s="68">
        <f t="shared" si="483"/>
        <v>1</v>
      </c>
      <c r="AO1015" s="68" t="b">
        <f t="shared" si="484"/>
        <v>0</v>
      </c>
      <c r="AP1015" s="68">
        <f t="shared" si="485"/>
        <v>0</v>
      </c>
      <c r="AQ1015" s="68" t="b">
        <f t="shared" si="486"/>
        <v>1</v>
      </c>
      <c r="AR1015" s="139">
        <f t="shared" si="487"/>
        <v>1</v>
      </c>
      <c r="AS1015" s="146" t="str">
        <f t="shared" si="488"/>
        <v/>
      </c>
      <c r="AT1015" s="139" t="str">
        <f t="shared" si="489"/>
        <v/>
      </c>
      <c r="AU1015" s="68">
        <f t="shared" si="490"/>
        <v>1</v>
      </c>
      <c r="AV1015" s="68">
        <f t="shared" si="491"/>
        <v>0</v>
      </c>
      <c r="AW1015" s="68">
        <f t="shared" si="492"/>
        <v>0</v>
      </c>
      <c r="AX1015" s="68">
        <f t="shared" si="493"/>
        <v>0</v>
      </c>
      <c r="AY1015" s="68">
        <f t="shared" si="494"/>
        <v>0</v>
      </c>
      <c r="AZ1015" s="139">
        <f t="shared" si="495"/>
        <v>0</v>
      </c>
      <c r="BA1015" s="68" t="str">
        <f t="shared" si="496"/>
        <v/>
      </c>
      <c r="BB1015" s="68" t="str">
        <f t="shared" si="497"/>
        <v/>
      </c>
      <c r="BC1015" s="146" t="str">
        <f t="shared" si="498"/>
        <v>Pain in mouth/throat</v>
      </c>
      <c r="BD1015" s="68">
        <f t="shared" si="499"/>
        <v>10.4</v>
      </c>
      <c r="BE1015" s="68" t="str">
        <f t="shared" si="500"/>
        <v>Pain in mouth/throat
 has a PPV of 10.4% 
 for recurrence</v>
      </c>
      <c r="BF1015" s="68">
        <f t="shared" si="501"/>
        <v>0</v>
      </c>
      <c r="BG1015" s="68">
        <f t="shared" si="502"/>
        <v>0</v>
      </c>
      <c r="BH1015" s="68">
        <f t="shared" si="503"/>
        <v>1</v>
      </c>
      <c r="BI1015" s="68">
        <f t="shared" si="504"/>
        <v>0</v>
      </c>
      <c r="BJ1015" s="68">
        <f t="shared" si="505"/>
        <v>0</v>
      </c>
      <c r="BK1015" s="68">
        <f t="shared" si="506"/>
        <v>0</v>
      </c>
      <c r="BL1015" s="68">
        <f t="shared" si="507"/>
        <v>0</v>
      </c>
      <c r="BM1015" s="139">
        <f t="shared" si="508"/>
        <v>0</v>
      </c>
    </row>
  </sheetData>
  <sheetProtection algorithmName="SHA-512" hashValue="ZsZlLkDNs3SOMl+bPztvXas1ZVjQolovffMRwGWAKVCBhVO8ShRxTTnAkLbMIsnuKCGAd5EIBI+UlPoqaCCsvQ==" saltValue="d6eTIC7Dfi1AxkKv5p9GPg==" spinCount="100000" sheet="1" selectLockedCells="1"/>
  <mergeCells count="12">
    <mergeCell ref="A13:B13"/>
    <mergeCell ref="AE13:AI13"/>
    <mergeCell ref="AC13:AD13"/>
    <mergeCell ref="C13:D13"/>
    <mergeCell ref="G13:I13"/>
    <mergeCell ref="O13:R13"/>
    <mergeCell ref="W13:Y13"/>
    <mergeCell ref="Z13:AB13"/>
    <mergeCell ref="M13:N13"/>
    <mergeCell ref="K13:L13"/>
    <mergeCell ref="S13:V13"/>
    <mergeCell ref="E13:F13"/>
  </mergeCells>
  <conditionalFormatting sqref="AC16:AC1015">
    <cfRule type="containsText" dxfId="4" priority="5" operator="containsText" text="please">
      <formula>NOT(ISERROR(SEARCH("please",AC16)))</formula>
    </cfRule>
  </conditionalFormatting>
  <conditionalFormatting sqref="AD16:AD1015">
    <cfRule type="containsText" dxfId="3" priority="4" operator="containsText" text="PPV">
      <formula>NOT(ISERROR(SEARCH("PPV",AD16)))</formula>
    </cfRule>
  </conditionalFormatting>
  <conditionalFormatting sqref="K16:AB17 K19:AB1015">
    <cfRule type="expression" dxfId="2" priority="3">
      <formula>$J16="No"</formula>
    </cfRule>
  </conditionalFormatting>
  <conditionalFormatting sqref="K18:AB18">
    <cfRule type="expression" dxfId="1" priority="1">
      <formula>$J18="No"</formula>
    </cfRule>
  </conditionalFormatting>
  <dataValidations count="33">
    <dataValidation type="list" allowBlank="1" showInputMessage="1" showErrorMessage="1" prompt="First activity offered following triage" sqref="AG16:AG1015" xr:uid="{00000000-0002-0000-0200-000000000000}">
      <formula1>$AG$1:$AG$5</formula1>
    </dataValidation>
    <dataValidation type="list" allowBlank="1" showInputMessage="1" showErrorMessage="1" sqref="AI16:AI1015" xr:uid="{00000000-0002-0000-0200-000001000000}">
      <formula1>$AI$1:$AI$3</formula1>
    </dataValidation>
    <dataValidation type="list" allowBlank="1" showInputMessage="1" showErrorMessage="1" sqref="AH16:AH1015" xr:uid="{00000000-0002-0000-0200-000002000000}">
      <formula1>$AH$1:$AH$7</formula1>
    </dataValidation>
    <dataValidation type="list" allowBlank="1" showInputMessage="1" showErrorMessage="1" sqref="AF16:AF1015" xr:uid="{00000000-0002-0000-0200-000003000000}">
      <formula1>$AF$1:$AF$3</formula1>
    </dataValidation>
    <dataValidation type="list" allowBlank="1" showInputMessage="1" showErrorMessage="1" sqref="AE16:AE1015" xr:uid="{00000000-0002-0000-0200-000004000000}">
      <formula1>$AE$1:$AE$3</formula1>
    </dataValidation>
    <dataValidation type="list" allowBlank="1" showInputMessage="1" showErrorMessage="1" prompt="More than 3 weeks" sqref="O16:O1015" xr:uid="{00000000-0002-0000-0200-000005000000}">
      <formula1>$O$1:$O$3</formula1>
    </dataValidation>
    <dataValidation type="list" allowBlank="1" showInputMessage="1" showErrorMessage="1" prompt="More than 3 weeks" sqref="Y16:Y1015" xr:uid="{00000000-0002-0000-0200-000006000000}">
      <formula1>$Y$1:$Y$3</formula1>
    </dataValidation>
    <dataValidation type="list" allowBlank="1" showInputMessage="1" showErrorMessage="1" sqref="M16:M1015" xr:uid="{00000000-0002-0000-0200-000007000000}">
      <formula1>$M$1:$M$3</formula1>
    </dataValidation>
    <dataValidation type="list" allowBlank="1" showInputMessage="1" showErrorMessage="1" prompt="More than 3 weeks" sqref="W16:X1015" xr:uid="{00000000-0002-0000-0200-000008000000}">
      <formula1>$W$1:$W$3</formula1>
    </dataValidation>
    <dataValidation type="list" allowBlank="1" showInputMessage="1" showErrorMessage="1" prompt="More than 3 weeks" sqref="U16:U1015" xr:uid="{00000000-0002-0000-0200-000009000000}">
      <formula1>$U$1:$U$3</formula1>
    </dataValidation>
    <dataValidation type="list" allowBlank="1" showInputMessage="1" showErrorMessage="1" prompt="More than 3 weeks" sqref="T16:T1015" xr:uid="{00000000-0002-0000-0200-00000A000000}">
      <formula1>$T$1:$T$3</formula1>
    </dataValidation>
    <dataValidation type="list" allowBlank="1" showInputMessage="1" showErrorMessage="1" prompt="More than 3 weeks" sqref="X16:X1015" xr:uid="{00000000-0002-0000-0200-00000B000000}">
      <formula1>$X$1:$X$4</formula1>
    </dataValidation>
    <dataValidation type="list" allowBlank="1" showInputMessage="1" showErrorMessage="1" prompt="More than 3 weeks" sqref="Q16:Q1015" xr:uid="{00000000-0002-0000-0200-00000C000000}">
      <formula1>$Q$1:$Q$3</formula1>
    </dataValidation>
    <dataValidation type="list" allowBlank="1" showInputMessage="1" showErrorMessage="1" prompt="More than 3 weeks" sqref="R16:R1015" xr:uid="{00000000-0002-0000-0200-00000D000000}">
      <formula1>$R$1:$R$4</formula1>
    </dataValidation>
    <dataValidation type="list" allowBlank="1" showInputMessage="1" showErrorMessage="1" prompt="More than 3 weeks" sqref="P16:P1015" xr:uid="{00000000-0002-0000-0200-00000E000000}">
      <formula1>$P$1:$P$6</formula1>
    </dataValidation>
    <dataValidation type="list" allowBlank="1" showInputMessage="1" showErrorMessage="1" promptTitle="Hoarseness" prompt="More than 3 weeks. _x000a_Select 'Persistent but explained' if there is an innocent explanation for the persistent hoarseness, e.g. recent URTI, previous stroke, previous surgery, voice overuse etc)" sqref="K16:K1015" xr:uid="{00000000-0002-0000-0200-00000F000000}">
      <formula1>$K$1:$K$5</formula1>
    </dataValidation>
    <dataValidation type="list" allowBlank="1" showInputMessage="1" showErrorMessage="1" sqref="H16:H1015" xr:uid="{00000000-0002-0000-0200-000010000000}">
      <formula1>$H$1:$H$4</formula1>
    </dataValidation>
    <dataValidation type="list" allowBlank="1" showInputMessage="1" showErrorMessage="1" sqref="G16:G1015" xr:uid="{00000000-0002-0000-0200-000011000000}">
      <formula1>$G$1:$G$4</formula1>
    </dataValidation>
    <dataValidation type="list" allowBlank="1" showInputMessage="1" showErrorMessage="1" sqref="I16:I1015" xr:uid="{00000000-0002-0000-0200-000012000000}">
      <formula1>$I$1:$I$3</formula1>
    </dataValidation>
    <dataValidation type="list" allowBlank="1" showInputMessage="1" showErrorMessage="1" sqref="D16:D1015" xr:uid="{00000000-0002-0000-0200-000013000000}">
      <formula1>$D$1:$D$3</formula1>
    </dataValidation>
    <dataValidation type="whole" allowBlank="1" showInputMessage="1" showErrorMessage="1" sqref="C16:C1015" xr:uid="{00000000-0002-0000-0200-000014000000}">
      <formula1>0</formula1>
      <formula2>110</formula2>
    </dataValidation>
    <dataValidation type="list" allowBlank="1" showInputMessage="1" showErrorMessage="1" sqref="Z16:Z1015" xr:uid="{00000000-0002-0000-0200-000015000000}">
      <formula1>$Z$1:$Z$3</formula1>
    </dataValidation>
    <dataValidation type="list" allowBlank="1" showInputMessage="1" showErrorMessage="1" sqref="AA16:AA1015" xr:uid="{00000000-0002-0000-0200-000016000000}">
      <formula1>$AA$1:$AA$3</formula1>
    </dataValidation>
    <dataValidation type="list" allowBlank="1" showInputMessage="1" showErrorMessage="1" sqref="AB16:AB1015" xr:uid="{00000000-0002-0000-0200-000017000000}">
      <formula1>$AB$1:$AB$3</formula1>
    </dataValidation>
    <dataValidation type="list" allowBlank="1" showInputMessage="1" showErrorMessage="1" sqref="E16:E1015" xr:uid="{00000000-0002-0000-0200-000018000000}">
      <formula1>$E$1:$E$8</formula1>
    </dataValidation>
    <dataValidation type="list" allowBlank="1" showInputMessage="1" showErrorMessage="1" sqref="J16:J1015" xr:uid="{00000000-0002-0000-0200-000019000000}">
      <formula1>$J$1:$J$3</formula1>
    </dataValidation>
    <dataValidation type="list" allowBlank="1" showInputMessage="1" showErrorMessage="1" sqref="N16:N1015" xr:uid="{00000000-0002-0000-0200-00001A000000}">
      <formula1>$N$1:$N$3</formula1>
    </dataValidation>
    <dataValidation type="list" allowBlank="1" showInputMessage="1" showErrorMessage="1" sqref="L16:L1015" xr:uid="{00000000-0002-0000-0200-00001B000000}">
      <formula1>$L$1:$L$3</formula1>
    </dataValidation>
    <dataValidation type="list" allowBlank="1" showInputMessage="1" showErrorMessage="1" sqref="V16:V1015" xr:uid="{00000000-0002-0000-0200-00001C000000}">
      <formula1>$V$1:$V$3</formula1>
    </dataValidation>
    <dataValidation type="list" allowBlank="1" showInputMessage="1" showErrorMessage="1" sqref="S16:S1015" xr:uid="{00000000-0002-0000-0200-00001D000000}">
      <formula1>$S$1:$S$3</formula1>
    </dataValidation>
    <dataValidation type="date" allowBlank="1" showInputMessage="1" showErrorMessage="1" promptTitle="IMPORTANT" prompt="Data in these columns must be removed before submission" sqref="A16:A1005" xr:uid="{00000000-0002-0000-0200-00001E000000}">
      <formula1>43831</formula1>
      <formula2>73051</formula2>
    </dataValidation>
    <dataValidation allowBlank="1" showInputMessage="1" showErrorMessage="1" promptTitle="IMPORTANT" prompt="Data in these columns must be removed before submission" sqref="A15:B15 B16:B1005" xr:uid="{00000000-0002-0000-0200-00001F000000}"/>
    <dataValidation type="list" allowBlank="1" showInputMessage="1" showErrorMessage="1" sqref="F16 F18:F1015 F17" xr:uid="{00000000-0002-0000-0200-000020000000}">
      <formula1>$F$1:$F$12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61931351-9F6F-6244-8BF9-E1D2AEDF70CE}">
            <xm:f>NOT(ISERROR(SEARCH($BB$13,AC16)))</xm:f>
            <xm:f>$BB$13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AC16:AC1015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9D5D354090D40B63E4B8C11508AE5" ma:contentTypeVersion="18" ma:contentTypeDescription="Create a new document." ma:contentTypeScope="" ma:versionID="4555bf7a5f01a5ee4aefea1401a0ad76">
  <xsd:schema xmlns:xsd="http://www.w3.org/2001/XMLSchema" xmlns:xs="http://www.w3.org/2001/XMLSchema" xmlns:p="http://schemas.microsoft.com/office/2006/metadata/properties" xmlns:ns2="d53a1300-414c-461b-81cb-bacda4244a8e" xmlns:ns3="9e3287c3-10a7-4ec3-8907-0aa1326647cf" targetNamespace="http://schemas.microsoft.com/office/2006/metadata/properties" ma:root="true" ma:fieldsID="19715273019ac3ea66a96c7c9dfafe13" ns2:_="" ns3:_="">
    <xsd:import namespace="d53a1300-414c-461b-81cb-bacda4244a8e"/>
    <xsd:import namespace="9e3287c3-10a7-4ec3-8907-0aa132664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a1300-414c-461b-81cb-bacda4244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6ac32b6-d060-42fb-93c0-6c46742e1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87c3-10a7-4ec3-8907-0aa1326647c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9769352-08f1-4343-8ae0-027c41138777}" ma:internalName="TaxCatchAll" ma:showField="CatchAllData" ma:web="9e3287c3-10a7-4ec3-8907-0aa132664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3a1300-414c-461b-81cb-bacda4244a8e">
      <Terms xmlns="http://schemas.microsoft.com/office/infopath/2007/PartnerControls"/>
    </lcf76f155ced4ddcb4097134ff3c332f>
    <TaxCatchAll xmlns="9e3287c3-10a7-4ec3-8907-0aa1326647cf" xsi:nil="true"/>
  </documentManagement>
</p:properties>
</file>

<file path=customXml/itemProps1.xml><?xml version="1.0" encoding="utf-8"?>
<ds:datastoreItem xmlns:ds="http://schemas.openxmlformats.org/officeDocument/2006/customXml" ds:itemID="{58D4A96D-41B6-4F1A-8C20-698890D21E9C}"/>
</file>

<file path=customXml/itemProps2.xml><?xml version="1.0" encoding="utf-8"?>
<ds:datastoreItem xmlns:ds="http://schemas.openxmlformats.org/officeDocument/2006/customXml" ds:itemID="{719C4E38-0912-49FA-AEA1-29E114CAA199}"/>
</file>

<file path=customXml/itemProps3.xml><?xml version="1.0" encoding="utf-8"?>
<ds:datastoreItem xmlns:ds="http://schemas.openxmlformats.org/officeDocument/2006/customXml" ds:itemID="{88A6808F-6CF1-4AF7-8791-4334F3C491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Theofano Tikka</dc:creator>
  <cp:keywords/>
  <dc:description/>
  <cp:lastModifiedBy>Karen Roberts (NHS GOLDEN JUBILEE)</cp:lastModifiedBy>
  <cp:revision/>
  <dcterms:created xsi:type="dcterms:W3CDTF">2019-08-25T14:30:16Z</dcterms:created>
  <dcterms:modified xsi:type="dcterms:W3CDTF">2025-04-16T14:57:03Z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0x0101005CF9D5D354090D40B63E4B8C11508AE5</vt:lpwstr>
  </property>
  <property fmtid="{D5CDD505-2E9C-101B-9397-08002B2CF9AE}" pid="3" name="MediaServiceImageTags">
    <vt:lpwstr/>
  </property>
</Properties>
</file>